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Rolling_motion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N2" i="2"/>
  <c r="M2" i="2"/>
  <c r="G116" i="2" l="1"/>
  <c r="H116" i="2"/>
  <c r="J116" i="2"/>
  <c r="K116" i="2"/>
  <c r="G117" i="2"/>
  <c r="H117" i="2"/>
  <c r="J117" i="2"/>
  <c r="K117" i="2"/>
  <c r="G118" i="2"/>
  <c r="H118" i="2"/>
  <c r="J118" i="2"/>
  <c r="K118" i="2"/>
  <c r="G119" i="2"/>
  <c r="H119" i="2"/>
  <c r="J119" i="2"/>
  <c r="K119" i="2"/>
  <c r="G120" i="2"/>
  <c r="H120" i="2"/>
  <c r="J120" i="2"/>
  <c r="K120" i="2"/>
  <c r="G121" i="2"/>
  <c r="H121" i="2"/>
  <c r="J121" i="2"/>
  <c r="K121" i="2"/>
  <c r="G122" i="2"/>
  <c r="H122" i="2"/>
  <c r="J122" i="2"/>
  <c r="K122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H113" i="2" l="1"/>
  <c r="J113" i="2"/>
  <c r="K113" i="2"/>
  <c r="H114" i="2"/>
  <c r="J114" i="2"/>
  <c r="K114" i="2"/>
  <c r="H115" i="2"/>
  <c r="J115" i="2"/>
  <c r="K115" i="2"/>
  <c r="G30" i="2" l="1"/>
  <c r="H30" i="2"/>
  <c r="J30" i="2"/>
  <c r="K30" i="2"/>
  <c r="G31" i="2"/>
  <c r="H31" i="2"/>
  <c r="J31" i="2"/>
  <c r="K31" i="2"/>
  <c r="G32" i="2"/>
  <c r="H32" i="2"/>
  <c r="J32" i="2"/>
  <c r="K32" i="2"/>
  <c r="G33" i="2"/>
  <c r="H33" i="2"/>
  <c r="J33" i="2"/>
  <c r="K33" i="2"/>
  <c r="G34" i="2"/>
  <c r="H34" i="2"/>
  <c r="J34" i="2"/>
  <c r="K34" i="2"/>
  <c r="G35" i="2"/>
  <c r="H35" i="2"/>
  <c r="J35" i="2"/>
  <c r="K35" i="2"/>
  <c r="G36" i="2"/>
  <c r="H36" i="2"/>
  <c r="J36" i="2"/>
  <c r="K36" i="2"/>
  <c r="G37" i="2"/>
  <c r="H37" i="2"/>
  <c r="J37" i="2"/>
  <c r="K37" i="2"/>
  <c r="G38" i="2"/>
  <c r="H38" i="2"/>
  <c r="J38" i="2"/>
  <c r="K38" i="2"/>
  <c r="H82" i="2" l="1"/>
  <c r="J82" i="2"/>
  <c r="K82" i="2"/>
  <c r="H83" i="2"/>
  <c r="J83" i="2"/>
  <c r="K83" i="2"/>
  <c r="H84" i="2"/>
  <c r="J84" i="2"/>
  <c r="K84" i="2"/>
  <c r="H85" i="2"/>
  <c r="J85" i="2"/>
  <c r="K85" i="2"/>
  <c r="H86" i="2"/>
  <c r="J86" i="2"/>
  <c r="K86" i="2"/>
  <c r="H87" i="2"/>
  <c r="J87" i="2"/>
  <c r="K87" i="2"/>
  <c r="H88" i="2"/>
  <c r="J88" i="2"/>
  <c r="K88" i="2"/>
  <c r="H89" i="2"/>
  <c r="J89" i="2"/>
  <c r="K89" i="2"/>
  <c r="H90" i="2"/>
  <c r="J90" i="2"/>
  <c r="K90" i="2"/>
  <c r="H91" i="2"/>
  <c r="J91" i="2"/>
  <c r="K91" i="2"/>
  <c r="H92" i="2"/>
  <c r="J92" i="2"/>
  <c r="K92" i="2"/>
  <c r="H93" i="2"/>
  <c r="J93" i="2"/>
  <c r="K93" i="2"/>
  <c r="H94" i="2"/>
  <c r="J94" i="2"/>
  <c r="K94" i="2"/>
  <c r="H95" i="2"/>
  <c r="J95" i="2"/>
  <c r="K95" i="2"/>
  <c r="H96" i="2"/>
  <c r="J96" i="2"/>
  <c r="K96" i="2"/>
  <c r="H97" i="2"/>
  <c r="J97" i="2"/>
  <c r="K97" i="2"/>
  <c r="H98" i="2"/>
  <c r="J98" i="2"/>
  <c r="K98" i="2"/>
  <c r="H99" i="2"/>
  <c r="J99" i="2"/>
  <c r="K99" i="2"/>
  <c r="H100" i="2"/>
  <c r="J100" i="2"/>
  <c r="K100" i="2"/>
  <c r="H101" i="2"/>
  <c r="J101" i="2"/>
  <c r="K101" i="2"/>
  <c r="H102" i="2"/>
  <c r="J102" i="2"/>
  <c r="K102" i="2"/>
  <c r="H103" i="2"/>
  <c r="J103" i="2"/>
  <c r="K103" i="2"/>
  <c r="H104" i="2"/>
  <c r="J104" i="2"/>
  <c r="K104" i="2"/>
  <c r="H105" i="2"/>
  <c r="J105" i="2"/>
  <c r="K105" i="2"/>
  <c r="H106" i="2"/>
  <c r="J106" i="2"/>
  <c r="K106" i="2"/>
  <c r="H107" i="2"/>
  <c r="J107" i="2"/>
  <c r="K107" i="2"/>
  <c r="H108" i="2"/>
  <c r="J108" i="2"/>
  <c r="K108" i="2"/>
  <c r="H109" i="2"/>
  <c r="J109" i="2"/>
  <c r="K109" i="2"/>
  <c r="H110" i="2"/>
  <c r="J110" i="2"/>
  <c r="K110" i="2"/>
  <c r="H111" i="2"/>
  <c r="J111" i="2"/>
  <c r="K111" i="2"/>
  <c r="H112" i="2"/>
  <c r="J112" i="2"/>
  <c r="K112" i="2"/>
  <c r="H81" i="2"/>
  <c r="J81" i="2"/>
  <c r="K81" i="2"/>
  <c r="G41" i="2" l="1"/>
  <c r="H41" i="2"/>
  <c r="J41" i="2"/>
  <c r="K41" i="2"/>
  <c r="G42" i="2"/>
  <c r="H42" i="2"/>
  <c r="J42" i="2"/>
  <c r="K42" i="2"/>
  <c r="G43" i="2"/>
  <c r="H43" i="2"/>
  <c r="J43" i="2"/>
  <c r="K43" i="2"/>
  <c r="G44" i="2"/>
  <c r="H44" i="2"/>
  <c r="J44" i="2"/>
  <c r="K44" i="2"/>
  <c r="G45" i="2"/>
  <c r="H45" i="2"/>
  <c r="J45" i="2"/>
  <c r="K45" i="2"/>
  <c r="G46" i="2"/>
  <c r="H46" i="2"/>
  <c r="J46" i="2"/>
  <c r="K46" i="2"/>
  <c r="G47" i="2"/>
  <c r="H47" i="2"/>
  <c r="J47" i="2"/>
  <c r="K47" i="2"/>
  <c r="G48" i="2"/>
  <c r="H48" i="2"/>
  <c r="J48" i="2"/>
  <c r="K48" i="2"/>
  <c r="G49" i="2"/>
  <c r="H49" i="2"/>
  <c r="J49" i="2"/>
  <c r="K49" i="2"/>
  <c r="G50" i="2"/>
  <c r="H50" i="2"/>
  <c r="J50" i="2"/>
  <c r="K50" i="2"/>
  <c r="G51" i="2"/>
  <c r="H51" i="2"/>
  <c r="J51" i="2"/>
  <c r="K51" i="2"/>
  <c r="G52" i="2"/>
  <c r="H52" i="2"/>
  <c r="J52" i="2"/>
  <c r="K52" i="2"/>
  <c r="G53" i="2"/>
  <c r="H53" i="2"/>
  <c r="J53" i="2"/>
  <c r="K53" i="2"/>
  <c r="G54" i="2"/>
  <c r="H54" i="2"/>
  <c r="J54" i="2"/>
  <c r="K54" i="2"/>
  <c r="G55" i="2"/>
  <c r="H55" i="2"/>
  <c r="J55" i="2"/>
  <c r="K55" i="2"/>
  <c r="G56" i="2"/>
  <c r="H56" i="2"/>
  <c r="J56" i="2"/>
  <c r="K56" i="2"/>
  <c r="G57" i="2"/>
  <c r="H57" i="2"/>
  <c r="J57" i="2"/>
  <c r="K57" i="2"/>
  <c r="G58" i="2"/>
  <c r="H58" i="2"/>
  <c r="J58" i="2"/>
  <c r="K58" i="2"/>
  <c r="G59" i="2"/>
  <c r="H59" i="2"/>
  <c r="J59" i="2"/>
  <c r="K59" i="2"/>
  <c r="G60" i="2"/>
  <c r="H60" i="2"/>
  <c r="J60" i="2"/>
  <c r="K60" i="2"/>
  <c r="G61" i="2"/>
  <c r="H61" i="2"/>
  <c r="J61" i="2"/>
  <c r="K61" i="2"/>
  <c r="G62" i="2"/>
  <c r="H62" i="2"/>
  <c r="J62" i="2"/>
  <c r="K62" i="2"/>
  <c r="G63" i="2"/>
  <c r="H63" i="2"/>
  <c r="J63" i="2"/>
  <c r="K63" i="2"/>
  <c r="G64" i="2"/>
  <c r="H64" i="2"/>
  <c r="J64" i="2"/>
  <c r="K64" i="2"/>
  <c r="G65" i="2"/>
  <c r="H65" i="2"/>
  <c r="J65" i="2"/>
  <c r="K65" i="2"/>
  <c r="G66" i="2"/>
  <c r="H66" i="2"/>
  <c r="J66" i="2"/>
  <c r="K66" i="2"/>
  <c r="G67" i="2"/>
  <c r="H67" i="2"/>
  <c r="J67" i="2"/>
  <c r="K67" i="2"/>
  <c r="G68" i="2"/>
  <c r="H68" i="2"/>
  <c r="J68" i="2"/>
  <c r="K68" i="2"/>
  <c r="G69" i="2"/>
  <c r="H69" i="2"/>
  <c r="J69" i="2"/>
  <c r="K69" i="2"/>
  <c r="G70" i="2"/>
  <c r="H70" i="2"/>
  <c r="J70" i="2"/>
  <c r="K70" i="2"/>
  <c r="G71" i="2"/>
  <c r="H71" i="2"/>
  <c r="J71" i="2"/>
  <c r="K71" i="2"/>
  <c r="G72" i="2"/>
  <c r="H72" i="2"/>
  <c r="J72" i="2"/>
  <c r="K72" i="2"/>
  <c r="G73" i="2"/>
  <c r="H73" i="2"/>
  <c r="J73" i="2"/>
  <c r="K73" i="2"/>
  <c r="G74" i="2"/>
  <c r="H74" i="2"/>
  <c r="J74" i="2"/>
  <c r="K74" i="2"/>
  <c r="G75" i="2"/>
  <c r="H75" i="2"/>
  <c r="J75" i="2"/>
  <c r="K75" i="2"/>
  <c r="G76" i="2"/>
  <c r="H76" i="2"/>
  <c r="J76" i="2"/>
  <c r="K76" i="2"/>
  <c r="G77" i="2"/>
  <c r="H77" i="2"/>
  <c r="J77" i="2"/>
  <c r="K77" i="2"/>
  <c r="G78" i="2"/>
  <c r="H78" i="2"/>
  <c r="J78" i="2"/>
  <c r="K7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H2" i="2"/>
  <c r="J33" i="1" l="1"/>
  <c r="J34" i="1"/>
  <c r="J35" i="1"/>
  <c r="J36" i="1"/>
  <c r="J37" i="1"/>
  <c r="J38" i="1"/>
  <c r="I33" i="1"/>
  <c r="I34" i="1"/>
  <c r="I35" i="1"/>
  <c r="I36" i="1"/>
  <c r="I37" i="1"/>
  <c r="I38" i="1"/>
  <c r="H33" i="1"/>
  <c r="H34" i="1"/>
  <c r="H35" i="1"/>
  <c r="H36" i="1"/>
  <c r="H37" i="1"/>
  <c r="H38" i="1"/>
  <c r="E33" i="1"/>
  <c r="E34" i="1"/>
  <c r="E35" i="1"/>
  <c r="E36" i="1"/>
  <c r="E37" i="1"/>
  <c r="E38" i="1"/>
  <c r="J27" i="1"/>
  <c r="J28" i="1"/>
  <c r="J29" i="1"/>
  <c r="J30" i="1"/>
  <c r="J31" i="1"/>
  <c r="J32" i="1"/>
  <c r="I27" i="1"/>
  <c r="I28" i="1"/>
  <c r="I29" i="1"/>
  <c r="I30" i="1"/>
  <c r="I31" i="1"/>
  <c r="I32" i="1"/>
  <c r="H27" i="1"/>
  <c r="H28" i="1"/>
  <c r="H29" i="1"/>
  <c r="H30" i="1"/>
  <c r="H31" i="1"/>
  <c r="H32" i="1"/>
  <c r="E27" i="1"/>
  <c r="E28" i="1"/>
  <c r="E29" i="1"/>
  <c r="E30" i="1"/>
  <c r="E31" i="1"/>
  <c r="E32" i="1"/>
  <c r="H23" i="1"/>
  <c r="H24" i="1"/>
  <c r="H25" i="1"/>
  <c r="H26" i="1"/>
  <c r="E26" i="1"/>
  <c r="J26" i="1" s="1"/>
  <c r="E25" i="1"/>
  <c r="J25" i="1" s="1"/>
  <c r="I25" i="1"/>
  <c r="E24" i="1"/>
  <c r="J24" i="1" s="1"/>
  <c r="E23" i="1"/>
  <c r="J23" i="1" s="1"/>
  <c r="I23" i="1"/>
  <c r="H22" i="1"/>
  <c r="E22" i="1"/>
  <c r="I22" i="1" s="1"/>
  <c r="H8" i="1"/>
  <c r="H9" i="1"/>
  <c r="H10" i="1"/>
  <c r="E8" i="1"/>
  <c r="I8" i="1" s="1"/>
  <c r="E9" i="1"/>
  <c r="J9" i="1" s="1"/>
  <c r="E10" i="1"/>
  <c r="J10" i="1" s="1"/>
  <c r="H21" i="1"/>
  <c r="E21" i="1"/>
  <c r="J21" i="1" s="1"/>
  <c r="H20" i="1"/>
  <c r="E20" i="1"/>
  <c r="J20" i="1" s="1"/>
  <c r="H19" i="1"/>
  <c r="E19" i="1"/>
  <c r="J19" i="1" s="1"/>
  <c r="H16" i="1"/>
  <c r="E16" i="1"/>
  <c r="J16" i="1" s="1"/>
  <c r="H15" i="1"/>
  <c r="E15" i="1"/>
  <c r="J15" i="1" s="1"/>
  <c r="H14" i="1"/>
  <c r="E14" i="1"/>
  <c r="J14" i="1" s="1"/>
  <c r="E4" i="1"/>
  <c r="J4" i="1" s="1"/>
  <c r="E5" i="1"/>
  <c r="I5" i="1" s="1"/>
  <c r="E6" i="1"/>
  <c r="J6" i="1" s="1"/>
  <c r="H4" i="1"/>
  <c r="H5" i="1"/>
  <c r="H6" i="1"/>
  <c r="H3" i="1"/>
  <c r="J2" i="1"/>
  <c r="I24" i="1" l="1"/>
  <c r="I26" i="1"/>
  <c r="J22" i="1"/>
  <c r="J8" i="1"/>
  <c r="J5" i="1"/>
  <c r="I10" i="1"/>
  <c r="I9" i="1"/>
  <c r="I21" i="1"/>
  <c r="I4" i="1"/>
  <c r="I6" i="1"/>
  <c r="I19" i="1"/>
  <c r="I15" i="1"/>
  <c r="I16" i="1"/>
  <c r="I20" i="1"/>
  <c r="I14" i="1"/>
  <c r="E3" i="1" l="1"/>
  <c r="J3" i="1" s="1"/>
  <c r="I3" i="1" l="1"/>
</calcChain>
</file>

<file path=xl/sharedStrings.xml><?xml version="1.0" encoding="utf-8"?>
<sst xmlns="http://schemas.openxmlformats.org/spreadsheetml/2006/main" count="54" uniqueCount="26">
  <si>
    <t>下落高度h(m)</t>
  </si>
  <si>
    <t>质量m(kg)</t>
  </si>
  <si>
    <t>沿斜面移动距离s(m)</t>
  </si>
  <si>
    <t>倾角(度)</t>
  </si>
  <si>
    <t>标准转动惯量I(kg*m^2)</t>
  </si>
  <si>
    <t>内径r(cm)</t>
  </si>
  <si>
    <t>外径r(cm)</t>
  </si>
  <si>
    <t>标准末速度(m/s)</t>
  </si>
  <si>
    <t>I in experiment</t>
  </si>
  <si>
    <t>外径r(m)</t>
  </si>
  <si>
    <t>vx in experiment</t>
  </si>
  <si>
    <t>第1组</t>
  </si>
  <si>
    <t>第2组</t>
  </si>
  <si>
    <t xml:space="preserve"> 3rd</t>
  </si>
  <si>
    <t>mgh-mv^2/2</t>
  </si>
  <si>
    <t>I IN EXP</t>
  </si>
  <si>
    <t>m(kg)</t>
  </si>
  <si>
    <t>theta(degree)</t>
  </si>
  <si>
    <t>x(m)</t>
  </si>
  <si>
    <t>Vx</t>
  </si>
  <si>
    <t>Standard I(kg*m^2)</t>
  </si>
  <si>
    <t>(Vx/R)^2/2</t>
  </si>
  <si>
    <t>R(m)</t>
  </si>
  <si>
    <t>r(m)</t>
  </si>
  <si>
    <t>h</t>
  </si>
  <si>
    <t>Vx^2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</si>
</sst>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>
      <alignment vertical="center"/>
    </xf>
    <xf numFmtId="11" fontId="0" fillId="0" borderId="0" xfId="0" applyNumberFormat="1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27" sqref="D27"/>
    </sheetView>
  </sheetViews>
  <sheetFormatPr defaultRowHeight="15"/>
  <cols>
    <col min="1" max="1" width="10.7109375" bestFit="1" customWidth="1"/>
    <col min="3" max="3" width="14.28515625" customWidth="1"/>
    <col min="4" max="4" width="21" customWidth="1"/>
    <col min="5" max="5" width="12.5703125" customWidth="1"/>
    <col min="6" max="6" width="11.28515625" customWidth="1"/>
    <col min="7" max="7" width="20" customWidth="1"/>
    <col min="8" max="8" width="21.5703125" customWidth="1"/>
    <col min="9" max="9" width="16" customWidth="1"/>
    <col min="10" max="10" width="17.42578125" customWidth="1"/>
    <col min="15" max="15" width="15" customWidth="1"/>
  </cols>
  <sheetData>
    <row r="1" spans="1:15">
      <c r="A1" s="7" t="s">
        <v>11</v>
      </c>
      <c r="B1" s="7"/>
    </row>
    <row r="2" spans="1:15">
      <c r="A2" t="s">
        <v>1</v>
      </c>
      <c r="B2" t="s">
        <v>6</v>
      </c>
      <c r="C2" t="s">
        <v>5</v>
      </c>
      <c r="D2" t="s">
        <v>2</v>
      </c>
      <c r="E2" t="s">
        <v>0</v>
      </c>
      <c r="F2" t="s">
        <v>3</v>
      </c>
      <c r="G2" t="s">
        <v>10</v>
      </c>
      <c r="H2" t="s">
        <v>4</v>
      </c>
      <c r="I2" t="s">
        <v>7</v>
      </c>
      <c r="J2" t="e">
        <f>(A2*9.8*E2-0.5*A2*G2)/(0.5*(G2/B2)^2)</f>
        <v>#VALUE!</v>
      </c>
    </row>
    <row r="3" spans="1:15">
      <c r="A3">
        <v>1.1924999999999999</v>
      </c>
      <c r="B3">
        <v>5.0999999999999997E-2</v>
      </c>
      <c r="C3">
        <v>0</v>
      </c>
      <c r="D3">
        <v>0.14000000000000001</v>
      </c>
      <c r="E3">
        <f>D3*SIN(RADIANS(F3))</f>
        <v>2.4551341652878197E-2</v>
      </c>
      <c r="F3">
        <v>10.1</v>
      </c>
      <c r="H3">
        <f>0.5*A3*(POWER(B3,2)+POWER(C3,2))</f>
        <v>1.5508462499999997E-3</v>
      </c>
      <c r="I3">
        <f>POWER(4*9.8*E3/(3+C3^2/B3^2),0.5)</f>
        <v>0.56639579588624112</v>
      </c>
      <c r="J3" t="e">
        <f>(A3*9.8*E3-0.5*A3*G3^2)/(0.5*(G3/B3)^2)</f>
        <v>#DIV/0!</v>
      </c>
    </row>
    <row r="4" spans="1:15">
      <c r="A4">
        <v>1.1924999999999999</v>
      </c>
      <c r="B4">
        <v>5.0999999999999997E-2</v>
      </c>
      <c r="D4">
        <v>0.15</v>
      </c>
      <c r="E4">
        <f t="shared" ref="E4:E10" si="0">D4*SIN(RADIANS(F4))</f>
        <v>2.6305008913798066E-2</v>
      </c>
      <c r="F4">
        <v>10.1</v>
      </c>
      <c r="H4">
        <f>0.5*A4*(POWER(B4,2)+POWER(C4,2))</f>
        <v>1.5508462499999997E-3</v>
      </c>
      <c r="I4">
        <f>POWER(4*9.8*E4/(3+C4^2/B4^2),0.5)</f>
        <v>0.58627534754609523</v>
      </c>
      <c r="J4" t="e">
        <f>(A4*9.8*E4-0.5*A4*G4^2)/(0.5*(G4/B4)^2)</f>
        <v>#DIV/0!</v>
      </c>
      <c r="L4" s="1"/>
      <c r="M4" s="1"/>
      <c r="N4" s="1"/>
      <c r="O4" s="1"/>
    </row>
    <row r="5" spans="1:15">
      <c r="A5">
        <v>1.1924999999999999</v>
      </c>
      <c r="B5">
        <v>5.0999999999999997E-2</v>
      </c>
      <c r="D5">
        <v>0.08</v>
      </c>
      <c r="E5">
        <f t="shared" si="0"/>
        <v>1.3891854213354426E-2</v>
      </c>
      <c r="F5">
        <v>10</v>
      </c>
      <c r="H5">
        <f>0.5*A5*(POWER(B5,2)+POWER(C5,2))</f>
        <v>1.5508462499999997E-3</v>
      </c>
      <c r="I5">
        <f>POWER(4*9.8*E5/(3+C5^2/B5^2),0.5)</f>
        <v>0.42605190809082311</v>
      </c>
      <c r="J5" t="e">
        <f>(A5*9.8*E5-0.5*A5*G5^2)/(0.5*(G5/B5)^2)</f>
        <v>#DIV/0!</v>
      </c>
      <c r="L5" s="1"/>
      <c r="M5" s="1"/>
      <c r="N5" s="1"/>
      <c r="O5" s="1"/>
    </row>
    <row r="6" spans="1:15">
      <c r="A6">
        <v>1.1924999999999999</v>
      </c>
      <c r="B6">
        <v>5.0999999999999997E-2</v>
      </c>
      <c r="D6">
        <v>0.2</v>
      </c>
      <c r="E6">
        <f t="shared" si="0"/>
        <v>3.4729635533386066E-2</v>
      </c>
      <c r="F6">
        <v>10</v>
      </c>
      <c r="G6">
        <v>0.49</v>
      </c>
      <c r="H6">
        <f>0.5*A6*(POWER(B6,2)+POWER(C6,2))</f>
        <v>1.5508462499999997E-3</v>
      </c>
      <c r="I6">
        <f>POWER(4*9.8*E6/(3+C6^2/B6^2),0.5)</f>
        <v>0.67364721551386075</v>
      </c>
      <c r="J6">
        <f>(A6*9.8*E6-0.5*A6*G6^2)/(0.5*(G6/B6)^2)</f>
        <v>5.691829954011191E-3</v>
      </c>
      <c r="L6" s="1"/>
      <c r="M6" s="1"/>
      <c r="N6" s="1"/>
      <c r="O6" s="1"/>
    </row>
    <row r="7" spans="1:15">
      <c r="L7" s="1"/>
      <c r="M7" s="1"/>
      <c r="N7" s="1"/>
      <c r="O7" s="1"/>
    </row>
    <row r="8" spans="1:15">
      <c r="A8">
        <v>1.1924999999999999</v>
      </c>
      <c r="B8">
        <v>5.0999999999999997E-2</v>
      </c>
      <c r="C8">
        <v>0</v>
      </c>
      <c r="D8">
        <v>0.19600000000000001</v>
      </c>
      <c r="E8">
        <f t="shared" si="0"/>
        <v>3.5718162996460905E-2</v>
      </c>
      <c r="F8">
        <v>10.5</v>
      </c>
      <c r="G8">
        <v>0.41699999999999998</v>
      </c>
      <c r="H8">
        <f>0.5*A8*(POWER(B8,2)+POWER(C8,2))</f>
        <v>1.5508462499999997E-3</v>
      </c>
      <c r="I8">
        <f>POWER(4*9.8*E8/(3+C8^2/B8^2),0.5)</f>
        <v>0.68316713168918086</v>
      </c>
      <c r="J8">
        <f>(A8*9.8*E8-0.5*A8*G8^2)/(0.5*(G8/B8)^2)</f>
        <v>9.3857015403708485E-3</v>
      </c>
      <c r="L8" s="1"/>
      <c r="M8" s="1"/>
      <c r="N8" s="1"/>
      <c r="O8" s="1"/>
    </row>
    <row r="9" spans="1:15">
      <c r="A9">
        <v>1.1924999999999999</v>
      </c>
      <c r="B9">
        <v>5.0999999999999997E-2</v>
      </c>
      <c r="C9">
        <v>0</v>
      </c>
      <c r="D9">
        <v>0.21</v>
      </c>
      <c r="E9">
        <f t="shared" si="0"/>
        <v>3.8269460353350965E-2</v>
      </c>
      <c r="F9">
        <v>10.5</v>
      </c>
      <c r="G9">
        <v>0.433</v>
      </c>
      <c r="H9">
        <f>0.5*A9*(POWER(B9,2)+POWER(C9,2))</f>
        <v>1.5508462499999997E-3</v>
      </c>
      <c r="I9">
        <f>POWER(4*9.8*E9/(3+C9^2/B9^2),0.5)</f>
        <v>0.70714516328010946</v>
      </c>
      <c r="J9">
        <f>(A9*9.8*E9-0.5*A9*G9^2)/(0.5*(G9/B9)^2)</f>
        <v>9.3071524129170607E-3</v>
      </c>
      <c r="L9" s="1"/>
      <c r="M9" s="1"/>
      <c r="N9" s="1"/>
      <c r="O9" s="1"/>
    </row>
    <row r="10" spans="1:15">
      <c r="A10">
        <v>1.1924999999999999</v>
      </c>
      <c r="B10">
        <v>5.0999999999999997E-2</v>
      </c>
      <c r="C10">
        <v>0</v>
      </c>
      <c r="D10">
        <v>0.22500000000000001</v>
      </c>
      <c r="E10">
        <f t="shared" si="0"/>
        <v>4.1002993235733184E-2</v>
      </c>
      <c r="F10">
        <v>10.5</v>
      </c>
      <c r="G10">
        <v>0.47099999999999997</v>
      </c>
      <c r="H10">
        <f>0.5*A10*(POWER(B10,2)+POWER(C10,2))</f>
        <v>1.5508462499999997E-3</v>
      </c>
      <c r="I10">
        <f>POWER(4*9.8*E10/(3+C10^2/B10^2),0.5)</f>
        <v>0.73196478395269382</v>
      </c>
      <c r="J10">
        <f>(A10*9.8*E10-0.5*A10*G10^2)/(0.5*(G10/B10)^2)</f>
        <v>8.1347428807355595E-3</v>
      </c>
      <c r="L10" s="1"/>
      <c r="M10" s="1"/>
      <c r="N10" s="1"/>
      <c r="O10" s="1"/>
    </row>
    <row r="11" spans="1:15">
      <c r="L11" s="1"/>
      <c r="M11" s="1"/>
      <c r="N11" s="1"/>
      <c r="O11" s="1"/>
    </row>
    <row r="12" spans="1:15">
      <c r="A12" t="s">
        <v>12</v>
      </c>
      <c r="L12" s="1"/>
      <c r="M12" s="1"/>
      <c r="N12" s="1"/>
      <c r="O12" s="1"/>
    </row>
    <row r="13" spans="1:15">
      <c r="A13" t="s">
        <v>1</v>
      </c>
      <c r="B13" t="s">
        <v>9</v>
      </c>
      <c r="C13" t="s">
        <v>5</v>
      </c>
      <c r="D13" t="s">
        <v>2</v>
      </c>
      <c r="E13" t="s">
        <v>0</v>
      </c>
      <c r="F13" t="s">
        <v>3</v>
      </c>
      <c r="G13" t="s">
        <v>10</v>
      </c>
      <c r="H13" t="s">
        <v>4</v>
      </c>
      <c r="I13" t="s">
        <v>7</v>
      </c>
      <c r="J13" t="s">
        <v>8</v>
      </c>
      <c r="L13" s="1"/>
      <c r="M13" s="1"/>
      <c r="N13" s="1"/>
      <c r="O13" s="1"/>
    </row>
    <row r="14" spans="1:15">
      <c r="A14">
        <v>1.0449999999999999</v>
      </c>
      <c r="B14">
        <v>3.3500000000000002E-2</v>
      </c>
      <c r="C14">
        <v>0</v>
      </c>
      <c r="D14">
        <v>7.0000000000000007E-2</v>
      </c>
      <c r="E14">
        <f>D14*SIN(RADIANS(F14))</f>
        <v>1.2876594542890413E-2</v>
      </c>
      <c r="F14">
        <v>10.6</v>
      </c>
      <c r="G14">
        <v>0.3</v>
      </c>
      <c r="H14">
        <f>0.5*A14*(POWER(B14,2)+POWER(C14,2))</f>
        <v>5.8637562500000009E-4</v>
      </c>
      <c r="I14">
        <f>POWER(4*9.8*E14/3,0.5)</f>
        <v>0.41018796751461162</v>
      </c>
      <c r="J14">
        <f>(A14*9.8*E14-0.5*A14*G14^2)/(0.5*(G14/B14)^2)</f>
        <v>2.1159201942221231E-3</v>
      </c>
      <c r="L14" s="1"/>
      <c r="M14" s="1"/>
      <c r="N14" s="1"/>
      <c r="O14" s="1"/>
    </row>
    <row r="15" spans="1:15">
      <c r="A15">
        <v>1.0449999999999999</v>
      </c>
      <c r="B15">
        <v>3.3500000000000002E-2</v>
      </c>
      <c r="C15">
        <v>0</v>
      </c>
      <c r="D15">
        <v>0.25</v>
      </c>
      <c r="E15">
        <f>D15*SIN(RADIANS(F15))</f>
        <v>4.6845328646431157E-2</v>
      </c>
      <c r="F15">
        <v>10.8</v>
      </c>
      <c r="G15">
        <v>0.82</v>
      </c>
      <c r="H15">
        <f>0.5*A15*(POWER(B15,2)+POWER(C15,2))</f>
        <v>5.8637562500000009E-4</v>
      </c>
      <c r="I15">
        <f>POWER(4*9.8*E15/3,0.5)</f>
        <v>0.78237605683799338</v>
      </c>
      <c r="J15">
        <f>(A15*9.8*E15-0.5*A15*G15^2)/(0.5*(G15/B15)^2)</f>
        <v>4.286514677938044E-4</v>
      </c>
      <c r="L15" s="1"/>
      <c r="M15" s="1"/>
      <c r="N15" s="1"/>
      <c r="O15" s="1"/>
    </row>
    <row r="16" spans="1:15">
      <c r="A16">
        <v>1.0449999999999999</v>
      </c>
      <c r="B16">
        <v>3.3500000000000002E-2</v>
      </c>
      <c r="D16">
        <v>0.2</v>
      </c>
      <c r="E16">
        <f>D16*SIN(RADIANS(F16))</f>
        <v>3.7476262917144926E-2</v>
      </c>
      <c r="F16">
        <v>10.8</v>
      </c>
      <c r="G16">
        <v>0.8</v>
      </c>
      <c r="H16">
        <f>0.5*A16*(POWER(B16,2)+POWER(C16,2))</f>
        <v>5.8637562500000009E-4</v>
      </c>
      <c r="I16">
        <f>POWER(4*9.8*E16/3,0.5)</f>
        <v>0.69977841882319702</v>
      </c>
      <c r="J16">
        <f>(A16*9.8*E16-0.5*A16*G16^2)/(0.5*(G16/B16)^2)</f>
        <v>1.7322773430569199E-4</v>
      </c>
      <c r="L16" s="1"/>
      <c r="M16" s="1"/>
      <c r="N16" s="1"/>
      <c r="O16" s="1"/>
    </row>
    <row r="17" spans="1:15">
      <c r="L17" s="1"/>
      <c r="M17" s="1"/>
      <c r="N17" s="1"/>
      <c r="O17" s="1"/>
    </row>
    <row r="18" spans="1:15">
      <c r="A18" s="7" t="s">
        <v>13</v>
      </c>
      <c r="B18" s="7"/>
      <c r="L18" s="1"/>
      <c r="M18" s="1"/>
      <c r="N18" s="1"/>
      <c r="O18" s="1"/>
    </row>
    <row r="19" spans="1:15">
      <c r="A19">
        <v>2.4095</v>
      </c>
      <c r="B19">
        <v>5.0999999999999997E-2</v>
      </c>
      <c r="C19">
        <v>0</v>
      </c>
      <c r="D19">
        <v>0.23</v>
      </c>
      <c r="E19">
        <f t="shared" ref="E19:E38" si="1">D19*SIN(RADIANS(F19))</f>
        <v>4.2703321538682754E-2</v>
      </c>
      <c r="F19">
        <v>10.7</v>
      </c>
      <c r="G19">
        <v>0.5</v>
      </c>
      <c r="H19">
        <f>0.5*A19*(POWER(B19,2)+POWER(C19,2))</f>
        <v>3.1335547499999994E-3</v>
      </c>
      <c r="I19">
        <f t="shared" ref="I19:I38" si="2">POWER(4*9.8*E19/3,0.5)</f>
        <v>0.74698732794168254</v>
      </c>
      <c r="J19">
        <f>(A19*9.8*E19-0.5*A19*G19^2)/(0.5*(G19/B19)^2)</f>
        <v>1.4714799640376051E-2</v>
      </c>
      <c r="L19" s="1"/>
      <c r="M19" s="1"/>
      <c r="N19" s="1"/>
      <c r="O19" s="1"/>
    </row>
    <row r="20" spans="1:15">
      <c r="A20">
        <v>2.4095</v>
      </c>
      <c r="B20">
        <v>5.0999999999999997E-2</v>
      </c>
      <c r="C20">
        <v>0</v>
      </c>
      <c r="D20">
        <v>0.17</v>
      </c>
      <c r="E20">
        <f t="shared" si="1"/>
        <v>3.1563324615548123E-2</v>
      </c>
      <c r="F20">
        <v>10.7</v>
      </c>
      <c r="G20">
        <v>0.42</v>
      </c>
      <c r="H20">
        <f>0.5*A20*(POWER(B20,2)+POWER(C20,2))</f>
        <v>3.1335547499999994E-3</v>
      </c>
      <c r="I20">
        <f t="shared" si="2"/>
        <v>0.6422051398448646</v>
      </c>
      <c r="J20">
        <f>(A20*9.8*E20-0.5*A20*G20^2)/(0.5*(G20/B20)^2)</f>
        <v>1.5711869561076168E-2</v>
      </c>
      <c r="L20" s="1"/>
      <c r="M20" s="1"/>
      <c r="N20" s="1"/>
      <c r="O20" s="1"/>
    </row>
    <row r="21" spans="1:15">
      <c r="A21">
        <v>2.4095</v>
      </c>
      <c r="B21">
        <v>5.0999999999999997E-2</v>
      </c>
      <c r="C21">
        <v>0</v>
      </c>
      <c r="D21">
        <v>0.28000000000000003</v>
      </c>
      <c r="E21">
        <f t="shared" si="1"/>
        <v>5.1986652307961616E-2</v>
      </c>
      <c r="F21">
        <v>10.7</v>
      </c>
      <c r="G21">
        <v>0.54</v>
      </c>
      <c r="H21">
        <f>0.5*A21*(POWER(B21,2)+POWER(C21,2))</f>
        <v>3.1335547499999994E-3</v>
      </c>
      <c r="I21">
        <f t="shared" si="2"/>
        <v>0.82419188107141161</v>
      </c>
      <c r="J21">
        <f>(A21*9.8*E21-0.5*A21*G21^2)/(0.5*(G21/B21)^2)</f>
        <v>1.5632062084456423E-2</v>
      </c>
      <c r="L21" s="1"/>
      <c r="M21" s="1"/>
      <c r="N21" s="1"/>
      <c r="O21" s="1"/>
    </row>
    <row r="22" spans="1:15">
      <c r="A22">
        <v>2.4095</v>
      </c>
      <c r="B22">
        <v>5.0999999999999997E-2</v>
      </c>
      <c r="C22">
        <v>0</v>
      </c>
      <c r="D22">
        <v>7.2609999999999994E-2</v>
      </c>
      <c r="E22">
        <f t="shared" si="1"/>
        <v>1.3232121505984826E-2</v>
      </c>
      <c r="F22">
        <v>10.5</v>
      </c>
      <c r="G22">
        <v>0.27500000000000002</v>
      </c>
      <c r="H22">
        <f t="shared" ref="H22:H38" si="3">0.5*A22*(POWER(B22,2)+POWER(C22,2))</f>
        <v>3.1335547499999994E-3</v>
      </c>
      <c r="I22">
        <f t="shared" si="2"/>
        <v>0.41581212225178704</v>
      </c>
      <c r="J22">
        <f t="shared" ref="J22:J38" si="4">(A22*9.8*E22-0.5*A22*G22^2)/(0.5*(G22/B22)^2)</f>
        <v>1.5225415804437838E-2</v>
      </c>
      <c r="L22" s="1"/>
      <c r="M22" s="1"/>
      <c r="N22" s="1"/>
      <c r="O22" s="1"/>
    </row>
    <row r="23" spans="1:15">
      <c r="A23">
        <v>2.4095</v>
      </c>
      <c r="B23">
        <v>5.0999999999999997E-2</v>
      </c>
      <c r="C23">
        <v>0</v>
      </c>
      <c r="D23">
        <v>8.1820000000000004E-2</v>
      </c>
      <c r="E23">
        <f t="shared" si="1"/>
        <v>1.4910510695767506E-2</v>
      </c>
      <c r="F23">
        <v>10.5</v>
      </c>
      <c r="G23">
        <v>0.28299999999999997</v>
      </c>
      <c r="H23">
        <f t="shared" si="3"/>
        <v>3.1335547499999994E-3</v>
      </c>
      <c r="I23">
        <f t="shared" si="2"/>
        <v>0.44139627670763393</v>
      </c>
      <c r="J23">
        <f t="shared" si="4"/>
        <v>1.6601670773613166E-2</v>
      </c>
      <c r="L23" s="1"/>
      <c r="M23" s="1"/>
      <c r="N23" s="1"/>
      <c r="O23" s="1"/>
    </row>
    <row r="24" spans="1:15">
      <c r="A24">
        <v>2.4095</v>
      </c>
      <c r="B24">
        <v>5.0999999999999997E-2</v>
      </c>
      <c r="C24">
        <v>0</v>
      </c>
      <c r="D24">
        <v>9.1469999999999996E-2</v>
      </c>
      <c r="E24">
        <f t="shared" si="1"/>
        <v>1.6669083516766728E-2</v>
      </c>
      <c r="F24">
        <v>10.5</v>
      </c>
      <c r="G24">
        <v>0.30299999999999999</v>
      </c>
      <c r="H24">
        <f t="shared" si="3"/>
        <v>3.1335547499999994E-3</v>
      </c>
      <c r="I24">
        <f t="shared" si="2"/>
        <v>0.46670050134151198</v>
      </c>
      <c r="J24">
        <f t="shared" si="4"/>
        <v>1.603519903858287E-2</v>
      </c>
      <c r="L24" s="1"/>
      <c r="M24" s="1"/>
      <c r="N24" s="1"/>
      <c r="O24" s="1"/>
    </row>
    <row r="25" spans="1:15">
      <c r="A25">
        <v>2.4095</v>
      </c>
      <c r="B25">
        <v>5.0999999999999997E-2</v>
      </c>
      <c r="C25">
        <v>0</v>
      </c>
      <c r="D25">
        <v>0.10199999999999999</v>
      </c>
      <c r="E25">
        <f t="shared" si="1"/>
        <v>1.8588023600199042E-2</v>
      </c>
      <c r="F25">
        <v>10.5</v>
      </c>
      <c r="G25">
        <v>0.31900000000000001</v>
      </c>
      <c r="H25">
        <f t="shared" si="3"/>
        <v>3.1335547499999994E-3</v>
      </c>
      <c r="I25">
        <f t="shared" si="2"/>
        <v>0.4928321300158241</v>
      </c>
      <c r="J25">
        <f t="shared" si="4"/>
        <v>1.6170428595185974E-2</v>
      </c>
      <c r="L25" s="1"/>
      <c r="M25" s="1"/>
      <c r="N25" s="1"/>
      <c r="O25" s="1"/>
    </row>
    <row r="26" spans="1:15">
      <c r="A26">
        <v>2.4095</v>
      </c>
      <c r="B26">
        <v>5.0999999999999997E-2</v>
      </c>
      <c r="C26">
        <v>0</v>
      </c>
      <c r="D26">
        <v>0.113</v>
      </c>
      <c r="E26">
        <f t="shared" si="1"/>
        <v>2.0592614380612665E-2</v>
      </c>
      <c r="F26">
        <v>10.5</v>
      </c>
      <c r="G26">
        <v>0.32100000000000001</v>
      </c>
      <c r="H26">
        <f t="shared" si="3"/>
        <v>3.1335547499999994E-3</v>
      </c>
      <c r="I26">
        <f t="shared" si="2"/>
        <v>0.5187261588802633</v>
      </c>
      <c r="J26">
        <f t="shared" si="4"/>
        <v>1.8281380097399626E-2</v>
      </c>
      <c r="L26" s="1"/>
      <c r="M26" s="1"/>
      <c r="N26" s="1"/>
      <c r="O26" s="1"/>
    </row>
    <row r="27" spans="1:15">
      <c r="E27">
        <f t="shared" si="1"/>
        <v>0</v>
      </c>
      <c r="H27">
        <f t="shared" si="3"/>
        <v>0</v>
      </c>
      <c r="I27">
        <f t="shared" si="2"/>
        <v>0</v>
      </c>
      <c r="J27" t="e">
        <f t="shared" si="4"/>
        <v>#DIV/0!</v>
      </c>
      <c r="L27" s="1"/>
      <c r="M27" s="1"/>
      <c r="N27" s="1"/>
      <c r="O27" s="1"/>
    </row>
    <row r="28" spans="1:15">
      <c r="A28">
        <v>1.0449999999999999</v>
      </c>
      <c r="B28">
        <v>3.3500000000000002E-2</v>
      </c>
      <c r="C28">
        <v>0</v>
      </c>
      <c r="D28">
        <v>5.7979999999999997E-2</v>
      </c>
      <c r="E28">
        <f t="shared" si="1"/>
        <v>1.056601576803471E-2</v>
      </c>
      <c r="F28">
        <v>10.5</v>
      </c>
      <c r="G28">
        <v>0.23499999999999999</v>
      </c>
      <c r="H28">
        <f t="shared" si="3"/>
        <v>5.8637562500000009E-4</v>
      </c>
      <c r="I28">
        <f t="shared" si="2"/>
        <v>0.37156776775664158</v>
      </c>
      <c r="J28">
        <f t="shared" si="4"/>
        <v>3.2250693151399798E-3</v>
      </c>
      <c r="L28" s="1"/>
      <c r="M28" s="1"/>
      <c r="N28" s="1"/>
      <c r="O28" s="1"/>
    </row>
    <row r="29" spans="1:15">
      <c r="A29">
        <v>1.0449999999999999</v>
      </c>
      <c r="B29">
        <v>3.3500000000000002E-2</v>
      </c>
      <c r="C29">
        <v>0</v>
      </c>
      <c r="D29">
        <v>6.6390000000000005E-2</v>
      </c>
      <c r="E29">
        <f t="shared" si="1"/>
        <v>1.2098616537423671E-2</v>
      </c>
      <c r="F29">
        <v>10.5</v>
      </c>
      <c r="G29">
        <v>0.255</v>
      </c>
      <c r="H29">
        <f t="shared" si="3"/>
        <v>5.8637562500000009E-4</v>
      </c>
      <c r="I29">
        <f t="shared" si="2"/>
        <v>0.39760355811075931</v>
      </c>
      <c r="J29">
        <f t="shared" si="4"/>
        <v>3.1040328527861889E-3</v>
      </c>
      <c r="L29" s="1"/>
      <c r="M29" s="1"/>
      <c r="N29" s="1"/>
      <c r="O29" s="1"/>
    </row>
    <row r="30" spans="1:15">
      <c r="A30">
        <v>1.0449999999999999</v>
      </c>
      <c r="B30">
        <v>3.3500000000000002E-2</v>
      </c>
      <c r="C30">
        <v>0</v>
      </c>
      <c r="D30">
        <v>7.4980000000000005E-2</v>
      </c>
      <c r="E30">
        <f t="shared" si="1"/>
        <v>1.3664019701401218E-2</v>
      </c>
      <c r="F30">
        <v>10.5</v>
      </c>
      <c r="G30" s="1">
        <v>0.27300000000000002</v>
      </c>
      <c r="H30">
        <f t="shared" si="3"/>
        <v>5.8637562500000009E-4</v>
      </c>
      <c r="I30">
        <f t="shared" si="2"/>
        <v>0.42254371462012774</v>
      </c>
      <c r="J30">
        <f t="shared" si="4"/>
        <v>3.0414489301033272E-3</v>
      </c>
      <c r="L30" s="1"/>
      <c r="M30" s="1"/>
      <c r="N30" s="1"/>
      <c r="O30" s="1"/>
    </row>
    <row r="31" spans="1:15">
      <c r="A31">
        <v>1.0449999999999999</v>
      </c>
      <c r="B31">
        <v>3.3500000000000002E-2</v>
      </c>
      <c r="C31">
        <v>0</v>
      </c>
      <c r="D31">
        <v>8.4599999999999995E-2</v>
      </c>
      <c r="E31">
        <f t="shared" si="1"/>
        <v>1.5417125456635676E-2</v>
      </c>
      <c r="F31">
        <v>10.5</v>
      </c>
      <c r="G31" s="1">
        <v>0.29399999999999998</v>
      </c>
      <c r="H31">
        <f t="shared" si="3"/>
        <v>5.8637562500000009E-4</v>
      </c>
      <c r="I31">
        <f t="shared" si="2"/>
        <v>0.44883230643530941</v>
      </c>
      <c r="J31">
        <f t="shared" si="4"/>
        <v>2.9271247478857847E-3</v>
      </c>
      <c r="L31" s="1"/>
      <c r="M31" s="1"/>
      <c r="N31" s="1"/>
      <c r="O31" s="1"/>
    </row>
    <row r="32" spans="1:15">
      <c r="A32">
        <v>1.0449999999999999</v>
      </c>
      <c r="B32">
        <v>3.3500000000000002E-2</v>
      </c>
      <c r="C32">
        <v>0</v>
      </c>
      <c r="D32">
        <v>9.461E-2</v>
      </c>
      <c r="E32">
        <f t="shared" si="1"/>
        <v>1.7241303066812073E-2</v>
      </c>
      <c r="F32">
        <v>10.5</v>
      </c>
      <c r="G32" s="1">
        <v>0.30199999999999999</v>
      </c>
      <c r="H32">
        <f t="shared" si="3"/>
        <v>5.8637562500000009E-4</v>
      </c>
      <c r="I32">
        <f t="shared" si="2"/>
        <v>0.47464340306488101</v>
      </c>
      <c r="J32">
        <f t="shared" si="4"/>
        <v>3.1725328447256792E-3</v>
      </c>
    </row>
    <row r="33" spans="1:10">
      <c r="E33">
        <f t="shared" si="1"/>
        <v>0</v>
      </c>
      <c r="G33" s="1"/>
      <c r="H33">
        <f t="shared" si="3"/>
        <v>0</v>
      </c>
      <c r="I33">
        <f t="shared" si="2"/>
        <v>0</v>
      </c>
      <c r="J33" t="e">
        <f t="shared" si="4"/>
        <v>#DIV/0!</v>
      </c>
    </row>
    <row r="34" spans="1:10">
      <c r="A34">
        <v>1.1924999999999999</v>
      </c>
      <c r="B34">
        <v>5.0999999999999997E-2</v>
      </c>
      <c r="C34">
        <v>0</v>
      </c>
      <c r="D34">
        <v>9.3420000000000003E-2</v>
      </c>
      <c r="E34">
        <f t="shared" si="1"/>
        <v>1.718473517424032E-2</v>
      </c>
      <c r="F34">
        <v>10.6</v>
      </c>
      <c r="G34" s="1">
        <v>0.28699999999999998</v>
      </c>
      <c r="H34">
        <f t="shared" si="3"/>
        <v>1.5508462499999997E-3</v>
      </c>
      <c r="I34">
        <f t="shared" si="2"/>
        <v>0.47386412216661877</v>
      </c>
      <c r="J34">
        <f t="shared" si="4"/>
        <v>9.5816541280612493E-3</v>
      </c>
    </row>
    <row r="35" spans="1:10">
      <c r="A35">
        <v>1.1924999999999999</v>
      </c>
      <c r="B35">
        <v>5.0999999999999997E-2</v>
      </c>
      <c r="C35">
        <v>0</v>
      </c>
      <c r="D35">
        <v>0.10299999999999999</v>
      </c>
      <c r="E35">
        <f t="shared" si="1"/>
        <v>1.8946989113110175E-2</v>
      </c>
      <c r="F35">
        <v>10.6</v>
      </c>
      <c r="G35" s="1">
        <v>0.315</v>
      </c>
      <c r="H35">
        <f t="shared" si="3"/>
        <v>1.5508462499999997E-3</v>
      </c>
      <c r="I35">
        <f t="shared" si="2"/>
        <v>0.4975680768276568</v>
      </c>
      <c r="J35">
        <f t="shared" si="4"/>
        <v>8.5067487898203425E-3</v>
      </c>
    </row>
    <row r="36" spans="1:10">
      <c r="A36">
        <v>1.1924999999999999</v>
      </c>
      <c r="B36">
        <v>5.0999999999999997E-2</v>
      </c>
      <c r="C36">
        <v>0</v>
      </c>
      <c r="D36">
        <v>0.114</v>
      </c>
      <c r="E36">
        <f t="shared" si="1"/>
        <v>2.09704539698501E-2</v>
      </c>
      <c r="F36">
        <v>10.6</v>
      </c>
      <c r="G36" s="1">
        <v>0.32500000000000001</v>
      </c>
      <c r="H36">
        <f t="shared" si="3"/>
        <v>1.5508462499999997E-3</v>
      </c>
      <c r="I36">
        <f t="shared" si="2"/>
        <v>0.52346340070028585</v>
      </c>
      <c r="J36">
        <f t="shared" si="4"/>
        <v>8.9679921019184261E-3</v>
      </c>
    </row>
    <row r="37" spans="1:10">
      <c r="A37">
        <v>1.1924999999999999</v>
      </c>
      <c r="B37">
        <v>5.0999999999999997E-2</v>
      </c>
      <c r="C37">
        <v>0</v>
      </c>
      <c r="D37">
        <v>0.125</v>
      </c>
      <c r="E37">
        <f t="shared" si="1"/>
        <v>2.2993918826590021E-2</v>
      </c>
      <c r="F37">
        <v>10.6</v>
      </c>
      <c r="G37" s="1">
        <v>0.34100000000000003</v>
      </c>
      <c r="H37">
        <f t="shared" si="3"/>
        <v>1.5508462499999997E-3</v>
      </c>
      <c r="I37">
        <f t="shared" si="2"/>
        <v>0.5481367280774414</v>
      </c>
      <c r="J37">
        <f t="shared" si="4"/>
        <v>8.9198181954089142E-3</v>
      </c>
    </row>
    <row r="38" spans="1:10">
      <c r="A38">
        <v>1.1924999999999999</v>
      </c>
      <c r="B38">
        <v>5.0999999999999997E-2</v>
      </c>
      <c r="C38">
        <v>0</v>
      </c>
      <c r="D38">
        <v>0.13700000000000001</v>
      </c>
      <c r="E38">
        <f t="shared" si="1"/>
        <v>2.5201335033942663E-2</v>
      </c>
      <c r="F38">
        <v>10.6</v>
      </c>
      <c r="G38" s="1">
        <v>0.36399999999999999</v>
      </c>
      <c r="H38">
        <f t="shared" si="3"/>
        <v>1.5508462499999997E-3</v>
      </c>
      <c r="I38">
        <f t="shared" si="2"/>
        <v>0.57384444272251822</v>
      </c>
      <c r="J38">
        <f t="shared" si="4"/>
        <v>8.4614423912377518E-3</v>
      </c>
    </row>
  </sheetData>
  <mergeCells count="2">
    <mergeCell ref="A1:B1"/>
    <mergeCell ref="A1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topLeftCell="A70" zoomScaleNormal="100" workbookViewId="0">
      <selection activeCell="P3" sqref="P3"/>
    </sheetView>
  </sheetViews>
  <sheetFormatPr defaultRowHeight="15"/>
  <cols>
    <col min="1" max="1" width="10.7109375" bestFit="1" customWidth="1"/>
    <col min="4" max="4" width="9" customWidth="1"/>
    <col min="5" max="5" width="19" customWidth="1"/>
    <col min="6" max="6" width="17.5703125" customWidth="1"/>
    <col min="7" max="7" width="15.7109375" customWidth="1"/>
    <col min="8" max="8" width="18.42578125" customWidth="1"/>
    <col min="10" max="10" width="12.7109375" customWidth="1"/>
    <col min="11" max="11" width="13.85546875" customWidth="1"/>
  </cols>
  <sheetData>
    <row r="1" spans="1:14" s="5" customFormat="1">
      <c r="A1" s="5" t="s">
        <v>16</v>
      </c>
      <c r="B1" s="5" t="s">
        <v>22</v>
      </c>
      <c r="C1" s="5" t="s">
        <v>23</v>
      </c>
      <c r="D1" s="5" t="s">
        <v>17</v>
      </c>
      <c r="E1" s="5" t="s">
        <v>18</v>
      </c>
      <c r="F1" s="5" t="s">
        <v>19</v>
      </c>
      <c r="G1" s="5" t="s">
        <v>15</v>
      </c>
      <c r="H1" s="5" t="s">
        <v>20</v>
      </c>
      <c r="J1" s="5" t="s">
        <v>14</v>
      </c>
      <c r="K1" s="5" t="s">
        <v>21</v>
      </c>
      <c r="M1" s="5" t="s">
        <v>24</v>
      </c>
      <c r="N1" s="5" t="s">
        <v>25</v>
      </c>
    </row>
    <row r="2" spans="1:14">
      <c r="A2">
        <v>1.1924999999999999</v>
      </c>
      <c r="B2">
        <v>5.0999999999999997E-2</v>
      </c>
      <c r="C2">
        <v>0</v>
      </c>
      <c r="D2">
        <v>4</v>
      </c>
      <c r="E2" s="1">
        <v>-1.810095015E-3</v>
      </c>
      <c r="F2" s="6">
        <v>-2.0361657179999999E-2</v>
      </c>
      <c r="G2" s="2">
        <f>(A2*9.8*ABS(E2)*SIN(RADIANS(D2))-0.5*A2*ABS(F2)^2)/(0.5*(ABS(F2)/B2)^2)</f>
        <v>1.5412912872977143E-2</v>
      </c>
      <c r="H2">
        <f t="shared" ref="H2:H29" si="0">0.5*A2*(POWER(B2,2)+POWER(C2,2))</f>
        <v>1.5508462499999997E-3</v>
      </c>
      <c r="J2" s="2">
        <f>A2*9.8*ABS(E2)*SIN(RADIANS(D2))-A2*ABS(F2)^2/2</f>
        <v>1.2284022913216053E-3</v>
      </c>
      <c r="K2">
        <f>(ABS(F2)/B2)^2/2</f>
        <v>7.9699554616656204E-2</v>
      </c>
      <c r="M2" s="2">
        <f>ABS(E2)*SIN(RADIANS(D2))</f>
        <v>1.262658453882196E-4</v>
      </c>
      <c r="N2" s="2">
        <f>ABS(F2)^2</f>
        <v>4.1459708311584553E-4</v>
      </c>
    </row>
    <row r="3" spans="1:14">
      <c r="A3">
        <v>1.1924999999999999</v>
      </c>
      <c r="B3">
        <v>5.0999999999999997E-2</v>
      </c>
      <c r="C3">
        <v>0</v>
      </c>
      <c r="D3">
        <v>4</v>
      </c>
      <c r="E3" s="1">
        <v>-3.0699583279999998E-3</v>
      </c>
      <c r="F3" s="6">
        <v>-4.340570379E-2</v>
      </c>
      <c r="G3" s="2">
        <f t="shared" ref="G3:G29" si="1">(A3*9.8*ABS(E3)*SIN(RADIANS(D3))-0.5*A3*ABS(F3)^2)/(0.5*(ABS(F3)/B3)^2)</f>
        <v>3.808310013805374E-3</v>
      </c>
      <c r="H3">
        <f t="shared" si="0"/>
        <v>1.5508462499999997E-3</v>
      </c>
      <c r="J3" s="2">
        <f t="shared" ref="J3:J29" si="2">A3*9.8*ABS(E3)*SIN(RADIANS(D3))-A3*ABS(F3)^2/2</f>
        <v>1.3792898857727088E-3</v>
      </c>
      <c r="K3">
        <f t="shared" ref="K3:K29" si="3">(ABS(F3)/B3)^2/2</f>
        <v>0.36217899298447143</v>
      </c>
      <c r="M3" s="2">
        <f t="shared" ref="M3:M12" si="4">ABS(E3)*SIN(RADIANS(D3))</f>
        <v>2.1414946750269079E-4</v>
      </c>
      <c r="N3" s="2">
        <f t="shared" ref="N3:N12" si="5">ABS(F3)^2</f>
        <v>1.8840551215052203E-3</v>
      </c>
    </row>
    <row r="4" spans="1:14">
      <c r="A4">
        <v>1.1924999999999999</v>
      </c>
      <c r="B4">
        <v>5.0999999999999997E-2</v>
      </c>
      <c r="C4">
        <v>0</v>
      </c>
      <c r="D4">
        <v>4</v>
      </c>
      <c r="E4" s="1">
        <v>-4.7038086019999996E-3</v>
      </c>
      <c r="F4" s="6">
        <v>-4.9014219060000003E-2</v>
      </c>
      <c r="G4" s="2">
        <f t="shared" si="1"/>
        <v>5.2014940765331636E-3</v>
      </c>
      <c r="H4">
        <f t="shared" si="0"/>
        <v>1.5508462499999997E-3</v>
      </c>
      <c r="J4" s="2">
        <f t="shared" si="2"/>
        <v>2.4021600238997567E-3</v>
      </c>
      <c r="K4">
        <f t="shared" si="3"/>
        <v>0.46182115918140487</v>
      </c>
      <c r="M4" s="2">
        <f t="shared" si="4"/>
        <v>3.281211012428037E-4</v>
      </c>
      <c r="N4" s="2">
        <f t="shared" si="5"/>
        <v>2.4023936700616677E-3</v>
      </c>
    </row>
    <row r="5" spans="1:14">
      <c r="A5">
        <v>1.1924999999999999</v>
      </c>
      <c r="B5">
        <v>5.0999999999999997E-2</v>
      </c>
      <c r="C5">
        <v>0</v>
      </c>
      <c r="D5">
        <v>4</v>
      </c>
      <c r="E5" s="1">
        <v>-6.3375729320000003E-3</v>
      </c>
      <c r="F5" s="6">
        <v>-6.9113501529999996E-2</v>
      </c>
      <c r="G5" s="2">
        <f t="shared" si="1"/>
        <v>2.524783971972277E-3</v>
      </c>
      <c r="H5">
        <f t="shared" si="0"/>
        <v>1.5508462499999997E-3</v>
      </c>
      <c r="J5" s="2">
        <f t="shared" si="2"/>
        <v>2.3183535641620747E-3</v>
      </c>
      <c r="K5">
        <f t="shared" si="3"/>
        <v>0.91823838787722267</v>
      </c>
      <c r="M5" s="2">
        <f t="shared" si="4"/>
        <v>4.4208673983253726E-4</v>
      </c>
      <c r="N5" s="2">
        <f t="shared" si="5"/>
        <v>4.7766760937373118E-3</v>
      </c>
    </row>
    <row r="6" spans="1:14">
      <c r="A6">
        <v>1.1924999999999999</v>
      </c>
      <c r="B6">
        <v>5.0999999999999997E-2</v>
      </c>
      <c r="C6">
        <v>0</v>
      </c>
      <c r="D6">
        <v>4</v>
      </c>
      <c r="E6" s="1">
        <v>-9.3113753699999996E-3</v>
      </c>
      <c r="F6" s="6">
        <v>-9.7614794409999997E-2</v>
      </c>
      <c r="G6" s="2">
        <f t="shared" si="1"/>
        <v>1.0423278231759584E-3</v>
      </c>
      <c r="H6">
        <f t="shared" si="0"/>
        <v>1.5508462499999997E-3</v>
      </c>
      <c r="J6" s="2">
        <f t="shared" si="2"/>
        <v>1.9092608648729227E-3</v>
      </c>
      <c r="K6">
        <f t="shared" si="3"/>
        <v>1.8317278138613162</v>
      </c>
      <c r="M6" s="2">
        <f t="shared" si="4"/>
        <v>6.4952871151909995E-4</v>
      </c>
      <c r="N6" s="2">
        <f t="shared" si="5"/>
        <v>9.5286480877065666E-3</v>
      </c>
    </row>
    <row r="7" spans="1:14">
      <c r="A7">
        <v>1.1924999999999999</v>
      </c>
      <c r="B7">
        <v>5.0999999999999997E-2</v>
      </c>
      <c r="C7">
        <v>0</v>
      </c>
      <c r="D7">
        <v>4</v>
      </c>
      <c r="E7" s="1">
        <v>-1.2845225890000001E-2</v>
      </c>
      <c r="F7" s="6">
        <v>-0.1080899971</v>
      </c>
      <c r="G7" s="2">
        <f t="shared" si="1"/>
        <v>1.5607132461134025E-3</v>
      </c>
      <c r="H7">
        <f t="shared" si="0"/>
        <v>1.5508462499999997E-3</v>
      </c>
      <c r="J7" s="2">
        <f t="shared" si="2"/>
        <v>3.5052885873708209E-3</v>
      </c>
      <c r="K7">
        <f t="shared" si="3"/>
        <v>2.2459529936712821</v>
      </c>
      <c r="M7" s="2">
        <f t="shared" si="4"/>
        <v>8.9603766253314361E-4</v>
      </c>
      <c r="N7" s="2">
        <f t="shared" si="5"/>
        <v>1.1683447473078009E-2</v>
      </c>
    </row>
    <row r="8" spans="1:14">
      <c r="A8">
        <v>1.1924999999999999</v>
      </c>
      <c r="B8">
        <v>5.0999999999999997E-2</v>
      </c>
      <c r="C8">
        <v>0</v>
      </c>
      <c r="D8">
        <v>4</v>
      </c>
      <c r="E8" s="1">
        <v>-1.6517375179999998E-2</v>
      </c>
      <c r="F8" s="6">
        <v>-0.1152348919</v>
      </c>
      <c r="G8" s="2">
        <f t="shared" si="1"/>
        <v>2.1731848479350493E-3</v>
      </c>
      <c r="H8">
        <f t="shared" si="0"/>
        <v>1.5508462499999997E-3</v>
      </c>
      <c r="J8" s="2">
        <f t="shared" si="2"/>
        <v>5.5474617698621029E-3</v>
      </c>
      <c r="K8">
        <f t="shared" si="3"/>
        <v>2.552687487736387</v>
      </c>
      <c r="M8" s="2">
        <f t="shared" si="4"/>
        <v>1.1521938480655368E-3</v>
      </c>
      <c r="N8" s="2">
        <f t="shared" si="5"/>
        <v>1.3279080311204686E-2</v>
      </c>
    </row>
    <row r="9" spans="1:14">
      <c r="A9">
        <v>1.1924999999999999</v>
      </c>
      <c r="B9">
        <v>5.0999999999999997E-2</v>
      </c>
      <c r="C9">
        <v>0</v>
      </c>
      <c r="D9">
        <v>4</v>
      </c>
      <c r="E9" s="1">
        <v>-2.0527552019999999E-2</v>
      </c>
      <c r="F9" s="6">
        <v>-0.132289032</v>
      </c>
      <c r="G9" s="2">
        <f t="shared" si="1"/>
        <v>1.8725713051331225E-3</v>
      </c>
      <c r="H9">
        <f t="shared" si="0"/>
        <v>1.5508462499999997E-3</v>
      </c>
      <c r="J9" s="2">
        <f t="shared" si="2"/>
        <v>6.2996394413847214E-3</v>
      </c>
      <c r="K9">
        <f t="shared" si="3"/>
        <v>3.364165318626879</v>
      </c>
      <c r="M9" s="2">
        <f t="shared" si="4"/>
        <v>1.4319296435142963E-3</v>
      </c>
      <c r="N9" s="2">
        <f t="shared" si="5"/>
        <v>1.7500387987497024E-2</v>
      </c>
    </row>
    <row r="10" spans="1:14">
      <c r="A10">
        <v>1.1924999999999999</v>
      </c>
      <c r="B10">
        <v>5.0999999999999997E-2</v>
      </c>
      <c r="C10">
        <v>0</v>
      </c>
      <c r="D10">
        <v>4</v>
      </c>
      <c r="E10" s="1">
        <v>-2.533664398E-2</v>
      </c>
      <c r="F10" s="6">
        <v>-0.14888244710000001</v>
      </c>
      <c r="G10" s="2">
        <f t="shared" si="1"/>
        <v>1.7456244954334736E-3</v>
      </c>
      <c r="H10">
        <f t="shared" si="0"/>
        <v>1.5508462499999997E-3</v>
      </c>
      <c r="J10" s="2">
        <f t="shared" si="2"/>
        <v>7.4381935765611487E-3</v>
      </c>
      <c r="K10">
        <f t="shared" si="3"/>
        <v>4.2610501834841035</v>
      </c>
      <c r="M10" s="2">
        <f t="shared" si="4"/>
        <v>1.7673949405551204E-3</v>
      </c>
      <c r="N10" s="2">
        <f t="shared" si="5"/>
        <v>2.2165983054484303E-2</v>
      </c>
    </row>
    <row r="11" spans="1:14">
      <c r="A11">
        <v>1.1924999999999999</v>
      </c>
      <c r="B11">
        <v>5.0999999999999997E-2</v>
      </c>
      <c r="C11">
        <v>0</v>
      </c>
      <c r="D11">
        <v>4</v>
      </c>
      <c r="E11" s="1">
        <v>-3.0453048489999999E-2</v>
      </c>
      <c r="F11" s="6">
        <v>-0.1627115113</v>
      </c>
      <c r="G11" s="2">
        <f t="shared" si="1"/>
        <v>1.776214836216796E-3</v>
      </c>
      <c r="H11">
        <f t="shared" si="0"/>
        <v>1.5508462499999997E-3</v>
      </c>
      <c r="J11" s="2">
        <f t="shared" si="2"/>
        <v>9.0398599715262734E-3</v>
      </c>
      <c r="K11">
        <f t="shared" si="3"/>
        <v>5.0893955996789755</v>
      </c>
      <c r="M11" s="2">
        <f t="shared" si="4"/>
        <v>2.1242972774212594E-3</v>
      </c>
      <c r="N11" s="2">
        <f t="shared" si="5"/>
        <v>2.6475035909530029E-2</v>
      </c>
    </row>
    <row r="12" spans="1:14">
      <c r="A12">
        <v>1.1924999999999999</v>
      </c>
      <c r="B12">
        <v>5.0999999999999997E-2</v>
      </c>
      <c r="C12">
        <v>0</v>
      </c>
      <c r="D12">
        <v>4</v>
      </c>
      <c r="E12" s="1">
        <v>-3.618407807E-2</v>
      </c>
      <c r="F12" s="6">
        <v>-0.17538754440000001</v>
      </c>
      <c r="G12" s="2">
        <f t="shared" si="1"/>
        <v>1.8866853982361675E-3</v>
      </c>
      <c r="H12">
        <f t="shared" si="0"/>
        <v>1.5508462499999997E-3</v>
      </c>
      <c r="J12" s="2">
        <f t="shared" si="2"/>
        <v>1.1156465726593311E-2</v>
      </c>
      <c r="K12">
        <f t="shared" si="3"/>
        <v>5.9132623473014183</v>
      </c>
      <c r="M12" s="2">
        <f t="shared" si="4"/>
        <v>2.5240736918453353E-3</v>
      </c>
      <c r="N12" s="2">
        <f t="shared" si="5"/>
        <v>3.0760790730661975E-2</v>
      </c>
    </row>
    <row r="13" spans="1:14">
      <c r="A13">
        <v>1.1924999999999999</v>
      </c>
      <c r="B13">
        <v>5.0999999999999997E-2</v>
      </c>
      <c r="C13">
        <v>0</v>
      </c>
      <c r="D13">
        <v>4</v>
      </c>
      <c r="E13" s="1">
        <v>-4.2145551449999999E-2</v>
      </c>
      <c r="F13" s="6">
        <v>-0.1983805079</v>
      </c>
      <c r="G13" s="2">
        <f t="shared" si="1"/>
        <v>1.4397422086926152E-3</v>
      </c>
      <c r="H13">
        <f t="shared" si="0"/>
        <v>1.5508462499999997E-3</v>
      </c>
      <c r="J13" s="2">
        <f t="shared" si="2"/>
        <v>1.0892119182062437E-2</v>
      </c>
      <c r="K13">
        <f t="shared" si="3"/>
        <v>7.5653260120457455</v>
      </c>
      <c r="M13" s="2">
        <f t="shared" ref="M13:M76" si="6">ABS(E13)*SIN(RADIANS(D13))</f>
        <v>2.9399250531536069E-3</v>
      </c>
      <c r="N13" s="2">
        <f t="shared" ref="N13:N76" si="7">ABS(F13)^2</f>
        <v>3.935482591466196E-2</v>
      </c>
    </row>
    <row r="14" spans="1:14">
      <c r="A14">
        <v>1.1924999999999999</v>
      </c>
      <c r="B14">
        <v>5.0999999999999997E-2</v>
      </c>
      <c r="C14">
        <v>0</v>
      </c>
      <c r="D14">
        <v>4</v>
      </c>
      <c r="E14" s="1">
        <v>-4.9409445269999998E-2</v>
      </c>
      <c r="F14" s="6">
        <v>-0.2153701465</v>
      </c>
      <c r="G14" s="2">
        <f t="shared" si="1"/>
        <v>1.4156009180147462E-3</v>
      </c>
      <c r="H14">
        <f t="shared" si="0"/>
        <v>1.5508462499999997E-3</v>
      </c>
      <c r="J14" s="2">
        <f t="shared" si="2"/>
        <v>1.2622387094642248E-2</v>
      </c>
      <c r="K14">
        <f t="shared" si="3"/>
        <v>8.9166282205750598</v>
      </c>
      <c r="M14" s="2">
        <f t="shared" si="6"/>
        <v>3.4466286716885509E-3</v>
      </c>
      <c r="N14" s="2">
        <f t="shared" si="7"/>
        <v>4.638430000343146E-2</v>
      </c>
    </row>
    <row r="15" spans="1:14">
      <c r="A15">
        <v>1.1924999999999999</v>
      </c>
      <c r="B15">
        <v>5.0999999999999997E-2</v>
      </c>
      <c r="C15">
        <v>0</v>
      </c>
      <c r="D15">
        <v>4</v>
      </c>
      <c r="E15" s="1">
        <v>-5.6503561209999997E-2</v>
      </c>
      <c r="F15" s="6">
        <v>-0.23531167759999999</v>
      </c>
      <c r="G15" s="2">
        <f t="shared" si="1"/>
        <v>1.2257189544345095E-3</v>
      </c>
      <c r="H15">
        <f t="shared" si="0"/>
        <v>1.5508462499999997E-3</v>
      </c>
      <c r="J15" s="2">
        <f t="shared" si="2"/>
        <v>1.3046905425857062E-2</v>
      </c>
      <c r="K15">
        <f t="shared" si="3"/>
        <v>10.644287892142703</v>
      </c>
      <c r="M15" s="2">
        <f t="shared" si="6"/>
        <v>3.941489183994942E-3</v>
      </c>
      <c r="N15" s="2">
        <f t="shared" si="7"/>
        <v>5.537158561492634E-2</v>
      </c>
    </row>
    <row r="16" spans="1:14">
      <c r="A16">
        <v>1.1924999999999999</v>
      </c>
      <c r="B16">
        <v>5.0999999999999997E-2</v>
      </c>
      <c r="C16">
        <v>0</v>
      </c>
      <c r="D16">
        <v>4</v>
      </c>
      <c r="E16" s="1">
        <v>-6.5096890439999999E-2</v>
      </c>
      <c r="F16" s="6">
        <v>-0.25926668590000002</v>
      </c>
      <c r="G16" s="2">
        <f t="shared" si="1"/>
        <v>1.0051319670398632E-3</v>
      </c>
      <c r="H16">
        <f t="shared" si="0"/>
        <v>1.5508462499999997E-3</v>
      </c>
      <c r="J16" s="2">
        <f t="shared" si="2"/>
        <v>1.2988116341869617E-2</v>
      </c>
      <c r="K16">
        <f t="shared" si="3"/>
        <v>12.921802079501978</v>
      </c>
      <c r="M16" s="2">
        <f t="shared" si="6"/>
        <v>4.5409295288020611E-3</v>
      </c>
      <c r="N16" s="2">
        <f t="shared" si="7"/>
        <v>6.721921441756927E-2</v>
      </c>
    </row>
    <row r="17" spans="1:14">
      <c r="A17">
        <v>1.1924999999999999</v>
      </c>
      <c r="B17">
        <v>5.0999999999999997E-2</v>
      </c>
      <c r="C17">
        <v>0</v>
      </c>
      <c r="D17">
        <v>4</v>
      </c>
      <c r="E17" s="1">
        <v>-7.3788006939999998E-2</v>
      </c>
      <c r="F17" s="6">
        <v>-0.2661112202</v>
      </c>
      <c r="G17" s="2">
        <f t="shared" si="1"/>
        <v>1.3170504373911881E-3</v>
      </c>
      <c r="H17">
        <f t="shared" si="0"/>
        <v>1.5508462499999997E-3</v>
      </c>
      <c r="J17" s="2">
        <f t="shared" si="2"/>
        <v>1.7929097614383431E-2</v>
      </c>
      <c r="K17">
        <f t="shared" si="3"/>
        <v>13.613068342240078</v>
      </c>
      <c r="M17" s="2">
        <f t="shared" si="6"/>
        <v>5.147191168741445E-3</v>
      </c>
      <c r="N17" s="2">
        <f t="shared" si="7"/>
        <v>7.0815181516332884E-2</v>
      </c>
    </row>
    <row r="18" spans="1:14">
      <c r="A18">
        <v>1.1924999999999999</v>
      </c>
      <c r="B18">
        <v>5.0999999999999997E-2</v>
      </c>
      <c r="C18">
        <v>0</v>
      </c>
      <c r="D18">
        <v>4</v>
      </c>
      <c r="E18" s="1">
        <v>-8.2837638450000001E-2</v>
      </c>
      <c r="F18" s="6">
        <v>-0.27409679729999997</v>
      </c>
      <c r="G18" s="2">
        <f t="shared" si="1"/>
        <v>1.574141850602413E-3</v>
      </c>
      <c r="H18">
        <f t="shared" si="0"/>
        <v>1.5508462499999997E-3</v>
      </c>
      <c r="J18" s="2">
        <f t="shared" si="2"/>
        <v>2.2734292301855891E-2</v>
      </c>
      <c r="K18">
        <f t="shared" si="3"/>
        <v>14.44234030951889</v>
      </c>
      <c r="M18" s="2">
        <f t="shared" si="6"/>
        <v>5.7784615515627698E-3</v>
      </c>
      <c r="N18" s="2">
        <f t="shared" si="7"/>
        <v>7.5129054290117278E-2</v>
      </c>
    </row>
    <row r="19" spans="1:14">
      <c r="A19">
        <v>1.1924999999999999</v>
      </c>
      <c r="B19">
        <v>5.0999999999999997E-2</v>
      </c>
      <c r="C19">
        <v>0</v>
      </c>
      <c r="D19">
        <v>4</v>
      </c>
      <c r="E19" s="1">
        <v>-9.2061126760000001E-2</v>
      </c>
      <c r="F19" s="6">
        <v>-0.28257188500000002</v>
      </c>
      <c r="G19" s="2">
        <f t="shared" si="1"/>
        <v>1.7877317063888206E-3</v>
      </c>
      <c r="H19">
        <f t="shared" si="0"/>
        <v>1.5508462499999997E-3</v>
      </c>
      <c r="J19" s="2">
        <f t="shared" si="2"/>
        <v>2.7440365532287792E-2</v>
      </c>
      <c r="K19">
        <f t="shared" si="3"/>
        <v>15.349263781709581</v>
      </c>
      <c r="M19" s="2">
        <f t="shared" si="6"/>
        <v>6.421859571688531E-3</v>
      </c>
      <c r="N19" s="2">
        <f t="shared" si="7"/>
        <v>7.9846870192453234E-2</v>
      </c>
    </row>
    <row r="20" spans="1:14">
      <c r="A20">
        <v>1.1924999999999999</v>
      </c>
      <c r="B20">
        <v>5.0999999999999997E-2</v>
      </c>
      <c r="C20">
        <v>0</v>
      </c>
      <c r="D20">
        <v>4</v>
      </c>
      <c r="E20" s="1">
        <v>-0.1016757641</v>
      </c>
      <c r="F20" s="6">
        <v>-0.2882736534</v>
      </c>
      <c r="G20" s="2">
        <f t="shared" si="1"/>
        <v>2.086867823994071E-3</v>
      </c>
      <c r="H20">
        <f t="shared" si="0"/>
        <v>1.5508462499999997E-3</v>
      </c>
      <c r="J20" s="2">
        <f t="shared" si="2"/>
        <v>3.3337612893647325E-2</v>
      </c>
      <c r="K20">
        <f t="shared" si="3"/>
        <v>15.974951796344357</v>
      </c>
      <c r="M20" s="2">
        <f t="shared" si="6"/>
        <v>7.0925427688555281E-3</v>
      </c>
      <c r="N20" s="2">
        <f t="shared" si="7"/>
        <v>8.3101699244583327E-2</v>
      </c>
    </row>
    <row r="21" spans="1:14">
      <c r="A21">
        <v>1.1924999999999999</v>
      </c>
      <c r="B21">
        <v>5.0999999999999997E-2</v>
      </c>
      <c r="C21">
        <v>0</v>
      </c>
      <c r="D21">
        <v>4</v>
      </c>
      <c r="E21" s="1">
        <v>-0.1112793703</v>
      </c>
      <c r="F21" s="6">
        <v>-0.3205382819</v>
      </c>
      <c r="G21" s="2">
        <f t="shared" si="1"/>
        <v>1.4912835379374202E-3</v>
      </c>
      <c r="H21">
        <f t="shared" si="0"/>
        <v>1.5508462499999997E-3</v>
      </c>
      <c r="J21" s="2">
        <f t="shared" si="2"/>
        <v>2.9454366432048976E-2</v>
      </c>
      <c r="K21">
        <f t="shared" si="3"/>
        <v>19.75101694798229</v>
      </c>
      <c r="M21" s="2">
        <f t="shared" si="6"/>
        <v>7.7624564725947472E-3</v>
      </c>
      <c r="N21" s="2">
        <f t="shared" si="7"/>
        <v>0.10274479016340386</v>
      </c>
    </row>
    <row r="22" spans="1:14">
      <c r="A22">
        <v>1.1924999999999999</v>
      </c>
      <c r="B22">
        <v>5.0999999999999997E-2</v>
      </c>
      <c r="C22">
        <v>0</v>
      </c>
      <c r="D22">
        <v>4</v>
      </c>
      <c r="E22" s="1">
        <v>-0.1230449829</v>
      </c>
      <c r="F22" s="6">
        <v>-0.33830201119999997</v>
      </c>
      <c r="G22" s="2">
        <f t="shared" si="1"/>
        <v>1.457564574465188E-3</v>
      </c>
      <c r="H22">
        <f t="shared" si="0"/>
        <v>1.5508462499999997E-3</v>
      </c>
      <c r="J22" s="2">
        <f t="shared" si="2"/>
        <v>3.2067611678066099E-2</v>
      </c>
      <c r="K22">
        <f t="shared" si="3"/>
        <v>22.000817143784108</v>
      </c>
      <c r="M22" s="2">
        <f t="shared" si="6"/>
        <v>8.5831841190101964E-3</v>
      </c>
      <c r="N22" s="2">
        <f t="shared" si="7"/>
        <v>0.11444825078196491</v>
      </c>
    </row>
    <row r="23" spans="1:14">
      <c r="A23">
        <v>1.1924999999999999</v>
      </c>
      <c r="B23">
        <v>5.0999999999999997E-2</v>
      </c>
      <c r="C23">
        <v>0</v>
      </c>
      <c r="D23">
        <v>4</v>
      </c>
      <c r="E23" s="1">
        <v>-0.13383283770000001</v>
      </c>
      <c r="F23" s="6">
        <v>-0.34237667199999999</v>
      </c>
      <c r="G23" s="2">
        <f t="shared" si="1"/>
        <v>1.739960762446043E-3</v>
      </c>
      <c r="H23">
        <f t="shared" si="0"/>
        <v>1.5508462499999997E-3</v>
      </c>
      <c r="J23" s="2">
        <f t="shared" si="2"/>
        <v>3.9208248236391713E-2</v>
      </c>
      <c r="K23">
        <f t="shared" si="3"/>
        <v>22.53398414644283</v>
      </c>
      <c r="M23" s="2">
        <f t="shared" si="6"/>
        <v>9.3357068291218346E-3</v>
      </c>
      <c r="N23" s="2">
        <f t="shared" si="7"/>
        <v>0.11722178552979558</v>
      </c>
    </row>
    <row r="24" spans="1:14">
      <c r="A24">
        <v>1.1924999999999999</v>
      </c>
      <c r="B24">
        <v>5.0999999999999997E-2</v>
      </c>
      <c r="C24">
        <v>0</v>
      </c>
      <c r="D24">
        <v>4</v>
      </c>
      <c r="E24" s="1">
        <v>-0.14587009440000001</v>
      </c>
      <c r="F24" s="6">
        <v>-0.36861376610000002</v>
      </c>
      <c r="G24" s="2">
        <f t="shared" si="1"/>
        <v>1.4509389416306961E-3</v>
      </c>
      <c r="H24">
        <f t="shared" si="0"/>
        <v>1.5508462499999997E-3</v>
      </c>
      <c r="J24" s="2">
        <f t="shared" si="2"/>
        <v>3.7898488493783064E-2</v>
      </c>
      <c r="K24">
        <f t="shared" si="3"/>
        <v>26.119974732492413</v>
      </c>
      <c r="M24" s="2">
        <f t="shared" si="6"/>
        <v>1.017538341006668E-2</v>
      </c>
      <c r="N24" s="2">
        <f t="shared" si="7"/>
        <v>0.13587610855842552</v>
      </c>
    </row>
    <row r="25" spans="1:14">
      <c r="A25">
        <v>1.1924999999999999</v>
      </c>
      <c r="B25">
        <v>5.0999999999999997E-2</v>
      </c>
      <c r="C25">
        <v>0</v>
      </c>
      <c r="D25">
        <v>4</v>
      </c>
      <c r="E25" s="1">
        <v>-0.15840708880000001</v>
      </c>
      <c r="F25" s="6">
        <v>-0.38691986859999999</v>
      </c>
      <c r="G25" s="2">
        <f t="shared" si="1"/>
        <v>1.3854708428110245E-3</v>
      </c>
      <c r="H25">
        <f t="shared" si="0"/>
        <v>1.5508462499999997E-3</v>
      </c>
      <c r="J25" s="2">
        <f t="shared" si="2"/>
        <v>3.9872099633058544E-2</v>
      </c>
      <c r="K25">
        <f t="shared" si="3"/>
        <v>28.778736008735351</v>
      </c>
      <c r="M25" s="2">
        <f t="shared" si="6"/>
        <v>1.1049919930760526E-2</v>
      </c>
      <c r="N25" s="2">
        <f t="shared" si="7"/>
        <v>0.14970698471744126</v>
      </c>
    </row>
    <row r="26" spans="1:14">
      <c r="A26">
        <v>1.1924999999999999</v>
      </c>
      <c r="B26">
        <v>5.0999999999999997E-2</v>
      </c>
      <c r="C26">
        <v>0</v>
      </c>
      <c r="D26">
        <v>4</v>
      </c>
      <c r="E26" s="1">
        <v>-0.1716647523</v>
      </c>
      <c r="F26" s="6">
        <v>-0.40191770430000001</v>
      </c>
      <c r="G26" s="2">
        <f t="shared" si="1"/>
        <v>1.4048781791566806E-3</v>
      </c>
      <c r="H26">
        <f t="shared" si="0"/>
        <v>1.5508462499999997E-3</v>
      </c>
      <c r="J26" s="2">
        <f t="shared" si="2"/>
        <v>4.3625718564171828E-2</v>
      </c>
      <c r="K26">
        <f t="shared" si="3"/>
        <v>31.053025957282252</v>
      </c>
      <c r="M26" s="2">
        <f t="shared" si="6"/>
        <v>1.1974727786606723E-2</v>
      </c>
      <c r="N26" s="2">
        <f t="shared" si="7"/>
        <v>0.16153784102978225</v>
      </c>
    </row>
    <row r="27" spans="1:14">
      <c r="A27">
        <v>1.1924999999999999</v>
      </c>
      <c r="B27">
        <v>5.0999999999999997E-2</v>
      </c>
      <c r="C27">
        <v>0</v>
      </c>
      <c r="D27">
        <v>4</v>
      </c>
      <c r="E27" s="1">
        <v>-0.1852016024</v>
      </c>
      <c r="F27" s="6">
        <v>-0.41513933609999998</v>
      </c>
      <c r="G27" s="2">
        <f t="shared" si="1"/>
        <v>1.4554886969335636E-3</v>
      </c>
      <c r="H27">
        <f t="shared" si="0"/>
        <v>1.5508462499999997E-3</v>
      </c>
      <c r="J27" s="2">
        <f t="shared" si="2"/>
        <v>4.8219895202902319E-2</v>
      </c>
      <c r="K27">
        <f t="shared" si="3"/>
        <v>33.12969403643767</v>
      </c>
      <c r="M27" s="2">
        <f t="shared" si="6"/>
        <v>1.2919010715185534E-2</v>
      </c>
      <c r="N27" s="2">
        <f t="shared" si="7"/>
        <v>0.17234066837754874</v>
      </c>
    </row>
    <row r="28" spans="1:14">
      <c r="A28">
        <v>1.1924999999999999</v>
      </c>
      <c r="B28">
        <v>5.0999999999999997E-2</v>
      </c>
      <c r="C28">
        <v>0</v>
      </c>
      <c r="D28">
        <v>4</v>
      </c>
      <c r="E28" s="1">
        <v>-0.19934070800000001</v>
      </c>
      <c r="F28" s="6">
        <v>-0.42540446240000002</v>
      </c>
      <c r="G28" s="2">
        <f t="shared" si="1"/>
        <v>1.5695374166760476E-3</v>
      </c>
      <c r="H28">
        <f t="shared" si="0"/>
        <v>1.5508462499999997E-3</v>
      </c>
      <c r="J28" s="2">
        <f t="shared" si="2"/>
        <v>5.4601604899528616E-2</v>
      </c>
      <c r="K28">
        <f t="shared" si="3"/>
        <v>34.788342297161293</v>
      </c>
      <c r="M28" s="2">
        <f t="shared" si="6"/>
        <v>1.3905304863737349E-2</v>
      </c>
      <c r="N28" s="2">
        <f t="shared" si="7"/>
        <v>0.18096895662983303</v>
      </c>
    </row>
    <row r="29" spans="1:14">
      <c r="A29">
        <v>1.1924999999999999</v>
      </c>
      <c r="B29">
        <v>5.0999999999999997E-2</v>
      </c>
      <c r="C29">
        <v>0</v>
      </c>
      <c r="D29">
        <v>4</v>
      </c>
      <c r="E29" s="1">
        <v>-0.21356189989999999</v>
      </c>
      <c r="F29" s="6">
        <v>-0.44306169540000001</v>
      </c>
      <c r="G29" s="2">
        <f t="shared" si="1"/>
        <v>1.5118518039514976E-3</v>
      </c>
      <c r="H29">
        <f t="shared" si="0"/>
        <v>1.5508462499999997E-3</v>
      </c>
      <c r="J29" s="2">
        <f t="shared" si="2"/>
        <v>5.7051528538957105E-2</v>
      </c>
      <c r="K29">
        <f t="shared" si="3"/>
        <v>37.736191067036224</v>
      </c>
      <c r="M29" s="2">
        <f t="shared" si="6"/>
        <v>1.4897325063119865E-2</v>
      </c>
      <c r="N29" s="2">
        <f t="shared" si="7"/>
        <v>0.1963036659307224</v>
      </c>
    </row>
    <row r="30" spans="1:14">
      <c r="A30">
        <v>1.1924999999999999</v>
      </c>
      <c r="B30">
        <v>5.0999999999999997E-2</v>
      </c>
      <c r="C30">
        <v>0</v>
      </c>
      <c r="D30">
        <v>4</v>
      </c>
      <c r="E30" s="1">
        <v>-0.22887815440000001</v>
      </c>
      <c r="F30" s="6">
        <v>-0.47344881379999998</v>
      </c>
      <c r="G30" s="2">
        <f t="shared" ref="G30:G38" si="8">(A30*9.8*ABS(E30)*SIN(RADIANS(D30))-0.5*A30*ABS(F30)^2)/(0.5*(ABS(F30)/B30)^2)</f>
        <v>1.2284043178015765E-3</v>
      </c>
      <c r="H30">
        <f t="shared" ref="H30:H38" si="9">0.5*A30*(POWER(B30,2)+POWER(C30,2))</f>
        <v>1.5508462499999997E-3</v>
      </c>
      <c r="J30" s="2">
        <f t="shared" ref="J30:J38" si="10">A30*9.8*ABS(E30)*SIN(RADIANS(D30))-A30*ABS(F30)^2/2</f>
        <v>5.2931847429775303E-2</v>
      </c>
      <c r="K30">
        <f t="shared" ref="K30:K38" si="11">(ABS(F30)/B30)^2/2</f>
        <v>43.089922969747619</v>
      </c>
      <c r="M30" s="2">
        <f t="shared" si="6"/>
        <v>1.5965732968007459E-2</v>
      </c>
      <c r="N30" s="2">
        <f t="shared" si="7"/>
        <v>0.22415377928862706</v>
      </c>
    </row>
    <row r="31" spans="1:14">
      <c r="A31">
        <v>1.1924999999999999</v>
      </c>
      <c r="B31">
        <v>5.0999999999999997E-2</v>
      </c>
      <c r="C31">
        <v>0</v>
      </c>
      <c r="D31">
        <v>4</v>
      </c>
      <c r="E31" s="1">
        <v>-0.2451251542</v>
      </c>
      <c r="F31" s="6">
        <v>-0.48001788680000002</v>
      </c>
      <c r="G31" s="2">
        <f t="shared" si="8"/>
        <v>1.4097182309115877E-3</v>
      </c>
      <c r="H31">
        <f t="shared" si="9"/>
        <v>1.5508462499999997E-3</v>
      </c>
      <c r="J31" s="2">
        <f t="shared" si="10"/>
        <v>6.2442000689577531E-2</v>
      </c>
      <c r="K31">
        <f t="shared" si="11"/>
        <v>44.293958409830381</v>
      </c>
      <c r="M31" s="2">
        <f t="shared" si="6"/>
        <v>1.7099066382976966E-2</v>
      </c>
      <c r="N31" s="2">
        <f t="shared" si="7"/>
        <v>0.23041717164793762</v>
      </c>
    </row>
    <row r="32" spans="1:14">
      <c r="A32">
        <v>1.1924999999999999</v>
      </c>
      <c r="B32">
        <v>5.0999999999999997E-2</v>
      </c>
      <c r="C32">
        <v>0</v>
      </c>
      <c r="D32">
        <v>4</v>
      </c>
      <c r="E32" s="1">
        <v>-0.26087934680000002</v>
      </c>
      <c r="F32" s="6">
        <v>-0.50013770810000002</v>
      </c>
      <c r="G32" s="2">
        <f t="shared" si="8"/>
        <v>1.3211332450529609E-3</v>
      </c>
      <c r="H32">
        <f t="shared" si="9"/>
        <v>1.5508462499999997E-3</v>
      </c>
      <c r="J32" s="2">
        <f t="shared" si="10"/>
        <v>6.3526579597385835E-2</v>
      </c>
      <c r="K32">
        <f t="shared" si="11"/>
        <v>48.08491485265683</v>
      </c>
      <c r="M32" s="2">
        <f t="shared" si="6"/>
        <v>1.8198023305438762E-2</v>
      </c>
      <c r="N32" s="2">
        <f t="shared" si="7"/>
        <v>0.25013772706352083</v>
      </c>
    </row>
    <row r="33" spans="1:14">
      <c r="A33">
        <v>1.1924999999999999</v>
      </c>
      <c r="B33">
        <v>5.0999999999999997E-2</v>
      </c>
      <c r="C33">
        <v>0</v>
      </c>
      <c r="D33">
        <v>4</v>
      </c>
      <c r="E33" s="1">
        <v>-0.278467668</v>
      </c>
      <c r="F33" s="6">
        <v>-0.51750192750000001</v>
      </c>
      <c r="G33" s="2">
        <f t="shared" si="8"/>
        <v>1.3078157977953538E-3</v>
      </c>
      <c r="H33">
        <f t="shared" si="9"/>
        <v>1.5508462499999997E-3</v>
      </c>
      <c r="J33" s="2">
        <f t="shared" si="10"/>
        <v>6.7328691569908589E-2</v>
      </c>
      <c r="K33">
        <f t="shared" si="11"/>
        <v>51.481784883932207</v>
      </c>
      <c r="M33" s="2">
        <f t="shared" si="6"/>
        <v>1.9424922571429803E-2</v>
      </c>
      <c r="N33" s="2">
        <f t="shared" si="7"/>
        <v>0.26780824496621525</v>
      </c>
    </row>
    <row r="34" spans="1:14">
      <c r="A34">
        <v>1.1924999999999999</v>
      </c>
      <c r="B34">
        <v>5.0999999999999997E-2</v>
      </c>
      <c r="C34">
        <v>0</v>
      </c>
      <c r="D34">
        <v>4</v>
      </c>
      <c r="E34" s="1">
        <v>-0.29537947530000003</v>
      </c>
      <c r="F34" s="6">
        <v>-0.53494420710000001</v>
      </c>
      <c r="G34" s="2">
        <f t="shared" si="8"/>
        <v>1.2755707560981075E-3</v>
      </c>
      <c r="H34">
        <f t="shared" si="9"/>
        <v>1.5508462499999997E-3</v>
      </c>
      <c r="J34" s="2">
        <f t="shared" si="10"/>
        <v>7.0169952729293689E-2</v>
      </c>
      <c r="K34">
        <f t="shared" si="11"/>
        <v>55.010631432112206</v>
      </c>
      <c r="M34" s="2">
        <f t="shared" si="6"/>
        <v>2.0604630613317961E-2</v>
      </c>
      <c r="N34" s="2">
        <f t="shared" si="7"/>
        <v>0.28616530470984769</v>
      </c>
    </row>
    <row r="35" spans="1:14">
      <c r="A35">
        <v>1.1924999999999999</v>
      </c>
      <c r="B35">
        <v>5.0999999999999997E-2</v>
      </c>
      <c r="C35">
        <v>0</v>
      </c>
      <c r="D35">
        <v>4</v>
      </c>
      <c r="E35" s="1">
        <v>-0.31413061520000002</v>
      </c>
      <c r="F35" s="1">
        <v>-0.56122940779999997</v>
      </c>
      <c r="G35" s="2">
        <f t="shared" si="8"/>
        <v>1.1276100633126319E-3</v>
      </c>
      <c r="H35">
        <f t="shared" si="9"/>
        <v>1.5508462499999997E-3</v>
      </c>
      <c r="J35" s="2">
        <f t="shared" si="10"/>
        <v>6.8276214512465239E-2</v>
      </c>
      <c r="K35">
        <f t="shared" si="11"/>
        <v>60.549490230591829</v>
      </c>
      <c r="M35" s="2">
        <f t="shared" si="6"/>
        <v>2.1912644011424731E-2</v>
      </c>
      <c r="N35" s="2">
        <f t="shared" si="7"/>
        <v>0.31497844817953868</v>
      </c>
    </row>
    <row r="36" spans="1:14">
      <c r="A36">
        <v>1.1924999999999999</v>
      </c>
      <c r="B36">
        <v>5.0999999999999997E-2</v>
      </c>
      <c r="C36">
        <v>0</v>
      </c>
      <c r="D36">
        <v>4</v>
      </c>
      <c r="E36" s="1">
        <v>-0.33279476920000001</v>
      </c>
      <c r="F36" s="1">
        <v>-0.56080100860000004</v>
      </c>
      <c r="G36" s="2">
        <f t="shared" si="8"/>
        <v>1.3857433087147435E-3</v>
      </c>
      <c r="H36">
        <f t="shared" si="9"/>
        <v>1.5508462499999997E-3</v>
      </c>
      <c r="J36" s="2">
        <f t="shared" si="10"/>
        <v>8.3778005019400553E-2</v>
      </c>
      <c r="K36">
        <f t="shared" si="11"/>
        <v>60.457087898265534</v>
      </c>
      <c r="M36" s="2">
        <f t="shared" si="6"/>
        <v>2.3214589579882039E-2</v>
      </c>
      <c r="N36" s="2">
        <f t="shared" si="7"/>
        <v>0.3144977712467773</v>
      </c>
    </row>
    <row r="37" spans="1:14">
      <c r="A37">
        <v>1.1924999999999999</v>
      </c>
      <c r="B37">
        <v>5.0999999999999997E-2</v>
      </c>
      <c r="C37">
        <v>0</v>
      </c>
      <c r="D37">
        <v>4</v>
      </c>
      <c r="E37" s="1">
        <v>-0.35151734909999999</v>
      </c>
      <c r="F37" s="1">
        <v>-0.57422760129999995</v>
      </c>
      <c r="G37" s="2">
        <f t="shared" si="8"/>
        <v>1.4191353170019336E-3</v>
      </c>
      <c r="H37">
        <f t="shared" si="9"/>
        <v>1.5508462499999997E-3</v>
      </c>
      <c r="J37" s="2">
        <f t="shared" si="10"/>
        <v>8.9954229493362015E-2</v>
      </c>
      <c r="K37">
        <f t="shared" si="11"/>
        <v>63.386647077038006</v>
      </c>
      <c r="M37" s="2">
        <f t="shared" si="6"/>
        <v>2.4520610733098677E-2</v>
      </c>
      <c r="N37" s="2">
        <f t="shared" si="7"/>
        <v>0.3297373380947517</v>
      </c>
    </row>
    <row r="38" spans="1:14">
      <c r="A38">
        <v>1.1924999999999999</v>
      </c>
      <c r="B38">
        <v>5.0999999999999997E-2</v>
      </c>
      <c r="C38">
        <v>0</v>
      </c>
      <c r="D38">
        <v>4</v>
      </c>
      <c r="E38" s="1">
        <v>-0.37107660930000003</v>
      </c>
      <c r="F38" s="1">
        <v>-0.57877113739999997</v>
      </c>
      <c r="G38" s="2">
        <f t="shared" si="8"/>
        <v>1.596049685813104E-3</v>
      </c>
      <c r="H38">
        <f t="shared" si="9"/>
        <v>1.5508462499999997E-3</v>
      </c>
      <c r="J38" s="2">
        <f t="shared" si="10"/>
        <v>0.10277554529375427</v>
      </c>
      <c r="K38">
        <f t="shared" si="11"/>
        <v>64.393700401247528</v>
      </c>
      <c r="M38" s="2">
        <f t="shared" si="6"/>
        <v>2.5884995753694493E-2</v>
      </c>
      <c r="N38" s="2">
        <f t="shared" si="7"/>
        <v>0.33497602948728966</v>
      </c>
    </row>
    <row r="39" spans="1:14">
      <c r="E39" s="1"/>
      <c r="F39" s="1"/>
      <c r="G39" s="2"/>
      <c r="J39" s="2"/>
      <c r="M39" s="2"/>
      <c r="N39" s="2"/>
    </row>
    <row r="40" spans="1:14" s="5" customFormat="1">
      <c r="A40" s="5" t="s">
        <v>16</v>
      </c>
      <c r="B40" s="5" t="s">
        <v>22</v>
      </c>
      <c r="C40" s="5" t="s">
        <v>23</v>
      </c>
      <c r="D40" s="5" t="s">
        <v>17</v>
      </c>
      <c r="E40" s="5" t="s">
        <v>18</v>
      </c>
      <c r="F40" s="5" t="s">
        <v>19</v>
      </c>
      <c r="G40" s="5" t="s">
        <v>15</v>
      </c>
      <c r="H40" s="5" t="s">
        <v>20</v>
      </c>
      <c r="J40" s="5" t="s">
        <v>14</v>
      </c>
      <c r="K40" s="5" t="s">
        <v>21</v>
      </c>
      <c r="M40" s="2"/>
      <c r="N40" s="2"/>
    </row>
    <row r="41" spans="1:14">
      <c r="A41" s="4">
        <v>1.0449999999999999</v>
      </c>
      <c r="B41" s="3">
        <v>3.3500000000000002E-2</v>
      </c>
      <c r="C41">
        <v>0</v>
      </c>
      <c r="D41">
        <v>4.4000000000000004</v>
      </c>
      <c r="E41" s="1">
        <v>-7.484331407E-4</v>
      </c>
      <c r="F41" s="1">
        <v>-1.966006885E-2</v>
      </c>
      <c r="G41" s="2">
        <f t="shared" ref="G41:G78" si="12">(A41*9.8*ABS(E41)*SIN(RADIANS(D41))-0.5*A41*ABS(F41)^2)/(0.5*(ABS(F41)/B41)^2)</f>
        <v>2.2419130140241394E-3</v>
      </c>
      <c r="H41">
        <f t="shared" ref="H41:H78" si="13">0.5*A41*(POWER(B41,2)+POWER(C41,2))</f>
        <v>5.8637562500000009E-4</v>
      </c>
      <c r="J41" s="2">
        <f t="shared" ref="J41:J78" si="14">A41*9.8*ABS(E41)*SIN(RADIANS(D41))-A41*ABS(F41)^2/2</f>
        <v>3.8607281044354328E-4</v>
      </c>
      <c r="K41">
        <f t="shared" ref="K41:K78" si="15">(ABS(F41)/B41)^2/2</f>
        <v>0.17220686441824024</v>
      </c>
      <c r="M41" s="2">
        <f t="shared" si="6"/>
        <v>5.7419063172406515E-5</v>
      </c>
      <c r="N41" s="2">
        <f t="shared" si="7"/>
        <v>3.8651830718674032E-4</v>
      </c>
    </row>
    <row r="42" spans="1:14">
      <c r="A42" s="4">
        <v>1.0449999999999999</v>
      </c>
      <c r="B42" s="3">
        <v>3.3500000000000002E-2</v>
      </c>
      <c r="C42">
        <v>0</v>
      </c>
      <c r="D42">
        <v>4.4000000000000004</v>
      </c>
      <c r="E42" s="1">
        <v>-1.459792355E-3</v>
      </c>
      <c r="F42" s="1">
        <v>-2.264367565E-2</v>
      </c>
      <c r="G42" s="2">
        <f t="shared" si="12"/>
        <v>3.8479259834107533E-3</v>
      </c>
      <c r="H42">
        <f t="shared" si="13"/>
        <v>5.8637562500000009E-4</v>
      </c>
      <c r="J42" s="2">
        <f t="shared" si="14"/>
        <v>8.7902444092714978E-4</v>
      </c>
      <c r="K42">
        <f t="shared" si="15"/>
        <v>0.22844109910554816</v>
      </c>
      <c r="M42" s="2">
        <f t="shared" si="6"/>
        <v>1.1199385074255984E-4</v>
      </c>
      <c r="N42" s="2">
        <f t="shared" si="7"/>
        <v>5.1273604694240295E-4</v>
      </c>
    </row>
    <row r="43" spans="1:14">
      <c r="A43" s="4">
        <v>1.0449999999999999</v>
      </c>
      <c r="B43" s="3">
        <v>3.3500000000000002E-2</v>
      </c>
      <c r="C43">
        <v>0</v>
      </c>
      <c r="D43">
        <v>4.4000000000000004</v>
      </c>
      <c r="E43" s="1">
        <v>-2.258011518E-3</v>
      </c>
      <c r="F43" s="1">
        <v>-2.919703194E-2</v>
      </c>
      <c r="G43" s="2">
        <f t="shared" si="12"/>
        <v>3.4982911711286279E-3</v>
      </c>
      <c r="H43">
        <f t="shared" si="13"/>
        <v>5.8637562500000009E-4</v>
      </c>
      <c r="J43" s="2">
        <f t="shared" si="14"/>
        <v>1.3286596746287531E-3</v>
      </c>
      <c r="K43">
        <f t="shared" si="15"/>
        <v>0.37980248345082646</v>
      </c>
      <c r="M43" s="2">
        <f t="shared" si="6"/>
        <v>1.7323244916012248E-4</v>
      </c>
      <c r="N43" s="2">
        <f t="shared" si="7"/>
        <v>8.524666741053801E-4</v>
      </c>
    </row>
    <row r="44" spans="1:14">
      <c r="A44" s="4">
        <v>1.0449999999999999</v>
      </c>
      <c r="B44" s="3">
        <v>3.3500000000000002E-2</v>
      </c>
      <c r="C44">
        <v>0</v>
      </c>
      <c r="D44">
        <v>4.4000000000000004</v>
      </c>
      <c r="E44" s="1">
        <v>-3.4062611510000001E-3</v>
      </c>
      <c r="F44" s="1">
        <v>-3.856452095E-2</v>
      </c>
      <c r="G44" s="2">
        <f t="shared" si="12"/>
        <v>2.8661862054272544E-3</v>
      </c>
      <c r="H44">
        <f t="shared" si="13"/>
        <v>5.8637562500000009E-4</v>
      </c>
      <c r="J44" s="2">
        <f t="shared" si="14"/>
        <v>1.8991561471020319E-3</v>
      </c>
      <c r="K44">
        <f t="shared" si="15"/>
        <v>0.66260738520961859</v>
      </c>
      <c r="M44" s="2">
        <f t="shared" si="6"/>
        <v>2.6132504505085868E-4</v>
      </c>
      <c r="N44" s="2">
        <f t="shared" si="7"/>
        <v>1.4872222761029888E-3</v>
      </c>
    </row>
    <row r="45" spans="1:14">
      <c r="A45" s="4">
        <v>1.0449999999999999</v>
      </c>
      <c r="B45" s="3">
        <v>3.3500000000000002E-2</v>
      </c>
      <c r="C45">
        <v>0</v>
      </c>
      <c r="D45">
        <v>4.4000000000000004</v>
      </c>
      <c r="E45" s="1">
        <v>-4.8289795809999996E-3</v>
      </c>
      <c r="F45" s="1">
        <v>-5.2974132729999998E-2</v>
      </c>
      <c r="G45" s="2">
        <f t="shared" si="12"/>
        <v>1.8617877732670163E-3</v>
      </c>
      <c r="H45">
        <f t="shared" si="13"/>
        <v>5.8637562500000009E-4</v>
      </c>
      <c r="J45" s="2">
        <f t="shared" si="14"/>
        <v>2.3277603956136936E-3</v>
      </c>
      <c r="K45">
        <f t="shared" si="15"/>
        <v>1.250282351746784</v>
      </c>
      <c r="M45" s="2">
        <f t="shared" si="6"/>
        <v>3.7047462029857187E-4</v>
      </c>
      <c r="N45" s="2">
        <f t="shared" si="7"/>
        <v>2.8062587384956573E-3</v>
      </c>
    </row>
    <row r="46" spans="1:14">
      <c r="A46" s="4">
        <v>1.0449999999999999</v>
      </c>
      <c r="B46" s="3">
        <v>3.3500000000000002E-2</v>
      </c>
      <c r="C46">
        <v>0</v>
      </c>
      <c r="D46">
        <v>4.4000000000000004</v>
      </c>
      <c r="E46" s="1">
        <v>-6.9378699999999996E-3</v>
      </c>
      <c r="F46" s="1">
        <v>-8.4060206560000003E-2</v>
      </c>
      <c r="G46" s="2">
        <f t="shared" si="12"/>
        <v>5.5870020881278984E-4</v>
      </c>
      <c r="H46">
        <f t="shared" si="13"/>
        <v>5.8637562500000009E-4</v>
      </c>
      <c r="J46" s="2">
        <f t="shared" si="14"/>
        <v>1.7588958720162278E-3</v>
      </c>
      <c r="K46">
        <f t="shared" si="15"/>
        <v>3.1481926161327092</v>
      </c>
      <c r="M46" s="2">
        <f t="shared" si="6"/>
        <v>5.322666436702113E-4</v>
      </c>
      <c r="N46" s="2">
        <f t="shared" si="7"/>
        <v>7.0661183269098678E-3</v>
      </c>
    </row>
    <row r="47" spans="1:14">
      <c r="A47" s="4">
        <v>1.0449999999999999</v>
      </c>
      <c r="B47" s="3">
        <v>3.3500000000000002E-2</v>
      </c>
      <c r="C47">
        <v>0</v>
      </c>
      <c r="D47">
        <v>4.4000000000000004</v>
      </c>
      <c r="E47" s="1">
        <v>-1.0432993349999999E-2</v>
      </c>
      <c r="F47" s="1">
        <v>-9.9225435099999995E-2</v>
      </c>
      <c r="G47" s="2">
        <f t="shared" si="12"/>
        <v>6.9589879262986183E-4</v>
      </c>
      <c r="H47">
        <f t="shared" si="13"/>
        <v>5.8637562500000009E-4</v>
      </c>
      <c r="J47" s="2">
        <f t="shared" si="14"/>
        <v>3.0526182559948156E-3</v>
      </c>
      <c r="K47">
        <f t="shared" si="15"/>
        <v>4.3865836359030119</v>
      </c>
      <c r="M47" s="2">
        <f t="shared" si="6"/>
        <v>8.0040911026556185E-4</v>
      </c>
      <c r="N47" s="2">
        <f t="shared" si="7"/>
        <v>9.8456869707843116E-3</v>
      </c>
    </row>
    <row r="48" spans="1:14">
      <c r="A48" s="4">
        <v>1.0449999999999999</v>
      </c>
      <c r="B48" s="3">
        <v>3.3500000000000002E-2</v>
      </c>
      <c r="C48">
        <v>0</v>
      </c>
      <c r="D48">
        <v>4.4000000000000004</v>
      </c>
      <c r="E48" s="1">
        <v>-1.3552899009999999E-2</v>
      </c>
      <c r="F48" s="1">
        <v>-0.1017053907</v>
      </c>
      <c r="G48" s="2">
        <f t="shared" si="12"/>
        <v>1.1377665874200357E-3</v>
      </c>
      <c r="H48">
        <f t="shared" si="13"/>
        <v>5.8637562500000009E-4</v>
      </c>
      <c r="J48" s="2">
        <f t="shared" si="14"/>
        <v>5.243502881492907E-3</v>
      </c>
      <c r="K48">
        <f t="shared" si="15"/>
        <v>4.6085927812161476</v>
      </c>
      <c r="M48" s="2">
        <f t="shared" si="6"/>
        <v>1.0397652403481225E-3</v>
      </c>
      <c r="N48" s="2">
        <f t="shared" si="7"/>
        <v>1.0343986497439646E-2</v>
      </c>
    </row>
    <row r="49" spans="1:14">
      <c r="A49" s="4">
        <v>1.0449999999999999</v>
      </c>
      <c r="B49" s="3">
        <v>3.3500000000000002E-2</v>
      </c>
      <c r="C49">
        <v>0</v>
      </c>
      <c r="D49">
        <v>4.4000000000000004</v>
      </c>
      <c r="E49" s="1">
        <v>-1.7213352729999999E-2</v>
      </c>
      <c r="F49" s="1">
        <v>-0.12762718040000001</v>
      </c>
      <c r="G49" s="2">
        <f t="shared" si="12"/>
        <v>6.9081221390385823E-4</v>
      </c>
      <c r="H49">
        <f t="shared" si="13"/>
        <v>5.8637562500000009E-4</v>
      </c>
      <c r="J49" s="2">
        <f t="shared" si="14"/>
        <v>5.0133352454230957E-3</v>
      </c>
      <c r="K49">
        <f t="shared" si="15"/>
        <v>7.257160693630718</v>
      </c>
      <c r="M49" s="2">
        <f t="shared" si="6"/>
        <v>1.3205916922497205E-3</v>
      </c>
      <c r="N49" s="2">
        <f t="shared" si="7"/>
        <v>1.6288697176854147E-2</v>
      </c>
    </row>
    <row r="50" spans="1:14">
      <c r="A50" s="4">
        <v>1.0449999999999999</v>
      </c>
      <c r="B50" s="3">
        <v>3.3500000000000002E-2</v>
      </c>
      <c r="C50">
        <v>0</v>
      </c>
      <c r="D50">
        <v>4.4000000000000004</v>
      </c>
      <c r="E50" s="1">
        <v>-2.2061377699999999E-2</v>
      </c>
      <c r="F50" s="1">
        <v>-0.14605513379999999</v>
      </c>
      <c r="G50" s="2">
        <f t="shared" si="12"/>
        <v>6.509934576190492E-4</v>
      </c>
      <c r="H50">
        <f t="shared" si="13"/>
        <v>5.8637562500000009E-4</v>
      </c>
      <c r="J50" s="2">
        <f t="shared" si="14"/>
        <v>6.1871503276628142E-3</v>
      </c>
      <c r="K50">
        <f t="shared" si="15"/>
        <v>9.5041666782516785</v>
      </c>
      <c r="M50" s="2">
        <f t="shared" si="6"/>
        <v>1.6925274562826695E-3</v>
      </c>
      <c r="N50" s="2">
        <f t="shared" si="7"/>
        <v>2.13321021093359E-2</v>
      </c>
    </row>
    <row r="51" spans="1:14">
      <c r="A51" s="4">
        <v>1.0449999999999999</v>
      </c>
      <c r="B51" s="3">
        <v>3.3500000000000002E-2</v>
      </c>
      <c r="C51">
        <v>0</v>
      </c>
      <c r="D51">
        <v>4.4000000000000004</v>
      </c>
      <c r="E51" s="1">
        <v>-2.6950361650000001E-2</v>
      </c>
      <c r="F51" s="1">
        <v>-0.1603447298</v>
      </c>
      <c r="G51" s="2">
        <f t="shared" si="12"/>
        <v>6.7575228564524948E-4</v>
      </c>
      <c r="H51">
        <f t="shared" si="13"/>
        <v>5.8637562500000009E-4</v>
      </c>
      <c r="J51" s="2">
        <f t="shared" si="14"/>
        <v>7.7406475571785358E-3</v>
      </c>
      <c r="K51">
        <f t="shared" si="15"/>
        <v>11.454859601084877</v>
      </c>
      <c r="M51" s="2">
        <f t="shared" si="6"/>
        <v>2.0676055534542847E-3</v>
      </c>
      <c r="N51" s="2">
        <f t="shared" si="7"/>
        <v>2.5710432374635009E-2</v>
      </c>
    </row>
    <row r="52" spans="1:14">
      <c r="A52" s="4">
        <v>1.0449999999999999</v>
      </c>
      <c r="B52" s="3">
        <v>3.3500000000000002E-2</v>
      </c>
      <c r="C52">
        <v>0</v>
      </c>
      <c r="D52">
        <v>4.4000000000000004</v>
      </c>
      <c r="E52" s="1">
        <v>-3.2751026349999997E-2</v>
      </c>
      <c r="F52" s="1">
        <v>-0.1717090302</v>
      </c>
      <c r="G52" s="2">
        <f t="shared" si="12"/>
        <v>7.8611016694126313E-4</v>
      </c>
      <c r="H52">
        <f t="shared" si="13"/>
        <v>5.8637562500000009E-4</v>
      </c>
      <c r="J52" s="2">
        <f t="shared" si="14"/>
        <v>1.0326426878217382E-2</v>
      </c>
      <c r="K52">
        <f t="shared" si="15"/>
        <v>13.136106505780576</v>
      </c>
      <c r="M52" s="2">
        <f t="shared" si="6"/>
        <v>2.5126269117278282E-3</v>
      </c>
      <c r="N52" s="2">
        <f t="shared" si="7"/>
        <v>2.9483991052224514E-2</v>
      </c>
    </row>
    <row r="53" spans="1:14">
      <c r="A53" s="4">
        <v>1.0449999999999999</v>
      </c>
      <c r="B53" s="3">
        <v>3.3500000000000002E-2</v>
      </c>
      <c r="C53">
        <v>0</v>
      </c>
      <c r="D53">
        <v>4.4000000000000004</v>
      </c>
      <c r="E53" s="1">
        <v>-3.8397630330000002E-2</v>
      </c>
      <c r="F53" s="1">
        <v>-0.18515036330000001</v>
      </c>
      <c r="G53" s="2">
        <f t="shared" si="12"/>
        <v>8.0249094549711777E-4</v>
      </c>
      <c r="H53">
        <f t="shared" si="13"/>
        <v>5.8637562500000009E-4</v>
      </c>
      <c r="J53" s="2">
        <f t="shared" si="14"/>
        <v>1.2256590275056812E-2</v>
      </c>
      <c r="K53">
        <f t="shared" si="15"/>
        <v>15.27318201386589</v>
      </c>
      <c r="M53" s="2">
        <f t="shared" si="6"/>
        <v>2.9458288812904548E-3</v>
      </c>
      <c r="N53" s="2">
        <f t="shared" si="7"/>
        <v>3.4280657030121987E-2</v>
      </c>
    </row>
    <row r="54" spans="1:14">
      <c r="A54" s="4">
        <v>1.0449999999999999</v>
      </c>
      <c r="B54" s="3">
        <v>3.3500000000000002E-2</v>
      </c>
      <c r="C54">
        <v>0</v>
      </c>
      <c r="D54">
        <v>4.4000000000000004</v>
      </c>
      <c r="E54" s="1">
        <v>-4.50943839E-2</v>
      </c>
      <c r="F54" s="1">
        <v>-0.20887385559999999</v>
      </c>
      <c r="G54" s="2">
        <f t="shared" si="12"/>
        <v>6.4996623340322381E-4</v>
      </c>
      <c r="H54">
        <f t="shared" si="13"/>
        <v>5.8637562500000009E-4</v>
      </c>
      <c r="J54" s="2">
        <f t="shared" si="14"/>
        <v>1.2633955772239885E-2</v>
      </c>
      <c r="K54">
        <f t="shared" si="15"/>
        <v>19.437864804281418</v>
      </c>
      <c r="M54" s="2">
        <f t="shared" si="6"/>
        <v>3.4595973067856581E-3</v>
      </c>
      <c r="N54" s="2">
        <f t="shared" si="7"/>
        <v>4.3628287553209646E-2</v>
      </c>
    </row>
    <row r="55" spans="1:14">
      <c r="A55" s="4">
        <v>1.0449999999999999</v>
      </c>
      <c r="B55" s="3">
        <v>3.3500000000000002E-2</v>
      </c>
      <c r="C55">
        <v>0</v>
      </c>
      <c r="D55">
        <v>4.4000000000000004</v>
      </c>
      <c r="E55" s="1">
        <v>-5.2322554030000003E-2</v>
      </c>
      <c r="F55" s="1">
        <v>-0.22443584599999999</v>
      </c>
      <c r="G55" s="2">
        <f t="shared" si="12"/>
        <v>6.5901291981893743E-4</v>
      </c>
      <c r="H55">
        <f t="shared" si="13"/>
        <v>5.8637562500000009E-4</v>
      </c>
      <c r="J55" s="2">
        <f t="shared" si="14"/>
        <v>1.4789679510383666E-2</v>
      </c>
      <c r="K55">
        <f t="shared" si="15"/>
        <v>22.442169289256274</v>
      </c>
      <c r="M55" s="2">
        <f t="shared" si="6"/>
        <v>4.0141354942945587E-3</v>
      </c>
      <c r="N55" s="2">
        <f t="shared" si="7"/>
        <v>5.0371448969735715E-2</v>
      </c>
    </row>
    <row r="56" spans="1:14">
      <c r="A56" s="4">
        <v>1.0449999999999999</v>
      </c>
      <c r="B56" s="3">
        <v>3.3500000000000002E-2</v>
      </c>
      <c r="C56">
        <v>0</v>
      </c>
      <c r="D56">
        <v>4.4000000000000004</v>
      </c>
      <c r="E56" s="1">
        <v>-6.0056773629999997E-2</v>
      </c>
      <c r="F56" s="1">
        <v>-0.2525909066</v>
      </c>
      <c r="G56" s="2">
        <f t="shared" si="12"/>
        <v>4.8718589121155985E-4</v>
      </c>
      <c r="H56">
        <f t="shared" si="13"/>
        <v>5.8637562500000009E-4</v>
      </c>
      <c r="J56" s="2">
        <f t="shared" si="14"/>
        <v>1.3848748118155375E-2</v>
      </c>
      <c r="K56">
        <f t="shared" si="15"/>
        <v>28.426004053022904</v>
      </c>
      <c r="M56" s="2">
        <f t="shared" si="6"/>
        <v>4.6074973053259506E-3</v>
      </c>
      <c r="N56" s="2">
        <f t="shared" si="7"/>
        <v>6.3802166097009921E-2</v>
      </c>
    </row>
    <row r="57" spans="1:14">
      <c r="A57" s="4">
        <v>1.0449999999999999</v>
      </c>
      <c r="B57" s="3">
        <v>3.3500000000000002E-2</v>
      </c>
      <c r="C57">
        <v>0</v>
      </c>
      <c r="D57">
        <v>4.4000000000000004</v>
      </c>
      <c r="E57" s="1">
        <v>-6.9161947809999999E-2</v>
      </c>
      <c r="F57" s="1">
        <v>-0.25763685949999998</v>
      </c>
      <c r="G57" s="2">
        <f t="shared" si="12"/>
        <v>6.6470196957283149E-4</v>
      </c>
      <c r="H57">
        <f t="shared" si="13"/>
        <v>5.8637562500000009E-4</v>
      </c>
      <c r="J57" s="2">
        <f t="shared" si="14"/>
        <v>1.965727661906632E-2</v>
      </c>
      <c r="K57">
        <f t="shared" si="15"/>
        <v>29.573068110056909</v>
      </c>
      <c r="M57" s="2">
        <f t="shared" si="6"/>
        <v>5.306037419340953E-3</v>
      </c>
      <c r="N57" s="2">
        <f t="shared" si="7"/>
        <v>6.6376751373022735E-2</v>
      </c>
    </row>
    <row r="58" spans="1:14">
      <c r="A58" s="4">
        <v>1.0449999999999999</v>
      </c>
      <c r="B58" s="3">
        <v>3.3500000000000002E-2</v>
      </c>
      <c r="C58">
        <v>0</v>
      </c>
      <c r="D58">
        <v>4.4000000000000004</v>
      </c>
      <c r="E58" s="1">
        <v>-7.7232564269999998E-2</v>
      </c>
      <c r="F58" s="1">
        <v>-0.26310694400000001</v>
      </c>
      <c r="G58" s="2">
        <f t="shared" si="12"/>
        <v>7.9468605734989714E-4</v>
      </c>
      <c r="H58">
        <f t="shared" si="13"/>
        <v>5.8637562500000009E-4</v>
      </c>
      <c r="J58" s="2">
        <f t="shared" si="14"/>
        <v>2.4509847227481375E-2</v>
      </c>
      <c r="K58">
        <f t="shared" si="15"/>
        <v>30.842175977286317</v>
      </c>
      <c r="M58" s="2">
        <f t="shared" si="6"/>
        <v>5.9252072705364587E-3</v>
      </c>
      <c r="N58" s="2">
        <f t="shared" si="7"/>
        <v>6.9225263981019136E-2</v>
      </c>
    </row>
    <row r="59" spans="1:14">
      <c r="A59" s="4">
        <v>1.0449999999999999</v>
      </c>
      <c r="B59" s="3">
        <v>3.3500000000000002E-2</v>
      </c>
      <c r="C59">
        <v>0</v>
      </c>
      <c r="D59">
        <v>4.4000000000000004</v>
      </c>
      <c r="E59" s="1">
        <v>-8.6702410739999999E-2</v>
      </c>
      <c r="F59" s="1">
        <v>-0.29314878379999998</v>
      </c>
      <c r="G59" s="2">
        <f t="shared" si="12"/>
        <v>6.0642940584443143E-4</v>
      </c>
      <c r="H59">
        <f t="shared" si="13"/>
        <v>5.8637562500000009E-4</v>
      </c>
      <c r="J59" s="2">
        <f t="shared" si="14"/>
        <v>2.3218643097926164E-2</v>
      </c>
      <c r="K59">
        <f t="shared" si="15"/>
        <v>38.287462438591724</v>
      </c>
      <c r="M59" s="2">
        <f t="shared" si="6"/>
        <v>6.6517246882250433E-3</v>
      </c>
      <c r="N59" s="2">
        <f t="shared" si="7"/>
        <v>8.5936209443419134E-2</v>
      </c>
    </row>
    <row r="60" spans="1:14">
      <c r="A60" s="4">
        <v>1.0449999999999999</v>
      </c>
      <c r="B60" s="3">
        <v>3.3500000000000002E-2</v>
      </c>
      <c r="C60">
        <v>0</v>
      </c>
      <c r="D60">
        <v>4.4000000000000004</v>
      </c>
      <c r="E60" s="1">
        <v>-9.6775816520000002E-2</v>
      </c>
      <c r="F60" s="1">
        <v>-0.31290846430000002</v>
      </c>
      <c r="G60" s="2">
        <f t="shared" si="12"/>
        <v>5.7024836190366337E-4</v>
      </c>
      <c r="H60">
        <f t="shared" si="13"/>
        <v>5.8637562500000009E-4</v>
      </c>
      <c r="J60" s="2">
        <f t="shared" si="14"/>
        <v>2.4875914700548958E-2</v>
      </c>
      <c r="K60">
        <f t="shared" si="15"/>
        <v>43.622948108970533</v>
      </c>
      <c r="M60" s="2">
        <f t="shared" si="6"/>
        <v>7.4245465895937208E-3</v>
      </c>
      <c r="N60" s="2">
        <f t="shared" si="7"/>
        <v>9.7911707030584383E-2</v>
      </c>
    </row>
    <row r="61" spans="1:14">
      <c r="A61" s="4">
        <v>1.0449999999999999</v>
      </c>
      <c r="B61" s="3">
        <v>3.3500000000000002E-2</v>
      </c>
      <c r="C61">
        <v>0</v>
      </c>
      <c r="D61">
        <v>4.4000000000000004</v>
      </c>
      <c r="E61" s="1">
        <v>-0.10756297500000001</v>
      </c>
      <c r="F61" s="1">
        <v>-0.32950897109999999</v>
      </c>
      <c r="G61" s="2">
        <f t="shared" si="12"/>
        <v>5.7425069254260334E-4</v>
      </c>
      <c r="H61">
        <f t="shared" si="13"/>
        <v>5.8637562500000009E-4</v>
      </c>
      <c r="J61" s="2">
        <f t="shared" si="14"/>
        <v>2.7778986964773995E-2</v>
      </c>
      <c r="K61">
        <f t="shared" si="15"/>
        <v>48.374320354368727</v>
      </c>
      <c r="M61" s="2">
        <f t="shared" si="6"/>
        <v>8.2521269044292921E-3</v>
      </c>
      <c r="N61" s="2">
        <f t="shared" si="7"/>
        <v>0.10857616203538063</v>
      </c>
    </row>
    <row r="62" spans="1:14">
      <c r="A62" s="4">
        <v>1.0449999999999999</v>
      </c>
      <c r="B62" s="3">
        <v>3.3500000000000002E-2</v>
      </c>
      <c r="C62">
        <v>0</v>
      </c>
      <c r="D62">
        <v>4.4000000000000004</v>
      </c>
      <c r="E62" s="1">
        <v>-0.1187430813</v>
      </c>
      <c r="F62" s="1">
        <v>-0.34063939329999998</v>
      </c>
      <c r="G62" s="2">
        <f t="shared" si="12"/>
        <v>6.3185992189318985E-4</v>
      </c>
      <c r="H62">
        <f t="shared" si="13"/>
        <v>5.8637562500000009E-4</v>
      </c>
      <c r="J62" s="2">
        <f t="shared" si="14"/>
        <v>3.2665622655659636E-2</v>
      </c>
      <c r="K62">
        <f t="shared" si="15"/>
        <v>51.697570179457372</v>
      </c>
      <c r="M62" s="2">
        <f t="shared" si="6"/>
        <v>9.1098537941198127E-3</v>
      </c>
      <c r="N62" s="2">
        <f t="shared" si="7"/>
        <v>0.11603519626779207</v>
      </c>
    </row>
    <row r="63" spans="1:14">
      <c r="A63" s="4">
        <v>1.0449999999999999</v>
      </c>
      <c r="B63" s="3">
        <v>3.3500000000000002E-2</v>
      </c>
      <c r="C63">
        <v>0</v>
      </c>
      <c r="D63">
        <v>4.4000000000000004</v>
      </c>
      <c r="E63" s="1">
        <v>-0.13027226789999999</v>
      </c>
      <c r="F63" s="1">
        <v>-0.36544502680000002</v>
      </c>
      <c r="G63" s="2">
        <f t="shared" si="12"/>
        <v>5.4742493205510142E-4</v>
      </c>
      <c r="H63">
        <f t="shared" si="13"/>
        <v>5.8637562500000009E-4</v>
      </c>
      <c r="J63" s="2">
        <f t="shared" si="14"/>
        <v>3.2572348714154639E-2</v>
      </c>
      <c r="K63">
        <f t="shared" si="15"/>
        <v>59.501032574227089</v>
      </c>
      <c r="M63" s="2">
        <f t="shared" si="6"/>
        <v>9.9943617851645534E-3</v>
      </c>
      <c r="N63" s="2">
        <f t="shared" si="7"/>
        <v>0.13355006761285274</v>
      </c>
    </row>
    <row r="64" spans="1:14">
      <c r="A64" s="4">
        <v>1.0449999999999999</v>
      </c>
      <c r="B64" s="3">
        <v>3.3500000000000002E-2</v>
      </c>
      <c r="C64">
        <v>0</v>
      </c>
      <c r="D64">
        <v>4.4000000000000004</v>
      </c>
      <c r="E64" s="1">
        <v>-0.143106083</v>
      </c>
      <c r="F64" s="1">
        <v>-0.37638519580000002</v>
      </c>
      <c r="G64" s="2">
        <f t="shared" si="12"/>
        <v>6.0863500405517433E-4</v>
      </c>
      <c r="H64">
        <f t="shared" si="13"/>
        <v>5.8637562500000009E-4</v>
      </c>
      <c r="J64" s="2">
        <f t="shared" si="14"/>
        <v>3.8415136673102465E-2</v>
      </c>
      <c r="K64">
        <f t="shared" si="15"/>
        <v>63.116870402051397</v>
      </c>
      <c r="M64" s="2">
        <f t="shared" si="6"/>
        <v>1.0978959606795843E-2</v>
      </c>
      <c r="N64" s="2">
        <f t="shared" si="7"/>
        <v>0.14166581561740435</v>
      </c>
    </row>
    <row r="65" spans="1:14">
      <c r="A65" s="4">
        <v>1.0449999999999999</v>
      </c>
      <c r="B65" s="3">
        <v>3.3500000000000002E-2</v>
      </c>
      <c r="C65">
        <v>0</v>
      </c>
      <c r="D65">
        <v>4.4000000000000004</v>
      </c>
      <c r="E65" s="1">
        <v>-0.15536461430000001</v>
      </c>
      <c r="F65" s="1">
        <v>-0.39529661329999999</v>
      </c>
      <c r="G65" s="2">
        <f t="shared" si="12"/>
        <v>5.8060833803404892E-4</v>
      </c>
      <c r="H65">
        <f t="shared" si="13"/>
        <v>5.8637562500000009E-4</v>
      </c>
      <c r="J65" s="2">
        <f t="shared" si="14"/>
        <v>4.0421259873439294E-2</v>
      </c>
      <c r="K65">
        <f t="shared" si="15"/>
        <v>69.618807077945974</v>
      </c>
      <c r="M65" s="2">
        <f t="shared" si="6"/>
        <v>1.1919422214394031E-2</v>
      </c>
      <c r="N65" s="2">
        <f t="shared" si="7"/>
        <v>0.15625941248644973</v>
      </c>
    </row>
    <row r="66" spans="1:14">
      <c r="A66" s="4">
        <v>1.0449999999999999</v>
      </c>
      <c r="B66" s="3">
        <v>3.3500000000000002E-2</v>
      </c>
      <c r="C66">
        <v>0</v>
      </c>
      <c r="D66">
        <v>4.4000000000000004</v>
      </c>
      <c r="E66" s="1">
        <v>-0.1694591906</v>
      </c>
      <c r="F66" s="1">
        <v>-0.41736720449999998</v>
      </c>
      <c r="G66" s="2">
        <f t="shared" si="12"/>
        <v>5.4275993997845572E-4</v>
      </c>
      <c r="H66">
        <f t="shared" si="13"/>
        <v>5.8637562500000009E-4</v>
      </c>
      <c r="J66" s="2">
        <f t="shared" si="14"/>
        <v>4.2123535680304997E-2</v>
      </c>
      <c r="K66">
        <f t="shared" si="15"/>
        <v>77.609883444929721</v>
      </c>
      <c r="M66" s="2">
        <f t="shared" si="6"/>
        <v>1.3000744409989322E-2</v>
      </c>
      <c r="N66" s="2">
        <f t="shared" si="7"/>
        <v>0.1741953833921448</v>
      </c>
    </row>
    <row r="67" spans="1:14">
      <c r="A67" s="4">
        <v>1.0449999999999999</v>
      </c>
      <c r="B67" s="3">
        <v>3.3500000000000002E-2</v>
      </c>
      <c r="C67">
        <v>0</v>
      </c>
      <c r="D67">
        <v>4.4000000000000004</v>
      </c>
      <c r="E67" s="1">
        <v>-0.18318909459999999</v>
      </c>
      <c r="F67" s="1">
        <v>-0.42472406829999998</v>
      </c>
      <c r="G67" s="2">
        <f t="shared" si="12"/>
        <v>6.1806464306775875E-4</v>
      </c>
      <c r="H67">
        <f t="shared" si="13"/>
        <v>5.8637562500000009E-4</v>
      </c>
      <c r="J67" s="2">
        <f t="shared" si="14"/>
        <v>4.9673874417013222E-2</v>
      </c>
      <c r="K67">
        <f t="shared" si="15"/>
        <v>80.370030827936304</v>
      </c>
      <c r="M67" s="2">
        <f t="shared" si="6"/>
        <v>1.4054089301143841E-2</v>
      </c>
      <c r="N67" s="2">
        <f t="shared" si="7"/>
        <v>0.18039053419330306</v>
      </c>
    </row>
    <row r="68" spans="1:14">
      <c r="A68" s="4">
        <v>1.0449999999999999</v>
      </c>
      <c r="B68" s="3">
        <v>3.3500000000000002E-2</v>
      </c>
      <c r="C68">
        <v>0</v>
      </c>
      <c r="D68">
        <v>4.4000000000000004</v>
      </c>
      <c r="E68" s="1">
        <v>-0.19777412850000001</v>
      </c>
      <c r="F68" s="1">
        <v>-0.436278622</v>
      </c>
      <c r="G68" s="2">
        <f t="shared" si="12"/>
        <v>6.5959136619851645E-4</v>
      </c>
      <c r="H68">
        <f t="shared" si="13"/>
        <v>5.8637562500000009E-4</v>
      </c>
      <c r="J68" s="2">
        <f t="shared" si="14"/>
        <v>5.5934945335498878E-2</v>
      </c>
      <c r="K68">
        <f t="shared" si="15"/>
        <v>84.802421926584472</v>
      </c>
      <c r="M68" s="2">
        <f t="shared" si="6"/>
        <v>1.5173038927148545E-2</v>
      </c>
      <c r="N68" s="2">
        <f t="shared" si="7"/>
        <v>0.19033903601421889</v>
      </c>
    </row>
    <row r="69" spans="1:14">
      <c r="A69" s="4">
        <v>1.0449999999999999</v>
      </c>
      <c r="B69" s="3">
        <v>3.3500000000000002E-2</v>
      </c>
      <c r="C69">
        <v>0</v>
      </c>
      <c r="D69">
        <v>4.4000000000000004</v>
      </c>
      <c r="E69" s="1">
        <v>-0.21227433609999999</v>
      </c>
      <c r="F69" s="1">
        <v>-0.44971995510000001</v>
      </c>
      <c r="G69" s="2">
        <f t="shared" si="12"/>
        <v>6.7812866414892743E-4</v>
      </c>
      <c r="H69">
        <f t="shared" si="13"/>
        <v>5.8637562500000009E-4</v>
      </c>
      <c r="J69" s="2">
        <f t="shared" si="14"/>
        <v>6.1105008619270415E-2</v>
      </c>
      <c r="K69">
        <f t="shared" si="15"/>
        <v>90.10828158393673</v>
      </c>
      <c r="M69" s="2">
        <f t="shared" si="6"/>
        <v>1.6285480761857655E-2</v>
      </c>
      <c r="N69" s="2">
        <f t="shared" si="7"/>
        <v>0.20224803801514601</v>
      </c>
    </row>
    <row r="70" spans="1:14">
      <c r="A70" s="4">
        <v>1.0449999999999999</v>
      </c>
      <c r="B70" s="3">
        <v>3.3500000000000002E-2</v>
      </c>
      <c r="C70">
        <v>0</v>
      </c>
      <c r="D70">
        <v>4.4000000000000004</v>
      </c>
      <c r="E70" s="1">
        <v>-0.2277554588</v>
      </c>
      <c r="F70" s="1">
        <v>-0.47009402030000003</v>
      </c>
      <c r="G70" s="2">
        <f t="shared" si="12"/>
        <v>6.4470685904922313E-4</v>
      </c>
      <c r="H70">
        <f t="shared" si="13"/>
        <v>5.8637562500000009E-4</v>
      </c>
      <c r="J70" s="2">
        <f t="shared" si="14"/>
        <v>6.3476377573368589E-2</v>
      </c>
      <c r="K70">
        <f t="shared" si="15"/>
        <v>98.457735763785621</v>
      </c>
      <c r="M70" s="2">
        <f t="shared" si="6"/>
        <v>1.7473177449713686E-2</v>
      </c>
      <c r="N70" s="2">
        <f t="shared" si="7"/>
        <v>0.22098838792181683</v>
      </c>
    </row>
    <row r="71" spans="1:14" s="5" customFormat="1">
      <c r="A71" s="4">
        <v>1.0449999999999999</v>
      </c>
      <c r="B71" s="3">
        <v>3.3500000000000002E-2</v>
      </c>
      <c r="C71">
        <v>0</v>
      </c>
      <c r="D71">
        <v>4.4000000000000004</v>
      </c>
      <c r="E71" s="1">
        <v>-0.24361393740000001</v>
      </c>
      <c r="F71" s="1">
        <v>-0.47976179479999997</v>
      </c>
      <c r="G71" s="2">
        <f t="shared" si="12"/>
        <v>6.936966797908878E-4</v>
      </c>
      <c r="H71">
        <f t="shared" si="13"/>
        <v>5.8637562500000009E-4</v>
      </c>
      <c r="I71"/>
      <c r="J71" s="2">
        <f t="shared" si="14"/>
        <v>7.1137946943758731E-2</v>
      </c>
      <c r="K71">
        <f t="shared" si="15"/>
        <v>102.54906649575285</v>
      </c>
      <c r="L71"/>
      <c r="M71" s="2">
        <f t="shared" si="6"/>
        <v>1.8689824515475639E-2</v>
      </c>
      <c r="N71" s="2">
        <f t="shared" si="7"/>
        <v>0.23017137974971727</v>
      </c>
    </row>
    <row r="72" spans="1:14">
      <c r="A72" s="4">
        <v>1.0449999999999999</v>
      </c>
      <c r="B72" s="3">
        <v>3.3500000000000002E-2</v>
      </c>
      <c r="C72">
        <v>0</v>
      </c>
      <c r="D72">
        <v>4.4000000000000004</v>
      </c>
      <c r="E72" s="1">
        <v>-0.25973957850000001</v>
      </c>
      <c r="F72" s="1">
        <v>-0.50225651760000001</v>
      </c>
      <c r="G72" s="2">
        <f t="shared" si="12"/>
        <v>6.4298196274831449E-4</v>
      </c>
      <c r="H72">
        <f t="shared" si="13"/>
        <v>5.8637562500000009E-4</v>
      </c>
      <c r="J72" s="2">
        <f t="shared" si="14"/>
        <v>7.2265388631832933E-2</v>
      </c>
      <c r="K72">
        <f t="shared" si="15"/>
        <v>112.39100444271735</v>
      </c>
      <c r="M72" s="2">
        <f t="shared" si="6"/>
        <v>1.9926968028589519E-2</v>
      </c>
      <c r="N72" s="2">
        <f t="shared" si="7"/>
        <v>0.25226160947167914</v>
      </c>
    </row>
    <row r="73" spans="1:14">
      <c r="A73" s="4">
        <v>1.0449999999999999</v>
      </c>
      <c r="B73" s="3">
        <v>3.3500000000000002E-2</v>
      </c>
      <c r="C73">
        <v>0</v>
      </c>
      <c r="D73">
        <v>4.4000000000000004</v>
      </c>
      <c r="E73" s="1">
        <v>-0.2770977053</v>
      </c>
      <c r="F73" s="1">
        <v>-0.51169041390000003</v>
      </c>
      <c r="G73" s="2">
        <f t="shared" si="12"/>
        <v>6.9355725833404808E-4</v>
      </c>
      <c r="H73">
        <f t="shared" si="13"/>
        <v>5.8637562500000009E-4</v>
      </c>
      <c r="J73" s="2">
        <f t="shared" si="14"/>
        <v>8.0905355998439205E-2</v>
      </c>
      <c r="K73">
        <f t="shared" si="15"/>
        <v>116.65274211501594</v>
      </c>
      <c r="M73" s="2">
        <f t="shared" si="6"/>
        <v>2.1258666646787605E-2</v>
      </c>
      <c r="N73" s="2">
        <f t="shared" si="7"/>
        <v>0.26182707967715335</v>
      </c>
    </row>
    <row r="74" spans="1:14">
      <c r="A74" s="4">
        <v>1.0449999999999999</v>
      </c>
      <c r="B74" s="3">
        <v>3.3500000000000002E-2</v>
      </c>
      <c r="C74">
        <v>0</v>
      </c>
      <c r="D74">
        <v>4.4000000000000004</v>
      </c>
      <c r="E74" s="1">
        <v>-0.29385227269999997</v>
      </c>
      <c r="F74" s="1">
        <v>-0.53395125840000002</v>
      </c>
      <c r="G74" s="2">
        <f t="shared" si="12"/>
        <v>6.4481769467253825E-4</v>
      </c>
      <c r="H74">
        <f t="shared" si="13"/>
        <v>5.8637562500000009E-4</v>
      </c>
      <c r="J74" s="2">
        <f t="shared" si="14"/>
        <v>8.1906914424361404E-2</v>
      </c>
      <c r="K74">
        <f t="shared" si="15"/>
        <v>127.02336660590045</v>
      </c>
      <c r="M74" s="2">
        <f t="shared" si="6"/>
        <v>2.2544060774400881E-2</v>
      </c>
      <c r="N74" s="2">
        <f t="shared" si="7"/>
        <v>0.28510394634694358</v>
      </c>
    </row>
    <row r="75" spans="1:14">
      <c r="A75" s="4">
        <v>1.0449999999999999</v>
      </c>
      <c r="B75" s="3">
        <v>3.3500000000000002E-2</v>
      </c>
      <c r="C75">
        <v>0</v>
      </c>
      <c r="D75">
        <v>4.4000000000000004</v>
      </c>
      <c r="E75" s="1">
        <v>-0.31269445579999999</v>
      </c>
      <c r="F75" s="1">
        <v>-0.57997922020000003</v>
      </c>
      <c r="G75" s="2">
        <f t="shared" si="12"/>
        <v>4.66556085036086E-4</v>
      </c>
      <c r="H75">
        <f t="shared" si="13"/>
        <v>5.8637562500000009E-4</v>
      </c>
      <c r="J75" s="2">
        <f t="shared" si="14"/>
        <v>6.992123906202749E-2</v>
      </c>
      <c r="K75">
        <f t="shared" si="15"/>
        <v>149.86673907943864</v>
      </c>
      <c r="M75" s="2">
        <f t="shared" si="6"/>
        <v>2.3989614749620448E-2</v>
      </c>
      <c r="N75" s="2">
        <f t="shared" si="7"/>
        <v>0.33637589586380012</v>
      </c>
    </row>
    <row r="76" spans="1:14">
      <c r="A76" s="4">
        <v>1.0449999999999999</v>
      </c>
      <c r="B76" s="3">
        <v>3.3500000000000002E-2</v>
      </c>
      <c r="C76">
        <v>0</v>
      </c>
      <c r="D76">
        <v>4.4000000000000004</v>
      </c>
      <c r="E76" s="1">
        <v>-0.3325175541</v>
      </c>
      <c r="F76" s="1">
        <v>-0.57917458209999995</v>
      </c>
      <c r="G76" s="2">
        <f t="shared" si="12"/>
        <v>5.7532614889376258E-4</v>
      </c>
      <c r="H76">
        <f t="shared" si="13"/>
        <v>5.8637562500000009E-4</v>
      </c>
      <c r="J76" s="2">
        <f t="shared" si="14"/>
        <v>8.5983177742986472E-2</v>
      </c>
      <c r="K76">
        <f t="shared" si="15"/>
        <v>149.45119026540854</v>
      </c>
      <c r="M76" s="2">
        <f t="shared" si="6"/>
        <v>2.5510423585658842E-2</v>
      </c>
      <c r="N76" s="2">
        <f t="shared" si="7"/>
        <v>0.33544319655070959</v>
      </c>
    </row>
    <row r="77" spans="1:14">
      <c r="A77" s="4">
        <v>1.0449999999999999</v>
      </c>
      <c r="B77" s="3">
        <v>3.3500000000000002E-2</v>
      </c>
      <c r="C77">
        <v>0</v>
      </c>
      <c r="D77">
        <v>4.4000000000000004</v>
      </c>
      <c r="E77" s="1">
        <v>-0.35130609460000001</v>
      </c>
      <c r="F77" s="1">
        <v>-0.60987443149999998</v>
      </c>
      <c r="G77" s="2">
        <f t="shared" si="12"/>
        <v>4.9284563537525653E-4</v>
      </c>
      <c r="H77">
        <f t="shared" si="13"/>
        <v>5.8637562500000009E-4</v>
      </c>
      <c r="J77" s="2">
        <f t="shared" si="14"/>
        <v>8.1671805708045858E-2</v>
      </c>
      <c r="K77">
        <f t="shared" si="15"/>
        <v>165.71477932610745</v>
      </c>
      <c r="M77" s="2">
        <f t="shared" ref="M77:M122" si="16">ABS(E77)*SIN(RADIANS(D77))</f>
        <v>2.6951862152740213E-2</v>
      </c>
      <c r="N77" s="2">
        <f t="shared" ref="N77:N122" si="17">ABS(F77)^2</f>
        <v>0.37194682219744818</v>
      </c>
    </row>
    <row r="78" spans="1:14">
      <c r="A78" s="4">
        <v>1.0449999999999999</v>
      </c>
      <c r="B78" s="3">
        <v>3.3500000000000002E-2</v>
      </c>
      <c r="C78">
        <v>0</v>
      </c>
      <c r="D78">
        <v>4.4000000000000004</v>
      </c>
      <c r="E78" s="1">
        <v>-0.37317584949999999</v>
      </c>
      <c r="F78" s="1">
        <v>-0.63024849679999995</v>
      </c>
      <c r="G78" s="2">
        <f t="shared" si="12"/>
        <v>4.8399105278445711E-4</v>
      </c>
      <c r="H78">
        <f t="shared" si="13"/>
        <v>5.8637562500000009E-4</v>
      </c>
      <c r="J78" s="2">
        <f t="shared" si="14"/>
        <v>8.5652759734463429E-2</v>
      </c>
      <c r="K78">
        <f t="shared" si="15"/>
        <v>176.97178334535957</v>
      </c>
      <c r="M78" s="2">
        <f t="shared" si="16"/>
        <v>2.8629688494039941E-2</v>
      </c>
      <c r="N78" s="2">
        <f t="shared" si="17"/>
        <v>0.39721316771865955</v>
      </c>
    </row>
    <row r="79" spans="1:14">
      <c r="G79" s="2"/>
      <c r="J79" s="2"/>
      <c r="M79" s="2"/>
      <c r="N79" s="2"/>
    </row>
    <row r="80" spans="1:14" s="5" customFormat="1">
      <c r="A80" s="5" t="s">
        <v>16</v>
      </c>
      <c r="B80" s="5" t="s">
        <v>22</v>
      </c>
      <c r="C80" s="5" t="s">
        <v>23</v>
      </c>
      <c r="D80" s="5" t="s">
        <v>17</v>
      </c>
      <c r="E80" s="5" t="s">
        <v>18</v>
      </c>
      <c r="F80" s="5" t="s">
        <v>19</v>
      </c>
      <c r="G80" s="5" t="s">
        <v>15</v>
      </c>
      <c r="H80" s="5" t="s">
        <v>20</v>
      </c>
      <c r="J80" s="5" t="s">
        <v>14</v>
      </c>
      <c r="K80" s="5" t="s">
        <v>21</v>
      </c>
      <c r="M80" s="2"/>
      <c r="N80" s="2"/>
    </row>
    <row r="81" spans="1:14">
      <c r="A81">
        <v>2.4095</v>
      </c>
      <c r="B81">
        <v>5.0999999999999997E-2</v>
      </c>
      <c r="C81">
        <v>0</v>
      </c>
      <c r="D81">
        <v>4.4000000000000004</v>
      </c>
      <c r="E81" s="6">
        <v>-4.84E-4</v>
      </c>
      <c r="F81" s="6">
        <v>-4.1099999999999998E-2</v>
      </c>
      <c r="G81" s="2">
        <f t="shared" ref="G81:G115" si="18">(A81*9.8*ABS(E81)*SIN(RADIANS(D81))-0.5*A81*ABS(F81)^2)/(0.5*(ABS(F81)/B81)^2)</f>
        <v>-3.5669577983398807E-3</v>
      </c>
      <c r="H81">
        <f t="shared" ref="H81" si="19">0.5*A81*(POWER(B81,2)+POWER(C81,2))</f>
        <v>3.1335547499999994E-3</v>
      </c>
      <c r="J81" s="2">
        <f t="shared" ref="J81:J115" si="20">A81*9.8*ABS(E81)*SIN(RADIANS(D81))-A81*ABS(F81)^2/2</f>
        <v>-1.1582738912982911E-3</v>
      </c>
      <c r="K81">
        <f t="shared" ref="K81:K115" si="21">(ABS(F81)/B81)^2/2</f>
        <v>0.32472318339100348</v>
      </c>
      <c r="M81" s="2">
        <f t="shared" si="16"/>
        <v>3.7132009613380224E-5</v>
      </c>
      <c r="N81" s="2">
        <f t="shared" si="17"/>
        <v>1.6892099999999998E-3</v>
      </c>
    </row>
    <row r="82" spans="1:14">
      <c r="A82">
        <v>2.4095</v>
      </c>
      <c r="B82">
        <v>5.0999999999999997E-2</v>
      </c>
      <c r="C82">
        <v>0</v>
      </c>
      <c r="D82">
        <v>4.4000000000000004</v>
      </c>
      <c r="E82" s="6">
        <v>-1.32E-3</v>
      </c>
      <c r="F82" s="6">
        <v>-4.2200000000000001E-2</v>
      </c>
      <c r="G82" s="2">
        <f t="shared" si="18"/>
        <v>7.1803630855809977E-4</v>
      </c>
      <c r="H82">
        <f t="shared" ref="H82:H112" si="22">0.5*A82*(POWER(B82,2)+POWER(C82,2))</f>
        <v>3.1335547499999994E-3</v>
      </c>
      <c r="J82" s="2">
        <f t="shared" si="20"/>
        <v>2.4581079964102392E-4</v>
      </c>
      <c r="K82">
        <f t="shared" si="21"/>
        <v>0.3423375624759708</v>
      </c>
      <c r="M82" s="2">
        <f t="shared" si="16"/>
        <v>1.0126911712740062E-4</v>
      </c>
      <c r="N82" s="2">
        <f t="shared" si="17"/>
        <v>1.7808400000000001E-3</v>
      </c>
    </row>
    <row r="83" spans="1:14">
      <c r="A83">
        <v>2.4095</v>
      </c>
      <c r="B83">
        <v>5.0999999999999997E-2</v>
      </c>
      <c r="C83">
        <v>0</v>
      </c>
      <c r="D83">
        <v>4.4000000000000004</v>
      </c>
      <c r="E83" s="6">
        <v>-3.3E-3</v>
      </c>
      <c r="F83" s="6">
        <v>-5.8299999999999998E-2</v>
      </c>
      <c r="G83" s="2">
        <f t="shared" si="18"/>
        <v>2.8825151287115835E-3</v>
      </c>
      <c r="H83">
        <f t="shared" si="22"/>
        <v>3.1335547499999994E-3</v>
      </c>
      <c r="J83" s="2">
        <f t="shared" si="20"/>
        <v>1.8833817466025592E-3</v>
      </c>
      <c r="K83">
        <f t="shared" si="21"/>
        <v>0.65338139177239518</v>
      </c>
      <c r="M83" s="2">
        <f t="shared" si="16"/>
        <v>2.5317279281850152E-4</v>
      </c>
      <c r="N83" s="2">
        <f t="shared" si="17"/>
        <v>3.3988899999999999E-3</v>
      </c>
    </row>
    <row r="84" spans="1:14">
      <c r="A84">
        <v>2.4095</v>
      </c>
      <c r="B84">
        <v>5.0999999999999997E-2</v>
      </c>
      <c r="C84">
        <v>0</v>
      </c>
      <c r="D84">
        <v>4.4000000000000004</v>
      </c>
      <c r="E84" s="6">
        <v>-5.2100000000000002E-3</v>
      </c>
      <c r="F84" s="6">
        <v>-8.5900000000000004E-2</v>
      </c>
      <c r="G84" s="2">
        <f t="shared" si="18"/>
        <v>3.8681459619497563E-4</v>
      </c>
      <c r="H84">
        <f t="shared" si="22"/>
        <v>3.1335547499999994E-3</v>
      </c>
      <c r="J84" s="2">
        <f t="shared" si="20"/>
        <v>5.4867962524979795E-4</v>
      </c>
      <c r="K84">
        <f t="shared" si="21"/>
        <v>1.4184563629373321</v>
      </c>
      <c r="M84" s="2">
        <f t="shared" si="16"/>
        <v>3.9970613654072518E-4</v>
      </c>
      <c r="N84" s="2">
        <f t="shared" si="17"/>
        <v>7.3788100000000004E-3</v>
      </c>
    </row>
    <row r="85" spans="1:14">
      <c r="A85">
        <v>2.4095</v>
      </c>
      <c r="B85">
        <v>5.0999999999999997E-2</v>
      </c>
      <c r="C85">
        <v>0</v>
      </c>
      <c r="D85">
        <v>4.4000000000000004</v>
      </c>
      <c r="E85" s="6">
        <v>-9.0200000000000002E-3</v>
      </c>
      <c r="F85" s="6">
        <v>-0.111</v>
      </c>
      <c r="G85" s="2">
        <f t="shared" si="18"/>
        <v>6.3190450765923851E-4</v>
      </c>
      <c r="H85">
        <f t="shared" si="22"/>
        <v>3.1335547499999994E-3</v>
      </c>
      <c r="J85" s="2">
        <f t="shared" si="20"/>
        <v>1.496673479213664E-3</v>
      </c>
      <c r="K85">
        <f t="shared" si="21"/>
        <v>2.3685121107266442</v>
      </c>
      <c r="M85" s="2">
        <f t="shared" si="16"/>
        <v>6.9200563370390422E-4</v>
      </c>
      <c r="N85" s="2">
        <f t="shared" si="17"/>
        <v>1.2321E-2</v>
      </c>
    </row>
    <row r="86" spans="1:14">
      <c r="A86">
        <v>2.4095</v>
      </c>
      <c r="B86">
        <v>5.0999999999999997E-2</v>
      </c>
      <c r="C86">
        <v>0</v>
      </c>
      <c r="D86">
        <v>4.4000000000000004</v>
      </c>
      <c r="E86" s="6">
        <v>-1.26E-2</v>
      </c>
      <c r="F86" s="6">
        <v>-0.11799999999999999</v>
      </c>
      <c r="G86" s="2">
        <f t="shared" si="18"/>
        <v>2.2606113840185921E-3</v>
      </c>
      <c r="H86">
        <f t="shared" si="22"/>
        <v>3.1335547499999994E-3</v>
      </c>
      <c r="J86" s="2">
        <f t="shared" si="20"/>
        <v>6.0508944465734113E-3</v>
      </c>
      <c r="K86">
        <f t="shared" si="21"/>
        <v>2.6766628219915423</v>
      </c>
      <c r="M86" s="2">
        <f t="shared" si="16"/>
        <v>9.6665975439791493E-4</v>
      </c>
      <c r="N86" s="2">
        <f t="shared" si="17"/>
        <v>1.3923999999999999E-2</v>
      </c>
    </row>
    <row r="87" spans="1:14">
      <c r="A87">
        <v>2.4095</v>
      </c>
      <c r="B87">
        <v>5.0999999999999997E-2</v>
      </c>
      <c r="C87">
        <v>0</v>
      </c>
      <c r="D87">
        <v>4.4000000000000004</v>
      </c>
      <c r="E87" s="6">
        <v>-1.6899999999999998E-2</v>
      </c>
      <c r="F87" s="6">
        <v>-0.13400000000000001</v>
      </c>
      <c r="G87" s="2">
        <f t="shared" si="18"/>
        <v>2.6024806995679235E-3</v>
      </c>
      <c r="H87">
        <f t="shared" si="22"/>
        <v>3.1335547499999994E-3</v>
      </c>
      <c r="J87" s="2">
        <f t="shared" si="20"/>
        <v>8.9831110037373423E-3</v>
      </c>
      <c r="K87">
        <f t="shared" si="21"/>
        <v>3.4517493271818545</v>
      </c>
      <c r="M87" s="2">
        <f t="shared" si="16"/>
        <v>1.296551575343235E-3</v>
      </c>
      <c r="N87" s="2">
        <f t="shared" si="17"/>
        <v>1.7956000000000003E-2</v>
      </c>
    </row>
    <row r="88" spans="1:14">
      <c r="A88">
        <v>2.4095</v>
      </c>
      <c r="B88">
        <v>5.0999999999999997E-2</v>
      </c>
      <c r="C88">
        <v>0</v>
      </c>
      <c r="D88">
        <v>4.4000000000000004</v>
      </c>
      <c r="E88" s="6">
        <v>-2.1499999999999998E-2</v>
      </c>
      <c r="F88" s="6">
        <v>-0.14699999999999999</v>
      </c>
      <c r="G88" s="2">
        <f t="shared" si="18"/>
        <v>3.1091633572277334E-3</v>
      </c>
      <c r="H88">
        <f t="shared" si="22"/>
        <v>3.1335547499999994E-3</v>
      </c>
      <c r="J88" s="2">
        <f t="shared" si="20"/>
        <v>1.2915400035819702E-2</v>
      </c>
      <c r="K88">
        <f t="shared" si="21"/>
        <v>4.1539792387543253</v>
      </c>
      <c r="M88" s="2">
        <f t="shared" si="16"/>
        <v>1.6494591047266007E-3</v>
      </c>
      <c r="N88" s="2">
        <f t="shared" si="17"/>
        <v>2.1608999999999996E-2</v>
      </c>
    </row>
    <row r="89" spans="1:14">
      <c r="A89">
        <v>2.4095</v>
      </c>
      <c r="B89">
        <v>5.0999999999999997E-2</v>
      </c>
      <c r="C89">
        <v>0</v>
      </c>
      <c r="D89">
        <v>4.4000000000000004</v>
      </c>
      <c r="E89" s="6">
        <v>-2.6700000000000002E-2</v>
      </c>
      <c r="F89" s="6">
        <v>-0.16500000000000001</v>
      </c>
      <c r="G89" s="2">
        <f t="shared" si="18"/>
        <v>2.974972547686968E-3</v>
      </c>
      <c r="H89">
        <f t="shared" si="22"/>
        <v>3.1335547499999994E-3</v>
      </c>
      <c r="J89" s="2">
        <f t="shared" si="20"/>
        <v>1.5569709267738895E-2</v>
      </c>
      <c r="K89">
        <f t="shared" si="21"/>
        <v>5.2335640138408319</v>
      </c>
      <c r="M89" s="2">
        <f t="shared" si="16"/>
        <v>2.0483980509860581E-3</v>
      </c>
      <c r="N89" s="2">
        <f t="shared" si="17"/>
        <v>2.7225000000000003E-2</v>
      </c>
    </row>
    <row r="90" spans="1:14">
      <c r="A90">
        <v>2.4095</v>
      </c>
      <c r="B90">
        <v>5.0999999999999997E-2</v>
      </c>
      <c r="C90">
        <v>0</v>
      </c>
      <c r="D90">
        <v>4.4000000000000004</v>
      </c>
      <c r="E90" s="6">
        <v>-3.2500000000000001E-2</v>
      </c>
      <c r="F90" s="6">
        <v>-0.187</v>
      </c>
      <c r="G90" s="2">
        <f t="shared" si="18"/>
        <v>2.4913271825694893E-3</v>
      </c>
      <c r="H90">
        <f t="shared" si="22"/>
        <v>3.1335547499999994E-3</v>
      </c>
      <c r="J90" s="2">
        <f t="shared" si="20"/>
        <v>1.6747254949494902E-2</v>
      </c>
      <c r="K90">
        <f t="shared" si="21"/>
        <v>6.7222222222222232</v>
      </c>
      <c r="M90" s="2">
        <f t="shared" si="16"/>
        <v>2.4933684141216061E-3</v>
      </c>
      <c r="N90" s="2">
        <f t="shared" si="17"/>
        <v>3.4969E-2</v>
      </c>
    </row>
    <row r="91" spans="1:14">
      <c r="A91">
        <v>2.4095</v>
      </c>
      <c r="B91">
        <v>5.0999999999999997E-2</v>
      </c>
      <c r="C91">
        <v>0</v>
      </c>
      <c r="D91">
        <v>4.4000000000000004</v>
      </c>
      <c r="E91" s="6">
        <v>-3.9199999999999999E-2</v>
      </c>
      <c r="F91" s="6">
        <v>-0.20799999999999999</v>
      </c>
      <c r="G91" s="2">
        <f t="shared" si="18"/>
        <v>2.2714742763346911E-3</v>
      </c>
      <c r="H91">
        <f t="shared" si="22"/>
        <v>3.1335547499999994E-3</v>
      </c>
      <c r="J91" s="2">
        <f t="shared" si="20"/>
        <v>1.8891400056006161E-2</v>
      </c>
      <c r="K91">
        <f t="shared" si="21"/>
        <v>8.3168012302960381</v>
      </c>
      <c r="M91" s="2">
        <f t="shared" si="16"/>
        <v>3.0073859025712907E-3</v>
      </c>
      <c r="N91" s="2">
        <f t="shared" si="17"/>
        <v>4.3263999999999997E-2</v>
      </c>
    </row>
    <row r="92" spans="1:14">
      <c r="A92">
        <v>2.4095</v>
      </c>
      <c r="B92">
        <v>5.0999999999999997E-2</v>
      </c>
      <c r="C92">
        <v>0</v>
      </c>
      <c r="D92">
        <v>4.4000000000000004</v>
      </c>
      <c r="E92" s="6">
        <v>-4.6300000000000001E-2</v>
      </c>
      <c r="F92" s="6">
        <v>-0.22500000000000001</v>
      </c>
      <c r="G92" s="2">
        <f t="shared" si="18"/>
        <v>2.3516031518113511E-3</v>
      </c>
      <c r="H92">
        <f t="shared" si="22"/>
        <v>3.1335547499999994E-3</v>
      </c>
      <c r="J92" s="2">
        <f t="shared" si="20"/>
        <v>2.288541129574196E-2</v>
      </c>
      <c r="K92">
        <f t="shared" si="21"/>
        <v>9.7318339100346041</v>
      </c>
      <c r="M92" s="2">
        <f t="shared" si="16"/>
        <v>3.5520910022717035E-3</v>
      </c>
      <c r="N92" s="2">
        <f t="shared" si="17"/>
        <v>5.0625000000000003E-2</v>
      </c>
    </row>
    <row r="93" spans="1:14">
      <c r="A93">
        <v>2.4095</v>
      </c>
      <c r="B93">
        <v>5.0999999999999997E-2</v>
      </c>
      <c r="C93">
        <v>0</v>
      </c>
      <c r="D93">
        <v>4.4000000000000004</v>
      </c>
      <c r="E93" s="6">
        <v>-5.4199999999999998E-2</v>
      </c>
      <c r="F93" s="6">
        <v>-0.23</v>
      </c>
      <c r="G93" s="2">
        <f t="shared" si="18"/>
        <v>3.3882858535089519E-3</v>
      </c>
      <c r="H93">
        <f t="shared" si="22"/>
        <v>3.1335547499999994E-3</v>
      </c>
      <c r="J93" s="2">
        <f t="shared" si="20"/>
        <v>3.445604030192688E-2</v>
      </c>
      <c r="K93">
        <f t="shared" si="21"/>
        <v>10.169165705497889</v>
      </c>
      <c r="M93" s="2">
        <f t="shared" si="16"/>
        <v>4.1581713244735708E-3</v>
      </c>
      <c r="N93" s="2">
        <f t="shared" si="17"/>
        <v>5.2900000000000003E-2</v>
      </c>
    </row>
    <row r="94" spans="1:14">
      <c r="A94">
        <v>2.4095</v>
      </c>
      <c r="B94">
        <v>5.0999999999999997E-2</v>
      </c>
      <c r="C94">
        <v>0</v>
      </c>
      <c r="D94">
        <v>4.4000000000000004</v>
      </c>
      <c r="E94" s="6">
        <v>-6.1699999999999998E-2</v>
      </c>
      <c r="F94" s="6">
        <v>-0.253</v>
      </c>
      <c r="G94" s="2">
        <f t="shared" si="18"/>
        <v>2.8167533482129615E-3</v>
      </c>
      <c r="H94">
        <f t="shared" si="22"/>
        <v>3.1335547499999994E-3</v>
      </c>
      <c r="J94" s="2">
        <f t="shared" si="20"/>
        <v>3.4659278174887245E-2</v>
      </c>
      <c r="K94">
        <f t="shared" si="21"/>
        <v>12.304690503652441</v>
      </c>
      <c r="M94" s="2">
        <f t="shared" si="16"/>
        <v>4.73356403542471E-3</v>
      </c>
      <c r="N94" s="2">
        <f t="shared" si="17"/>
        <v>6.4008999999999996E-2</v>
      </c>
    </row>
    <row r="95" spans="1:14">
      <c r="A95">
        <v>2.4095</v>
      </c>
      <c r="B95">
        <v>5.0999999999999997E-2</v>
      </c>
      <c r="C95">
        <v>0</v>
      </c>
      <c r="D95">
        <v>4.4000000000000004</v>
      </c>
      <c r="E95" s="6">
        <v>-7.0999999999999994E-2</v>
      </c>
      <c r="F95" s="6">
        <v>-0.28299999999999997</v>
      </c>
      <c r="G95" s="2">
        <f t="shared" si="18"/>
        <v>2.0872262388162777E-3</v>
      </c>
      <c r="H95">
        <f t="shared" si="22"/>
        <v>3.1335547499999994E-3</v>
      </c>
      <c r="J95" s="2">
        <f t="shared" si="20"/>
        <v>3.2134537147358103E-2</v>
      </c>
      <c r="K95">
        <f t="shared" si="21"/>
        <v>15.395809304113801</v>
      </c>
      <c r="M95" s="2">
        <f t="shared" si="16"/>
        <v>5.4470509970041235E-3</v>
      </c>
      <c r="N95" s="2">
        <f t="shared" si="17"/>
        <v>8.008899999999998E-2</v>
      </c>
    </row>
    <row r="96" spans="1:14">
      <c r="A96">
        <v>2.4095</v>
      </c>
      <c r="B96">
        <v>5.0999999999999997E-2</v>
      </c>
      <c r="C96">
        <v>0</v>
      </c>
      <c r="D96">
        <v>4.4000000000000004</v>
      </c>
      <c r="E96" s="6">
        <v>-8.0500000000000002E-2</v>
      </c>
      <c r="F96" s="6">
        <v>-0.27800000000000002</v>
      </c>
      <c r="G96" s="2">
        <f t="shared" si="18"/>
        <v>3.5488494901773585E-3</v>
      </c>
      <c r="H96">
        <f t="shared" si="22"/>
        <v>3.1335547499999994E-3</v>
      </c>
      <c r="J96" s="2">
        <f t="shared" si="20"/>
        <v>5.2723814686441189E-2</v>
      </c>
      <c r="K96">
        <f t="shared" si="21"/>
        <v>14.856593617839298</v>
      </c>
      <c r="M96" s="2">
        <f t="shared" si="16"/>
        <v>6.1758817642089013E-3</v>
      </c>
      <c r="N96" s="2">
        <f t="shared" si="17"/>
        <v>7.7284000000000019E-2</v>
      </c>
    </row>
    <row r="97" spans="1:14">
      <c r="A97">
        <v>2.4095</v>
      </c>
      <c r="B97">
        <v>5.0999999999999997E-2</v>
      </c>
      <c r="C97">
        <v>0</v>
      </c>
      <c r="D97">
        <v>4.4000000000000004</v>
      </c>
      <c r="E97" s="6">
        <v>-8.9499999999999996E-2</v>
      </c>
      <c r="F97" s="6">
        <v>-0.30199999999999999</v>
      </c>
      <c r="G97" s="2">
        <f t="shared" si="18"/>
        <v>2.9806301826634232E-3</v>
      </c>
      <c r="H97">
        <f t="shared" si="22"/>
        <v>3.1335547499999994E-3</v>
      </c>
      <c r="J97" s="2">
        <f t="shared" si="20"/>
        <v>5.2257861433993635E-2</v>
      </c>
      <c r="K97">
        <f t="shared" si="21"/>
        <v>17.532487504805847</v>
      </c>
      <c r="M97" s="2">
        <f t="shared" si="16"/>
        <v>6.8663530173502683E-3</v>
      </c>
      <c r="N97" s="2">
        <f t="shared" si="17"/>
        <v>9.1203999999999993E-2</v>
      </c>
    </row>
    <row r="98" spans="1:14">
      <c r="A98">
        <v>2.4095</v>
      </c>
      <c r="B98">
        <v>5.0999999999999997E-2</v>
      </c>
      <c r="C98">
        <v>0</v>
      </c>
      <c r="D98">
        <v>4.4000000000000004</v>
      </c>
      <c r="E98" s="6">
        <v>-0.10100000000000001</v>
      </c>
      <c r="F98" s="6">
        <v>-0.32500000000000001</v>
      </c>
      <c r="G98" s="2">
        <f t="shared" si="18"/>
        <v>2.7440587498330504E-3</v>
      </c>
      <c r="H98">
        <f t="shared" si="22"/>
        <v>3.1335547499999994E-3</v>
      </c>
      <c r="J98" s="2">
        <f t="shared" si="20"/>
        <v>5.5717263639199544E-2</v>
      </c>
      <c r="K98">
        <f t="shared" si="21"/>
        <v>20.304690503652445</v>
      </c>
      <c r="M98" s="2">
        <f t="shared" si="16"/>
        <v>7.7486218408086838E-3</v>
      </c>
      <c r="N98" s="2">
        <f t="shared" si="17"/>
        <v>0.10562500000000001</v>
      </c>
    </row>
    <row r="99" spans="1:14">
      <c r="A99">
        <v>2.4095</v>
      </c>
      <c r="B99">
        <v>5.0999999999999997E-2</v>
      </c>
      <c r="C99">
        <v>0</v>
      </c>
      <c r="D99">
        <v>4.4000000000000004</v>
      </c>
      <c r="E99" s="6">
        <v>-0.111</v>
      </c>
      <c r="F99" s="6">
        <v>-0.34300000000000003</v>
      </c>
      <c r="G99" s="2">
        <f t="shared" si="18"/>
        <v>2.6241070015382106E-3</v>
      </c>
      <c r="H99">
        <f t="shared" si="22"/>
        <v>3.1335547499999994E-3</v>
      </c>
      <c r="J99" s="2">
        <f t="shared" si="20"/>
        <v>5.9347090469813346E-2</v>
      </c>
      <c r="K99">
        <f t="shared" si="21"/>
        <v>22.616109188773557</v>
      </c>
      <c r="M99" s="2">
        <f t="shared" si="16"/>
        <v>8.5158121220768705E-3</v>
      </c>
      <c r="N99" s="2">
        <f t="shared" si="17"/>
        <v>0.11764900000000002</v>
      </c>
    </row>
    <row r="100" spans="1:14">
      <c r="A100">
        <v>2.4095</v>
      </c>
      <c r="B100">
        <v>5.0999999999999997E-2</v>
      </c>
      <c r="C100">
        <v>0</v>
      </c>
      <c r="D100">
        <v>4.4000000000000004</v>
      </c>
      <c r="E100" s="6">
        <v>-0.123</v>
      </c>
      <c r="F100" s="6">
        <v>-0.36799999999999999</v>
      </c>
      <c r="G100" s="2">
        <f t="shared" si="18"/>
        <v>2.292144625934051E-3</v>
      </c>
      <c r="H100">
        <f t="shared" si="22"/>
        <v>3.1335547499999994E-3</v>
      </c>
      <c r="J100" s="2">
        <f t="shared" si="20"/>
        <v>5.9671548216549963E-2</v>
      </c>
      <c r="K100">
        <f t="shared" si="21"/>
        <v>26.033064206074588</v>
      </c>
      <c r="M100" s="2">
        <f t="shared" si="16"/>
        <v>9.4364404595986932E-3</v>
      </c>
      <c r="N100" s="2">
        <f t="shared" si="17"/>
        <v>0.13542399999999999</v>
      </c>
    </row>
    <row r="101" spans="1:14">
      <c r="A101">
        <v>2.4095</v>
      </c>
      <c r="B101">
        <v>5.0999999999999997E-2</v>
      </c>
      <c r="C101">
        <v>0</v>
      </c>
      <c r="D101">
        <v>4.4000000000000004</v>
      </c>
      <c r="E101" s="6">
        <v>-0.13600000000000001</v>
      </c>
      <c r="F101" s="6">
        <v>-0.373</v>
      </c>
      <c r="G101" s="2">
        <f t="shared" si="18"/>
        <v>2.9447581889189296E-3</v>
      </c>
      <c r="H101">
        <f t="shared" si="22"/>
        <v>3.1335547499999994E-3</v>
      </c>
      <c r="J101" s="2">
        <f t="shared" si="20"/>
        <v>7.8758412546347911E-2</v>
      </c>
      <c r="K101">
        <f t="shared" si="21"/>
        <v>26.745290272971939</v>
      </c>
      <c r="M101" s="2">
        <f t="shared" si="16"/>
        <v>1.0433787825247337E-2</v>
      </c>
      <c r="N101" s="2">
        <f t="shared" si="17"/>
        <v>0.139129</v>
      </c>
    </row>
    <row r="102" spans="1:14">
      <c r="A102">
        <v>2.4095</v>
      </c>
      <c r="B102">
        <v>5.0999999999999997E-2</v>
      </c>
      <c r="C102">
        <v>0</v>
      </c>
      <c r="D102">
        <v>4.4000000000000004</v>
      </c>
      <c r="E102" s="6">
        <v>-0.14799999999999999</v>
      </c>
      <c r="F102" s="6">
        <v>-0.39800000000000002</v>
      </c>
      <c r="G102" s="2">
        <f t="shared" si="18"/>
        <v>2.5377416417175394E-3</v>
      </c>
      <c r="H102">
        <f t="shared" si="22"/>
        <v>3.1335547499999994E-3</v>
      </c>
      <c r="J102" s="2">
        <f t="shared" si="20"/>
        <v>7.7275745293084425E-2</v>
      </c>
      <c r="K102">
        <f t="shared" si="21"/>
        <v>30.450595924644372</v>
      </c>
      <c r="M102" s="2">
        <f t="shared" si="16"/>
        <v>1.135441616276916E-2</v>
      </c>
      <c r="N102" s="2">
        <f t="shared" si="17"/>
        <v>0.15840400000000002</v>
      </c>
    </row>
    <row r="103" spans="1:14">
      <c r="A103">
        <v>2.4095</v>
      </c>
      <c r="B103">
        <v>5.0999999999999997E-2</v>
      </c>
      <c r="C103">
        <v>0</v>
      </c>
      <c r="D103">
        <v>4.4000000000000004</v>
      </c>
      <c r="E103" s="6">
        <v>-0.16200000000000001</v>
      </c>
      <c r="F103" s="6">
        <v>-0.41399999999999998</v>
      </c>
      <c r="G103" s="2">
        <f t="shared" si="18"/>
        <v>2.6400817855248646E-3</v>
      </c>
      <c r="H103">
        <f t="shared" si="22"/>
        <v>3.1335547499999994E-3</v>
      </c>
      <c r="J103" s="2">
        <f t="shared" si="20"/>
        <v>8.6985670455943798E-2</v>
      </c>
      <c r="K103">
        <f t="shared" si="21"/>
        <v>32.948096885813143</v>
      </c>
      <c r="M103" s="2">
        <f t="shared" si="16"/>
        <v>1.2428482556544621E-2</v>
      </c>
      <c r="N103" s="2">
        <f t="shared" si="17"/>
        <v>0.17139599999999999</v>
      </c>
    </row>
    <row r="104" spans="1:14">
      <c r="A104">
        <v>2.4095</v>
      </c>
      <c r="B104">
        <v>5.0999999999999997E-2</v>
      </c>
      <c r="C104">
        <v>0</v>
      </c>
      <c r="D104">
        <v>4.4000000000000004</v>
      </c>
      <c r="E104" s="6">
        <v>-0.17599999999999999</v>
      </c>
      <c r="F104" s="6">
        <v>-0.42399999999999999</v>
      </c>
      <c r="G104" s="2">
        <f t="shared" si="18"/>
        <v>2.958762000617514E-3</v>
      </c>
      <c r="H104">
        <f t="shared" si="22"/>
        <v>3.1335547499999994E-3</v>
      </c>
      <c r="J104" s="2">
        <f t="shared" si="20"/>
        <v>0.10225190261880321</v>
      </c>
      <c r="K104">
        <f t="shared" si="21"/>
        <v>34.55901576316802</v>
      </c>
      <c r="M104" s="2">
        <f t="shared" si="16"/>
        <v>1.3502548950320081E-2</v>
      </c>
      <c r="N104" s="2">
        <f t="shared" si="17"/>
        <v>0.17977599999999999</v>
      </c>
    </row>
    <row r="105" spans="1:14">
      <c r="A105">
        <v>2.4095</v>
      </c>
      <c r="B105">
        <v>5.0999999999999997E-2</v>
      </c>
      <c r="C105">
        <v>0</v>
      </c>
      <c r="D105">
        <v>4.4000000000000004</v>
      </c>
      <c r="E105" s="6">
        <v>-0.191</v>
      </c>
      <c r="F105" s="6">
        <v>-0.435</v>
      </c>
      <c r="G105" s="2">
        <f t="shared" si="18"/>
        <v>3.2450976639386642E-3</v>
      </c>
      <c r="H105">
        <f t="shared" si="22"/>
        <v>3.1335547499999994E-3</v>
      </c>
      <c r="J105" s="2">
        <f t="shared" si="20"/>
        <v>0.11804183111472391</v>
      </c>
      <c r="K105">
        <f t="shared" si="21"/>
        <v>36.37543252595156</v>
      </c>
      <c r="M105" s="2">
        <f t="shared" si="16"/>
        <v>1.4653334372222361E-2</v>
      </c>
      <c r="N105" s="2">
        <f t="shared" si="17"/>
        <v>0.189225</v>
      </c>
    </row>
    <row r="106" spans="1:14">
      <c r="A106">
        <v>2.4095</v>
      </c>
      <c r="B106">
        <v>5.0999999999999997E-2</v>
      </c>
      <c r="C106">
        <v>0</v>
      </c>
      <c r="D106">
        <v>4.4000000000000004</v>
      </c>
      <c r="E106" s="6">
        <v>-0.20499999999999999</v>
      </c>
      <c r="F106" s="6">
        <v>-0.44800000000000001</v>
      </c>
      <c r="G106" s="2">
        <f t="shared" si="18"/>
        <v>3.3584122530168183E-3</v>
      </c>
      <c r="H106">
        <f t="shared" si="22"/>
        <v>3.1335547499999994E-3</v>
      </c>
      <c r="J106" s="2">
        <f t="shared" si="20"/>
        <v>0.12957454302758317</v>
      </c>
      <c r="K106">
        <f t="shared" si="21"/>
        <v>38.582083813917734</v>
      </c>
      <c r="M106" s="2">
        <f t="shared" si="16"/>
        <v>1.5727400765997823E-2</v>
      </c>
      <c r="N106" s="2">
        <f t="shared" si="17"/>
        <v>0.20070400000000002</v>
      </c>
    </row>
    <row r="107" spans="1:14">
      <c r="A107">
        <v>2.4095</v>
      </c>
      <c r="B107">
        <v>5.0999999999999997E-2</v>
      </c>
      <c r="C107">
        <v>0</v>
      </c>
      <c r="D107">
        <v>4.4000000000000004</v>
      </c>
      <c r="E107" s="6">
        <v>-0.22</v>
      </c>
      <c r="F107" s="6">
        <v>-0.45900000000000002</v>
      </c>
      <c r="G107" s="2">
        <f t="shared" si="18"/>
        <v>3.5735398400865157E-3</v>
      </c>
      <c r="H107">
        <f t="shared" si="22"/>
        <v>3.1335547499999994E-3</v>
      </c>
      <c r="J107" s="2">
        <f t="shared" si="20"/>
        <v>0.14472836352350393</v>
      </c>
      <c r="K107">
        <f t="shared" si="21"/>
        <v>40.500000000000014</v>
      </c>
      <c r="M107" s="2">
        <f t="shared" si="16"/>
        <v>1.6878186187900102E-2</v>
      </c>
      <c r="N107" s="2">
        <f t="shared" si="17"/>
        <v>0.21068100000000001</v>
      </c>
    </row>
    <row r="108" spans="1:14">
      <c r="A108">
        <v>2.4095</v>
      </c>
      <c r="B108">
        <v>5.0999999999999997E-2</v>
      </c>
      <c r="C108">
        <v>0</v>
      </c>
      <c r="D108">
        <v>4.4000000000000004</v>
      </c>
      <c r="E108" s="6">
        <v>-0.23599999999999999</v>
      </c>
      <c r="F108" s="6">
        <v>-0.44700000000000001</v>
      </c>
      <c r="G108" s="2">
        <f t="shared" si="18"/>
        <v>4.8636142296624883E-3</v>
      </c>
      <c r="H108">
        <f t="shared" si="22"/>
        <v>3.1335547499999994E-3</v>
      </c>
      <c r="J108" s="2">
        <f t="shared" si="20"/>
        <v>0.18681159085248603</v>
      </c>
      <c r="K108">
        <f t="shared" si="21"/>
        <v>38.410034602076131</v>
      </c>
      <c r="M108" s="2">
        <f t="shared" si="16"/>
        <v>1.81056906379292E-2</v>
      </c>
      <c r="N108" s="2">
        <f t="shared" si="17"/>
        <v>0.19980900000000001</v>
      </c>
    </row>
    <row r="109" spans="1:14">
      <c r="A109">
        <v>2.4095</v>
      </c>
      <c r="B109">
        <v>5.0999999999999997E-2</v>
      </c>
      <c r="C109">
        <v>0</v>
      </c>
      <c r="D109">
        <v>4.4000000000000004</v>
      </c>
      <c r="E109" s="6">
        <v>-0.25</v>
      </c>
      <c r="F109" s="6">
        <v>-0.46600000000000003</v>
      </c>
      <c r="G109" s="2">
        <f t="shared" si="18"/>
        <v>4.5820132275383894E-3</v>
      </c>
      <c r="H109">
        <f t="shared" si="22"/>
        <v>3.1335547499999994E-3</v>
      </c>
      <c r="J109" s="2">
        <f t="shared" si="20"/>
        <v>0.19127482976534538</v>
      </c>
      <c r="K109">
        <f t="shared" si="21"/>
        <v>41.744713571703201</v>
      </c>
      <c r="M109" s="2">
        <f t="shared" si="16"/>
        <v>1.9179757031704662E-2</v>
      </c>
      <c r="N109" s="2">
        <f t="shared" si="17"/>
        <v>0.21715600000000002</v>
      </c>
    </row>
    <row r="110" spans="1:14">
      <c r="A110">
        <v>2.4095</v>
      </c>
      <c r="B110">
        <v>5.0999999999999997E-2</v>
      </c>
      <c r="C110">
        <v>0</v>
      </c>
      <c r="D110">
        <v>4.4000000000000004</v>
      </c>
      <c r="E110" s="6">
        <v>-0.26700000000000002</v>
      </c>
      <c r="F110" s="6">
        <v>-0.51900000000000002</v>
      </c>
      <c r="G110" s="2">
        <f t="shared" si="18"/>
        <v>3.0740974211310355E-3</v>
      </c>
      <c r="H110">
        <f t="shared" si="22"/>
        <v>3.1335547499999994E-3</v>
      </c>
      <c r="J110" s="2">
        <f t="shared" si="20"/>
        <v>0.1591776154273889</v>
      </c>
      <c r="K110">
        <f t="shared" si="21"/>
        <v>51.78027681660901</v>
      </c>
      <c r="M110" s="2">
        <f t="shared" si="16"/>
        <v>2.048398050986058E-2</v>
      </c>
      <c r="N110" s="2">
        <f t="shared" si="17"/>
        <v>0.26936100000000002</v>
      </c>
    </row>
    <row r="111" spans="1:14">
      <c r="A111">
        <v>2.4095</v>
      </c>
      <c r="B111">
        <v>5.0999999999999997E-2</v>
      </c>
      <c r="C111">
        <v>0</v>
      </c>
      <c r="D111">
        <v>4.4000000000000004</v>
      </c>
      <c r="E111" s="6">
        <v>-0.28499999999999998</v>
      </c>
      <c r="F111" s="6">
        <v>-0.52200000000000002</v>
      </c>
      <c r="G111" s="2">
        <f t="shared" si="18"/>
        <v>3.5895624085315546E-3</v>
      </c>
      <c r="H111">
        <f t="shared" si="22"/>
        <v>3.1335547499999994E-3</v>
      </c>
      <c r="J111" s="2">
        <f t="shared" si="20"/>
        <v>0.18802351467249373</v>
      </c>
      <c r="K111">
        <f t="shared" si="21"/>
        <v>52.380622837370254</v>
      </c>
      <c r="M111" s="2">
        <f t="shared" si="16"/>
        <v>2.1864923016143314E-2</v>
      </c>
      <c r="N111" s="2">
        <f t="shared" si="17"/>
        <v>0.272484</v>
      </c>
    </row>
    <row r="112" spans="1:14">
      <c r="A112">
        <v>2.4095</v>
      </c>
      <c r="B112">
        <v>5.0999999999999997E-2</v>
      </c>
      <c r="C112">
        <v>0</v>
      </c>
      <c r="D112">
        <v>4.4000000000000004</v>
      </c>
      <c r="E112" s="6">
        <v>-0.30099999999999999</v>
      </c>
      <c r="F112" s="6">
        <v>-0.50600000000000001</v>
      </c>
      <c r="G112" s="2">
        <f t="shared" si="18"/>
        <v>4.8116697435660509E-3</v>
      </c>
      <c r="H112">
        <f t="shared" si="22"/>
        <v>3.1335547499999994E-3</v>
      </c>
      <c r="J112" s="2">
        <f t="shared" si="20"/>
        <v>0.23682442800147585</v>
      </c>
      <c r="K112">
        <f t="shared" si="21"/>
        <v>49.218762014609766</v>
      </c>
      <c r="M112" s="2">
        <f t="shared" si="16"/>
        <v>2.3092427466172412E-2</v>
      </c>
      <c r="N112" s="2">
        <f t="shared" si="17"/>
        <v>0.25603599999999999</v>
      </c>
    </row>
    <row r="113" spans="1:14">
      <c r="A113">
        <v>2.4095</v>
      </c>
      <c r="B113">
        <v>5.0999999999999997E-2</v>
      </c>
      <c r="C113">
        <v>0</v>
      </c>
      <c r="D113">
        <v>4.4000000000000004</v>
      </c>
      <c r="E113" s="6">
        <v>-0.31900000000000001</v>
      </c>
      <c r="F113" s="6">
        <v>-0.54200000000000004</v>
      </c>
      <c r="G113" s="2">
        <f t="shared" si="18"/>
        <v>3.9662576697254009E-3</v>
      </c>
      <c r="H113">
        <f t="shared" ref="H113:H115" si="23">0.5*A113*(POWER(B113,2)+POWER(C113,2))</f>
        <v>3.1335547499999994E-3</v>
      </c>
      <c r="J113" s="2">
        <f t="shared" si="20"/>
        <v>0.22397995349658073</v>
      </c>
      <c r="K113">
        <f t="shared" si="21"/>
        <v>56.471357170319123</v>
      </c>
      <c r="M113" s="2">
        <f t="shared" si="16"/>
        <v>2.4473369972455149E-2</v>
      </c>
      <c r="N113" s="2">
        <f t="shared" si="17"/>
        <v>0.29376400000000003</v>
      </c>
    </row>
    <row r="114" spans="1:14">
      <c r="A114">
        <v>2.4095</v>
      </c>
      <c r="B114">
        <v>5.0999999999999997E-2</v>
      </c>
      <c r="C114">
        <v>0</v>
      </c>
      <c r="D114">
        <v>4.4000000000000004</v>
      </c>
      <c r="E114" s="6">
        <v>-0.33800000000000002</v>
      </c>
      <c r="F114" s="6">
        <v>-0.60699999999999998</v>
      </c>
      <c r="G114" s="2">
        <f t="shared" si="18"/>
        <v>2.3779057733996681E-3</v>
      </c>
      <c r="H114">
        <f t="shared" si="23"/>
        <v>3.1335547499999994E-3</v>
      </c>
      <c r="J114" s="2">
        <f t="shared" si="20"/>
        <v>0.16842310732474708</v>
      </c>
      <c r="K114">
        <f t="shared" si="21"/>
        <v>70.828335255670893</v>
      </c>
      <c r="M114" s="2">
        <f t="shared" si="16"/>
        <v>2.5931031506864703E-2</v>
      </c>
      <c r="N114" s="2">
        <f t="shared" si="17"/>
        <v>0.36844899999999997</v>
      </c>
    </row>
    <row r="115" spans="1:14">
      <c r="A115">
        <v>2.4095</v>
      </c>
      <c r="B115">
        <v>5.0999999999999997E-2</v>
      </c>
      <c r="C115">
        <v>0</v>
      </c>
      <c r="D115">
        <v>4.4000000000000004</v>
      </c>
      <c r="E115" s="6">
        <v>-0.35899999999999999</v>
      </c>
      <c r="F115" s="6">
        <v>-0.629</v>
      </c>
      <c r="G115" s="2">
        <f t="shared" si="18"/>
        <v>2.283943622529325E-3</v>
      </c>
      <c r="H115">
        <f t="shared" si="23"/>
        <v>3.1335547499999994E-3</v>
      </c>
      <c r="J115" s="2">
        <f t="shared" si="20"/>
        <v>0.1737066010690359</v>
      </c>
      <c r="K115">
        <f t="shared" si="21"/>
        <v>76.055555555555557</v>
      </c>
      <c r="M115" s="2">
        <f t="shared" si="16"/>
        <v>2.7542131097527893E-2</v>
      </c>
      <c r="N115" s="2">
        <f t="shared" si="17"/>
        <v>0.39564100000000002</v>
      </c>
    </row>
    <row r="116" spans="1:14">
      <c r="A116">
        <v>2.4095</v>
      </c>
      <c r="B116">
        <v>5.0999999999999997E-2</v>
      </c>
      <c r="C116">
        <v>0</v>
      </c>
      <c r="D116">
        <v>4.4000000000000004</v>
      </c>
      <c r="E116" s="6">
        <v>-0.379</v>
      </c>
      <c r="F116" s="6">
        <v>-0.63100000000000001</v>
      </c>
      <c r="G116" s="2">
        <f t="shared" ref="G116:G122" si="24">(A116*9.8*ABS(E116)*SIN(RADIANS(D116))-0.5*A116*ABS(F116)^2)/(0.5*(ABS(F116)/B116)^2)</f>
        <v>2.7031898915836341E-3</v>
      </c>
      <c r="H116">
        <f t="shared" ref="H116:H122" si="25">0.5*A116*(POWER(B116,2)+POWER(C116,2))</f>
        <v>3.1335547499999994E-3</v>
      </c>
      <c r="J116" s="2">
        <f t="shared" ref="J116:J122" si="26">A116*9.8*ABS(E116)*SIN(RADIANS(D116))-A116*ABS(F116)^2/2</f>
        <v>0.20690211273026365</v>
      </c>
      <c r="K116">
        <f t="shared" ref="K116:K122" si="27">(ABS(F116)/B116)^2/2</f>
        <v>76.53998462129951</v>
      </c>
      <c r="M116" s="2">
        <f t="shared" si="16"/>
        <v>2.9076511660064266E-2</v>
      </c>
      <c r="N116" s="2">
        <f t="shared" si="17"/>
        <v>0.39816099999999999</v>
      </c>
    </row>
    <row r="117" spans="1:14">
      <c r="A117">
        <v>2.4095</v>
      </c>
      <c r="B117">
        <v>5.0999999999999997E-2</v>
      </c>
      <c r="C117">
        <v>0</v>
      </c>
      <c r="D117">
        <v>4.4000000000000004</v>
      </c>
      <c r="E117" s="6">
        <v>-0.40100000000000002</v>
      </c>
      <c r="F117" s="6">
        <v>-0.66100000000000003</v>
      </c>
      <c r="G117" s="2">
        <f t="shared" si="24"/>
        <v>2.3819303960320231E-3</v>
      </c>
      <c r="H117">
        <f t="shared" si="25"/>
        <v>3.1335547499999994E-3</v>
      </c>
      <c r="J117" s="2">
        <f t="shared" si="26"/>
        <v>0.20006063255761397</v>
      </c>
      <c r="K117">
        <f t="shared" si="27"/>
        <v>83.990965013456389</v>
      </c>
      <c r="M117" s="2">
        <f t="shared" si="16"/>
        <v>3.0764330278854279E-2</v>
      </c>
      <c r="N117" s="2">
        <f t="shared" si="17"/>
        <v>0.43692100000000006</v>
      </c>
    </row>
    <row r="118" spans="1:14">
      <c r="A118">
        <v>2.4095</v>
      </c>
      <c r="B118">
        <v>5.0999999999999997E-2</v>
      </c>
      <c r="C118">
        <v>0</v>
      </c>
      <c r="D118">
        <v>4.4000000000000004</v>
      </c>
      <c r="E118" s="6">
        <v>-0.42299999999999999</v>
      </c>
      <c r="F118" s="6">
        <v>-0.66900000000000004</v>
      </c>
      <c r="G118" s="2">
        <f t="shared" si="24"/>
        <v>2.6395444416438961E-3</v>
      </c>
      <c r="H118">
        <f t="shared" si="25"/>
        <v>3.1335547499999994E-3</v>
      </c>
      <c r="J118" s="2">
        <f t="shared" si="26"/>
        <v>0.22709672238496426</v>
      </c>
      <c r="K118">
        <f t="shared" si="27"/>
        <v>86.03633217993081</v>
      </c>
      <c r="M118" s="2">
        <f t="shared" si="16"/>
        <v>3.2452148897644285E-2</v>
      </c>
      <c r="N118" s="2">
        <f t="shared" si="17"/>
        <v>0.44756100000000004</v>
      </c>
    </row>
    <row r="119" spans="1:14">
      <c r="A119">
        <v>2.4095</v>
      </c>
      <c r="B119">
        <v>5.0999999999999997E-2</v>
      </c>
      <c r="C119">
        <v>0</v>
      </c>
      <c r="D119">
        <v>4.4000000000000004</v>
      </c>
      <c r="E119" s="6">
        <v>-0.44600000000000001</v>
      </c>
      <c r="F119" s="6">
        <v>-0.67800000000000005</v>
      </c>
      <c r="G119" s="2">
        <f t="shared" si="24"/>
        <v>2.8761683550440013E-3</v>
      </c>
      <c r="H119">
        <f t="shared" si="25"/>
        <v>3.1335547499999994E-3</v>
      </c>
      <c r="J119" s="2">
        <f t="shared" si="26"/>
        <v>0.25415774204537622</v>
      </c>
      <c r="K119">
        <f t="shared" si="27"/>
        <v>88.366782006920445</v>
      </c>
      <c r="M119" s="2">
        <f t="shared" si="16"/>
        <v>3.4216686544561115E-2</v>
      </c>
      <c r="N119" s="2">
        <f t="shared" si="17"/>
        <v>0.45968400000000004</v>
      </c>
    </row>
    <row r="120" spans="1:14">
      <c r="A120">
        <v>2.4095</v>
      </c>
      <c r="B120">
        <v>5.0999999999999997E-2</v>
      </c>
      <c r="C120">
        <v>0</v>
      </c>
      <c r="D120">
        <v>4.4000000000000004</v>
      </c>
      <c r="E120" s="6">
        <v>-0.46899999999999997</v>
      </c>
      <c r="F120" s="6">
        <v>-0.70799999999999996</v>
      </c>
      <c r="G120" s="2">
        <f t="shared" si="24"/>
        <v>2.5501327720562602E-3</v>
      </c>
      <c r="H120">
        <f t="shared" si="25"/>
        <v>3.1335547499999994E-3</v>
      </c>
      <c r="J120" s="2">
        <f t="shared" si="26"/>
        <v>0.245730440955788</v>
      </c>
      <c r="K120">
        <f t="shared" si="27"/>
        <v>96.359861591695505</v>
      </c>
      <c r="M120" s="2">
        <f t="shared" si="16"/>
        <v>3.5981224191477944E-2</v>
      </c>
      <c r="N120" s="2">
        <f t="shared" si="17"/>
        <v>0.50126399999999993</v>
      </c>
    </row>
    <row r="121" spans="1:14">
      <c r="A121">
        <v>2.4095</v>
      </c>
      <c r="B121">
        <v>5.0999999999999997E-2</v>
      </c>
      <c r="C121">
        <v>0</v>
      </c>
      <c r="D121">
        <v>4.4000000000000004</v>
      </c>
      <c r="E121" s="6">
        <v>-0.49299999999999999</v>
      </c>
      <c r="F121" s="6">
        <v>-0.73599999999999999</v>
      </c>
      <c r="G121" s="2">
        <f t="shared" si="24"/>
        <v>2.3095414839135911E-3</v>
      </c>
      <c r="H121">
        <f t="shared" si="25"/>
        <v>3.1335547499999994E-3</v>
      </c>
      <c r="J121" s="2">
        <f t="shared" si="26"/>
        <v>0.24049776694926117</v>
      </c>
      <c r="K121">
        <f t="shared" si="27"/>
        <v>104.13225682429835</v>
      </c>
      <c r="M121" s="2">
        <f t="shared" si="16"/>
        <v>3.7822480866521596E-2</v>
      </c>
      <c r="N121" s="2">
        <f t="shared" si="17"/>
        <v>0.54169599999999996</v>
      </c>
    </row>
    <row r="122" spans="1:14">
      <c r="A122">
        <v>2.4095</v>
      </c>
      <c r="B122">
        <v>5.0999999999999997E-2</v>
      </c>
      <c r="C122">
        <v>0</v>
      </c>
      <c r="D122">
        <v>4.4000000000000004</v>
      </c>
      <c r="E122" s="6">
        <v>-0.51800000000000002</v>
      </c>
      <c r="F122" s="6">
        <v>-0.72199999999999998</v>
      </c>
      <c r="G122" s="2">
        <f t="shared" si="24"/>
        <v>3.0973304998545689E-3</v>
      </c>
      <c r="H122">
        <f t="shared" si="25"/>
        <v>3.1335547499999994E-3</v>
      </c>
      <c r="J122" s="2">
        <f t="shared" si="26"/>
        <v>0.31037847602579571</v>
      </c>
      <c r="K122">
        <f t="shared" si="27"/>
        <v>100.20838139177241</v>
      </c>
      <c r="M122" s="2">
        <f t="shared" si="16"/>
        <v>3.9740456569692058E-2</v>
      </c>
      <c r="N122" s="2">
        <f t="shared" si="17"/>
        <v>0.52128399999999997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defaultRowHeight="15"/>
  <sheetData>
    <row r="1" spans="1:2">
      <c r="A1" s="2">
        <v>1.262658453882196E-4</v>
      </c>
      <c r="B1" s="2">
        <v>4.1459708311584553E-4</v>
      </c>
    </row>
    <row r="2" spans="1:2">
      <c r="A2" s="2">
        <v>2.1414946750269079E-4</v>
      </c>
      <c r="B2" s="2">
        <v>1.8840551215052203E-3</v>
      </c>
    </row>
    <row r="3" spans="1:2">
      <c r="A3" s="2">
        <v>3.281211012428037E-4</v>
      </c>
      <c r="B3" s="2">
        <v>2.4023936700616677E-3</v>
      </c>
    </row>
    <row r="4" spans="1:2">
      <c r="A4" s="2">
        <v>4.4208673983253726E-4</v>
      </c>
      <c r="B4" s="2">
        <v>4.7766760937373118E-3</v>
      </c>
    </row>
    <row r="5" spans="1:2">
      <c r="A5" s="2">
        <v>6.4952871151909995E-4</v>
      </c>
      <c r="B5" s="2">
        <v>9.5286480877065666E-3</v>
      </c>
    </row>
    <row r="6" spans="1:2">
      <c r="A6" s="2">
        <v>8.9603766253314361E-4</v>
      </c>
      <c r="B6" s="2">
        <v>1.1683447473078009E-2</v>
      </c>
    </row>
    <row r="7" spans="1:2">
      <c r="A7" s="2">
        <v>1.1521938480655368E-3</v>
      </c>
      <c r="B7" s="2">
        <v>1.3279080311204686E-2</v>
      </c>
    </row>
    <row r="8" spans="1:2">
      <c r="A8" s="2">
        <v>1.4319296435142963E-3</v>
      </c>
      <c r="B8" s="2">
        <v>1.7500387987497024E-2</v>
      </c>
    </row>
    <row r="9" spans="1:2">
      <c r="A9" s="2">
        <v>1.7673949405551204E-3</v>
      </c>
      <c r="B9" s="2">
        <v>2.2165983054484303E-2</v>
      </c>
    </row>
    <row r="10" spans="1:2">
      <c r="A10" s="2">
        <v>2.1242972774212594E-3</v>
      </c>
      <c r="B10" s="2">
        <v>2.6475035909530029E-2</v>
      </c>
    </row>
    <row r="11" spans="1:2">
      <c r="A11" s="2">
        <v>2.5240736918453353E-3</v>
      </c>
      <c r="B11" s="2">
        <v>3.0760790730661975E-2</v>
      </c>
    </row>
    <row r="12" spans="1:2">
      <c r="A12" s="2">
        <v>2.9399250531536069E-3</v>
      </c>
      <c r="B12" s="2">
        <v>3.935482591466196E-2</v>
      </c>
    </row>
    <row r="13" spans="1:2">
      <c r="A13" s="2">
        <v>3.4466286716885509E-3</v>
      </c>
      <c r="B13" s="2">
        <v>4.638430000343146E-2</v>
      </c>
    </row>
    <row r="14" spans="1:2">
      <c r="A14" s="2">
        <v>3.941489183994942E-3</v>
      </c>
      <c r="B14" s="2">
        <v>5.537158561492634E-2</v>
      </c>
    </row>
    <row r="15" spans="1:2">
      <c r="A15" s="2">
        <v>4.5409295288020611E-3</v>
      </c>
      <c r="B15" s="2">
        <v>6.721921441756927E-2</v>
      </c>
    </row>
    <row r="16" spans="1:2">
      <c r="A16" s="2">
        <v>5.147191168741445E-3</v>
      </c>
      <c r="B16" s="2">
        <v>7.0815181516332884E-2</v>
      </c>
    </row>
    <row r="17" spans="1:2">
      <c r="A17" s="2">
        <v>5.7784615515627698E-3</v>
      </c>
      <c r="B17" s="2">
        <v>7.5129054290117278E-2</v>
      </c>
    </row>
    <row r="18" spans="1:2">
      <c r="A18" s="2">
        <v>6.421859571688531E-3</v>
      </c>
      <c r="B18" s="2">
        <v>7.9846870192453234E-2</v>
      </c>
    </row>
    <row r="19" spans="1:2">
      <c r="A19" s="2">
        <v>7.0925427688555281E-3</v>
      </c>
      <c r="B19" s="2">
        <v>8.3101699244583327E-2</v>
      </c>
    </row>
    <row r="20" spans="1:2">
      <c r="A20" s="2">
        <v>7.7624564725947472E-3</v>
      </c>
      <c r="B20" s="2">
        <v>0.10274479016340386</v>
      </c>
    </row>
    <row r="21" spans="1:2">
      <c r="A21" s="2">
        <v>8.5831841190101964E-3</v>
      </c>
      <c r="B21" s="2">
        <v>0.11444825078196491</v>
      </c>
    </row>
    <row r="22" spans="1:2">
      <c r="A22" s="2">
        <v>9.3357068291218346E-3</v>
      </c>
      <c r="B22" s="2">
        <v>0.11722178552979558</v>
      </c>
    </row>
    <row r="23" spans="1:2">
      <c r="A23" s="2">
        <v>1.017538341006668E-2</v>
      </c>
      <c r="B23" s="2">
        <v>0.13587610855842552</v>
      </c>
    </row>
    <row r="24" spans="1:2">
      <c r="A24" s="2">
        <v>1.1049919930760526E-2</v>
      </c>
      <c r="B24" s="2">
        <v>0.14970698471744126</v>
      </c>
    </row>
    <row r="25" spans="1:2">
      <c r="A25" s="2">
        <v>1.1974727786606723E-2</v>
      </c>
      <c r="B25" s="2">
        <v>0.16153784102978225</v>
      </c>
    </row>
    <row r="26" spans="1:2">
      <c r="A26" s="2">
        <v>1.2919010715185534E-2</v>
      </c>
      <c r="B26" s="2">
        <v>0.17234066837754874</v>
      </c>
    </row>
    <row r="27" spans="1:2">
      <c r="A27" s="2">
        <v>1.3905304863737349E-2</v>
      </c>
      <c r="B27" s="2">
        <v>0.18096895662983303</v>
      </c>
    </row>
    <row r="28" spans="1:2">
      <c r="A28" s="2">
        <v>1.4897325063119865E-2</v>
      </c>
      <c r="B28" s="2">
        <v>0.1963036659307224</v>
      </c>
    </row>
    <row r="29" spans="1:2">
      <c r="A29" s="2">
        <v>1.5965732968007459E-2</v>
      </c>
      <c r="B29" s="2">
        <v>0.22415377928862706</v>
      </c>
    </row>
    <row r="30" spans="1:2">
      <c r="A30" s="2">
        <v>1.7099066382976966E-2</v>
      </c>
      <c r="B30" s="2">
        <v>0.23041717164793762</v>
      </c>
    </row>
    <row r="31" spans="1:2">
      <c r="A31" s="2">
        <v>1.8198023305438762E-2</v>
      </c>
      <c r="B31" s="2">
        <v>0.25013772706352083</v>
      </c>
    </row>
    <row r="32" spans="1:2">
      <c r="A32" s="2">
        <v>1.9424922571429803E-2</v>
      </c>
      <c r="B32" s="2">
        <v>0.26780824496621525</v>
      </c>
    </row>
    <row r="33" spans="1:2">
      <c r="A33" s="2">
        <v>2.0604630613317961E-2</v>
      </c>
      <c r="B33" s="2">
        <v>0.28616530470984769</v>
      </c>
    </row>
    <row r="34" spans="1:2">
      <c r="A34" s="2">
        <v>2.1912644011424731E-2</v>
      </c>
      <c r="B34" s="2">
        <v>0.31497844817953868</v>
      </c>
    </row>
    <row r="35" spans="1:2">
      <c r="A35" s="2">
        <v>2.3214589579882039E-2</v>
      </c>
      <c r="B35" s="2">
        <v>0.3144977712467773</v>
      </c>
    </row>
    <row r="36" spans="1:2">
      <c r="A36" s="2">
        <v>2.4520610733098677E-2</v>
      </c>
      <c r="B36" s="2">
        <v>0.3297373380947517</v>
      </c>
    </row>
    <row r="37" spans="1:2">
      <c r="A37" s="2">
        <v>2.5884995753694493E-2</v>
      </c>
      <c r="B37" s="2">
        <v>0.33497602948728966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D13" sqref="D13"/>
    </sheetView>
  </sheetViews>
  <sheetFormatPr defaultRowHeight="15"/>
  <sheetData>
    <row r="1" spans="1:2">
      <c r="A1" s="2">
        <v>5.7419063172406515E-5</v>
      </c>
      <c r="B1" s="2">
        <v>3.8651830718674032E-4</v>
      </c>
    </row>
    <row r="2" spans="1:2">
      <c r="A2" s="2">
        <v>1.1199385074255984E-4</v>
      </c>
      <c r="B2" s="2">
        <v>5.1273604694240295E-4</v>
      </c>
    </row>
    <row r="3" spans="1:2">
      <c r="A3" s="2">
        <v>1.7323244916012248E-4</v>
      </c>
      <c r="B3" s="2">
        <v>8.524666741053801E-4</v>
      </c>
    </row>
    <row r="4" spans="1:2">
      <c r="A4" s="2">
        <v>2.6132504505085868E-4</v>
      </c>
      <c r="B4" s="2">
        <v>1.4872222761029888E-3</v>
      </c>
    </row>
    <row r="5" spans="1:2">
      <c r="A5" s="2">
        <v>3.7047462029857187E-4</v>
      </c>
      <c r="B5" s="2">
        <v>2.8062587384956573E-3</v>
      </c>
    </row>
    <row r="6" spans="1:2">
      <c r="A6" s="2">
        <v>5.322666436702113E-4</v>
      </c>
      <c r="B6" s="2">
        <v>7.0661183269098678E-3</v>
      </c>
    </row>
    <row r="7" spans="1:2">
      <c r="A7" s="2">
        <v>8.0040911026556185E-4</v>
      </c>
      <c r="B7" s="2">
        <v>9.8456869707843116E-3</v>
      </c>
    </row>
    <row r="8" spans="1:2">
      <c r="A8" s="2">
        <v>1.0397652403481225E-3</v>
      </c>
      <c r="B8" s="2">
        <v>1.0343986497439646E-2</v>
      </c>
    </row>
    <row r="9" spans="1:2">
      <c r="A9" s="2">
        <v>1.3205916922497205E-3</v>
      </c>
      <c r="B9" s="2">
        <v>1.6288697176854147E-2</v>
      </c>
    </row>
    <row r="10" spans="1:2">
      <c r="A10" s="2">
        <v>1.6925274562826695E-3</v>
      </c>
      <c r="B10" s="2">
        <v>2.13321021093359E-2</v>
      </c>
    </row>
    <row r="11" spans="1:2">
      <c r="A11" s="2">
        <v>2.0676055534542847E-3</v>
      </c>
      <c r="B11" s="2">
        <v>2.5710432374635009E-2</v>
      </c>
    </row>
    <row r="12" spans="1:2">
      <c r="A12" s="2">
        <v>2.5126269117278282E-3</v>
      </c>
      <c r="B12" s="2">
        <v>2.9483991052224514E-2</v>
      </c>
    </row>
    <row r="13" spans="1:2">
      <c r="A13" s="2">
        <v>2.9458288812904548E-3</v>
      </c>
      <c r="B13" s="2">
        <v>3.4280657030121987E-2</v>
      </c>
    </row>
    <row r="14" spans="1:2">
      <c r="A14" s="2">
        <v>3.4595973067856581E-3</v>
      </c>
      <c r="B14" s="2">
        <v>4.3628287553209646E-2</v>
      </c>
    </row>
    <row r="15" spans="1:2">
      <c r="A15" s="2">
        <v>4.0141354942945587E-3</v>
      </c>
      <c r="B15" s="2">
        <v>5.0371448969735715E-2</v>
      </c>
    </row>
    <row r="16" spans="1:2">
      <c r="A16" s="2">
        <v>4.6074973053259506E-3</v>
      </c>
      <c r="B16" s="2">
        <v>6.3802166097009921E-2</v>
      </c>
    </row>
    <row r="17" spans="1:2">
      <c r="A17" s="2">
        <v>5.306037419340953E-3</v>
      </c>
      <c r="B17" s="2">
        <v>6.6376751373022735E-2</v>
      </c>
    </row>
    <row r="18" spans="1:2">
      <c r="A18" s="2">
        <v>5.9252072705364587E-3</v>
      </c>
      <c r="B18" s="2">
        <v>6.9225263981019136E-2</v>
      </c>
    </row>
    <row r="19" spans="1:2">
      <c r="A19" s="2">
        <v>6.6517246882250433E-3</v>
      </c>
      <c r="B19" s="2">
        <v>8.5936209443419134E-2</v>
      </c>
    </row>
    <row r="20" spans="1:2">
      <c r="A20" s="2">
        <v>7.4245465895937208E-3</v>
      </c>
      <c r="B20" s="2">
        <v>9.7911707030584383E-2</v>
      </c>
    </row>
    <row r="21" spans="1:2">
      <c r="A21" s="2">
        <v>8.2521269044292921E-3</v>
      </c>
      <c r="B21" s="2">
        <v>0.10857616203538063</v>
      </c>
    </row>
    <row r="22" spans="1:2">
      <c r="A22" s="2">
        <v>9.1098537941198127E-3</v>
      </c>
      <c r="B22" s="2">
        <v>0.11603519626779207</v>
      </c>
    </row>
    <row r="23" spans="1:2">
      <c r="A23" s="2">
        <v>9.9943617851645534E-3</v>
      </c>
      <c r="B23" s="2">
        <v>0.13355006761285274</v>
      </c>
    </row>
    <row r="24" spans="1:2">
      <c r="A24" s="2">
        <v>1.0978959606795843E-2</v>
      </c>
      <c r="B24" s="2">
        <v>0.14166581561740435</v>
      </c>
    </row>
    <row r="25" spans="1:2">
      <c r="A25" s="2">
        <v>1.1919422214394031E-2</v>
      </c>
      <c r="B25" s="2">
        <v>0.15625941248644973</v>
      </c>
    </row>
    <row r="26" spans="1:2">
      <c r="A26" s="2">
        <v>1.3000744409989322E-2</v>
      </c>
      <c r="B26" s="2">
        <v>0.1741953833921448</v>
      </c>
    </row>
    <row r="27" spans="1:2">
      <c r="A27" s="2">
        <v>1.4054089301143841E-2</v>
      </c>
      <c r="B27" s="2">
        <v>0.18039053419330306</v>
      </c>
    </row>
    <row r="28" spans="1:2">
      <c r="A28" s="2">
        <v>1.5173038927148545E-2</v>
      </c>
      <c r="B28" s="2">
        <v>0.19033903601421889</v>
      </c>
    </row>
    <row r="29" spans="1:2">
      <c r="A29" s="2">
        <v>1.6285480761857655E-2</v>
      </c>
      <c r="B29" s="2">
        <v>0.20224803801514601</v>
      </c>
    </row>
    <row r="30" spans="1:2">
      <c r="A30" s="2">
        <v>1.7473177449713686E-2</v>
      </c>
      <c r="B30" s="2">
        <v>0.22098838792181683</v>
      </c>
    </row>
    <row r="31" spans="1:2">
      <c r="A31" s="2">
        <v>1.8689824515475639E-2</v>
      </c>
      <c r="B31" s="2">
        <v>0.23017137974971727</v>
      </c>
    </row>
    <row r="32" spans="1:2">
      <c r="A32" s="2">
        <v>1.9926968028589519E-2</v>
      </c>
      <c r="B32" s="2">
        <v>0.25226160947167914</v>
      </c>
    </row>
    <row r="33" spans="1:2">
      <c r="A33" s="2">
        <v>2.1258666646787605E-2</v>
      </c>
      <c r="B33" s="2">
        <v>0.26182707967715335</v>
      </c>
    </row>
    <row r="34" spans="1:2">
      <c r="A34" s="2">
        <v>2.2544060774400881E-2</v>
      </c>
      <c r="B34" s="2">
        <v>0.28510394634694358</v>
      </c>
    </row>
    <row r="35" spans="1:2">
      <c r="A35" s="2">
        <v>2.3989614749620448E-2</v>
      </c>
      <c r="B35" s="2">
        <v>0.33637589586380012</v>
      </c>
    </row>
    <row r="36" spans="1:2">
      <c r="A36" s="2">
        <v>2.5510423585658842E-2</v>
      </c>
      <c r="B36" s="2">
        <v>0.33544319655070959</v>
      </c>
    </row>
    <row r="37" spans="1:2">
      <c r="A37" s="2">
        <v>2.6951862152740213E-2</v>
      </c>
      <c r="B37" s="2">
        <v>0.37194682219744818</v>
      </c>
    </row>
    <row r="38" spans="1:2">
      <c r="A38" s="2">
        <v>2.8629688494039941E-2</v>
      </c>
      <c r="B38" s="2">
        <v>0.39721316771865955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6" sqref="C6"/>
    </sheetView>
  </sheetViews>
  <sheetFormatPr defaultRowHeight="15"/>
  <sheetData>
    <row r="1" spans="1:2">
      <c r="A1">
        <v>3.7132009613380224E-5</v>
      </c>
      <c r="B1">
        <v>1.6892099999999998E-3</v>
      </c>
    </row>
    <row r="2" spans="1:2">
      <c r="A2">
        <v>1.0126911712740062E-4</v>
      </c>
      <c r="B2">
        <v>1.7808400000000001E-3</v>
      </c>
    </row>
    <row r="3" spans="1:2">
      <c r="A3">
        <v>2.5317279281850152E-4</v>
      </c>
      <c r="B3">
        <v>3.3988899999999999E-3</v>
      </c>
    </row>
    <row r="4" spans="1:2">
      <c r="A4">
        <v>3.9970613654072518E-4</v>
      </c>
      <c r="B4">
        <v>7.3788100000000004E-3</v>
      </c>
    </row>
    <row r="5" spans="1:2">
      <c r="A5">
        <v>6.9200563370390422E-4</v>
      </c>
      <c r="B5">
        <v>1.2321E-2</v>
      </c>
    </row>
    <row r="6" spans="1:2">
      <c r="A6">
        <v>9.6665975439791493E-4</v>
      </c>
      <c r="B6">
        <v>1.3923999999999999E-2</v>
      </c>
    </row>
    <row r="7" spans="1:2">
      <c r="A7">
        <v>1.296551575343235E-3</v>
      </c>
      <c r="B7">
        <v>1.7956000000000003E-2</v>
      </c>
    </row>
    <row r="8" spans="1:2">
      <c r="A8">
        <v>1.6494591047266007E-3</v>
      </c>
      <c r="B8">
        <v>2.1608999999999996E-2</v>
      </c>
    </row>
    <row r="9" spans="1:2">
      <c r="A9">
        <v>2.0483980509860581E-3</v>
      </c>
      <c r="B9">
        <v>2.7225000000000003E-2</v>
      </c>
    </row>
    <row r="10" spans="1:2">
      <c r="A10">
        <v>2.4933684141216061E-3</v>
      </c>
      <c r="B10">
        <v>3.4969E-2</v>
      </c>
    </row>
    <row r="11" spans="1:2">
      <c r="A11">
        <v>3.0073859025712907E-3</v>
      </c>
      <c r="B11">
        <v>4.3263999999999997E-2</v>
      </c>
    </row>
    <row r="12" spans="1:2">
      <c r="A12">
        <v>3.5520910022717035E-3</v>
      </c>
      <c r="B12">
        <v>5.0625000000000003E-2</v>
      </c>
    </row>
    <row r="13" spans="1:2">
      <c r="A13">
        <v>4.1581713244735708E-3</v>
      </c>
      <c r="B13">
        <v>5.2900000000000003E-2</v>
      </c>
    </row>
    <row r="14" spans="1:2">
      <c r="A14">
        <v>4.73356403542471E-3</v>
      </c>
      <c r="B14">
        <v>6.4008999999999996E-2</v>
      </c>
    </row>
    <row r="15" spans="1:2">
      <c r="A15">
        <v>5.4470509970041235E-3</v>
      </c>
      <c r="B15">
        <v>8.008899999999998E-2</v>
      </c>
    </row>
    <row r="16" spans="1:2">
      <c r="A16">
        <v>6.1758817642089013E-3</v>
      </c>
      <c r="B16">
        <v>7.7284000000000019E-2</v>
      </c>
    </row>
    <row r="17" spans="1:2">
      <c r="A17">
        <v>6.8663530173502683E-3</v>
      </c>
      <c r="B17">
        <v>9.1203999999999993E-2</v>
      </c>
    </row>
    <row r="18" spans="1:2">
      <c r="A18">
        <v>7.7486218408086838E-3</v>
      </c>
      <c r="B18">
        <v>0.10562500000000001</v>
      </c>
    </row>
    <row r="19" spans="1:2">
      <c r="A19">
        <v>8.5158121220768705E-3</v>
      </c>
      <c r="B19">
        <v>0.11764900000000002</v>
      </c>
    </row>
    <row r="20" spans="1:2">
      <c r="A20">
        <v>9.4364404595986932E-3</v>
      </c>
      <c r="B20">
        <v>0.13542399999999999</v>
      </c>
    </row>
    <row r="21" spans="1:2">
      <c r="A21">
        <v>1.0433787825247337E-2</v>
      </c>
      <c r="B21">
        <v>0.139129</v>
      </c>
    </row>
    <row r="22" spans="1:2">
      <c r="A22">
        <v>1.135441616276916E-2</v>
      </c>
      <c r="B22">
        <v>0.15840400000000002</v>
      </c>
    </row>
    <row r="23" spans="1:2">
      <c r="A23">
        <v>1.2428482556544621E-2</v>
      </c>
      <c r="B23">
        <v>0.17139599999999999</v>
      </c>
    </row>
    <row r="24" spans="1:2">
      <c r="A24">
        <v>1.3502548950320081E-2</v>
      </c>
      <c r="B24">
        <v>0.17977599999999999</v>
      </c>
    </row>
    <row r="25" spans="1:2">
      <c r="A25">
        <v>1.4653334372222361E-2</v>
      </c>
      <c r="B25">
        <v>0.189225</v>
      </c>
    </row>
    <row r="26" spans="1:2">
      <c r="A26">
        <v>1.5727400765997823E-2</v>
      </c>
      <c r="B26">
        <v>0.20070400000000002</v>
      </c>
    </row>
    <row r="27" spans="1:2">
      <c r="A27">
        <v>1.6878186187900102E-2</v>
      </c>
      <c r="B27">
        <v>0.21068100000000001</v>
      </c>
    </row>
    <row r="28" spans="1:2">
      <c r="A28">
        <v>1.81056906379292E-2</v>
      </c>
      <c r="B28">
        <v>0.19980900000000001</v>
      </c>
    </row>
    <row r="29" spans="1:2">
      <c r="A29">
        <v>1.9179757031704662E-2</v>
      </c>
      <c r="B29">
        <v>0.21715600000000002</v>
      </c>
    </row>
    <row r="30" spans="1:2">
      <c r="A30">
        <v>2.048398050986058E-2</v>
      </c>
      <c r="B30">
        <v>0.26936100000000002</v>
      </c>
    </row>
    <row r="31" spans="1:2">
      <c r="A31">
        <v>2.1864923016143314E-2</v>
      </c>
      <c r="B31">
        <v>0.272484</v>
      </c>
    </row>
    <row r="32" spans="1:2">
      <c r="A32">
        <v>2.3092427466172412E-2</v>
      </c>
      <c r="B32">
        <v>0.25603599999999999</v>
      </c>
    </row>
    <row r="33" spans="1:2">
      <c r="A33">
        <v>2.4473369972455149E-2</v>
      </c>
      <c r="B33">
        <v>0.29376400000000003</v>
      </c>
    </row>
    <row r="34" spans="1:2">
      <c r="A34">
        <v>2.5931031506864703E-2</v>
      </c>
      <c r="B34">
        <v>0.36844899999999997</v>
      </c>
    </row>
    <row r="35" spans="1:2">
      <c r="A35">
        <v>2.7542131097527893E-2</v>
      </c>
      <c r="B35">
        <v>0.39564100000000002</v>
      </c>
    </row>
    <row r="36" spans="1:2">
      <c r="A36">
        <v>2.9076511660064266E-2</v>
      </c>
      <c r="B36">
        <v>0.39816099999999999</v>
      </c>
    </row>
    <row r="37" spans="1:2">
      <c r="A37">
        <v>3.0764330278854279E-2</v>
      </c>
      <c r="B37">
        <v>0.43692100000000006</v>
      </c>
    </row>
    <row r="38" spans="1:2">
      <c r="A38">
        <v>3.2452148897644285E-2</v>
      </c>
      <c r="B38">
        <v>0.44756100000000004</v>
      </c>
    </row>
    <row r="39" spans="1:2">
      <c r="A39">
        <v>3.4216686544561115E-2</v>
      </c>
      <c r="B39">
        <v>0.45968400000000004</v>
      </c>
    </row>
    <row r="40" spans="1:2">
      <c r="A40">
        <v>3.5981224191477944E-2</v>
      </c>
      <c r="B40">
        <v>0.50126399999999993</v>
      </c>
    </row>
    <row r="41" spans="1:2">
      <c r="A41">
        <v>3.7822480866521596E-2</v>
      </c>
      <c r="B41">
        <v>0.54169599999999996</v>
      </c>
    </row>
    <row r="42" spans="1:2">
      <c r="A42">
        <v>3.9740456569692058E-2</v>
      </c>
      <c r="B42">
        <v>0.52128399999999997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Xiangyu Mao</cp:lastModifiedBy>
  <cp:lastPrinted>2018-11-02T16:43:13Z</cp:lastPrinted>
  <dcterms:created xsi:type="dcterms:W3CDTF">2018-10-22T21:59:54Z</dcterms:created>
  <dcterms:modified xsi:type="dcterms:W3CDTF">2018-11-04T18:13:38Z</dcterms:modified>
</cp:coreProperties>
</file>