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drawings/drawing4.xml" ContentType="application/vnd.openxmlformats-officedocument.drawing+xml"/>
  <Override PartName="/xl/slicers/slicer3.xml" ContentType="application/vnd.ms-excel.slicer+xml"/>
  <Override PartName="/xl/drawings/drawing5.xml" ContentType="application/vnd.openxmlformats-officedocument.drawing+xml"/>
  <Override PartName="/xl/slicers/slicer4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amismx.sharepoint.com/sites/READECENTROESTADSTICO/Documentos compartidos/General/EstadisticAMIS y FinanciaAMIS/1. EstadísticAMIS/2. EstadisticAMIS para Micro/"/>
    </mc:Choice>
  </mc:AlternateContent>
  <xr:revisionPtr revIDLastSave="14" documentId="8_{55B92BD0-02E6-4794-B214-73EF49A44263}" xr6:coauthVersionLast="47" xr6:coauthVersionMax="47" xr10:uidLastSave="{C822A516-5A1A-4EBD-BC59-9E4C8E8C412D}"/>
  <workbookProtection workbookAlgorithmName="SHA-512" workbookHashValue="EWY+8OWDRyOXld8s6DBaZZDmNCKejnqhDeg2lyBdVve0tkf4sccZdrQZkgak9XV41cZjAZpaiT9uSZZ75mu84w==" workbookSaltValue="K5fp47kqzFK+wW099P6WKw==" workbookSpinCount="100000" lockStructure="1"/>
  <bookViews>
    <workbookView xWindow="-108" yWindow="-108" windowWidth="20376" windowHeight="12096" tabRatio="860" firstSheet="6" activeTab="6" xr2:uid="{E8447B9C-6D69-480F-A10E-2554D085ABFF}"/>
  </bookViews>
  <sheets>
    <sheet name="TD Operación" sheetId="3" state="hidden" r:id="rId1"/>
    <sheet name="TDPrimas_" sheetId="24" state="hidden" r:id="rId2"/>
    <sheet name="TDPrimas Vida" sheetId="15" state="hidden" r:id="rId3"/>
    <sheet name="TD Siniestros" sheetId="10" state="hidden" r:id="rId4"/>
    <sheet name="TD Siniestros Daños" sheetId="13" state="hidden" r:id="rId5"/>
    <sheet name="Cat" sheetId="4" state="hidden" r:id="rId6"/>
    <sheet name="Inicio" sheetId="21" r:id="rId7"/>
    <sheet name="Primas Directas" sheetId="1" r:id="rId8"/>
    <sheet name="Siniestros" sheetId="11" r:id="rId9"/>
    <sheet name="Primas Directas (Vida)" sheetId="19" r:id="rId10"/>
    <sheet name="Siniestros (Daños)" sheetId="12" r:id="rId11"/>
  </sheets>
  <definedNames>
    <definedName name="_xlnm._FilterDatabase" localSheetId="9" hidden="1">'Primas Directas (Vida)'!$C$7:$L$208</definedName>
    <definedName name="SegmentaciónDeDatos_periodo">#N/A</definedName>
    <definedName name="SegmentaciónDeDatos_Ramo_">#N/A</definedName>
    <definedName name="SegmentaciónDeDatos_Ramo_1">#N/A</definedName>
    <definedName name="SegmentaciónDeDatos_Ramo_2">#N/A</definedName>
  </definedNames>
  <calcPr calcId="191028"/>
  <pivotCaches>
    <pivotCache cacheId="73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2" l="1"/>
  <c r="B2" i="12"/>
  <c r="D7" i="11"/>
  <c r="L1" i="19" l="1"/>
  <c r="I1" i="11"/>
  <c r="L1" i="1"/>
  <c r="E22" i="1"/>
  <c r="B2" i="1" l="1"/>
  <c r="D15" i="4"/>
  <c r="D16" i="4"/>
  <c r="D17" i="4"/>
  <c r="D18" i="4"/>
  <c r="D19" i="4"/>
  <c r="D9" i="4"/>
  <c r="D10" i="4"/>
  <c r="D11" i="4"/>
  <c r="D12" i="4"/>
  <c r="D13" i="4"/>
  <c r="D75" i="4"/>
  <c r="F9" i="1"/>
  <c r="G9" i="1"/>
  <c r="H9" i="1"/>
  <c r="I9" i="1"/>
  <c r="J9" i="1"/>
  <c r="K9" i="1"/>
  <c r="L9" i="1"/>
  <c r="F10" i="1"/>
  <c r="G10" i="1"/>
  <c r="H10" i="1"/>
  <c r="I10" i="1"/>
  <c r="J10" i="1"/>
  <c r="K10" i="1"/>
  <c r="L10" i="1"/>
  <c r="F11" i="1"/>
  <c r="G11" i="1"/>
  <c r="H11" i="1"/>
  <c r="I11" i="1"/>
  <c r="J11" i="1"/>
  <c r="K11" i="1"/>
  <c r="L11" i="1"/>
  <c r="F12" i="1"/>
  <c r="G12" i="1"/>
  <c r="H12" i="1"/>
  <c r="I12" i="1"/>
  <c r="J12" i="1"/>
  <c r="K12" i="1"/>
  <c r="L12" i="1"/>
  <c r="F13" i="1"/>
  <c r="G13" i="1"/>
  <c r="H13" i="1"/>
  <c r="I13" i="1"/>
  <c r="J13" i="1"/>
  <c r="K13" i="1"/>
  <c r="L13" i="1"/>
  <c r="F14" i="1"/>
  <c r="G14" i="1"/>
  <c r="H14" i="1"/>
  <c r="I14" i="1"/>
  <c r="J14" i="1"/>
  <c r="K14" i="1"/>
  <c r="L14" i="1"/>
  <c r="F15" i="1"/>
  <c r="G15" i="1"/>
  <c r="H15" i="1"/>
  <c r="I15" i="1"/>
  <c r="J15" i="1"/>
  <c r="K15" i="1"/>
  <c r="L15" i="1"/>
  <c r="F16" i="1"/>
  <c r="G16" i="1"/>
  <c r="H16" i="1"/>
  <c r="I16" i="1"/>
  <c r="J16" i="1"/>
  <c r="K16" i="1"/>
  <c r="L16" i="1"/>
  <c r="F17" i="1"/>
  <c r="G17" i="1"/>
  <c r="H17" i="1"/>
  <c r="I17" i="1"/>
  <c r="J17" i="1"/>
  <c r="K17" i="1"/>
  <c r="L17" i="1"/>
  <c r="F18" i="1"/>
  <c r="G18" i="1"/>
  <c r="H18" i="1"/>
  <c r="I18" i="1"/>
  <c r="J18" i="1"/>
  <c r="K18" i="1"/>
  <c r="L18" i="1"/>
  <c r="F19" i="1"/>
  <c r="G19" i="1"/>
  <c r="H19" i="1"/>
  <c r="I19" i="1"/>
  <c r="J19" i="1"/>
  <c r="K19" i="1"/>
  <c r="L19" i="1"/>
  <c r="F20" i="1"/>
  <c r="G20" i="1"/>
  <c r="H20" i="1"/>
  <c r="I20" i="1"/>
  <c r="J20" i="1"/>
  <c r="K20" i="1"/>
  <c r="L20" i="1"/>
  <c r="F21" i="1"/>
  <c r="G21" i="1"/>
  <c r="H21" i="1"/>
  <c r="I21" i="1"/>
  <c r="J21" i="1"/>
  <c r="K21" i="1"/>
  <c r="L21" i="1"/>
  <c r="F22" i="1"/>
  <c r="G22" i="1"/>
  <c r="H22" i="1"/>
  <c r="I22" i="1"/>
  <c r="J22" i="1"/>
  <c r="K22" i="1"/>
  <c r="L22" i="1"/>
  <c r="F23" i="1"/>
  <c r="G23" i="1"/>
  <c r="H23" i="1"/>
  <c r="I23" i="1"/>
  <c r="J23" i="1"/>
  <c r="K23" i="1"/>
  <c r="L23" i="1"/>
  <c r="F24" i="1"/>
  <c r="G24" i="1"/>
  <c r="H24" i="1"/>
  <c r="I24" i="1"/>
  <c r="J24" i="1"/>
  <c r="K24" i="1"/>
  <c r="L24" i="1"/>
  <c r="F25" i="1"/>
  <c r="G25" i="1"/>
  <c r="H25" i="1"/>
  <c r="I25" i="1"/>
  <c r="J25" i="1"/>
  <c r="K25" i="1"/>
  <c r="L25" i="1"/>
  <c r="F26" i="1"/>
  <c r="G26" i="1"/>
  <c r="H26" i="1"/>
  <c r="I26" i="1"/>
  <c r="J26" i="1"/>
  <c r="K26" i="1"/>
  <c r="L26" i="1"/>
  <c r="F27" i="1"/>
  <c r="G27" i="1"/>
  <c r="H27" i="1"/>
  <c r="I27" i="1"/>
  <c r="J27" i="1"/>
  <c r="K27" i="1"/>
  <c r="L27" i="1"/>
  <c r="F28" i="1"/>
  <c r="G28" i="1"/>
  <c r="H28" i="1"/>
  <c r="I28" i="1"/>
  <c r="J28" i="1"/>
  <c r="K28" i="1"/>
  <c r="L28" i="1"/>
  <c r="F29" i="1"/>
  <c r="G29" i="1"/>
  <c r="H29" i="1"/>
  <c r="I29" i="1"/>
  <c r="J29" i="1"/>
  <c r="K29" i="1"/>
  <c r="L29" i="1"/>
  <c r="F30" i="1"/>
  <c r="G30" i="1"/>
  <c r="H30" i="1"/>
  <c r="I30" i="1"/>
  <c r="J30" i="1"/>
  <c r="K30" i="1"/>
  <c r="L30" i="1"/>
  <c r="F31" i="1"/>
  <c r="G31" i="1"/>
  <c r="H31" i="1"/>
  <c r="I31" i="1"/>
  <c r="J31" i="1"/>
  <c r="K31" i="1"/>
  <c r="L31" i="1"/>
  <c r="F32" i="1"/>
  <c r="G32" i="1"/>
  <c r="H32" i="1"/>
  <c r="I32" i="1"/>
  <c r="J32" i="1"/>
  <c r="K32" i="1"/>
  <c r="L32" i="1"/>
  <c r="F33" i="1"/>
  <c r="G33" i="1"/>
  <c r="H33" i="1"/>
  <c r="I33" i="1"/>
  <c r="J33" i="1"/>
  <c r="K33" i="1"/>
  <c r="L33" i="1"/>
  <c r="F34" i="1"/>
  <c r="G34" i="1"/>
  <c r="H34" i="1"/>
  <c r="I34" i="1"/>
  <c r="J34" i="1"/>
  <c r="K34" i="1"/>
  <c r="L34" i="1"/>
  <c r="F35" i="1"/>
  <c r="G35" i="1"/>
  <c r="H35" i="1"/>
  <c r="I35" i="1"/>
  <c r="J35" i="1"/>
  <c r="K35" i="1"/>
  <c r="L35" i="1"/>
  <c r="F36" i="1"/>
  <c r="G36" i="1"/>
  <c r="H36" i="1"/>
  <c r="I36" i="1"/>
  <c r="J36" i="1"/>
  <c r="K36" i="1"/>
  <c r="L36" i="1"/>
  <c r="F37" i="1"/>
  <c r="G37" i="1"/>
  <c r="H37" i="1"/>
  <c r="I37" i="1"/>
  <c r="J37" i="1"/>
  <c r="K37" i="1"/>
  <c r="L37" i="1"/>
  <c r="F38" i="1"/>
  <c r="G38" i="1"/>
  <c r="H38" i="1"/>
  <c r="I38" i="1"/>
  <c r="J38" i="1"/>
  <c r="K38" i="1"/>
  <c r="L38" i="1"/>
  <c r="F39" i="1"/>
  <c r="G39" i="1"/>
  <c r="H39" i="1"/>
  <c r="I39" i="1"/>
  <c r="J39" i="1"/>
  <c r="K39" i="1"/>
  <c r="L39" i="1"/>
  <c r="F40" i="1"/>
  <c r="G40" i="1"/>
  <c r="H40" i="1"/>
  <c r="I40" i="1"/>
  <c r="J40" i="1"/>
  <c r="K40" i="1"/>
  <c r="L40" i="1"/>
  <c r="F41" i="1"/>
  <c r="G41" i="1"/>
  <c r="H41" i="1"/>
  <c r="I41" i="1"/>
  <c r="J41" i="1"/>
  <c r="K41" i="1"/>
  <c r="L41" i="1"/>
  <c r="F42" i="1"/>
  <c r="G42" i="1"/>
  <c r="H42" i="1"/>
  <c r="I42" i="1"/>
  <c r="J42" i="1"/>
  <c r="K42" i="1"/>
  <c r="L42" i="1"/>
  <c r="F43" i="1"/>
  <c r="G43" i="1"/>
  <c r="H43" i="1"/>
  <c r="I43" i="1"/>
  <c r="J43" i="1"/>
  <c r="K43" i="1"/>
  <c r="L43" i="1"/>
  <c r="F44" i="1"/>
  <c r="G44" i="1"/>
  <c r="H44" i="1"/>
  <c r="I44" i="1"/>
  <c r="J44" i="1"/>
  <c r="K44" i="1"/>
  <c r="L44" i="1"/>
  <c r="F45" i="1"/>
  <c r="G45" i="1"/>
  <c r="H45" i="1"/>
  <c r="I45" i="1"/>
  <c r="J45" i="1"/>
  <c r="K45" i="1"/>
  <c r="L45" i="1"/>
  <c r="F46" i="1"/>
  <c r="G46" i="1"/>
  <c r="H46" i="1"/>
  <c r="I46" i="1"/>
  <c r="J46" i="1"/>
  <c r="K46" i="1"/>
  <c r="L46" i="1"/>
  <c r="F47" i="1"/>
  <c r="G47" i="1"/>
  <c r="H47" i="1"/>
  <c r="I47" i="1"/>
  <c r="J47" i="1"/>
  <c r="K47" i="1"/>
  <c r="L47" i="1"/>
  <c r="F48" i="1"/>
  <c r="G48" i="1"/>
  <c r="H48" i="1"/>
  <c r="I48" i="1"/>
  <c r="J48" i="1"/>
  <c r="K48" i="1"/>
  <c r="L48" i="1"/>
  <c r="F49" i="1"/>
  <c r="G49" i="1"/>
  <c r="H49" i="1"/>
  <c r="I49" i="1"/>
  <c r="J49" i="1"/>
  <c r="K49" i="1"/>
  <c r="L49" i="1"/>
  <c r="F50" i="1"/>
  <c r="G50" i="1"/>
  <c r="H50" i="1"/>
  <c r="I50" i="1"/>
  <c r="J50" i="1"/>
  <c r="K50" i="1"/>
  <c r="L50" i="1"/>
  <c r="F51" i="1"/>
  <c r="G51" i="1"/>
  <c r="H51" i="1"/>
  <c r="I51" i="1"/>
  <c r="J51" i="1"/>
  <c r="K51" i="1"/>
  <c r="L51" i="1"/>
  <c r="F52" i="1"/>
  <c r="G52" i="1"/>
  <c r="H52" i="1"/>
  <c r="I52" i="1"/>
  <c r="J52" i="1"/>
  <c r="K52" i="1"/>
  <c r="L52" i="1"/>
  <c r="F53" i="1"/>
  <c r="G53" i="1"/>
  <c r="H53" i="1"/>
  <c r="I53" i="1"/>
  <c r="J53" i="1"/>
  <c r="K53" i="1"/>
  <c r="L53" i="1"/>
  <c r="F54" i="1"/>
  <c r="G54" i="1"/>
  <c r="H54" i="1"/>
  <c r="I54" i="1"/>
  <c r="J54" i="1"/>
  <c r="K54" i="1"/>
  <c r="L54" i="1"/>
  <c r="F55" i="1"/>
  <c r="G55" i="1"/>
  <c r="H55" i="1"/>
  <c r="I55" i="1"/>
  <c r="J55" i="1"/>
  <c r="K55" i="1"/>
  <c r="L55" i="1"/>
  <c r="F56" i="1"/>
  <c r="G56" i="1"/>
  <c r="H56" i="1"/>
  <c r="I56" i="1"/>
  <c r="J56" i="1"/>
  <c r="K56" i="1"/>
  <c r="L56" i="1"/>
  <c r="F57" i="1"/>
  <c r="G57" i="1"/>
  <c r="H57" i="1"/>
  <c r="I57" i="1"/>
  <c r="J57" i="1"/>
  <c r="K57" i="1"/>
  <c r="L57" i="1"/>
  <c r="F58" i="1"/>
  <c r="G58" i="1"/>
  <c r="H58" i="1"/>
  <c r="I58" i="1"/>
  <c r="J58" i="1"/>
  <c r="K58" i="1"/>
  <c r="L58" i="1"/>
  <c r="F59" i="1"/>
  <c r="G59" i="1"/>
  <c r="H59" i="1"/>
  <c r="I59" i="1"/>
  <c r="J59" i="1"/>
  <c r="K59" i="1"/>
  <c r="L59" i="1"/>
  <c r="F60" i="1"/>
  <c r="G60" i="1"/>
  <c r="H60" i="1"/>
  <c r="I60" i="1"/>
  <c r="J60" i="1"/>
  <c r="K60" i="1"/>
  <c r="L60" i="1"/>
  <c r="F61" i="1"/>
  <c r="G61" i="1"/>
  <c r="H61" i="1"/>
  <c r="I61" i="1"/>
  <c r="J61" i="1"/>
  <c r="K61" i="1"/>
  <c r="L61" i="1"/>
  <c r="F62" i="1"/>
  <c r="G62" i="1"/>
  <c r="H62" i="1"/>
  <c r="I62" i="1"/>
  <c r="J62" i="1"/>
  <c r="K62" i="1"/>
  <c r="L62" i="1"/>
  <c r="F63" i="1"/>
  <c r="G63" i="1"/>
  <c r="H63" i="1"/>
  <c r="I63" i="1"/>
  <c r="J63" i="1"/>
  <c r="K63" i="1"/>
  <c r="L63" i="1"/>
  <c r="F64" i="1"/>
  <c r="G64" i="1"/>
  <c r="H64" i="1"/>
  <c r="I64" i="1"/>
  <c r="J64" i="1"/>
  <c r="K64" i="1"/>
  <c r="L64" i="1"/>
  <c r="F65" i="1"/>
  <c r="G65" i="1"/>
  <c r="H65" i="1"/>
  <c r="I65" i="1"/>
  <c r="J65" i="1"/>
  <c r="K65" i="1"/>
  <c r="L65" i="1"/>
  <c r="F66" i="1"/>
  <c r="G66" i="1"/>
  <c r="H66" i="1"/>
  <c r="I66" i="1"/>
  <c r="J66" i="1"/>
  <c r="K66" i="1"/>
  <c r="L66" i="1"/>
  <c r="F67" i="1"/>
  <c r="G67" i="1"/>
  <c r="H67" i="1"/>
  <c r="I67" i="1"/>
  <c r="J67" i="1"/>
  <c r="K67" i="1"/>
  <c r="L67" i="1"/>
  <c r="F68" i="1"/>
  <c r="G68" i="1"/>
  <c r="H68" i="1"/>
  <c r="I68" i="1"/>
  <c r="J68" i="1"/>
  <c r="K68" i="1"/>
  <c r="L68" i="1"/>
  <c r="F69" i="1"/>
  <c r="G69" i="1"/>
  <c r="H69" i="1"/>
  <c r="I69" i="1"/>
  <c r="J69" i="1"/>
  <c r="K69" i="1"/>
  <c r="L69" i="1"/>
  <c r="F70" i="1"/>
  <c r="G70" i="1"/>
  <c r="H70" i="1"/>
  <c r="I70" i="1"/>
  <c r="J70" i="1"/>
  <c r="K70" i="1"/>
  <c r="L70" i="1"/>
  <c r="F71" i="1"/>
  <c r="G71" i="1"/>
  <c r="H71" i="1"/>
  <c r="I71" i="1"/>
  <c r="J71" i="1"/>
  <c r="K71" i="1"/>
  <c r="L71" i="1"/>
  <c r="F72" i="1"/>
  <c r="G72" i="1"/>
  <c r="H72" i="1"/>
  <c r="I72" i="1"/>
  <c r="J72" i="1"/>
  <c r="K72" i="1"/>
  <c r="L72" i="1"/>
  <c r="F73" i="1"/>
  <c r="G73" i="1"/>
  <c r="H73" i="1"/>
  <c r="I73" i="1"/>
  <c r="J73" i="1"/>
  <c r="K73" i="1"/>
  <c r="L73" i="1"/>
  <c r="F74" i="1"/>
  <c r="G74" i="1"/>
  <c r="H74" i="1"/>
  <c r="I74" i="1"/>
  <c r="J74" i="1"/>
  <c r="K74" i="1"/>
  <c r="L74" i="1"/>
  <c r="F75" i="1"/>
  <c r="G75" i="1"/>
  <c r="H75" i="1"/>
  <c r="I75" i="1"/>
  <c r="J75" i="1"/>
  <c r="K75" i="1"/>
  <c r="L75" i="1"/>
  <c r="F76" i="1"/>
  <c r="G76" i="1"/>
  <c r="H76" i="1"/>
  <c r="I76" i="1"/>
  <c r="J76" i="1"/>
  <c r="K76" i="1"/>
  <c r="L76" i="1"/>
  <c r="F77" i="1"/>
  <c r="G77" i="1"/>
  <c r="H77" i="1"/>
  <c r="I77" i="1"/>
  <c r="J77" i="1"/>
  <c r="K77" i="1"/>
  <c r="L77" i="1"/>
  <c r="F78" i="1"/>
  <c r="G78" i="1"/>
  <c r="H78" i="1"/>
  <c r="I78" i="1"/>
  <c r="J78" i="1"/>
  <c r="K78" i="1"/>
  <c r="L78" i="1"/>
  <c r="F79" i="1"/>
  <c r="G79" i="1"/>
  <c r="H79" i="1"/>
  <c r="I79" i="1"/>
  <c r="J79" i="1"/>
  <c r="K79" i="1"/>
  <c r="L79" i="1"/>
  <c r="F80" i="1"/>
  <c r="G80" i="1"/>
  <c r="H80" i="1"/>
  <c r="I80" i="1"/>
  <c r="J80" i="1"/>
  <c r="K80" i="1"/>
  <c r="L80" i="1"/>
  <c r="F81" i="1"/>
  <c r="G81" i="1"/>
  <c r="H81" i="1"/>
  <c r="I81" i="1"/>
  <c r="J81" i="1"/>
  <c r="K81" i="1"/>
  <c r="L81" i="1"/>
  <c r="F82" i="1"/>
  <c r="G82" i="1"/>
  <c r="H82" i="1"/>
  <c r="I82" i="1"/>
  <c r="J82" i="1"/>
  <c r="K82" i="1"/>
  <c r="L82" i="1"/>
  <c r="F83" i="1"/>
  <c r="G83" i="1"/>
  <c r="H83" i="1"/>
  <c r="I83" i="1"/>
  <c r="J83" i="1"/>
  <c r="K83" i="1"/>
  <c r="L83" i="1"/>
  <c r="F84" i="1"/>
  <c r="G84" i="1"/>
  <c r="H84" i="1"/>
  <c r="I84" i="1"/>
  <c r="J84" i="1"/>
  <c r="K84" i="1"/>
  <c r="L84" i="1"/>
  <c r="F85" i="1"/>
  <c r="G85" i="1"/>
  <c r="H85" i="1"/>
  <c r="I85" i="1"/>
  <c r="J85" i="1"/>
  <c r="K85" i="1"/>
  <c r="L85" i="1"/>
  <c r="F86" i="1"/>
  <c r="G86" i="1"/>
  <c r="H86" i="1"/>
  <c r="I86" i="1"/>
  <c r="J86" i="1"/>
  <c r="K86" i="1"/>
  <c r="L86" i="1"/>
  <c r="F87" i="1"/>
  <c r="G87" i="1"/>
  <c r="H87" i="1"/>
  <c r="I87" i="1"/>
  <c r="J87" i="1"/>
  <c r="K87" i="1"/>
  <c r="L87" i="1"/>
  <c r="F88" i="1"/>
  <c r="G88" i="1"/>
  <c r="H88" i="1"/>
  <c r="I88" i="1"/>
  <c r="J88" i="1"/>
  <c r="K88" i="1"/>
  <c r="L88" i="1"/>
  <c r="F89" i="1"/>
  <c r="G89" i="1"/>
  <c r="H89" i="1"/>
  <c r="I89" i="1"/>
  <c r="J89" i="1"/>
  <c r="K89" i="1"/>
  <c r="L89" i="1"/>
  <c r="F90" i="1"/>
  <c r="G90" i="1"/>
  <c r="H90" i="1"/>
  <c r="I90" i="1"/>
  <c r="J90" i="1"/>
  <c r="K90" i="1"/>
  <c r="L90" i="1"/>
  <c r="F91" i="1"/>
  <c r="G91" i="1"/>
  <c r="H91" i="1"/>
  <c r="I91" i="1"/>
  <c r="J91" i="1"/>
  <c r="K91" i="1"/>
  <c r="L91" i="1"/>
  <c r="F92" i="1"/>
  <c r="G92" i="1"/>
  <c r="H92" i="1"/>
  <c r="I92" i="1"/>
  <c r="J92" i="1"/>
  <c r="K92" i="1"/>
  <c r="L92" i="1"/>
  <c r="F93" i="1"/>
  <c r="G93" i="1"/>
  <c r="H93" i="1"/>
  <c r="I93" i="1"/>
  <c r="J93" i="1"/>
  <c r="K93" i="1"/>
  <c r="L93" i="1"/>
  <c r="F94" i="1"/>
  <c r="G94" i="1"/>
  <c r="H94" i="1"/>
  <c r="I94" i="1"/>
  <c r="J94" i="1"/>
  <c r="K94" i="1"/>
  <c r="L94" i="1"/>
  <c r="F95" i="1"/>
  <c r="G95" i="1"/>
  <c r="H95" i="1"/>
  <c r="I95" i="1"/>
  <c r="J95" i="1"/>
  <c r="K95" i="1"/>
  <c r="L95" i="1"/>
  <c r="F96" i="1"/>
  <c r="G96" i="1"/>
  <c r="H96" i="1"/>
  <c r="I96" i="1"/>
  <c r="J96" i="1"/>
  <c r="K96" i="1"/>
  <c r="L96" i="1"/>
  <c r="F97" i="1"/>
  <c r="G97" i="1"/>
  <c r="H97" i="1"/>
  <c r="I97" i="1"/>
  <c r="J97" i="1"/>
  <c r="K97" i="1"/>
  <c r="L97" i="1"/>
  <c r="F98" i="1"/>
  <c r="G98" i="1"/>
  <c r="H98" i="1"/>
  <c r="I98" i="1"/>
  <c r="J98" i="1"/>
  <c r="K98" i="1"/>
  <c r="L98" i="1"/>
  <c r="F99" i="1"/>
  <c r="G99" i="1"/>
  <c r="H99" i="1"/>
  <c r="I99" i="1"/>
  <c r="J99" i="1"/>
  <c r="K99" i="1"/>
  <c r="L99" i="1"/>
  <c r="F100" i="1"/>
  <c r="G100" i="1"/>
  <c r="H100" i="1"/>
  <c r="I100" i="1"/>
  <c r="J100" i="1"/>
  <c r="K100" i="1"/>
  <c r="L100" i="1"/>
  <c r="F101" i="1"/>
  <c r="G101" i="1"/>
  <c r="H101" i="1"/>
  <c r="I101" i="1"/>
  <c r="J101" i="1"/>
  <c r="K101" i="1"/>
  <c r="L101" i="1"/>
  <c r="F102" i="1"/>
  <c r="G102" i="1"/>
  <c r="H102" i="1"/>
  <c r="I102" i="1"/>
  <c r="J102" i="1"/>
  <c r="K102" i="1"/>
  <c r="L102" i="1"/>
  <c r="F103" i="1"/>
  <c r="G103" i="1"/>
  <c r="H103" i="1"/>
  <c r="I103" i="1"/>
  <c r="J103" i="1"/>
  <c r="K103" i="1"/>
  <c r="L103" i="1"/>
  <c r="F104" i="1"/>
  <c r="G104" i="1"/>
  <c r="H104" i="1"/>
  <c r="I104" i="1"/>
  <c r="J104" i="1"/>
  <c r="K104" i="1"/>
  <c r="L104" i="1"/>
  <c r="F105" i="1"/>
  <c r="G105" i="1"/>
  <c r="H105" i="1"/>
  <c r="I105" i="1"/>
  <c r="J105" i="1"/>
  <c r="K105" i="1"/>
  <c r="L105" i="1"/>
  <c r="F106" i="1"/>
  <c r="G106" i="1"/>
  <c r="H106" i="1"/>
  <c r="I106" i="1"/>
  <c r="J106" i="1"/>
  <c r="K106" i="1"/>
  <c r="L106" i="1"/>
  <c r="F107" i="1"/>
  <c r="G107" i="1"/>
  <c r="H107" i="1"/>
  <c r="I107" i="1"/>
  <c r="J107" i="1"/>
  <c r="K107" i="1"/>
  <c r="L107" i="1"/>
  <c r="F108" i="1"/>
  <c r="G108" i="1"/>
  <c r="H108" i="1"/>
  <c r="I108" i="1"/>
  <c r="J108" i="1"/>
  <c r="K108" i="1"/>
  <c r="L108" i="1"/>
  <c r="F109" i="1"/>
  <c r="G109" i="1"/>
  <c r="H109" i="1"/>
  <c r="I109" i="1"/>
  <c r="J109" i="1"/>
  <c r="K109" i="1"/>
  <c r="L109" i="1"/>
  <c r="F110" i="1"/>
  <c r="G110" i="1"/>
  <c r="H110" i="1"/>
  <c r="I110" i="1"/>
  <c r="J110" i="1"/>
  <c r="K110" i="1"/>
  <c r="L110" i="1"/>
  <c r="F111" i="1"/>
  <c r="G111" i="1"/>
  <c r="H111" i="1"/>
  <c r="I111" i="1"/>
  <c r="J111" i="1"/>
  <c r="K111" i="1"/>
  <c r="L111" i="1"/>
  <c r="F112" i="1"/>
  <c r="G112" i="1"/>
  <c r="H112" i="1"/>
  <c r="I112" i="1"/>
  <c r="J112" i="1"/>
  <c r="K112" i="1"/>
  <c r="L112" i="1"/>
  <c r="F113" i="1"/>
  <c r="G113" i="1"/>
  <c r="H113" i="1"/>
  <c r="I113" i="1"/>
  <c r="J113" i="1"/>
  <c r="K113" i="1"/>
  <c r="L113" i="1"/>
  <c r="F114" i="1"/>
  <c r="G114" i="1"/>
  <c r="H114" i="1"/>
  <c r="I114" i="1"/>
  <c r="J114" i="1"/>
  <c r="K114" i="1"/>
  <c r="L114" i="1"/>
  <c r="F115" i="1"/>
  <c r="G115" i="1"/>
  <c r="H115" i="1"/>
  <c r="I115" i="1"/>
  <c r="J115" i="1"/>
  <c r="K115" i="1"/>
  <c r="L115" i="1"/>
  <c r="F116" i="1"/>
  <c r="G116" i="1"/>
  <c r="H116" i="1"/>
  <c r="I116" i="1"/>
  <c r="J116" i="1"/>
  <c r="K116" i="1"/>
  <c r="L116" i="1"/>
  <c r="F117" i="1"/>
  <c r="G117" i="1"/>
  <c r="H117" i="1"/>
  <c r="I117" i="1"/>
  <c r="J117" i="1"/>
  <c r="K117" i="1"/>
  <c r="L117" i="1"/>
  <c r="F118" i="1"/>
  <c r="G118" i="1"/>
  <c r="H118" i="1"/>
  <c r="I118" i="1"/>
  <c r="J118" i="1"/>
  <c r="K118" i="1"/>
  <c r="L118" i="1"/>
  <c r="F119" i="1"/>
  <c r="G119" i="1"/>
  <c r="H119" i="1"/>
  <c r="I119" i="1"/>
  <c r="J119" i="1"/>
  <c r="K119" i="1"/>
  <c r="L119" i="1"/>
  <c r="F120" i="1"/>
  <c r="G120" i="1"/>
  <c r="H120" i="1"/>
  <c r="I120" i="1"/>
  <c r="J120" i="1"/>
  <c r="K120" i="1"/>
  <c r="L120" i="1"/>
  <c r="F121" i="1"/>
  <c r="G121" i="1"/>
  <c r="H121" i="1"/>
  <c r="I121" i="1"/>
  <c r="J121" i="1"/>
  <c r="K121" i="1"/>
  <c r="L121" i="1"/>
  <c r="F122" i="1"/>
  <c r="G122" i="1"/>
  <c r="H122" i="1"/>
  <c r="I122" i="1"/>
  <c r="J122" i="1"/>
  <c r="K122" i="1"/>
  <c r="L122" i="1"/>
  <c r="F123" i="1"/>
  <c r="G123" i="1"/>
  <c r="H123" i="1"/>
  <c r="I123" i="1"/>
  <c r="J123" i="1"/>
  <c r="K123" i="1"/>
  <c r="L123" i="1"/>
  <c r="F124" i="1"/>
  <c r="G124" i="1"/>
  <c r="H124" i="1"/>
  <c r="I124" i="1"/>
  <c r="J124" i="1"/>
  <c r="K124" i="1"/>
  <c r="L124" i="1"/>
  <c r="F125" i="1"/>
  <c r="G125" i="1"/>
  <c r="H125" i="1"/>
  <c r="I125" i="1"/>
  <c r="J125" i="1"/>
  <c r="K125" i="1"/>
  <c r="L125" i="1"/>
  <c r="G7" i="1"/>
  <c r="F7" i="1"/>
  <c r="D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E11" i="1"/>
  <c r="D11" i="1"/>
  <c r="C11" i="1"/>
  <c r="B11" i="1"/>
  <c r="E10" i="1"/>
  <c r="D10" i="1"/>
  <c r="C10" i="1"/>
  <c r="B10" i="1"/>
  <c r="E9" i="1"/>
  <c r="D9" i="1"/>
  <c r="C9" i="1"/>
  <c r="B9" i="1"/>
  <c r="D8" i="1" l="1"/>
  <c r="D32" i="4"/>
  <c r="I8" i="1"/>
  <c r="H8" i="1"/>
  <c r="G8" i="1"/>
  <c r="F8" i="1"/>
  <c r="L8" i="1"/>
  <c r="K8" i="1"/>
  <c r="J8" i="1"/>
  <c r="C2" i="19"/>
  <c r="D9" i="19"/>
  <c r="D10" i="19" s="1"/>
  <c r="D11" i="19" s="1"/>
  <c r="B8" i="19"/>
  <c r="B9" i="19" l="1"/>
  <c r="B10" i="19" s="1"/>
  <c r="B11" i="19" s="1"/>
  <c r="D77" i="4"/>
  <c r="D71" i="4"/>
  <c r="D76" i="4"/>
  <c r="D68" i="4"/>
  <c r="D74" i="4"/>
  <c r="D67" i="4"/>
  <c r="D73" i="4"/>
  <c r="D70" i="4"/>
  <c r="D65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8" i="4"/>
  <c r="D37" i="4"/>
  <c r="D36" i="4"/>
  <c r="D35" i="4"/>
  <c r="D34" i="4"/>
  <c r="D30" i="4"/>
  <c r="D31" i="4" s="1"/>
  <c r="D29" i="4"/>
  <c r="D28" i="4"/>
  <c r="D27" i="4"/>
  <c r="D26" i="4"/>
  <c r="D25" i="4"/>
  <c r="D24" i="4"/>
  <c r="D23" i="4"/>
  <c r="D22" i="4"/>
  <c r="D21" i="4"/>
  <c r="D20" i="4"/>
  <c r="D14" i="4"/>
  <c r="D8" i="4"/>
  <c r="D7" i="4"/>
  <c r="D6" i="4"/>
  <c r="D5" i="4"/>
  <c r="D4" i="4"/>
  <c r="D3" i="4"/>
  <c r="D2" i="4"/>
  <c r="P124" i="12"/>
  <c r="O124" i="12"/>
  <c r="N124" i="12"/>
  <c r="M124" i="12"/>
  <c r="L124" i="12"/>
  <c r="K124" i="12"/>
  <c r="H124" i="12"/>
  <c r="G124" i="12"/>
  <c r="F124" i="12"/>
  <c r="E124" i="12"/>
  <c r="D124" i="12"/>
  <c r="C124" i="12"/>
  <c r="B124" i="12"/>
  <c r="P123" i="12"/>
  <c r="O123" i="12"/>
  <c r="N123" i="12"/>
  <c r="M123" i="12"/>
  <c r="L123" i="12"/>
  <c r="K123" i="12"/>
  <c r="H123" i="12"/>
  <c r="G123" i="12"/>
  <c r="F123" i="12"/>
  <c r="E123" i="12"/>
  <c r="D123" i="12"/>
  <c r="C123" i="12"/>
  <c r="B123" i="12"/>
  <c r="P122" i="12"/>
  <c r="O122" i="12"/>
  <c r="N122" i="12"/>
  <c r="M122" i="12"/>
  <c r="L122" i="12"/>
  <c r="K122" i="12"/>
  <c r="H122" i="12"/>
  <c r="G122" i="12"/>
  <c r="F122" i="12"/>
  <c r="E122" i="12"/>
  <c r="D122" i="12"/>
  <c r="C122" i="12"/>
  <c r="B122" i="12"/>
  <c r="P121" i="12"/>
  <c r="O121" i="12"/>
  <c r="N121" i="12"/>
  <c r="M121" i="12"/>
  <c r="L121" i="12"/>
  <c r="K121" i="12"/>
  <c r="H121" i="12"/>
  <c r="G121" i="12"/>
  <c r="F121" i="12"/>
  <c r="E121" i="12"/>
  <c r="D121" i="12"/>
  <c r="C121" i="12"/>
  <c r="B121" i="12"/>
  <c r="P120" i="12"/>
  <c r="O120" i="12"/>
  <c r="N120" i="12"/>
  <c r="M120" i="12"/>
  <c r="L120" i="12"/>
  <c r="K120" i="12"/>
  <c r="H120" i="12"/>
  <c r="G120" i="12"/>
  <c r="F120" i="12"/>
  <c r="E120" i="12"/>
  <c r="D120" i="12"/>
  <c r="C120" i="12"/>
  <c r="B120" i="12"/>
  <c r="P119" i="12"/>
  <c r="O119" i="12"/>
  <c r="N119" i="12"/>
  <c r="M119" i="12"/>
  <c r="L119" i="12"/>
  <c r="K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H117" i="12"/>
  <c r="G117" i="12"/>
  <c r="F117" i="12"/>
  <c r="E117" i="12"/>
  <c r="D117" i="12"/>
  <c r="C117" i="12"/>
  <c r="B117" i="12"/>
  <c r="P116" i="12"/>
  <c r="O116" i="12"/>
  <c r="N116" i="12"/>
  <c r="M116" i="12"/>
  <c r="L116" i="12"/>
  <c r="K116" i="12"/>
  <c r="H116" i="12"/>
  <c r="G116" i="12"/>
  <c r="F116" i="12"/>
  <c r="E116" i="12"/>
  <c r="D116" i="12"/>
  <c r="C116" i="12"/>
  <c r="B116" i="12"/>
  <c r="P115" i="12"/>
  <c r="O115" i="12"/>
  <c r="N115" i="12"/>
  <c r="M115" i="12"/>
  <c r="L115" i="12"/>
  <c r="K115" i="12"/>
  <c r="H115" i="12"/>
  <c r="G115" i="12"/>
  <c r="F115" i="12"/>
  <c r="E115" i="12"/>
  <c r="D115" i="12"/>
  <c r="C115" i="12"/>
  <c r="B115" i="12"/>
  <c r="P114" i="12"/>
  <c r="O114" i="12"/>
  <c r="N114" i="12"/>
  <c r="M114" i="12"/>
  <c r="L114" i="12"/>
  <c r="K114" i="12"/>
  <c r="H114" i="12"/>
  <c r="G114" i="12"/>
  <c r="F114" i="12"/>
  <c r="E114" i="12"/>
  <c r="D114" i="12"/>
  <c r="C114" i="12"/>
  <c r="B114" i="12"/>
  <c r="P113" i="12"/>
  <c r="O113" i="12"/>
  <c r="N113" i="12"/>
  <c r="M113" i="12"/>
  <c r="L113" i="12"/>
  <c r="K113" i="12"/>
  <c r="H113" i="12"/>
  <c r="G113" i="12"/>
  <c r="F113" i="12"/>
  <c r="E113" i="12"/>
  <c r="D113" i="12"/>
  <c r="C113" i="12"/>
  <c r="B113" i="12"/>
  <c r="P112" i="12"/>
  <c r="O112" i="12"/>
  <c r="N112" i="12"/>
  <c r="M112" i="12"/>
  <c r="L112" i="12"/>
  <c r="K112" i="12"/>
  <c r="H112" i="12"/>
  <c r="G112" i="12"/>
  <c r="F112" i="12"/>
  <c r="E112" i="12"/>
  <c r="D112" i="12"/>
  <c r="C112" i="12"/>
  <c r="B112" i="12"/>
  <c r="P111" i="12"/>
  <c r="O111" i="12"/>
  <c r="N111" i="12"/>
  <c r="M111" i="12"/>
  <c r="L111" i="12"/>
  <c r="K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H109" i="12"/>
  <c r="G109" i="12"/>
  <c r="F109" i="12"/>
  <c r="E109" i="12"/>
  <c r="D109" i="12"/>
  <c r="C109" i="12"/>
  <c r="B109" i="12"/>
  <c r="P108" i="12"/>
  <c r="O108" i="12"/>
  <c r="N108" i="12"/>
  <c r="M108" i="12"/>
  <c r="L108" i="12"/>
  <c r="K108" i="12"/>
  <c r="H108" i="12"/>
  <c r="G108" i="12"/>
  <c r="F108" i="12"/>
  <c r="E108" i="12"/>
  <c r="D108" i="12"/>
  <c r="C108" i="12"/>
  <c r="B108" i="12"/>
  <c r="P107" i="12"/>
  <c r="O107" i="12"/>
  <c r="N107" i="12"/>
  <c r="M107" i="12"/>
  <c r="L107" i="12"/>
  <c r="K107" i="12"/>
  <c r="H107" i="12"/>
  <c r="G107" i="12"/>
  <c r="F107" i="12"/>
  <c r="E107" i="12"/>
  <c r="D107" i="12"/>
  <c r="C107" i="12"/>
  <c r="B107" i="12"/>
  <c r="P106" i="12"/>
  <c r="O106" i="12"/>
  <c r="N106" i="12"/>
  <c r="M106" i="12"/>
  <c r="L106" i="12"/>
  <c r="K106" i="12"/>
  <c r="H106" i="12"/>
  <c r="G106" i="12"/>
  <c r="F106" i="12"/>
  <c r="E106" i="12"/>
  <c r="D106" i="12"/>
  <c r="C106" i="12"/>
  <c r="B106" i="12"/>
  <c r="P105" i="12"/>
  <c r="O105" i="12"/>
  <c r="N105" i="12"/>
  <c r="M105" i="12"/>
  <c r="L105" i="12"/>
  <c r="K105" i="12"/>
  <c r="H105" i="12"/>
  <c r="G105" i="12"/>
  <c r="F105" i="12"/>
  <c r="E105" i="12"/>
  <c r="D105" i="12"/>
  <c r="C105" i="12"/>
  <c r="B105" i="12"/>
  <c r="P104" i="12"/>
  <c r="O104" i="12"/>
  <c r="N104" i="12"/>
  <c r="M104" i="12"/>
  <c r="L104" i="12"/>
  <c r="K104" i="12"/>
  <c r="H104" i="12"/>
  <c r="G104" i="12"/>
  <c r="F104" i="12"/>
  <c r="E104" i="12"/>
  <c r="D104" i="12"/>
  <c r="C104" i="12"/>
  <c r="B104" i="12"/>
  <c r="P103" i="12"/>
  <c r="O103" i="12"/>
  <c r="N103" i="12"/>
  <c r="M103" i="12"/>
  <c r="L103" i="12"/>
  <c r="K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H101" i="12"/>
  <c r="G101" i="12"/>
  <c r="F101" i="12"/>
  <c r="E101" i="12"/>
  <c r="D101" i="12"/>
  <c r="C101" i="12"/>
  <c r="B101" i="12"/>
  <c r="P100" i="12"/>
  <c r="O100" i="12"/>
  <c r="N100" i="12"/>
  <c r="M100" i="12"/>
  <c r="L100" i="12"/>
  <c r="K100" i="12"/>
  <c r="H100" i="12"/>
  <c r="G100" i="12"/>
  <c r="F100" i="12"/>
  <c r="E100" i="12"/>
  <c r="D100" i="12"/>
  <c r="C100" i="12"/>
  <c r="B100" i="12"/>
  <c r="P99" i="12"/>
  <c r="O99" i="12"/>
  <c r="N99" i="12"/>
  <c r="M99" i="12"/>
  <c r="L99" i="12"/>
  <c r="K99" i="12"/>
  <c r="H99" i="12"/>
  <c r="G99" i="12"/>
  <c r="F99" i="12"/>
  <c r="E99" i="12"/>
  <c r="D99" i="12"/>
  <c r="C99" i="12"/>
  <c r="B99" i="12"/>
  <c r="P98" i="12"/>
  <c r="O98" i="12"/>
  <c r="N98" i="12"/>
  <c r="M98" i="12"/>
  <c r="L98" i="12"/>
  <c r="K98" i="12"/>
  <c r="H98" i="12"/>
  <c r="G98" i="12"/>
  <c r="F98" i="12"/>
  <c r="E98" i="12"/>
  <c r="D98" i="12"/>
  <c r="C98" i="12"/>
  <c r="B98" i="12"/>
  <c r="P97" i="12"/>
  <c r="O97" i="12"/>
  <c r="N97" i="12"/>
  <c r="M97" i="12"/>
  <c r="L97" i="12"/>
  <c r="K97" i="12"/>
  <c r="H97" i="12"/>
  <c r="G97" i="12"/>
  <c r="F97" i="12"/>
  <c r="E97" i="12"/>
  <c r="D97" i="12"/>
  <c r="C97" i="12"/>
  <c r="B97" i="12"/>
  <c r="P96" i="12"/>
  <c r="O96" i="12"/>
  <c r="N96" i="12"/>
  <c r="M96" i="12"/>
  <c r="L96" i="12"/>
  <c r="K96" i="12"/>
  <c r="H96" i="12"/>
  <c r="G96" i="12"/>
  <c r="F96" i="12"/>
  <c r="E96" i="12"/>
  <c r="D96" i="12"/>
  <c r="C96" i="12"/>
  <c r="B96" i="12"/>
  <c r="P95" i="12"/>
  <c r="O95" i="12"/>
  <c r="N95" i="12"/>
  <c r="M95" i="12"/>
  <c r="L95" i="12"/>
  <c r="K95" i="12"/>
  <c r="H95" i="12"/>
  <c r="G95" i="12"/>
  <c r="F95" i="12"/>
  <c r="E95" i="12"/>
  <c r="D95" i="12"/>
  <c r="C95" i="12"/>
  <c r="B95" i="12"/>
  <c r="P94" i="12"/>
  <c r="O94" i="12"/>
  <c r="N94" i="12"/>
  <c r="M94" i="12"/>
  <c r="L94" i="12"/>
  <c r="K94" i="12"/>
  <c r="H94" i="12"/>
  <c r="G94" i="12"/>
  <c r="F94" i="12"/>
  <c r="E94" i="12"/>
  <c r="D94" i="12"/>
  <c r="C94" i="12"/>
  <c r="B94" i="12"/>
  <c r="P93" i="12"/>
  <c r="O93" i="12"/>
  <c r="N93" i="12"/>
  <c r="M93" i="12"/>
  <c r="L93" i="12"/>
  <c r="K93" i="12"/>
  <c r="H93" i="12"/>
  <c r="G93" i="12"/>
  <c r="F93" i="12"/>
  <c r="E93" i="12"/>
  <c r="D93" i="12"/>
  <c r="C93" i="12"/>
  <c r="B93" i="12"/>
  <c r="P92" i="12"/>
  <c r="O92" i="12"/>
  <c r="N92" i="12"/>
  <c r="M92" i="12"/>
  <c r="L92" i="12"/>
  <c r="K92" i="12"/>
  <c r="H92" i="12"/>
  <c r="G92" i="12"/>
  <c r="F92" i="12"/>
  <c r="E92" i="12"/>
  <c r="D92" i="12"/>
  <c r="C92" i="12"/>
  <c r="B92" i="12"/>
  <c r="P91" i="12"/>
  <c r="O91" i="12"/>
  <c r="N91" i="12"/>
  <c r="M91" i="12"/>
  <c r="L91" i="12"/>
  <c r="K91" i="12"/>
  <c r="H91" i="12"/>
  <c r="G91" i="12"/>
  <c r="F91" i="12"/>
  <c r="E91" i="12"/>
  <c r="D91" i="12"/>
  <c r="C91" i="12"/>
  <c r="B91" i="12"/>
  <c r="P90" i="12"/>
  <c r="O90" i="12"/>
  <c r="N90" i="12"/>
  <c r="M90" i="12"/>
  <c r="L90" i="12"/>
  <c r="K90" i="12"/>
  <c r="H90" i="12"/>
  <c r="G90" i="12"/>
  <c r="F90" i="12"/>
  <c r="E90" i="12"/>
  <c r="D90" i="12"/>
  <c r="C90" i="12"/>
  <c r="B90" i="12"/>
  <c r="P89" i="12"/>
  <c r="O89" i="12"/>
  <c r="N89" i="12"/>
  <c r="M89" i="12"/>
  <c r="L89" i="12"/>
  <c r="K89" i="12"/>
  <c r="H89" i="12"/>
  <c r="G89" i="12"/>
  <c r="F89" i="12"/>
  <c r="E89" i="12"/>
  <c r="D89" i="12"/>
  <c r="C89" i="12"/>
  <c r="B89" i="12"/>
  <c r="P88" i="12"/>
  <c r="O88" i="12"/>
  <c r="N88" i="12"/>
  <c r="M88" i="12"/>
  <c r="L88" i="12"/>
  <c r="K88" i="12"/>
  <c r="H88" i="12"/>
  <c r="G88" i="12"/>
  <c r="F88" i="12"/>
  <c r="E88" i="12"/>
  <c r="D88" i="12"/>
  <c r="C88" i="12"/>
  <c r="B88" i="12"/>
  <c r="P87" i="12"/>
  <c r="O87" i="12"/>
  <c r="N87" i="12"/>
  <c r="M87" i="12"/>
  <c r="L87" i="12"/>
  <c r="K87" i="12"/>
  <c r="H87" i="12"/>
  <c r="G87" i="12"/>
  <c r="F87" i="12"/>
  <c r="E87" i="12"/>
  <c r="D87" i="12"/>
  <c r="C87" i="12"/>
  <c r="B87" i="12"/>
  <c r="P86" i="12"/>
  <c r="O86" i="12"/>
  <c r="N86" i="12"/>
  <c r="M86" i="12"/>
  <c r="L86" i="12"/>
  <c r="K86" i="12"/>
  <c r="H86" i="12"/>
  <c r="G86" i="12"/>
  <c r="F86" i="12"/>
  <c r="E86" i="12"/>
  <c r="D86" i="12"/>
  <c r="C86" i="12"/>
  <c r="B86" i="12"/>
  <c r="P85" i="12"/>
  <c r="O85" i="12"/>
  <c r="N85" i="12"/>
  <c r="M85" i="12"/>
  <c r="L85" i="12"/>
  <c r="K85" i="12"/>
  <c r="H85" i="12"/>
  <c r="G85" i="12"/>
  <c r="F85" i="12"/>
  <c r="E85" i="12"/>
  <c r="D85" i="12"/>
  <c r="C85" i="12"/>
  <c r="B85" i="12"/>
  <c r="P84" i="12"/>
  <c r="O84" i="12"/>
  <c r="N84" i="12"/>
  <c r="M84" i="12"/>
  <c r="L84" i="12"/>
  <c r="K84" i="12"/>
  <c r="H84" i="12"/>
  <c r="G84" i="12"/>
  <c r="F84" i="12"/>
  <c r="E84" i="12"/>
  <c r="D84" i="12"/>
  <c r="C84" i="12"/>
  <c r="B84" i="12"/>
  <c r="P83" i="12"/>
  <c r="O83" i="12"/>
  <c r="N83" i="12"/>
  <c r="M83" i="12"/>
  <c r="L83" i="12"/>
  <c r="K83" i="12"/>
  <c r="H83" i="12"/>
  <c r="G83" i="12"/>
  <c r="F83" i="12"/>
  <c r="E83" i="12"/>
  <c r="D83" i="12"/>
  <c r="C83" i="12"/>
  <c r="B83" i="12"/>
  <c r="P82" i="12"/>
  <c r="O82" i="12"/>
  <c r="N82" i="12"/>
  <c r="M82" i="12"/>
  <c r="L82" i="12"/>
  <c r="K82" i="12"/>
  <c r="H82" i="12"/>
  <c r="G82" i="12"/>
  <c r="F82" i="12"/>
  <c r="E82" i="12"/>
  <c r="D82" i="12"/>
  <c r="C82" i="12"/>
  <c r="B82" i="12"/>
  <c r="P81" i="12"/>
  <c r="O81" i="12"/>
  <c r="N81" i="12"/>
  <c r="M81" i="12"/>
  <c r="L81" i="12"/>
  <c r="K81" i="12"/>
  <c r="H81" i="12"/>
  <c r="G81" i="12"/>
  <c r="F81" i="12"/>
  <c r="E81" i="12"/>
  <c r="D81" i="12"/>
  <c r="C81" i="12"/>
  <c r="B81" i="12"/>
  <c r="P80" i="12"/>
  <c r="O80" i="12"/>
  <c r="N80" i="12"/>
  <c r="M80" i="12"/>
  <c r="L80" i="12"/>
  <c r="K80" i="12"/>
  <c r="H80" i="12"/>
  <c r="G80" i="12"/>
  <c r="F80" i="12"/>
  <c r="E80" i="12"/>
  <c r="D80" i="12"/>
  <c r="C80" i="12"/>
  <c r="B80" i="12"/>
  <c r="P79" i="12"/>
  <c r="O79" i="12"/>
  <c r="N79" i="12"/>
  <c r="M79" i="12"/>
  <c r="L79" i="12"/>
  <c r="K79" i="12"/>
  <c r="H79" i="12"/>
  <c r="G79" i="12"/>
  <c r="F79" i="12"/>
  <c r="E79" i="12"/>
  <c r="D79" i="12"/>
  <c r="C79" i="12"/>
  <c r="B79" i="12"/>
  <c r="P78" i="12"/>
  <c r="O78" i="12"/>
  <c r="N78" i="12"/>
  <c r="M78" i="12"/>
  <c r="L78" i="12"/>
  <c r="K78" i="12"/>
  <c r="H78" i="12"/>
  <c r="G78" i="12"/>
  <c r="F78" i="12"/>
  <c r="E78" i="12"/>
  <c r="D78" i="12"/>
  <c r="C78" i="12"/>
  <c r="B78" i="12"/>
  <c r="P77" i="12"/>
  <c r="O77" i="12"/>
  <c r="N77" i="12"/>
  <c r="M77" i="12"/>
  <c r="L77" i="12"/>
  <c r="K77" i="12"/>
  <c r="H77" i="12"/>
  <c r="G77" i="12"/>
  <c r="F77" i="12"/>
  <c r="E77" i="12"/>
  <c r="D77" i="12"/>
  <c r="C77" i="12"/>
  <c r="B77" i="12"/>
  <c r="P76" i="12"/>
  <c r="O76" i="12"/>
  <c r="N76" i="12"/>
  <c r="M76" i="12"/>
  <c r="L76" i="12"/>
  <c r="K76" i="12"/>
  <c r="H76" i="12"/>
  <c r="G76" i="12"/>
  <c r="F76" i="12"/>
  <c r="E76" i="12"/>
  <c r="D76" i="12"/>
  <c r="C76" i="12"/>
  <c r="B76" i="12"/>
  <c r="P75" i="12"/>
  <c r="O75" i="12"/>
  <c r="N75" i="12"/>
  <c r="M75" i="12"/>
  <c r="L75" i="12"/>
  <c r="K75" i="12"/>
  <c r="H75" i="12"/>
  <c r="G75" i="12"/>
  <c r="F75" i="12"/>
  <c r="E75" i="12"/>
  <c r="D75" i="12"/>
  <c r="C75" i="12"/>
  <c r="B75" i="12"/>
  <c r="P74" i="12"/>
  <c r="O74" i="12"/>
  <c r="N74" i="12"/>
  <c r="M74" i="12"/>
  <c r="L74" i="12"/>
  <c r="K74" i="12"/>
  <c r="H74" i="12"/>
  <c r="G74" i="12"/>
  <c r="F74" i="12"/>
  <c r="E74" i="12"/>
  <c r="D74" i="12"/>
  <c r="C74" i="12"/>
  <c r="B74" i="12"/>
  <c r="P73" i="12"/>
  <c r="O73" i="12"/>
  <c r="N73" i="12"/>
  <c r="M73" i="12"/>
  <c r="L73" i="12"/>
  <c r="K73" i="12"/>
  <c r="H73" i="12"/>
  <c r="G73" i="12"/>
  <c r="F73" i="12"/>
  <c r="E73" i="12"/>
  <c r="D73" i="12"/>
  <c r="C73" i="12"/>
  <c r="B73" i="12"/>
  <c r="P72" i="12"/>
  <c r="O72" i="12"/>
  <c r="N72" i="12"/>
  <c r="M72" i="12"/>
  <c r="L72" i="12"/>
  <c r="K72" i="12"/>
  <c r="H72" i="12"/>
  <c r="G72" i="12"/>
  <c r="F72" i="12"/>
  <c r="E72" i="12"/>
  <c r="D72" i="12"/>
  <c r="C72" i="12"/>
  <c r="B72" i="12"/>
  <c r="P71" i="12"/>
  <c r="O71" i="12"/>
  <c r="N71" i="12"/>
  <c r="M71" i="12"/>
  <c r="L71" i="12"/>
  <c r="K71" i="12"/>
  <c r="H71" i="12"/>
  <c r="G71" i="12"/>
  <c r="F71" i="12"/>
  <c r="E71" i="12"/>
  <c r="D71" i="12"/>
  <c r="C71" i="12"/>
  <c r="B71" i="12"/>
  <c r="P70" i="12"/>
  <c r="O70" i="12"/>
  <c r="N70" i="12"/>
  <c r="M70" i="12"/>
  <c r="L70" i="12"/>
  <c r="K70" i="12"/>
  <c r="H70" i="12"/>
  <c r="G70" i="12"/>
  <c r="F70" i="12"/>
  <c r="E70" i="12"/>
  <c r="D70" i="12"/>
  <c r="C70" i="12"/>
  <c r="B70" i="12"/>
  <c r="P69" i="12"/>
  <c r="O69" i="12"/>
  <c r="N69" i="12"/>
  <c r="M69" i="12"/>
  <c r="L69" i="12"/>
  <c r="K69" i="12"/>
  <c r="H69" i="12"/>
  <c r="G69" i="12"/>
  <c r="F69" i="12"/>
  <c r="E69" i="12"/>
  <c r="D69" i="12"/>
  <c r="C69" i="12"/>
  <c r="B69" i="12"/>
  <c r="P68" i="12"/>
  <c r="O68" i="12"/>
  <c r="N68" i="12"/>
  <c r="M68" i="12"/>
  <c r="L68" i="12"/>
  <c r="K68" i="12"/>
  <c r="H68" i="12"/>
  <c r="G68" i="12"/>
  <c r="F68" i="12"/>
  <c r="E68" i="12"/>
  <c r="D68" i="12"/>
  <c r="C68" i="12"/>
  <c r="B68" i="12"/>
  <c r="P67" i="12"/>
  <c r="O67" i="12"/>
  <c r="N67" i="12"/>
  <c r="M67" i="12"/>
  <c r="L67" i="12"/>
  <c r="K67" i="12"/>
  <c r="H67" i="12"/>
  <c r="G67" i="12"/>
  <c r="F67" i="12"/>
  <c r="E67" i="12"/>
  <c r="D67" i="12"/>
  <c r="C67" i="12"/>
  <c r="B67" i="12"/>
  <c r="P66" i="12"/>
  <c r="O66" i="12"/>
  <c r="N66" i="12"/>
  <c r="M66" i="12"/>
  <c r="L66" i="12"/>
  <c r="K66" i="12"/>
  <c r="H66" i="12"/>
  <c r="G66" i="12"/>
  <c r="F66" i="12"/>
  <c r="E66" i="12"/>
  <c r="D66" i="12"/>
  <c r="C66" i="12"/>
  <c r="B66" i="12"/>
  <c r="P65" i="12"/>
  <c r="O65" i="12"/>
  <c r="N65" i="12"/>
  <c r="M65" i="12"/>
  <c r="L65" i="12"/>
  <c r="K65" i="12"/>
  <c r="H65" i="12"/>
  <c r="G65" i="12"/>
  <c r="F65" i="12"/>
  <c r="E65" i="12"/>
  <c r="D65" i="12"/>
  <c r="C65" i="12"/>
  <c r="B65" i="12"/>
  <c r="P64" i="12"/>
  <c r="O64" i="12"/>
  <c r="N64" i="12"/>
  <c r="M64" i="12"/>
  <c r="L64" i="12"/>
  <c r="K64" i="12"/>
  <c r="H64" i="12"/>
  <c r="G64" i="12"/>
  <c r="F64" i="12"/>
  <c r="E64" i="12"/>
  <c r="D64" i="12"/>
  <c r="C64" i="12"/>
  <c r="B64" i="12"/>
  <c r="P63" i="12"/>
  <c r="O63" i="12"/>
  <c r="N63" i="12"/>
  <c r="M63" i="12"/>
  <c r="L63" i="12"/>
  <c r="K63" i="12"/>
  <c r="H63" i="12"/>
  <c r="G63" i="12"/>
  <c r="F63" i="12"/>
  <c r="E63" i="12"/>
  <c r="D63" i="12"/>
  <c r="C63" i="12"/>
  <c r="B63" i="12"/>
  <c r="P62" i="12"/>
  <c r="O62" i="12"/>
  <c r="N62" i="12"/>
  <c r="M62" i="12"/>
  <c r="L62" i="12"/>
  <c r="K62" i="12"/>
  <c r="H62" i="12"/>
  <c r="G62" i="12"/>
  <c r="F62" i="12"/>
  <c r="E62" i="12"/>
  <c r="D62" i="12"/>
  <c r="C62" i="12"/>
  <c r="B62" i="12"/>
  <c r="P61" i="12"/>
  <c r="O61" i="12"/>
  <c r="N61" i="12"/>
  <c r="M61" i="12"/>
  <c r="L61" i="12"/>
  <c r="K61" i="12"/>
  <c r="H61" i="12"/>
  <c r="G61" i="12"/>
  <c r="F61" i="12"/>
  <c r="E61" i="12"/>
  <c r="D61" i="12"/>
  <c r="C61" i="12"/>
  <c r="B61" i="12"/>
  <c r="P60" i="12"/>
  <c r="O60" i="12"/>
  <c r="N60" i="12"/>
  <c r="M60" i="12"/>
  <c r="L60" i="12"/>
  <c r="K60" i="12"/>
  <c r="H60" i="12"/>
  <c r="G60" i="12"/>
  <c r="F60" i="12"/>
  <c r="E60" i="12"/>
  <c r="D60" i="12"/>
  <c r="C60" i="12"/>
  <c r="B60" i="12"/>
  <c r="P59" i="12"/>
  <c r="O59" i="12"/>
  <c r="N59" i="12"/>
  <c r="M59" i="12"/>
  <c r="L59" i="12"/>
  <c r="K59" i="12"/>
  <c r="H59" i="12"/>
  <c r="G59" i="12"/>
  <c r="F59" i="12"/>
  <c r="E59" i="12"/>
  <c r="D59" i="12"/>
  <c r="C59" i="12"/>
  <c r="B59" i="12"/>
  <c r="P58" i="12"/>
  <c r="O58" i="12"/>
  <c r="N58" i="12"/>
  <c r="M58" i="12"/>
  <c r="L58" i="12"/>
  <c r="K58" i="12"/>
  <c r="H58" i="12"/>
  <c r="G58" i="12"/>
  <c r="F58" i="12"/>
  <c r="E58" i="12"/>
  <c r="D58" i="12"/>
  <c r="C58" i="12"/>
  <c r="B58" i="12"/>
  <c r="P57" i="12"/>
  <c r="O57" i="12"/>
  <c r="N57" i="12"/>
  <c r="M57" i="12"/>
  <c r="L57" i="12"/>
  <c r="K57" i="12"/>
  <c r="H57" i="12"/>
  <c r="G57" i="12"/>
  <c r="F57" i="12"/>
  <c r="E57" i="12"/>
  <c r="D57" i="12"/>
  <c r="C57" i="12"/>
  <c r="B57" i="12"/>
  <c r="P56" i="12"/>
  <c r="O56" i="12"/>
  <c r="N56" i="12"/>
  <c r="M56" i="12"/>
  <c r="L56" i="12"/>
  <c r="K56" i="12"/>
  <c r="H56" i="12"/>
  <c r="G56" i="12"/>
  <c r="F56" i="12"/>
  <c r="E56" i="12"/>
  <c r="D56" i="12"/>
  <c r="C56" i="12"/>
  <c r="B56" i="12"/>
  <c r="P55" i="12"/>
  <c r="O55" i="12"/>
  <c r="N55" i="12"/>
  <c r="M55" i="12"/>
  <c r="L55" i="12"/>
  <c r="K55" i="12"/>
  <c r="H55" i="12"/>
  <c r="G55" i="12"/>
  <c r="F55" i="12"/>
  <c r="E55" i="12"/>
  <c r="D55" i="12"/>
  <c r="C55" i="12"/>
  <c r="B55" i="12"/>
  <c r="P54" i="12"/>
  <c r="O54" i="12"/>
  <c r="N54" i="12"/>
  <c r="M54" i="12"/>
  <c r="L54" i="12"/>
  <c r="K54" i="12"/>
  <c r="H54" i="12"/>
  <c r="G54" i="12"/>
  <c r="F54" i="12"/>
  <c r="E54" i="12"/>
  <c r="D54" i="12"/>
  <c r="C54" i="12"/>
  <c r="B54" i="12"/>
  <c r="P53" i="12"/>
  <c r="O53" i="12"/>
  <c r="N53" i="12"/>
  <c r="M53" i="12"/>
  <c r="L53" i="12"/>
  <c r="K53" i="12"/>
  <c r="H53" i="12"/>
  <c r="G53" i="12"/>
  <c r="F53" i="12"/>
  <c r="E53" i="12"/>
  <c r="D53" i="12"/>
  <c r="C53" i="12"/>
  <c r="B53" i="12"/>
  <c r="P52" i="12"/>
  <c r="O52" i="12"/>
  <c r="N52" i="12"/>
  <c r="M52" i="12"/>
  <c r="L52" i="12"/>
  <c r="K52" i="12"/>
  <c r="H52" i="12"/>
  <c r="G52" i="12"/>
  <c r="F52" i="12"/>
  <c r="E52" i="12"/>
  <c r="D52" i="12"/>
  <c r="C52" i="12"/>
  <c r="B52" i="12"/>
  <c r="P51" i="12"/>
  <c r="O51" i="12"/>
  <c r="N51" i="12"/>
  <c r="M51" i="12"/>
  <c r="L51" i="12"/>
  <c r="K51" i="12"/>
  <c r="H51" i="12"/>
  <c r="G51" i="12"/>
  <c r="F51" i="12"/>
  <c r="E51" i="12"/>
  <c r="D51" i="12"/>
  <c r="C51" i="12"/>
  <c r="B51" i="12"/>
  <c r="P50" i="12"/>
  <c r="O50" i="12"/>
  <c r="N50" i="12"/>
  <c r="M50" i="12"/>
  <c r="L50" i="12"/>
  <c r="K50" i="12"/>
  <c r="H50" i="12"/>
  <c r="G50" i="12"/>
  <c r="F50" i="12"/>
  <c r="E50" i="12"/>
  <c r="D50" i="12"/>
  <c r="C50" i="12"/>
  <c r="B50" i="12"/>
  <c r="P49" i="12"/>
  <c r="O49" i="12"/>
  <c r="N49" i="12"/>
  <c r="M49" i="12"/>
  <c r="L49" i="12"/>
  <c r="K49" i="12"/>
  <c r="H49" i="12"/>
  <c r="G49" i="12"/>
  <c r="F49" i="12"/>
  <c r="E49" i="12"/>
  <c r="D49" i="12"/>
  <c r="C49" i="12"/>
  <c r="B49" i="12"/>
  <c r="P48" i="12"/>
  <c r="O48" i="12"/>
  <c r="N48" i="12"/>
  <c r="M48" i="12"/>
  <c r="L48" i="12"/>
  <c r="K48" i="12"/>
  <c r="H48" i="12"/>
  <c r="G48" i="12"/>
  <c r="F48" i="12"/>
  <c r="E48" i="12"/>
  <c r="D48" i="12"/>
  <c r="C48" i="12"/>
  <c r="B48" i="12"/>
  <c r="P47" i="12"/>
  <c r="O47" i="12"/>
  <c r="N47" i="12"/>
  <c r="M47" i="12"/>
  <c r="L47" i="12"/>
  <c r="K47" i="12"/>
  <c r="H47" i="12"/>
  <c r="G47" i="12"/>
  <c r="F47" i="12"/>
  <c r="E47" i="12"/>
  <c r="D47" i="12"/>
  <c r="C47" i="12"/>
  <c r="B47" i="12"/>
  <c r="P46" i="12"/>
  <c r="O46" i="12"/>
  <c r="N46" i="12"/>
  <c r="M46" i="12"/>
  <c r="L46" i="12"/>
  <c r="K46" i="12"/>
  <c r="H46" i="12"/>
  <c r="G46" i="12"/>
  <c r="F46" i="12"/>
  <c r="E46" i="12"/>
  <c r="D46" i="12"/>
  <c r="C46" i="12"/>
  <c r="B46" i="12"/>
  <c r="P45" i="12"/>
  <c r="O45" i="12"/>
  <c r="N45" i="12"/>
  <c r="M45" i="12"/>
  <c r="L45" i="12"/>
  <c r="K45" i="12"/>
  <c r="H45" i="12"/>
  <c r="G45" i="12"/>
  <c r="F45" i="12"/>
  <c r="E45" i="12"/>
  <c r="D45" i="12"/>
  <c r="C45" i="12"/>
  <c r="B45" i="12"/>
  <c r="P44" i="12"/>
  <c r="O44" i="12"/>
  <c r="N44" i="12"/>
  <c r="M44" i="12"/>
  <c r="L44" i="12"/>
  <c r="K44" i="12"/>
  <c r="H44" i="12"/>
  <c r="G44" i="12"/>
  <c r="F44" i="12"/>
  <c r="E44" i="12"/>
  <c r="D44" i="12"/>
  <c r="C44" i="12"/>
  <c r="B44" i="12"/>
  <c r="P43" i="12"/>
  <c r="O43" i="12"/>
  <c r="N43" i="12"/>
  <c r="M43" i="12"/>
  <c r="L43" i="12"/>
  <c r="K43" i="12"/>
  <c r="H43" i="12"/>
  <c r="G43" i="12"/>
  <c r="F43" i="12"/>
  <c r="E43" i="12"/>
  <c r="D43" i="12"/>
  <c r="C43" i="12"/>
  <c r="B43" i="12"/>
  <c r="P42" i="12"/>
  <c r="O42" i="12"/>
  <c r="N42" i="12"/>
  <c r="M42" i="12"/>
  <c r="L42" i="12"/>
  <c r="K42" i="12"/>
  <c r="H42" i="12"/>
  <c r="G42" i="12"/>
  <c r="F42" i="12"/>
  <c r="E42" i="12"/>
  <c r="D42" i="12"/>
  <c r="C42" i="12"/>
  <c r="B42" i="12"/>
  <c r="P41" i="12"/>
  <c r="O41" i="12"/>
  <c r="N41" i="12"/>
  <c r="M41" i="12"/>
  <c r="L41" i="12"/>
  <c r="K41" i="12"/>
  <c r="H41" i="12"/>
  <c r="G41" i="12"/>
  <c r="F41" i="12"/>
  <c r="E41" i="12"/>
  <c r="D41" i="12"/>
  <c r="C41" i="12"/>
  <c r="B41" i="12"/>
  <c r="P40" i="12"/>
  <c r="O40" i="12"/>
  <c r="N40" i="12"/>
  <c r="M40" i="12"/>
  <c r="L40" i="12"/>
  <c r="K40" i="12"/>
  <c r="H40" i="12"/>
  <c r="G40" i="12"/>
  <c r="F40" i="12"/>
  <c r="E40" i="12"/>
  <c r="D40" i="12"/>
  <c r="C40" i="12"/>
  <c r="B40" i="12"/>
  <c r="P39" i="12"/>
  <c r="O39" i="12"/>
  <c r="N39" i="12"/>
  <c r="M39" i="12"/>
  <c r="L39" i="12"/>
  <c r="K39" i="12"/>
  <c r="H39" i="12"/>
  <c r="G39" i="12"/>
  <c r="F39" i="12"/>
  <c r="E39" i="12"/>
  <c r="D39" i="12"/>
  <c r="C39" i="12"/>
  <c r="B39" i="12"/>
  <c r="P38" i="12"/>
  <c r="O38" i="12"/>
  <c r="N38" i="12"/>
  <c r="M38" i="12"/>
  <c r="L38" i="12"/>
  <c r="K38" i="12"/>
  <c r="H38" i="12"/>
  <c r="G38" i="12"/>
  <c r="F38" i="12"/>
  <c r="E38" i="12"/>
  <c r="D38" i="12"/>
  <c r="C38" i="12"/>
  <c r="B38" i="12"/>
  <c r="P37" i="12"/>
  <c r="O37" i="12"/>
  <c r="N37" i="12"/>
  <c r="M37" i="12"/>
  <c r="L37" i="12"/>
  <c r="K37" i="12"/>
  <c r="H37" i="12"/>
  <c r="G37" i="12"/>
  <c r="F37" i="12"/>
  <c r="E37" i="12"/>
  <c r="D37" i="12"/>
  <c r="C37" i="12"/>
  <c r="B37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B36" i="12"/>
  <c r="P35" i="12"/>
  <c r="O35" i="12"/>
  <c r="N35" i="12"/>
  <c r="M35" i="12"/>
  <c r="L35" i="12"/>
  <c r="K35" i="12"/>
  <c r="H35" i="12"/>
  <c r="G35" i="12"/>
  <c r="F35" i="12"/>
  <c r="E35" i="12"/>
  <c r="D35" i="12"/>
  <c r="C35" i="12"/>
  <c r="B35" i="12"/>
  <c r="P34" i="12"/>
  <c r="O34" i="12"/>
  <c r="N34" i="12"/>
  <c r="M34" i="12"/>
  <c r="L34" i="12"/>
  <c r="K34" i="12"/>
  <c r="H34" i="12"/>
  <c r="G34" i="12"/>
  <c r="F34" i="12"/>
  <c r="E34" i="12"/>
  <c r="D34" i="12"/>
  <c r="C34" i="12"/>
  <c r="B34" i="12"/>
  <c r="P33" i="12"/>
  <c r="O33" i="12"/>
  <c r="N33" i="12"/>
  <c r="M33" i="12"/>
  <c r="L33" i="12"/>
  <c r="K33" i="12"/>
  <c r="H33" i="12"/>
  <c r="G33" i="12"/>
  <c r="F33" i="12"/>
  <c r="E33" i="12"/>
  <c r="D33" i="12"/>
  <c r="C33" i="12"/>
  <c r="B33" i="12"/>
  <c r="P32" i="12"/>
  <c r="O32" i="12"/>
  <c r="N32" i="12"/>
  <c r="M32" i="12"/>
  <c r="L32" i="12"/>
  <c r="K32" i="12"/>
  <c r="H32" i="12"/>
  <c r="G32" i="12"/>
  <c r="F32" i="12"/>
  <c r="E32" i="12"/>
  <c r="D32" i="12"/>
  <c r="C32" i="12"/>
  <c r="B32" i="12"/>
  <c r="P31" i="12"/>
  <c r="O31" i="12"/>
  <c r="N31" i="12"/>
  <c r="M31" i="12"/>
  <c r="L31" i="12"/>
  <c r="K31" i="12"/>
  <c r="H31" i="12"/>
  <c r="G31" i="12"/>
  <c r="F31" i="12"/>
  <c r="E31" i="12"/>
  <c r="D31" i="12"/>
  <c r="C31" i="12"/>
  <c r="B31" i="12"/>
  <c r="P30" i="12"/>
  <c r="O30" i="12"/>
  <c r="N30" i="12"/>
  <c r="M30" i="12"/>
  <c r="L30" i="12"/>
  <c r="K30" i="12"/>
  <c r="H30" i="12"/>
  <c r="G30" i="12"/>
  <c r="F30" i="12"/>
  <c r="E30" i="12"/>
  <c r="D30" i="12"/>
  <c r="C30" i="12"/>
  <c r="B30" i="12"/>
  <c r="P29" i="12"/>
  <c r="O29" i="12"/>
  <c r="N29" i="12"/>
  <c r="M29" i="12"/>
  <c r="L29" i="12"/>
  <c r="K29" i="12"/>
  <c r="H29" i="12"/>
  <c r="G29" i="12"/>
  <c r="F29" i="12"/>
  <c r="E29" i="12"/>
  <c r="D29" i="12"/>
  <c r="C29" i="12"/>
  <c r="B29" i="12"/>
  <c r="P28" i="12"/>
  <c r="O28" i="12"/>
  <c r="N28" i="12"/>
  <c r="M28" i="12"/>
  <c r="L28" i="12"/>
  <c r="K28" i="12"/>
  <c r="H28" i="12"/>
  <c r="G28" i="12"/>
  <c r="F28" i="12"/>
  <c r="E28" i="12"/>
  <c r="D28" i="12"/>
  <c r="C28" i="12"/>
  <c r="B28" i="12"/>
  <c r="P27" i="12"/>
  <c r="O27" i="12"/>
  <c r="N27" i="12"/>
  <c r="M27" i="12"/>
  <c r="L27" i="12"/>
  <c r="K27" i="12"/>
  <c r="H27" i="12"/>
  <c r="G27" i="12"/>
  <c r="F27" i="12"/>
  <c r="E27" i="12"/>
  <c r="D27" i="12"/>
  <c r="C27" i="12"/>
  <c r="B27" i="12"/>
  <c r="P26" i="12"/>
  <c r="O26" i="12"/>
  <c r="N26" i="12"/>
  <c r="M26" i="12"/>
  <c r="L26" i="12"/>
  <c r="K26" i="12"/>
  <c r="H26" i="12"/>
  <c r="G26" i="12"/>
  <c r="F26" i="12"/>
  <c r="E26" i="12"/>
  <c r="D26" i="12"/>
  <c r="C26" i="12"/>
  <c r="B26" i="12"/>
  <c r="P25" i="12"/>
  <c r="O25" i="12"/>
  <c r="N25" i="12"/>
  <c r="M25" i="12"/>
  <c r="L25" i="12"/>
  <c r="K25" i="12"/>
  <c r="H25" i="12"/>
  <c r="G25" i="12"/>
  <c r="F25" i="12"/>
  <c r="E25" i="12"/>
  <c r="D25" i="12"/>
  <c r="C25" i="12"/>
  <c r="B25" i="12"/>
  <c r="P24" i="12"/>
  <c r="O24" i="12"/>
  <c r="N24" i="12"/>
  <c r="M24" i="12"/>
  <c r="L24" i="12"/>
  <c r="K24" i="12"/>
  <c r="H24" i="12"/>
  <c r="G24" i="12"/>
  <c r="F24" i="12"/>
  <c r="E24" i="12"/>
  <c r="D24" i="12"/>
  <c r="C24" i="12"/>
  <c r="B24" i="12"/>
  <c r="P23" i="12"/>
  <c r="O23" i="12"/>
  <c r="N23" i="12"/>
  <c r="M23" i="12"/>
  <c r="L23" i="12"/>
  <c r="K23" i="12"/>
  <c r="H23" i="12"/>
  <c r="G23" i="12"/>
  <c r="F23" i="12"/>
  <c r="E23" i="12"/>
  <c r="D23" i="12"/>
  <c r="C23" i="12"/>
  <c r="B23" i="12"/>
  <c r="P22" i="12"/>
  <c r="O22" i="12"/>
  <c r="N22" i="12"/>
  <c r="M22" i="12"/>
  <c r="L22" i="12"/>
  <c r="K22" i="12"/>
  <c r="H22" i="12"/>
  <c r="G22" i="12"/>
  <c r="F22" i="12"/>
  <c r="E22" i="12"/>
  <c r="D22" i="12"/>
  <c r="C22" i="12"/>
  <c r="B22" i="12"/>
  <c r="P21" i="12"/>
  <c r="O21" i="12"/>
  <c r="N21" i="12"/>
  <c r="M21" i="12"/>
  <c r="L21" i="12"/>
  <c r="K21" i="12"/>
  <c r="H21" i="12"/>
  <c r="G21" i="12"/>
  <c r="F21" i="12"/>
  <c r="E21" i="12"/>
  <c r="D21" i="12"/>
  <c r="C21" i="12"/>
  <c r="B21" i="12"/>
  <c r="P20" i="12"/>
  <c r="O20" i="12"/>
  <c r="N20" i="12"/>
  <c r="M20" i="12"/>
  <c r="L20" i="12"/>
  <c r="K20" i="12"/>
  <c r="H20" i="12"/>
  <c r="G20" i="12"/>
  <c r="F20" i="12"/>
  <c r="E20" i="12"/>
  <c r="D20" i="12"/>
  <c r="C20" i="12"/>
  <c r="B20" i="12"/>
  <c r="P19" i="12"/>
  <c r="O19" i="12"/>
  <c r="N19" i="12"/>
  <c r="M19" i="12"/>
  <c r="L19" i="12"/>
  <c r="K19" i="12"/>
  <c r="H19" i="12"/>
  <c r="G19" i="12"/>
  <c r="F19" i="12"/>
  <c r="E19" i="12"/>
  <c r="D19" i="12"/>
  <c r="C19" i="12"/>
  <c r="B19" i="12"/>
  <c r="P18" i="12"/>
  <c r="O18" i="12"/>
  <c r="N18" i="12"/>
  <c r="M18" i="12"/>
  <c r="L18" i="12"/>
  <c r="K18" i="12"/>
  <c r="H18" i="12"/>
  <c r="G18" i="12"/>
  <c r="F18" i="12"/>
  <c r="E18" i="12"/>
  <c r="D18" i="12"/>
  <c r="C18" i="12"/>
  <c r="B18" i="12"/>
  <c r="P17" i="12"/>
  <c r="O17" i="12"/>
  <c r="N17" i="12"/>
  <c r="M17" i="12"/>
  <c r="L17" i="12"/>
  <c r="K17" i="12"/>
  <c r="H17" i="12"/>
  <c r="G17" i="12"/>
  <c r="F17" i="12"/>
  <c r="E17" i="12"/>
  <c r="D17" i="12"/>
  <c r="C17" i="12"/>
  <c r="B17" i="12"/>
  <c r="P16" i="12"/>
  <c r="O16" i="12"/>
  <c r="N16" i="12"/>
  <c r="M16" i="12"/>
  <c r="L16" i="12"/>
  <c r="K16" i="12"/>
  <c r="H16" i="12"/>
  <c r="G16" i="12"/>
  <c r="F16" i="12"/>
  <c r="E16" i="12"/>
  <c r="D16" i="12"/>
  <c r="C16" i="12"/>
  <c r="B16" i="12"/>
  <c r="P15" i="12"/>
  <c r="O15" i="12"/>
  <c r="N15" i="12"/>
  <c r="M15" i="12"/>
  <c r="L15" i="12"/>
  <c r="K15" i="12"/>
  <c r="H15" i="12"/>
  <c r="G15" i="12"/>
  <c r="F15" i="12"/>
  <c r="E15" i="12"/>
  <c r="D15" i="12"/>
  <c r="C15" i="12"/>
  <c r="B15" i="12"/>
  <c r="P14" i="12"/>
  <c r="O14" i="12"/>
  <c r="N14" i="12"/>
  <c r="M14" i="12"/>
  <c r="L14" i="12"/>
  <c r="K14" i="12"/>
  <c r="H14" i="12"/>
  <c r="G14" i="12"/>
  <c r="F14" i="12"/>
  <c r="E14" i="12"/>
  <c r="D14" i="12"/>
  <c r="C14" i="12"/>
  <c r="B14" i="12"/>
  <c r="P13" i="12"/>
  <c r="O13" i="12"/>
  <c r="N13" i="12"/>
  <c r="M13" i="12"/>
  <c r="L13" i="12"/>
  <c r="K13" i="12"/>
  <c r="H13" i="12"/>
  <c r="G13" i="12"/>
  <c r="F13" i="12"/>
  <c r="E13" i="12"/>
  <c r="D13" i="12"/>
  <c r="C13" i="12"/>
  <c r="B13" i="12"/>
  <c r="P12" i="12"/>
  <c r="O12" i="12"/>
  <c r="N12" i="12"/>
  <c r="M12" i="12"/>
  <c r="L12" i="12"/>
  <c r="K12" i="12"/>
  <c r="H12" i="12"/>
  <c r="G12" i="12"/>
  <c r="F12" i="12"/>
  <c r="E12" i="12"/>
  <c r="D12" i="12"/>
  <c r="C12" i="12"/>
  <c r="B12" i="12"/>
  <c r="P11" i="12"/>
  <c r="O11" i="12"/>
  <c r="N11" i="12"/>
  <c r="M11" i="12"/>
  <c r="L11" i="12"/>
  <c r="K11" i="12"/>
  <c r="H11" i="12"/>
  <c r="G11" i="12"/>
  <c r="F11" i="12"/>
  <c r="E11" i="12"/>
  <c r="D11" i="12"/>
  <c r="C11" i="12"/>
  <c r="B11" i="12"/>
  <c r="P10" i="12"/>
  <c r="O10" i="12"/>
  <c r="N10" i="12"/>
  <c r="M10" i="12"/>
  <c r="L10" i="12"/>
  <c r="K10" i="12"/>
  <c r="H10" i="12"/>
  <c r="G10" i="12"/>
  <c r="F10" i="12"/>
  <c r="E10" i="12"/>
  <c r="D10" i="12"/>
  <c r="C10" i="12"/>
  <c r="B10" i="12"/>
  <c r="P9" i="12"/>
  <c r="O9" i="12"/>
  <c r="N9" i="12"/>
  <c r="M9" i="12"/>
  <c r="L9" i="12"/>
  <c r="K9" i="12"/>
  <c r="H9" i="12"/>
  <c r="G9" i="12"/>
  <c r="F9" i="12"/>
  <c r="E9" i="12"/>
  <c r="D9" i="12"/>
  <c r="C9" i="12"/>
  <c r="B9" i="12"/>
  <c r="P8" i="12"/>
  <c r="O8" i="12"/>
  <c r="N8" i="12"/>
  <c r="M8" i="12"/>
  <c r="L8" i="12"/>
  <c r="K8" i="12"/>
  <c r="H8" i="12"/>
  <c r="G8" i="12"/>
  <c r="F8" i="12"/>
  <c r="E8" i="12"/>
  <c r="D8" i="12"/>
  <c r="C8" i="12"/>
  <c r="B8" i="12"/>
  <c r="P7" i="12"/>
  <c r="O7" i="12"/>
  <c r="N7" i="12"/>
  <c r="M7" i="12"/>
  <c r="L7" i="12"/>
  <c r="K7" i="12"/>
  <c r="H7" i="12"/>
  <c r="G7" i="12"/>
  <c r="F7" i="12"/>
  <c r="E7" i="12"/>
  <c r="D7" i="12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E6" i="19"/>
  <c r="G6" i="19" s="1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L208" i="19"/>
  <c r="F208" i="19"/>
  <c r="E208" i="19"/>
  <c r="D208" i="19"/>
  <c r="D209" i="19" s="1"/>
  <c r="D210" i="19" s="1"/>
  <c r="D211" i="19" s="1"/>
  <c r="C208" i="19"/>
  <c r="L204" i="19"/>
  <c r="F204" i="19"/>
  <c r="E204" i="19"/>
  <c r="D204" i="19"/>
  <c r="D205" i="19" s="1"/>
  <c r="D206" i="19" s="1"/>
  <c r="D207" i="19" s="1"/>
  <c r="C204" i="19"/>
  <c r="L200" i="19"/>
  <c r="F200" i="19"/>
  <c r="E200" i="19"/>
  <c r="D200" i="19"/>
  <c r="D201" i="19" s="1"/>
  <c r="D202" i="19" s="1"/>
  <c r="D203" i="19" s="1"/>
  <c r="C200" i="19"/>
  <c r="L196" i="19"/>
  <c r="F196" i="19"/>
  <c r="E196" i="19"/>
  <c r="D196" i="19"/>
  <c r="D197" i="19" s="1"/>
  <c r="D198" i="19" s="1"/>
  <c r="D199" i="19" s="1"/>
  <c r="C196" i="19"/>
  <c r="L192" i="19"/>
  <c r="F192" i="19"/>
  <c r="E192" i="19"/>
  <c r="D192" i="19"/>
  <c r="D193" i="19" s="1"/>
  <c r="D194" i="19" s="1"/>
  <c r="D195" i="19" s="1"/>
  <c r="C192" i="19"/>
  <c r="L188" i="19"/>
  <c r="F188" i="19"/>
  <c r="E188" i="19"/>
  <c r="D188" i="19"/>
  <c r="D189" i="19" s="1"/>
  <c r="D190" i="19" s="1"/>
  <c r="D191" i="19" s="1"/>
  <c r="C188" i="19"/>
  <c r="L184" i="19"/>
  <c r="F184" i="19"/>
  <c r="E184" i="19"/>
  <c r="D184" i="19"/>
  <c r="D185" i="19" s="1"/>
  <c r="D186" i="19" s="1"/>
  <c r="D187" i="19" s="1"/>
  <c r="C184" i="19"/>
  <c r="L180" i="19"/>
  <c r="F180" i="19"/>
  <c r="E180" i="19"/>
  <c r="D180" i="19"/>
  <c r="D181" i="19" s="1"/>
  <c r="D182" i="19" s="1"/>
  <c r="D183" i="19" s="1"/>
  <c r="C180" i="19"/>
  <c r="L176" i="19"/>
  <c r="F176" i="19"/>
  <c r="E176" i="19"/>
  <c r="D176" i="19"/>
  <c r="D177" i="19" s="1"/>
  <c r="D178" i="19" s="1"/>
  <c r="D179" i="19" s="1"/>
  <c r="C176" i="19"/>
  <c r="L172" i="19"/>
  <c r="F172" i="19"/>
  <c r="E172" i="19"/>
  <c r="D172" i="19"/>
  <c r="D173" i="19" s="1"/>
  <c r="D174" i="19" s="1"/>
  <c r="D175" i="19" s="1"/>
  <c r="C172" i="19"/>
  <c r="L168" i="19"/>
  <c r="F168" i="19"/>
  <c r="E168" i="19"/>
  <c r="D168" i="19"/>
  <c r="D169" i="19" s="1"/>
  <c r="D170" i="19" s="1"/>
  <c r="D171" i="19" s="1"/>
  <c r="C168" i="19"/>
  <c r="L164" i="19"/>
  <c r="F164" i="19"/>
  <c r="E164" i="19"/>
  <c r="D164" i="19"/>
  <c r="D165" i="19" s="1"/>
  <c r="D166" i="19" s="1"/>
  <c r="D167" i="19" s="1"/>
  <c r="C164" i="19"/>
  <c r="L160" i="19"/>
  <c r="F160" i="19"/>
  <c r="E160" i="19"/>
  <c r="D160" i="19"/>
  <c r="D161" i="19" s="1"/>
  <c r="D162" i="19" s="1"/>
  <c r="D163" i="19" s="1"/>
  <c r="C160" i="19"/>
  <c r="L156" i="19"/>
  <c r="F156" i="19"/>
  <c r="E156" i="19"/>
  <c r="D156" i="19"/>
  <c r="D157" i="19" s="1"/>
  <c r="D158" i="19" s="1"/>
  <c r="D159" i="19" s="1"/>
  <c r="C156" i="19"/>
  <c r="L152" i="19"/>
  <c r="F152" i="19"/>
  <c r="E152" i="19"/>
  <c r="D152" i="19"/>
  <c r="D153" i="19" s="1"/>
  <c r="D154" i="19" s="1"/>
  <c r="D155" i="19" s="1"/>
  <c r="C152" i="19"/>
  <c r="L148" i="19"/>
  <c r="F148" i="19"/>
  <c r="E148" i="19"/>
  <c r="D148" i="19"/>
  <c r="D149" i="19" s="1"/>
  <c r="D150" i="19" s="1"/>
  <c r="D151" i="19" s="1"/>
  <c r="C148" i="19"/>
  <c r="L144" i="19"/>
  <c r="F144" i="19"/>
  <c r="E144" i="19"/>
  <c r="D144" i="19"/>
  <c r="D145" i="19" s="1"/>
  <c r="D146" i="19" s="1"/>
  <c r="D147" i="19" s="1"/>
  <c r="C144" i="19"/>
  <c r="L140" i="19"/>
  <c r="F140" i="19"/>
  <c r="E140" i="19"/>
  <c r="D140" i="19"/>
  <c r="C140" i="19"/>
  <c r="L136" i="19"/>
  <c r="F136" i="19"/>
  <c r="E136" i="19"/>
  <c r="D136" i="19"/>
  <c r="D137" i="19" s="1"/>
  <c r="D138" i="19" s="1"/>
  <c r="D139" i="19" s="1"/>
  <c r="C136" i="19"/>
  <c r="L132" i="19"/>
  <c r="F132" i="19"/>
  <c r="E132" i="19"/>
  <c r="D132" i="19"/>
  <c r="D133" i="19" s="1"/>
  <c r="D134" i="19" s="1"/>
  <c r="D135" i="19" s="1"/>
  <c r="C132" i="19"/>
  <c r="L128" i="19"/>
  <c r="F128" i="19"/>
  <c r="E128" i="19"/>
  <c r="D128" i="19"/>
  <c r="D129" i="19" s="1"/>
  <c r="D130" i="19" s="1"/>
  <c r="D131" i="19" s="1"/>
  <c r="C128" i="19"/>
  <c r="L124" i="19"/>
  <c r="F124" i="19"/>
  <c r="E124" i="19"/>
  <c r="D124" i="19"/>
  <c r="D125" i="19" s="1"/>
  <c r="D126" i="19" s="1"/>
  <c r="D127" i="19" s="1"/>
  <c r="C124" i="19"/>
  <c r="L120" i="19"/>
  <c r="F120" i="19"/>
  <c r="E120" i="19"/>
  <c r="D120" i="19"/>
  <c r="D121" i="19" s="1"/>
  <c r="D122" i="19" s="1"/>
  <c r="D123" i="19" s="1"/>
  <c r="C120" i="19"/>
  <c r="L116" i="19"/>
  <c r="F116" i="19"/>
  <c r="E116" i="19"/>
  <c r="D116" i="19"/>
  <c r="D117" i="19" s="1"/>
  <c r="D118" i="19" s="1"/>
  <c r="D119" i="19" s="1"/>
  <c r="C116" i="19"/>
  <c r="L112" i="19"/>
  <c r="F112" i="19"/>
  <c r="E112" i="19"/>
  <c r="D112" i="19"/>
  <c r="D113" i="19" s="1"/>
  <c r="D114" i="19" s="1"/>
  <c r="D115" i="19" s="1"/>
  <c r="C112" i="19"/>
  <c r="L108" i="19"/>
  <c r="F108" i="19"/>
  <c r="E108" i="19"/>
  <c r="D108" i="19"/>
  <c r="D109" i="19" s="1"/>
  <c r="D110" i="19" s="1"/>
  <c r="D111" i="19" s="1"/>
  <c r="C108" i="19"/>
  <c r="L104" i="19"/>
  <c r="F104" i="19"/>
  <c r="E104" i="19"/>
  <c r="D104" i="19"/>
  <c r="C104" i="19"/>
  <c r="L100" i="19"/>
  <c r="F100" i="19"/>
  <c r="E100" i="19"/>
  <c r="D100" i="19"/>
  <c r="D101" i="19" s="1"/>
  <c r="D102" i="19" s="1"/>
  <c r="D103" i="19" s="1"/>
  <c r="C100" i="19"/>
  <c r="L96" i="19"/>
  <c r="F96" i="19"/>
  <c r="E96" i="19"/>
  <c r="D96" i="19"/>
  <c r="D97" i="19" s="1"/>
  <c r="D98" i="19" s="1"/>
  <c r="D99" i="19" s="1"/>
  <c r="C96" i="19"/>
  <c r="L92" i="19"/>
  <c r="F92" i="19"/>
  <c r="E92" i="19"/>
  <c r="D92" i="19"/>
  <c r="C92" i="19"/>
  <c r="L88" i="19"/>
  <c r="F88" i="19"/>
  <c r="E88" i="19"/>
  <c r="D88" i="19"/>
  <c r="C88" i="19"/>
  <c r="L84" i="19"/>
  <c r="F84" i="19"/>
  <c r="E84" i="19"/>
  <c r="D84" i="19"/>
  <c r="D85" i="19" s="1"/>
  <c r="D86" i="19" s="1"/>
  <c r="D87" i="19" s="1"/>
  <c r="C84" i="19"/>
  <c r="L80" i="19"/>
  <c r="F80" i="19"/>
  <c r="E80" i="19"/>
  <c r="D80" i="19"/>
  <c r="D81" i="19" s="1"/>
  <c r="D82" i="19" s="1"/>
  <c r="D83" i="19" s="1"/>
  <c r="C80" i="19"/>
  <c r="L76" i="19"/>
  <c r="F76" i="19"/>
  <c r="E76" i="19"/>
  <c r="D76" i="19"/>
  <c r="D77" i="19" s="1"/>
  <c r="D78" i="19" s="1"/>
  <c r="D79" i="19" s="1"/>
  <c r="C76" i="19"/>
  <c r="L72" i="19"/>
  <c r="F72" i="19"/>
  <c r="E72" i="19"/>
  <c r="D72" i="19"/>
  <c r="C72" i="19"/>
  <c r="L68" i="19"/>
  <c r="F68" i="19"/>
  <c r="E68" i="19"/>
  <c r="D68" i="19"/>
  <c r="D69" i="19" s="1"/>
  <c r="D70" i="19" s="1"/>
  <c r="D71" i="19" s="1"/>
  <c r="C68" i="19"/>
  <c r="L64" i="19"/>
  <c r="F64" i="19"/>
  <c r="E64" i="19"/>
  <c r="D64" i="19"/>
  <c r="D65" i="19" s="1"/>
  <c r="D66" i="19" s="1"/>
  <c r="D67" i="19" s="1"/>
  <c r="C64" i="19"/>
  <c r="L60" i="19"/>
  <c r="F60" i="19"/>
  <c r="E60" i="19"/>
  <c r="D60" i="19"/>
  <c r="D61" i="19" s="1"/>
  <c r="D62" i="19" s="1"/>
  <c r="D63" i="19" s="1"/>
  <c r="C60" i="19"/>
  <c r="L56" i="19"/>
  <c r="F56" i="19"/>
  <c r="E56" i="19"/>
  <c r="D56" i="19"/>
  <c r="D57" i="19" s="1"/>
  <c r="D58" i="19" s="1"/>
  <c r="D59" i="19" s="1"/>
  <c r="C56" i="19"/>
  <c r="L52" i="19"/>
  <c r="F52" i="19"/>
  <c r="E52" i="19"/>
  <c r="D52" i="19"/>
  <c r="D53" i="19" s="1"/>
  <c r="D54" i="19" s="1"/>
  <c r="D55" i="19" s="1"/>
  <c r="C52" i="19"/>
  <c r="L48" i="19"/>
  <c r="F48" i="19"/>
  <c r="E48" i="19"/>
  <c r="D48" i="19"/>
  <c r="D49" i="19" s="1"/>
  <c r="D50" i="19" s="1"/>
  <c r="D51" i="19" s="1"/>
  <c r="C48" i="19"/>
  <c r="L44" i="19"/>
  <c r="F44" i="19"/>
  <c r="E44" i="19"/>
  <c r="D44" i="19"/>
  <c r="D45" i="19" s="1"/>
  <c r="D46" i="19" s="1"/>
  <c r="D47" i="19" s="1"/>
  <c r="C44" i="19"/>
  <c r="L40" i="19"/>
  <c r="F40" i="19"/>
  <c r="E40" i="19"/>
  <c r="D40" i="19"/>
  <c r="D41" i="19" s="1"/>
  <c r="D42" i="19" s="1"/>
  <c r="D43" i="19" s="1"/>
  <c r="C40" i="19"/>
  <c r="L36" i="19"/>
  <c r="F36" i="19"/>
  <c r="E36" i="19"/>
  <c r="D36" i="19"/>
  <c r="D37" i="19" s="1"/>
  <c r="D38" i="19" s="1"/>
  <c r="D39" i="19" s="1"/>
  <c r="C36" i="19"/>
  <c r="L32" i="19"/>
  <c r="F32" i="19"/>
  <c r="E32" i="19"/>
  <c r="D32" i="19"/>
  <c r="D33" i="19" s="1"/>
  <c r="D34" i="19" s="1"/>
  <c r="D35" i="19" s="1"/>
  <c r="C32" i="19"/>
  <c r="L28" i="19"/>
  <c r="F28" i="19"/>
  <c r="E28" i="19"/>
  <c r="D28" i="19"/>
  <c r="C28" i="19"/>
  <c r="L24" i="19"/>
  <c r="F24" i="19"/>
  <c r="E24" i="19"/>
  <c r="D24" i="19"/>
  <c r="D25" i="19" s="1"/>
  <c r="D26" i="19" s="1"/>
  <c r="D27" i="19" s="1"/>
  <c r="C24" i="19"/>
  <c r="L20" i="19"/>
  <c r="F20" i="19"/>
  <c r="E20" i="19"/>
  <c r="D20" i="19"/>
  <c r="D21" i="19" s="1"/>
  <c r="D22" i="19" s="1"/>
  <c r="D23" i="19" s="1"/>
  <c r="C20" i="19"/>
  <c r="L16" i="19"/>
  <c r="F16" i="19"/>
  <c r="E16" i="19"/>
  <c r="D16" i="19"/>
  <c r="C16" i="19"/>
  <c r="L12" i="19"/>
  <c r="F12" i="19"/>
  <c r="E12" i="19"/>
  <c r="D12" i="19"/>
  <c r="C12" i="19"/>
  <c r="I7" i="11" l="1"/>
  <c r="I74" i="11"/>
  <c r="I10" i="11"/>
  <c r="I50" i="11"/>
  <c r="I117" i="11"/>
  <c r="I109" i="11"/>
  <c r="I101" i="11"/>
  <c r="I93" i="11"/>
  <c r="I123" i="11"/>
  <c r="I107" i="11"/>
  <c r="I99" i="11"/>
  <c r="I122" i="11"/>
  <c r="I106" i="11"/>
  <c r="I90" i="11"/>
  <c r="I124" i="11"/>
  <c r="I116" i="11"/>
  <c r="I108" i="11"/>
  <c r="I100" i="11"/>
  <c r="I92" i="11"/>
  <c r="I115" i="11"/>
  <c r="I91" i="11"/>
  <c r="I114" i="11"/>
  <c r="I98" i="11"/>
  <c r="I121" i="11"/>
  <c r="I113" i="11"/>
  <c r="I105" i="11"/>
  <c r="I97" i="11"/>
  <c r="I119" i="11"/>
  <c r="I118" i="11"/>
  <c r="I110" i="11"/>
  <c r="I102" i="11"/>
  <c r="I94" i="11"/>
  <c r="I120" i="11"/>
  <c r="I112" i="11"/>
  <c r="I104" i="11"/>
  <c r="I96" i="11"/>
  <c r="I111" i="11"/>
  <c r="I103" i="11"/>
  <c r="I95" i="11"/>
  <c r="I9" i="11"/>
  <c r="I17" i="11"/>
  <c r="I25" i="11"/>
  <c r="I33" i="11"/>
  <c r="I41" i="11"/>
  <c r="I49" i="11"/>
  <c r="I57" i="11"/>
  <c r="I65" i="11"/>
  <c r="I73" i="11"/>
  <c r="I81" i="11"/>
  <c r="I89" i="11"/>
  <c r="I18" i="11"/>
  <c r="I8" i="11"/>
  <c r="I16" i="11"/>
  <c r="I24" i="11"/>
  <c r="I32" i="11"/>
  <c r="I40" i="11"/>
  <c r="I48" i="11"/>
  <c r="I56" i="11"/>
  <c r="I64" i="11"/>
  <c r="I72" i="11"/>
  <c r="I80" i="11"/>
  <c r="I88" i="11"/>
  <c r="I42" i="11"/>
  <c r="I66" i="11"/>
  <c r="I82" i="11"/>
  <c r="I15" i="11"/>
  <c r="I23" i="11"/>
  <c r="I31" i="11"/>
  <c r="I39" i="11"/>
  <c r="I47" i="11"/>
  <c r="I55" i="11"/>
  <c r="I63" i="11"/>
  <c r="I71" i="11"/>
  <c r="I79" i="11"/>
  <c r="I87" i="11"/>
  <c r="I26" i="11"/>
  <c r="I14" i="11"/>
  <c r="I22" i="11"/>
  <c r="I30" i="11"/>
  <c r="I38" i="11"/>
  <c r="I46" i="11"/>
  <c r="I54" i="11"/>
  <c r="I62" i="11"/>
  <c r="I70" i="11"/>
  <c r="I78" i="11"/>
  <c r="I86" i="11"/>
  <c r="I34" i="11"/>
  <c r="I58" i="11"/>
  <c r="I13" i="11"/>
  <c r="I21" i="11"/>
  <c r="I29" i="11"/>
  <c r="I37" i="11"/>
  <c r="I45" i="11"/>
  <c r="I53" i="11"/>
  <c r="I61" i="11"/>
  <c r="I69" i="11"/>
  <c r="I77" i="11"/>
  <c r="I85" i="11"/>
  <c r="I20" i="11"/>
  <c r="I28" i="11"/>
  <c r="I36" i="11"/>
  <c r="I44" i="11"/>
  <c r="I52" i="11"/>
  <c r="I60" i="11"/>
  <c r="I68" i="11"/>
  <c r="I76" i="11"/>
  <c r="I84" i="11"/>
  <c r="I12" i="11"/>
  <c r="I11" i="11"/>
  <c r="I19" i="11"/>
  <c r="I27" i="11"/>
  <c r="I35" i="11"/>
  <c r="I43" i="11"/>
  <c r="I51" i="11"/>
  <c r="I59" i="11"/>
  <c r="I67" i="11"/>
  <c r="I75" i="11"/>
  <c r="I83" i="11"/>
  <c r="I180" i="19"/>
  <c r="J208" i="19"/>
  <c r="I204" i="19"/>
  <c r="I184" i="19"/>
  <c r="J192" i="19"/>
  <c r="J200" i="19"/>
  <c r="I208" i="19"/>
  <c r="I120" i="19"/>
  <c r="I176" i="19"/>
  <c r="J184" i="19"/>
  <c r="I188" i="19"/>
  <c r="I196" i="19"/>
  <c r="J176" i="19"/>
  <c r="J188" i="19"/>
  <c r="J196" i="19"/>
  <c r="J180" i="19"/>
  <c r="I192" i="19"/>
  <c r="I200" i="19"/>
  <c r="J204" i="19"/>
  <c r="J32" i="19"/>
  <c r="I64" i="19"/>
  <c r="I94" i="12"/>
  <c r="I30" i="12"/>
  <c r="J16" i="19"/>
  <c r="J24" i="19"/>
  <c r="I40" i="19"/>
  <c r="I92" i="19"/>
  <c r="J96" i="19"/>
  <c r="J156" i="19"/>
  <c r="J112" i="19"/>
  <c r="I136" i="19"/>
  <c r="I148" i="19"/>
  <c r="J64" i="19"/>
  <c r="J76" i="19"/>
  <c r="J88" i="19"/>
  <c r="J60" i="19"/>
  <c r="I72" i="19"/>
  <c r="J48" i="19"/>
  <c r="I62" i="12"/>
  <c r="I48" i="19"/>
  <c r="J84" i="19"/>
  <c r="D29" i="19"/>
  <c r="D30" i="19" s="1"/>
  <c r="D31" i="19" s="1"/>
  <c r="J40" i="19"/>
  <c r="J44" i="19"/>
  <c r="I68" i="19"/>
  <c r="J72" i="19"/>
  <c r="I104" i="19"/>
  <c r="J120" i="19"/>
  <c r="I124" i="19"/>
  <c r="J68" i="19"/>
  <c r="I50" i="12"/>
  <c r="D105" i="19"/>
  <c r="D106" i="19" s="1"/>
  <c r="D107" i="19" s="1"/>
  <c r="J52" i="19"/>
  <c r="I52" i="19"/>
  <c r="J36" i="19"/>
  <c r="B12" i="19"/>
  <c r="B13" i="19" s="1"/>
  <c r="L13" i="19" s="1"/>
  <c r="D13" i="19"/>
  <c r="D14" i="19" s="1"/>
  <c r="D15" i="19" s="1"/>
  <c r="D17" i="19"/>
  <c r="D18" i="19" s="1"/>
  <c r="D19" i="19" s="1"/>
  <c r="J12" i="19"/>
  <c r="J20" i="19"/>
  <c r="I28" i="19"/>
  <c r="I20" i="19"/>
  <c r="I24" i="19"/>
  <c r="I32" i="19"/>
  <c r="J28" i="19"/>
  <c r="I12" i="19"/>
  <c r="I36" i="19"/>
  <c r="I16" i="19"/>
  <c r="J80" i="19"/>
  <c r="I88" i="19"/>
  <c r="I160" i="19"/>
  <c r="J160" i="19"/>
  <c r="I172" i="19"/>
  <c r="J172" i="19"/>
  <c r="I128" i="19"/>
  <c r="J128" i="19"/>
  <c r="J56" i="19"/>
  <c r="I56" i="19"/>
  <c r="D73" i="19"/>
  <c r="D74" i="19" s="1"/>
  <c r="D75" i="19" s="1"/>
  <c r="I80" i="19"/>
  <c r="D93" i="19"/>
  <c r="D94" i="19" s="1"/>
  <c r="D95" i="19" s="1"/>
  <c r="J132" i="19"/>
  <c r="J152" i="19"/>
  <c r="I152" i="19"/>
  <c r="I100" i="19"/>
  <c r="J100" i="19"/>
  <c r="I84" i="19"/>
  <c r="D89" i="19"/>
  <c r="D90" i="19" s="1"/>
  <c r="D91" i="19" s="1"/>
  <c r="I132" i="19"/>
  <c r="J140" i="19"/>
  <c r="I140" i="19"/>
  <c r="J168" i="19"/>
  <c r="I44" i="19"/>
  <c r="I76" i="19"/>
  <c r="I156" i="19"/>
  <c r="J108" i="19"/>
  <c r="I108" i="19"/>
  <c r="I164" i="19"/>
  <c r="I168" i="19"/>
  <c r="J148" i="19"/>
  <c r="J164" i="19"/>
  <c r="I60" i="19"/>
  <c r="J104" i="19"/>
  <c r="J116" i="19"/>
  <c r="I116" i="19"/>
  <c r="J144" i="19"/>
  <c r="I144" i="19"/>
  <c r="J92" i="19"/>
  <c r="I96" i="19"/>
  <c r="J124" i="19"/>
  <c r="J136" i="19"/>
  <c r="I112" i="19"/>
  <c r="D141" i="19"/>
  <c r="D142" i="19" s="1"/>
  <c r="D143" i="19" s="1"/>
  <c r="G6" i="12"/>
  <c r="O6" i="12" s="1"/>
  <c r="D6" i="12"/>
  <c r="K6" i="12" s="1"/>
  <c r="G6" i="11"/>
  <c r="E6" i="1"/>
  <c r="F6" i="19" s="1"/>
  <c r="H6" i="19" s="1"/>
  <c r="F6" i="1"/>
  <c r="D6" i="11"/>
  <c r="I82" i="12"/>
  <c r="I98" i="12"/>
  <c r="I18" i="12"/>
  <c r="I10" i="12"/>
  <c r="I118" i="12"/>
  <c r="I86" i="12"/>
  <c r="I54" i="12"/>
  <c r="I22" i="12"/>
  <c r="I102" i="12"/>
  <c r="I70" i="12"/>
  <c r="I38" i="12"/>
  <c r="I114" i="12"/>
  <c r="I26" i="12"/>
  <c r="I58" i="12"/>
  <c r="I90" i="12"/>
  <c r="I122" i="12"/>
  <c r="I14" i="12"/>
  <c r="I46" i="12"/>
  <c r="I78" i="12"/>
  <c r="I110" i="12"/>
  <c r="E8" i="1"/>
  <c r="I34" i="12"/>
  <c r="I66" i="12"/>
  <c r="I123" i="12"/>
  <c r="I7" i="12"/>
  <c r="I42" i="12"/>
  <c r="I74" i="12"/>
  <c r="I106" i="12"/>
  <c r="I9" i="12"/>
  <c r="I13" i="12"/>
  <c r="I17" i="12"/>
  <c r="I21" i="12"/>
  <c r="I25" i="12"/>
  <c r="I29" i="12"/>
  <c r="I33" i="12"/>
  <c r="I37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105" i="12"/>
  <c r="I109" i="12"/>
  <c r="I113" i="12"/>
  <c r="I117" i="12"/>
  <c r="I121" i="12"/>
  <c r="I8" i="12"/>
  <c r="I12" i="12"/>
  <c r="I16" i="12"/>
  <c r="I20" i="12"/>
  <c r="I24" i="12"/>
  <c r="I28" i="12"/>
  <c r="I32" i="12"/>
  <c r="I36" i="12"/>
  <c r="I40" i="12"/>
  <c r="I44" i="12"/>
  <c r="I48" i="12"/>
  <c r="I52" i="12"/>
  <c r="I56" i="12"/>
  <c r="I60" i="12"/>
  <c r="I64" i="12"/>
  <c r="I68" i="12"/>
  <c r="I72" i="12"/>
  <c r="I76" i="12"/>
  <c r="I80" i="12"/>
  <c r="I84" i="12"/>
  <c r="I88" i="12"/>
  <c r="I92" i="12"/>
  <c r="I96" i="12"/>
  <c r="I100" i="12"/>
  <c r="I104" i="12"/>
  <c r="I108" i="12"/>
  <c r="I112" i="12"/>
  <c r="I116" i="12"/>
  <c r="I120" i="12"/>
  <c r="I124" i="12"/>
  <c r="I11" i="12"/>
  <c r="I15" i="12"/>
  <c r="I19" i="12"/>
  <c r="I23" i="12"/>
  <c r="I27" i="12"/>
  <c r="I31" i="12"/>
  <c r="I35" i="12"/>
  <c r="I39" i="12"/>
  <c r="I43" i="12"/>
  <c r="I47" i="12"/>
  <c r="I51" i="12"/>
  <c r="I55" i="12"/>
  <c r="I59" i="12"/>
  <c r="I63" i="12"/>
  <c r="I67" i="12"/>
  <c r="I71" i="12"/>
  <c r="I75" i="12"/>
  <c r="I79" i="12"/>
  <c r="I83" i="12"/>
  <c r="I87" i="12"/>
  <c r="I91" i="12"/>
  <c r="I95" i="12"/>
  <c r="I99" i="12"/>
  <c r="I103" i="12"/>
  <c r="I107" i="12"/>
  <c r="I111" i="12"/>
  <c r="I115" i="12"/>
  <c r="I119" i="12"/>
  <c r="E8" i="19" l="1"/>
  <c r="G200" i="19"/>
  <c r="G176" i="19"/>
  <c r="H200" i="19"/>
  <c r="G196" i="19"/>
  <c r="H208" i="19"/>
  <c r="H192" i="19"/>
  <c r="G192" i="19"/>
  <c r="G204" i="19"/>
  <c r="G184" i="19"/>
  <c r="H196" i="19"/>
  <c r="H176" i="19"/>
  <c r="H188" i="19"/>
  <c r="G188" i="19"/>
  <c r="H204" i="19"/>
  <c r="H184" i="19"/>
  <c r="H180" i="19"/>
  <c r="G180" i="19"/>
  <c r="G208" i="19"/>
  <c r="I8" i="19"/>
  <c r="J8" i="19"/>
  <c r="F8" i="19"/>
  <c r="L8" i="19"/>
  <c r="H112" i="19"/>
  <c r="H104" i="19"/>
  <c r="E13" i="19"/>
  <c r="H136" i="19"/>
  <c r="H144" i="19"/>
  <c r="H164" i="19"/>
  <c r="H148" i="19"/>
  <c r="H168" i="19"/>
  <c r="H156" i="19"/>
  <c r="H108" i="19"/>
  <c r="G156" i="19"/>
  <c r="G132" i="19"/>
  <c r="H124" i="19"/>
  <c r="G148" i="19"/>
  <c r="G64" i="19"/>
  <c r="H64" i="19"/>
  <c r="G116" i="19"/>
  <c r="H60" i="19"/>
  <c r="G164" i="19"/>
  <c r="H84" i="19"/>
  <c r="G56" i="19"/>
  <c r="H100" i="19"/>
  <c r="G32" i="19"/>
  <c r="H40" i="19"/>
  <c r="H76" i="19"/>
  <c r="G92" i="19"/>
  <c r="G120" i="19"/>
  <c r="G12" i="19"/>
  <c r="H6" i="12"/>
  <c r="P6" i="12" s="1"/>
  <c r="G6" i="1"/>
  <c r="H6" i="11"/>
  <c r="G68" i="19"/>
  <c r="G128" i="19"/>
  <c r="G160" i="19"/>
  <c r="G48" i="19"/>
  <c r="H12" i="19"/>
  <c r="H24" i="19"/>
  <c r="H32" i="19"/>
  <c r="H72" i="19"/>
  <c r="H96" i="19"/>
  <c r="H172" i="19"/>
  <c r="H68" i="19"/>
  <c r="G36" i="19"/>
  <c r="H44" i="19"/>
  <c r="G44" i="19"/>
  <c r="H140" i="19"/>
  <c r="G88" i="19"/>
  <c r="H16" i="19"/>
  <c r="H28" i="19"/>
  <c r="H20" i="19"/>
  <c r="H92" i="19"/>
  <c r="G24" i="19"/>
  <c r="H52" i="19"/>
  <c r="G84" i="19"/>
  <c r="G80" i="19"/>
  <c r="H48" i="19"/>
  <c r="G152" i="19"/>
  <c r="H56" i="19"/>
  <c r="G96" i="19"/>
  <c r="G112" i="19"/>
  <c r="H120" i="19"/>
  <c r="H128" i="19"/>
  <c r="G100" i="19"/>
  <c r="H36" i="19"/>
  <c r="G28" i="19"/>
  <c r="H116" i="19"/>
  <c r="G172" i="19"/>
  <c r="F13" i="19"/>
  <c r="B14" i="19"/>
  <c r="H152" i="19"/>
  <c r="H80" i="19"/>
  <c r="H160" i="19"/>
  <c r="G16" i="19"/>
  <c r="G60" i="19"/>
  <c r="G40" i="19"/>
  <c r="G76" i="19"/>
  <c r="G144" i="19"/>
  <c r="G20" i="19"/>
  <c r="G124" i="19"/>
  <c r="G104" i="19"/>
  <c r="G108" i="19"/>
  <c r="G168" i="19"/>
  <c r="H132" i="19"/>
  <c r="H88" i="19"/>
  <c r="G72" i="19"/>
  <c r="G136" i="19"/>
  <c r="G140" i="19"/>
  <c r="G52" i="19"/>
  <c r="K13" i="19" l="1"/>
  <c r="H13" i="19"/>
  <c r="E9" i="19"/>
  <c r="H8" i="19"/>
  <c r="G8" i="19"/>
  <c r="I13" i="19"/>
  <c r="G13" i="19"/>
  <c r="L11" i="19"/>
  <c r="L9" i="19"/>
  <c r="E10" i="19"/>
  <c r="F10" i="19"/>
  <c r="L10" i="19"/>
  <c r="F9" i="19"/>
  <c r="B15" i="19"/>
  <c r="B16" i="19" s="1"/>
  <c r="F14" i="19"/>
  <c r="E14" i="19"/>
  <c r="K14" i="19" s="1"/>
  <c r="L14" i="19"/>
  <c r="J13" i="19"/>
  <c r="K10" i="19" l="1"/>
  <c r="K9" i="19"/>
  <c r="B17" i="19"/>
  <c r="B20" i="19"/>
  <c r="I10" i="19"/>
  <c r="J9" i="19"/>
  <c r="I9" i="19"/>
  <c r="F11" i="19"/>
  <c r="E11" i="19"/>
  <c r="K12" i="19" s="1"/>
  <c r="H9" i="19"/>
  <c r="G9" i="19"/>
  <c r="H10" i="19"/>
  <c r="G10" i="19"/>
  <c r="J10" i="19"/>
  <c r="H14" i="19"/>
  <c r="G14" i="19"/>
  <c r="I14" i="19"/>
  <c r="J14" i="19"/>
  <c r="L15" i="19"/>
  <c r="E15" i="19"/>
  <c r="K16" i="19" s="1"/>
  <c r="F15" i="19"/>
  <c r="K15" i="19" l="1"/>
  <c r="K11" i="19"/>
  <c r="F17" i="19"/>
  <c r="E17" i="19"/>
  <c r="B21" i="19"/>
  <c r="B24" i="19"/>
  <c r="L17" i="19"/>
  <c r="B18" i="19"/>
  <c r="J11" i="19"/>
  <c r="I11" i="19"/>
  <c r="H11" i="19"/>
  <c r="G11" i="19"/>
  <c r="H15" i="19"/>
  <c r="G15" i="19"/>
  <c r="I15" i="19"/>
  <c r="J15" i="19"/>
  <c r="K17" i="19" l="1"/>
  <c r="L18" i="19"/>
  <c r="F18" i="19"/>
  <c r="B22" i="19"/>
  <c r="E21" i="19"/>
  <c r="L21" i="19"/>
  <c r="F21" i="19"/>
  <c r="I17" i="19"/>
  <c r="G17" i="19"/>
  <c r="J17" i="19"/>
  <c r="H17" i="19"/>
  <c r="E18" i="19"/>
  <c r="B19" i="19"/>
  <c r="L19" i="19" s="1"/>
  <c r="B25" i="19"/>
  <c r="B28" i="19"/>
  <c r="K21" i="19" l="1"/>
  <c r="K18" i="19"/>
  <c r="F19" i="19"/>
  <c r="I18" i="19"/>
  <c r="E25" i="19"/>
  <c r="F25" i="19"/>
  <c r="J18" i="19"/>
  <c r="B23" i="19"/>
  <c r="L23" i="19" s="1"/>
  <c r="F22" i="19"/>
  <c r="L22" i="19"/>
  <c r="E22" i="19"/>
  <c r="E19" i="19"/>
  <c r="K20" i="19" s="1"/>
  <c r="G21" i="19"/>
  <c r="I21" i="19"/>
  <c r="J21" i="19"/>
  <c r="H21" i="19"/>
  <c r="B29" i="19"/>
  <c r="B32" i="19"/>
  <c r="L25" i="19"/>
  <c r="B26" i="19"/>
  <c r="G18" i="19"/>
  <c r="H18" i="19"/>
  <c r="K25" i="19" l="1"/>
  <c r="K19" i="19"/>
  <c r="K22" i="19"/>
  <c r="F23" i="19"/>
  <c r="E23" i="19"/>
  <c r="K24" i="19" s="1"/>
  <c r="G22" i="19"/>
  <c r="J22" i="19"/>
  <c r="I22" i="19"/>
  <c r="H22" i="19"/>
  <c r="B27" i="19"/>
  <c r="L27" i="19" s="1"/>
  <c r="F26" i="19"/>
  <c r="L26" i="19"/>
  <c r="E26" i="19"/>
  <c r="B30" i="19"/>
  <c r="E29" i="19"/>
  <c r="L29" i="19"/>
  <c r="F29" i="19"/>
  <c r="I19" i="19"/>
  <c r="H19" i="19"/>
  <c r="G19" i="19"/>
  <c r="J19" i="19"/>
  <c r="H25" i="19"/>
  <c r="G25" i="19"/>
  <c r="I25" i="19"/>
  <c r="J25" i="19"/>
  <c r="B33" i="19"/>
  <c r="B36" i="19"/>
  <c r="K29" i="19" l="1"/>
  <c r="K23" i="19"/>
  <c r="K26" i="19"/>
  <c r="G23" i="19"/>
  <c r="E27" i="19"/>
  <c r="K28" i="19" s="1"/>
  <c r="J23" i="19"/>
  <c r="H23" i="19"/>
  <c r="I23" i="19"/>
  <c r="G29" i="19"/>
  <c r="I29" i="19"/>
  <c r="J29" i="19"/>
  <c r="H29" i="19"/>
  <c r="B34" i="19"/>
  <c r="E33" i="19"/>
  <c r="F33" i="19"/>
  <c r="L33" i="19"/>
  <c r="B31" i="19"/>
  <c r="L31" i="19" s="1"/>
  <c r="L30" i="19"/>
  <c r="F30" i="19"/>
  <c r="E30" i="19"/>
  <c r="J26" i="19"/>
  <c r="I26" i="19"/>
  <c r="G26" i="19"/>
  <c r="H26" i="19"/>
  <c r="F27" i="19"/>
  <c r="B37" i="19"/>
  <c r="B40" i="19"/>
  <c r="K33" i="19" l="1"/>
  <c r="K30" i="19"/>
  <c r="K27" i="19"/>
  <c r="H27" i="19"/>
  <c r="G27" i="19"/>
  <c r="I27" i="19"/>
  <c r="J27" i="19"/>
  <c r="B35" i="19"/>
  <c r="L35" i="19" s="1"/>
  <c r="F34" i="19"/>
  <c r="L34" i="19"/>
  <c r="E34" i="19"/>
  <c r="K34" i="19" s="1"/>
  <c r="E31" i="19"/>
  <c r="K32" i="19" s="1"/>
  <c r="H30" i="19"/>
  <c r="G30" i="19"/>
  <c r="I30" i="19"/>
  <c r="J30" i="19"/>
  <c r="B38" i="19"/>
  <c r="F37" i="19"/>
  <c r="E37" i="19"/>
  <c r="L37" i="19"/>
  <c r="F31" i="19"/>
  <c r="I33" i="19"/>
  <c r="H33" i="19"/>
  <c r="G33" i="19"/>
  <c r="J33" i="19"/>
  <c r="B41" i="19"/>
  <c r="B44" i="19"/>
  <c r="K37" i="19" l="1"/>
  <c r="K31" i="19"/>
  <c r="E35" i="19"/>
  <c r="K36" i="19" s="1"/>
  <c r="F35" i="19"/>
  <c r="G37" i="19"/>
  <c r="J37" i="19"/>
  <c r="H37" i="19"/>
  <c r="I37" i="19"/>
  <c r="H31" i="19"/>
  <c r="G31" i="19"/>
  <c r="J31" i="19"/>
  <c r="I31" i="19"/>
  <c r="G34" i="19"/>
  <c r="I34" i="19"/>
  <c r="J34" i="19"/>
  <c r="H34" i="19"/>
  <c r="B39" i="19"/>
  <c r="L39" i="19" s="1"/>
  <c r="E38" i="19"/>
  <c r="F38" i="19"/>
  <c r="L38" i="19"/>
  <c r="B42" i="19"/>
  <c r="F41" i="19"/>
  <c r="E41" i="19"/>
  <c r="L41" i="19"/>
  <c r="B45" i="19"/>
  <c r="B48" i="19"/>
  <c r="K35" i="19" l="1"/>
  <c r="K41" i="19"/>
  <c r="K38" i="19"/>
  <c r="H35" i="19"/>
  <c r="G35" i="19"/>
  <c r="I35" i="19"/>
  <c r="J35" i="19"/>
  <c r="H38" i="19"/>
  <c r="I38" i="19"/>
  <c r="G38" i="19"/>
  <c r="J38" i="19"/>
  <c r="F39" i="19"/>
  <c r="B43" i="19"/>
  <c r="L43" i="19" s="1"/>
  <c r="F42" i="19"/>
  <c r="E42" i="19"/>
  <c r="L42" i="19"/>
  <c r="B46" i="19"/>
  <c r="L45" i="19"/>
  <c r="E45" i="19"/>
  <c r="F45" i="19"/>
  <c r="E39" i="19"/>
  <c r="K40" i="19" s="1"/>
  <c r="H41" i="19"/>
  <c r="I41" i="19"/>
  <c r="G41" i="19"/>
  <c r="J41" i="19"/>
  <c r="B49" i="19"/>
  <c r="B52" i="19"/>
  <c r="K45" i="19" l="1"/>
  <c r="K42" i="19"/>
  <c r="K39" i="19"/>
  <c r="F43" i="19"/>
  <c r="E43" i="19"/>
  <c r="K44" i="19" s="1"/>
  <c r="B50" i="19"/>
  <c r="F49" i="19"/>
  <c r="E49" i="19"/>
  <c r="L49" i="19"/>
  <c r="I39" i="19"/>
  <c r="H39" i="19"/>
  <c r="G39" i="19"/>
  <c r="J39" i="19"/>
  <c r="I45" i="19"/>
  <c r="H45" i="19"/>
  <c r="G45" i="19"/>
  <c r="J45" i="19"/>
  <c r="B47" i="19"/>
  <c r="L47" i="19" s="1"/>
  <c r="F46" i="19"/>
  <c r="E46" i="19"/>
  <c r="L46" i="19"/>
  <c r="I42" i="19"/>
  <c r="G42" i="19"/>
  <c r="J42" i="19"/>
  <c r="H42" i="19"/>
  <c r="B53" i="19"/>
  <c r="B56" i="19"/>
  <c r="K49" i="19" l="1"/>
  <c r="K43" i="19"/>
  <c r="K46" i="19"/>
  <c r="H43" i="19"/>
  <c r="G43" i="19"/>
  <c r="J43" i="19"/>
  <c r="I43" i="19"/>
  <c r="H46" i="19"/>
  <c r="I46" i="19"/>
  <c r="G46" i="19"/>
  <c r="J46" i="19"/>
  <c r="B54" i="19"/>
  <c r="L53" i="19"/>
  <c r="F53" i="19"/>
  <c r="E53" i="19"/>
  <c r="J49" i="19"/>
  <c r="I49" i="19"/>
  <c r="H49" i="19"/>
  <c r="G49" i="19"/>
  <c r="E47" i="19"/>
  <c r="K48" i="19" s="1"/>
  <c r="F47" i="19"/>
  <c r="B51" i="19"/>
  <c r="L51" i="19" s="1"/>
  <c r="F50" i="19"/>
  <c r="L50" i="19"/>
  <c r="E50" i="19"/>
  <c r="K50" i="19" s="1"/>
  <c r="B57" i="19"/>
  <c r="B60" i="19"/>
  <c r="K53" i="19" l="1"/>
  <c r="K47" i="19"/>
  <c r="I47" i="19"/>
  <c r="G47" i="19"/>
  <c r="J47" i="19"/>
  <c r="H47" i="19"/>
  <c r="I53" i="19"/>
  <c r="H53" i="19"/>
  <c r="G53" i="19"/>
  <c r="J53" i="19"/>
  <c r="B58" i="19"/>
  <c r="F57" i="19"/>
  <c r="L57" i="19"/>
  <c r="E57" i="19"/>
  <c r="H50" i="19"/>
  <c r="J50" i="19"/>
  <c r="G50" i="19"/>
  <c r="I50" i="19"/>
  <c r="F51" i="19"/>
  <c r="B55" i="19"/>
  <c r="L55" i="19" s="1"/>
  <c r="L54" i="19"/>
  <c r="E54" i="19"/>
  <c r="F54" i="19"/>
  <c r="E51" i="19"/>
  <c r="K52" i="19" s="1"/>
  <c r="B61" i="19"/>
  <c r="B64" i="19"/>
  <c r="K57" i="19" l="1"/>
  <c r="K51" i="19"/>
  <c r="K54" i="19"/>
  <c r="F55" i="19"/>
  <c r="J57" i="19"/>
  <c r="I57" i="19"/>
  <c r="G57" i="19"/>
  <c r="H57" i="19"/>
  <c r="E55" i="19"/>
  <c r="K56" i="19" s="1"/>
  <c r="B59" i="19"/>
  <c r="L59" i="19" s="1"/>
  <c r="F58" i="19"/>
  <c r="L58" i="19"/>
  <c r="E58" i="19"/>
  <c r="K58" i="19" s="1"/>
  <c r="B62" i="19"/>
  <c r="B63" i="19" s="1"/>
  <c r="L63" i="19" s="1"/>
  <c r="E61" i="19"/>
  <c r="F61" i="19"/>
  <c r="L61" i="19"/>
  <c r="G51" i="19"/>
  <c r="I51" i="19"/>
  <c r="J51" i="19"/>
  <c r="H51" i="19"/>
  <c r="J54" i="19"/>
  <c r="G54" i="19"/>
  <c r="H54" i="19"/>
  <c r="I54" i="19"/>
  <c r="B65" i="19"/>
  <c r="B68" i="19"/>
  <c r="K61" i="19" l="1"/>
  <c r="K55" i="19"/>
  <c r="F62" i="19"/>
  <c r="G55" i="19"/>
  <c r="H55" i="19"/>
  <c r="I55" i="19"/>
  <c r="J55" i="19"/>
  <c r="F63" i="19"/>
  <c r="J61" i="19"/>
  <c r="G61" i="19"/>
  <c r="E63" i="19"/>
  <c r="K64" i="19" s="1"/>
  <c r="I61" i="19"/>
  <c r="H61" i="19"/>
  <c r="L62" i="19"/>
  <c r="E62" i="19"/>
  <c r="G58" i="19"/>
  <c r="H58" i="19"/>
  <c r="J58" i="19"/>
  <c r="I58" i="19"/>
  <c r="F59" i="19"/>
  <c r="B66" i="19"/>
  <c r="L66" i="19" s="1"/>
  <c r="F65" i="19"/>
  <c r="L65" i="19"/>
  <c r="E65" i="19"/>
  <c r="E59" i="19"/>
  <c r="K60" i="19" s="1"/>
  <c r="B69" i="19"/>
  <c r="B72" i="19"/>
  <c r="K63" i="19" l="1"/>
  <c r="K65" i="19"/>
  <c r="K59" i="19"/>
  <c r="K62" i="19"/>
  <c r="B67" i="19"/>
  <c r="L67" i="19" s="1"/>
  <c r="G65" i="19"/>
  <c r="J65" i="19"/>
  <c r="I65" i="19"/>
  <c r="H65" i="19"/>
  <c r="I62" i="19"/>
  <c r="J62" i="19"/>
  <c r="H62" i="19"/>
  <c r="G62" i="19"/>
  <c r="E66" i="19"/>
  <c r="F66" i="19"/>
  <c r="B70" i="19"/>
  <c r="B71" i="19" s="1"/>
  <c r="L71" i="19" s="1"/>
  <c r="E69" i="19"/>
  <c r="L69" i="19"/>
  <c r="F69" i="19"/>
  <c r="H63" i="19"/>
  <c r="G63" i="19"/>
  <c r="I63" i="19"/>
  <c r="J63" i="19"/>
  <c r="H59" i="19"/>
  <c r="J59" i="19"/>
  <c r="G59" i="19"/>
  <c r="I59" i="19"/>
  <c r="B73" i="19"/>
  <c r="B76" i="19"/>
  <c r="K69" i="19" l="1"/>
  <c r="K66" i="19"/>
  <c r="L70" i="19"/>
  <c r="F67" i="19"/>
  <c r="E67" i="19"/>
  <c r="K68" i="19" s="1"/>
  <c r="J69" i="19"/>
  <c r="F71" i="19"/>
  <c r="E71" i="19"/>
  <c r="K72" i="19" s="1"/>
  <c r="H69" i="19"/>
  <c r="G69" i="19"/>
  <c r="I69" i="19"/>
  <c r="F70" i="19"/>
  <c r="E70" i="19"/>
  <c r="B74" i="19"/>
  <c r="L73" i="19"/>
  <c r="F73" i="19"/>
  <c r="E73" i="19"/>
  <c r="I66" i="19"/>
  <c r="H66" i="19"/>
  <c r="J66" i="19"/>
  <c r="G66" i="19"/>
  <c r="B77" i="19"/>
  <c r="B80" i="19"/>
  <c r="K73" i="19" l="1"/>
  <c r="K71" i="19"/>
  <c r="K67" i="19"/>
  <c r="K70" i="19"/>
  <c r="I67" i="19"/>
  <c r="J67" i="19"/>
  <c r="H67" i="19"/>
  <c r="G67" i="19"/>
  <c r="H70" i="19"/>
  <c r="J70" i="19"/>
  <c r="I70" i="19"/>
  <c r="G70" i="19"/>
  <c r="L77" i="19"/>
  <c r="E77" i="19"/>
  <c r="I73" i="19"/>
  <c r="H73" i="19"/>
  <c r="J73" i="19"/>
  <c r="G73" i="19"/>
  <c r="J71" i="19"/>
  <c r="I71" i="19"/>
  <c r="G71" i="19"/>
  <c r="H71" i="19"/>
  <c r="B75" i="19"/>
  <c r="L75" i="19" s="1"/>
  <c r="E74" i="19"/>
  <c r="F74" i="19"/>
  <c r="L74" i="19"/>
  <c r="B81" i="19"/>
  <c r="B84" i="19"/>
  <c r="F77" i="19"/>
  <c r="B78" i="19"/>
  <c r="K77" i="19" l="1"/>
  <c r="K74" i="19"/>
  <c r="F75" i="19"/>
  <c r="B82" i="19"/>
  <c r="L81" i="19"/>
  <c r="E81" i="19"/>
  <c r="F81" i="19"/>
  <c r="I77" i="19"/>
  <c r="H77" i="19"/>
  <c r="J77" i="19"/>
  <c r="G77" i="19"/>
  <c r="E75" i="19"/>
  <c r="K76" i="19" s="1"/>
  <c r="J74" i="19"/>
  <c r="H74" i="19"/>
  <c r="I74" i="19"/>
  <c r="G74" i="19"/>
  <c r="L78" i="19"/>
  <c r="F78" i="19"/>
  <c r="E78" i="19"/>
  <c r="B79" i="19"/>
  <c r="B85" i="19"/>
  <c r="B88" i="19"/>
  <c r="K81" i="19" l="1"/>
  <c r="K75" i="19"/>
  <c r="K78" i="19"/>
  <c r="J78" i="19"/>
  <c r="B86" i="19"/>
  <c r="E85" i="19"/>
  <c r="L85" i="19"/>
  <c r="F85" i="19"/>
  <c r="F79" i="19"/>
  <c r="L79" i="19"/>
  <c r="G75" i="19"/>
  <c r="I75" i="19"/>
  <c r="H75" i="19"/>
  <c r="J75" i="19"/>
  <c r="G81" i="19"/>
  <c r="J81" i="19"/>
  <c r="H81" i="19"/>
  <c r="I81" i="19"/>
  <c r="I78" i="19"/>
  <c r="E79" i="19"/>
  <c r="K80" i="19" s="1"/>
  <c r="B83" i="19"/>
  <c r="L83" i="19" s="1"/>
  <c r="E82" i="19"/>
  <c r="F82" i="19"/>
  <c r="L82" i="19"/>
  <c r="B89" i="19"/>
  <c r="B92" i="19"/>
  <c r="G78" i="19"/>
  <c r="H78" i="19"/>
  <c r="K85" i="19" l="1"/>
  <c r="K82" i="19"/>
  <c r="K79" i="19"/>
  <c r="E83" i="19"/>
  <c r="K84" i="19" s="1"/>
  <c r="F83" i="19"/>
  <c r="I85" i="19"/>
  <c r="H79" i="19"/>
  <c r="J79" i="19"/>
  <c r="G79" i="19"/>
  <c r="I79" i="19"/>
  <c r="G85" i="19"/>
  <c r="H85" i="19"/>
  <c r="J85" i="19"/>
  <c r="H82" i="19"/>
  <c r="J82" i="19"/>
  <c r="I82" i="19"/>
  <c r="G82" i="19"/>
  <c r="E89" i="19"/>
  <c r="F89" i="19"/>
  <c r="B87" i="19"/>
  <c r="L87" i="19" s="1"/>
  <c r="F86" i="19"/>
  <c r="E86" i="19"/>
  <c r="L86" i="19"/>
  <c r="B93" i="19"/>
  <c r="B96" i="19"/>
  <c r="L89" i="19"/>
  <c r="B90" i="19"/>
  <c r="K89" i="19" l="1"/>
  <c r="K86" i="19"/>
  <c r="K83" i="19"/>
  <c r="G83" i="19"/>
  <c r="H83" i="19"/>
  <c r="I83" i="19"/>
  <c r="J83" i="19"/>
  <c r="I86" i="19"/>
  <c r="F87" i="19"/>
  <c r="B91" i="19"/>
  <c r="L91" i="19" s="1"/>
  <c r="F90" i="19"/>
  <c r="E90" i="19"/>
  <c r="L90" i="19"/>
  <c r="E87" i="19"/>
  <c r="K88" i="19" s="1"/>
  <c r="G86" i="19"/>
  <c r="H86" i="19"/>
  <c r="J86" i="19"/>
  <c r="E93" i="19"/>
  <c r="F93" i="19"/>
  <c r="G89" i="19"/>
  <c r="H89" i="19"/>
  <c r="I89" i="19"/>
  <c r="J89" i="19"/>
  <c r="B97" i="19"/>
  <c r="B100" i="19"/>
  <c r="L93" i="19"/>
  <c r="B94" i="19"/>
  <c r="K93" i="19" l="1"/>
  <c r="K90" i="19"/>
  <c r="K87" i="19"/>
  <c r="F91" i="19"/>
  <c r="E91" i="19"/>
  <c r="K92" i="19" s="1"/>
  <c r="B95" i="19"/>
  <c r="L95" i="19" s="1"/>
  <c r="E94" i="19"/>
  <c r="L94" i="19"/>
  <c r="F94" i="19"/>
  <c r="J87" i="19"/>
  <c r="H87" i="19"/>
  <c r="G87" i="19"/>
  <c r="I87" i="19"/>
  <c r="B98" i="19"/>
  <c r="L97" i="19"/>
  <c r="E97" i="19"/>
  <c r="F97" i="19"/>
  <c r="J90" i="19"/>
  <c r="G90" i="19"/>
  <c r="I90" i="19"/>
  <c r="H90" i="19"/>
  <c r="I93" i="19"/>
  <c r="H93" i="19"/>
  <c r="J93" i="19"/>
  <c r="G93" i="19"/>
  <c r="B101" i="19"/>
  <c r="B104" i="19"/>
  <c r="K97" i="19" l="1"/>
  <c r="K91" i="19"/>
  <c r="K94" i="19"/>
  <c r="H91" i="19"/>
  <c r="F95" i="19"/>
  <c r="E95" i="19"/>
  <c r="K96" i="19" s="1"/>
  <c r="I91" i="19"/>
  <c r="G91" i="19"/>
  <c r="J91" i="19"/>
  <c r="B102" i="19"/>
  <c r="F101" i="19"/>
  <c r="E101" i="19"/>
  <c r="L101" i="19"/>
  <c r="J97" i="19"/>
  <c r="H97" i="19"/>
  <c r="G97" i="19"/>
  <c r="I97" i="19"/>
  <c r="B99" i="19"/>
  <c r="L99" i="19" s="1"/>
  <c r="L98" i="19"/>
  <c r="F98" i="19"/>
  <c r="E98" i="19"/>
  <c r="H94" i="19"/>
  <c r="J94" i="19"/>
  <c r="G94" i="19"/>
  <c r="I94" i="19"/>
  <c r="B105" i="19"/>
  <c r="B108" i="19"/>
  <c r="K101" i="19" l="1"/>
  <c r="K98" i="19"/>
  <c r="K95" i="19"/>
  <c r="J95" i="19"/>
  <c r="H95" i="19"/>
  <c r="G95" i="19"/>
  <c r="I95" i="19"/>
  <c r="J101" i="19"/>
  <c r="I101" i="19"/>
  <c r="G101" i="19"/>
  <c r="H101" i="19"/>
  <c r="G98" i="19"/>
  <c r="I98" i="19"/>
  <c r="H98" i="19"/>
  <c r="J98" i="19"/>
  <c r="E99" i="19"/>
  <c r="K100" i="19" s="1"/>
  <c r="B106" i="19"/>
  <c r="L105" i="19"/>
  <c r="F105" i="19"/>
  <c r="E105" i="19"/>
  <c r="F99" i="19"/>
  <c r="B103" i="19"/>
  <c r="L103" i="19" s="1"/>
  <c r="L102" i="19"/>
  <c r="F102" i="19"/>
  <c r="E102" i="19"/>
  <c r="B109" i="19"/>
  <c r="B112" i="19"/>
  <c r="K105" i="19" l="1"/>
  <c r="K102" i="19"/>
  <c r="K99" i="19"/>
  <c r="G99" i="19"/>
  <c r="J99" i="19"/>
  <c r="H99" i="19"/>
  <c r="I99" i="19"/>
  <c r="E103" i="19"/>
  <c r="K104" i="19" s="1"/>
  <c r="G105" i="19"/>
  <c r="I105" i="19"/>
  <c r="J105" i="19"/>
  <c r="H105" i="19"/>
  <c r="I102" i="19"/>
  <c r="H102" i="19"/>
  <c r="G102" i="19"/>
  <c r="J102" i="19"/>
  <c r="B107" i="19"/>
  <c r="L107" i="19" s="1"/>
  <c r="F106" i="19"/>
  <c r="L106" i="19"/>
  <c r="E106" i="19"/>
  <c r="F103" i="19"/>
  <c r="B110" i="19"/>
  <c r="L109" i="19"/>
  <c r="E109" i="19"/>
  <c r="F109" i="19"/>
  <c r="B113" i="19"/>
  <c r="B116" i="19"/>
  <c r="K109" i="19" l="1"/>
  <c r="K103" i="19"/>
  <c r="K106" i="19"/>
  <c r="G103" i="19"/>
  <c r="H103" i="19"/>
  <c r="J103" i="19"/>
  <c r="I103" i="19"/>
  <c r="F107" i="19"/>
  <c r="J106" i="19"/>
  <c r="B111" i="19"/>
  <c r="L111" i="19" s="1"/>
  <c r="L110" i="19"/>
  <c r="F110" i="19"/>
  <c r="E110" i="19"/>
  <c r="H106" i="19"/>
  <c r="I106" i="19"/>
  <c r="G106" i="19"/>
  <c r="F113" i="19"/>
  <c r="L113" i="19"/>
  <c r="E107" i="19"/>
  <c r="K108" i="19" s="1"/>
  <c r="G109" i="19"/>
  <c r="J109" i="19"/>
  <c r="H109" i="19"/>
  <c r="I109" i="19"/>
  <c r="B117" i="19"/>
  <c r="B120" i="19"/>
  <c r="E113" i="19"/>
  <c r="B114" i="19"/>
  <c r="K113" i="19" l="1"/>
  <c r="K107" i="19"/>
  <c r="K110" i="19"/>
  <c r="E111" i="19"/>
  <c r="K112" i="19" s="1"/>
  <c r="F111" i="19"/>
  <c r="B118" i="19"/>
  <c r="F117" i="19"/>
  <c r="L117" i="19"/>
  <c r="E117" i="19"/>
  <c r="F114" i="19"/>
  <c r="L114" i="19"/>
  <c r="I113" i="19"/>
  <c r="J113" i="19"/>
  <c r="I110" i="19"/>
  <c r="G110" i="19"/>
  <c r="H110" i="19"/>
  <c r="J110" i="19"/>
  <c r="I107" i="19"/>
  <c r="G107" i="19"/>
  <c r="H107" i="19"/>
  <c r="J107" i="19"/>
  <c r="E114" i="19"/>
  <c r="B115" i="19"/>
  <c r="L115" i="19" s="1"/>
  <c r="H113" i="19"/>
  <c r="G113" i="19"/>
  <c r="B121" i="19"/>
  <c r="B124" i="19"/>
  <c r="K117" i="19" l="1"/>
  <c r="K111" i="19"/>
  <c r="K114" i="19"/>
  <c r="G111" i="19"/>
  <c r="H111" i="19"/>
  <c r="J111" i="19"/>
  <c r="I111" i="19"/>
  <c r="E115" i="19"/>
  <c r="K116" i="19" s="1"/>
  <c r="I114" i="19"/>
  <c r="F121" i="19"/>
  <c r="L121" i="19"/>
  <c r="F115" i="19"/>
  <c r="J114" i="19"/>
  <c r="J117" i="19"/>
  <c r="I117" i="19"/>
  <c r="H117" i="19"/>
  <c r="G117" i="19"/>
  <c r="B119" i="19"/>
  <c r="L119" i="19" s="1"/>
  <c r="L118" i="19"/>
  <c r="F118" i="19"/>
  <c r="E118" i="19"/>
  <c r="E121" i="19"/>
  <c r="B122" i="19"/>
  <c r="B125" i="19"/>
  <c r="B128" i="19"/>
  <c r="H114" i="19"/>
  <c r="G114" i="19"/>
  <c r="K121" i="19" l="1"/>
  <c r="K118" i="19"/>
  <c r="K115" i="19"/>
  <c r="H115" i="19"/>
  <c r="G115" i="19"/>
  <c r="J115" i="19"/>
  <c r="I115" i="19"/>
  <c r="J118" i="19"/>
  <c r="E119" i="19"/>
  <c r="K120" i="19" s="1"/>
  <c r="F122" i="19"/>
  <c r="E122" i="19"/>
  <c r="K122" i="19" s="1"/>
  <c r="J121" i="19"/>
  <c r="I121" i="19"/>
  <c r="F119" i="19"/>
  <c r="H118" i="19"/>
  <c r="I118" i="19"/>
  <c r="G118" i="19"/>
  <c r="B126" i="19"/>
  <c r="F125" i="19"/>
  <c r="L125" i="19"/>
  <c r="E125" i="19"/>
  <c r="B129" i="19"/>
  <c r="B132" i="19"/>
  <c r="L122" i="19"/>
  <c r="B123" i="19"/>
  <c r="L123" i="19" s="1"/>
  <c r="G121" i="19"/>
  <c r="H121" i="19"/>
  <c r="K125" i="19" l="1"/>
  <c r="K119" i="19"/>
  <c r="F123" i="19"/>
  <c r="B130" i="19"/>
  <c r="L129" i="19"/>
  <c r="F129" i="19"/>
  <c r="E129" i="19"/>
  <c r="G125" i="19"/>
  <c r="J125" i="19"/>
  <c r="I125" i="19"/>
  <c r="H125" i="19"/>
  <c r="G122" i="19"/>
  <c r="H122" i="19"/>
  <c r="J122" i="19"/>
  <c r="I122" i="19"/>
  <c r="F126" i="19"/>
  <c r="E126" i="19"/>
  <c r="B127" i="19"/>
  <c r="L127" i="19" s="1"/>
  <c r="E123" i="19"/>
  <c r="K124" i="19" s="1"/>
  <c r="L126" i="19"/>
  <c r="H119" i="19"/>
  <c r="G119" i="19"/>
  <c r="I119" i="19"/>
  <c r="J119" i="19"/>
  <c r="B133" i="19"/>
  <c r="B136" i="19"/>
  <c r="K129" i="19" l="1"/>
  <c r="K123" i="19"/>
  <c r="K126" i="19"/>
  <c r="H123" i="19"/>
  <c r="E127" i="19"/>
  <c r="K128" i="19" s="1"/>
  <c r="F127" i="19"/>
  <c r="I126" i="19"/>
  <c r="H126" i="19"/>
  <c r="G126" i="19"/>
  <c r="J126" i="19"/>
  <c r="B134" i="19"/>
  <c r="E133" i="19"/>
  <c r="F133" i="19"/>
  <c r="L133" i="19"/>
  <c r="H129" i="19"/>
  <c r="J129" i="19"/>
  <c r="G129" i="19"/>
  <c r="I129" i="19"/>
  <c r="I123" i="19"/>
  <c r="J123" i="19"/>
  <c r="G123" i="19"/>
  <c r="B131" i="19"/>
  <c r="L131" i="19" s="1"/>
  <c r="F130" i="19"/>
  <c r="E130" i="19"/>
  <c r="L130" i="19"/>
  <c r="B137" i="19"/>
  <c r="B140" i="19"/>
  <c r="K127" i="19" l="1"/>
  <c r="K133" i="19"/>
  <c r="K130" i="19"/>
  <c r="H127" i="19"/>
  <c r="J127" i="19"/>
  <c r="G127" i="19"/>
  <c r="I127" i="19"/>
  <c r="E131" i="19"/>
  <c r="K132" i="19" s="1"/>
  <c r="F131" i="19"/>
  <c r="B138" i="19"/>
  <c r="L137" i="19"/>
  <c r="F137" i="19"/>
  <c r="E137" i="19"/>
  <c r="I130" i="19"/>
  <c r="G130" i="19"/>
  <c r="H130" i="19"/>
  <c r="J130" i="19"/>
  <c r="J133" i="19"/>
  <c r="H133" i="19"/>
  <c r="G133" i="19"/>
  <c r="I133" i="19"/>
  <c r="B135" i="19"/>
  <c r="L135" i="19" s="1"/>
  <c r="F134" i="19"/>
  <c r="E134" i="19"/>
  <c r="K134" i="19" s="1"/>
  <c r="L134" i="19"/>
  <c r="B141" i="19"/>
  <c r="B144" i="19"/>
  <c r="K137" i="19" l="1"/>
  <c r="K131" i="19"/>
  <c r="E135" i="19"/>
  <c r="K136" i="19" s="1"/>
  <c r="F135" i="19"/>
  <c r="E141" i="19"/>
  <c r="F141" i="19"/>
  <c r="I137" i="19"/>
  <c r="J137" i="19"/>
  <c r="G137" i="19"/>
  <c r="H137" i="19"/>
  <c r="I134" i="19"/>
  <c r="J134" i="19"/>
  <c r="H134" i="19"/>
  <c r="G134" i="19"/>
  <c r="B139" i="19"/>
  <c r="L139" i="19" s="1"/>
  <c r="F138" i="19"/>
  <c r="L138" i="19"/>
  <c r="E138" i="19"/>
  <c r="J131" i="19"/>
  <c r="G131" i="19"/>
  <c r="H131" i="19"/>
  <c r="I131" i="19"/>
  <c r="B145" i="19"/>
  <c r="B148" i="19"/>
  <c r="L141" i="19"/>
  <c r="B142" i="19"/>
  <c r="K135" i="19" l="1"/>
  <c r="K141" i="19"/>
  <c r="K138" i="19"/>
  <c r="G135" i="19"/>
  <c r="I135" i="19"/>
  <c r="H135" i="19"/>
  <c r="J135" i="19"/>
  <c r="J141" i="19"/>
  <c r="G141" i="19"/>
  <c r="I141" i="19"/>
  <c r="H141" i="19"/>
  <c r="B143" i="19"/>
  <c r="L143" i="19" s="1"/>
  <c r="F142" i="19"/>
  <c r="E142" i="19"/>
  <c r="L142" i="19"/>
  <c r="H138" i="19"/>
  <c r="J138" i="19"/>
  <c r="G138" i="19"/>
  <c r="I138" i="19"/>
  <c r="F139" i="19"/>
  <c r="B146" i="19"/>
  <c r="L145" i="19"/>
  <c r="E145" i="19"/>
  <c r="F145" i="19"/>
  <c r="E139" i="19"/>
  <c r="K140" i="19" s="1"/>
  <c r="B149" i="19"/>
  <c r="B152" i="19"/>
  <c r="K145" i="19" l="1"/>
  <c r="K142" i="19"/>
  <c r="K139" i="19"/>
  <c r="E143" i="19"/>
  <c r="K144" i="19" s="1"/>
  <c r="F143" i="19"/>
  <c r="J139" i="19"/>
  <c r="G139" i="19"/>
  <c r="H139" i="19"/>
  <c r="I139" i="19"/>
  <c r="I145" i="19"/>
  <c r="J145" i="19"/>
  <c r="H145" i="19"/>
  <c r="G145" i="19"/>
  <c r="B147" i="19"/>
  <c r="L147" i="19" s="1"/>
  <c r="F146" i="19"/>
  <c r="L146" i="19"/>
  <c r="E146" i="19"/>
  <c r="H142" i="19"/>
  <c r="G142" i="19"/>
  <c r="I142" i="19"/>
  <c r="J142" i="19"/>
  <c r="E149" i="19"/>
  <c r="L149" i="19"/>
  <c r="B153" i="19"/>
  <c r="B156" i="19"/>
  <c r="F149" i="19"/>
  <c r="B150" i="19"/>
  <c r="K149" i="19" l="1"/>
  <c r="K143" i="19"/>
  <c r="K146" i="19"/>
  <c r="J143" i="19"/>
  <c r="I143" i="19"/>
  <c r="G143" i="19"/>
  <c r="H143" i="19"/>
  <c r="E147" i="19"/>
  <c r="K148" i="19" s="1"/>
  <c r="F150" i="19"/>
  <c r="L150" i="19"/>
  <c r="H149" i="19"/>
  <c r="I149" i="19"/>
  <c r="G149" i="19"/>
  <c r="J149" i="19"/>
  <c r="F147" i="19"/>
  <c r="B154" i="19"/>
  <c r="F153" i="19"/>
  <c r="E153" i="19"/>
  <c r="L153" i="19"/>
  <c r="H146" i="19"/>
  <c r="G146" i="19"/>
  <c r="I146" i="19"/>
  <c r="J146" i="19"/>
  <c r="E150" i="19"/>
  <c r="B151" i="19"/>
  <c r="L151" i="19" s="1"/>
  <c r="B157" i="19"/>
  <c r="B160" i="19"/>
  <c r="K147" i="19" l="1"/>
  <c r="K153" i="19"/>
  <c r="K150" i="19"/>
  <c r="E151" i="19"/>
  <c r="K152" i="19" s="1"/>
  <c r="J150" i="19"/>
  <c r="I153" i="19"/>
  <c r="J153" i="19"/>
  <c r="H153" i="19"/>
  <c r="G153" i="19"/>
  <c r="F151" i="19"/>
  <c r="I150" i="19"/>
  <c r="E157" i="19"/>
  <c r="L157" i="19"/>
  <c r="B155" i="19"/>
  <c r="L155" i="19" s="1"/>
  <c r="L154" i="19"/>
  <c r="F154" i="19"/>
  <c r="E154" i="19"/>
  <c r="J147" i="19"/>
  <c r="G147" i="19"/>
  <c r="H147" i="19"/>
  <c r="I147" i="19"/>
  <c r="B161" i="19"/>
  <c r="B164" i="19"/>
  <c r="F157" i="19"/>
  <c r="B158" i="19"/>
  <c r="G150" i="19"/>
  <c r="H150" i="19"/>
  <c r="K151" i="19" l="1"/>
  <c r="K157" i="19"/>
  <c r="K154" i="19"/>
  <c r="H151" i="19"/>
  <c r="G151" i="19"/>
  <c r="J151" i="19"/>
  <c r="F155" i="19"/>
  <c r="H154" i="19"/>
  <c r="G154" i="19"/>
  <c r="J154" i="19"/>
  <c r="I154" i="19"/>
  <c r="I151" i="19"/>
  <c r="G157" i="19"/>
  <c r="H157" i="19"/>
  <c r="J157" i="19"/>
  <c r="I157" i="19"/>
  <c r="B159" i="19"/>
  <c r="L159" i="19" s="1"/>
  <c r="F158" i="19"/>
  <c r="E158" i="19"/>
  <c r="L158" i="19"/>
  <c r="B162" i="19"/>
  <c r="F161" i="19"/>
  <c r="E161" i="19"/>
  <c r="L161" i="19"/>
  <c r="E155" i="19"/>
  <c r="K156" i="19" s="1"/>
  <c r="B165" i="19"/>
  <c r="B168" i="19"/>
  <c r="K158" i="19" l="1"/>
  <c r="K161" i="19"/>
  <c r="K155" i="19"/>
  <c r="B166" i="19"/>
  <c r="L165" i="19"/>
  <c r="F165" i="19"/>
  <c r="E165" i="19"/>
  <c r="I158" i="19"/>
  <c r="H158" i="19"/>
  <c r="G158" i="19"/>
  <c r="J158" i="19"/>
  <c r="E159" i="19"/>
  <c r="K160" i="19" s="1"/>
  <c r="H155" i="19"/>
  <c r="J155" i="19"/>
  <c r="I155" i="19"/>
  <c r="G155" i="19"/>
  <c r="G161" i="19"/>
  <c r="I161" i="19"/>
  <c r="J161" i="19"/>
  <c r="H161" i="19"/>
  <c r="F159" i="19"/>
  <c r="B163" i="19"/>
  <c r="L163" i="19" s="1"/>
  <c r="E162" i="19"/>
  <c r="K162" i="19" s="1"/>
  <c r="F162" i="19"/>
  <c r="L162" i="19"/>
  <c r="B169" i="19"/>
  <c r="B172" i="19"/>
  <c r="K165" i="19" l="1"/>
  <c r="K159" i="19"/>
  <c r="B170" i="19"/>
  <c r="L169" i="19"/>
  <c r="F169" i="19"/>
  <c r="E169" i="19"/>
  <c r="F163" i="19"/>
  <c r="J165" i="19"/>
  <c r="I165" i="19"/>
  <c r="G165" i="19"/>
  <c r="H165" i="19"/>
  <c r="E163" i="19"/>
  <c r="K164" i="19" s="1"/>
  <c r="J159" i="19"/>
  <c r="I159" i="19"/>
  <c r="G159" i="19"/>
  <c r="H159" i="19"/>
  <c r="J162" i="19"/>
  <c r="I162" i="19"/>
  <c r="G162" i="19"/>
  <c r="H162" i="19"/>
  <c r="B167" i="19"/>
  <c r="L167" i="19" s="1"/>
  <c r="L166" i="19"/>
  <c r="F166" i="19"/>
  <c r="E166" i="19"/>
  <c r="B173" i="19"/>
  <c r="B176" i="19"/>
  <c r="K169" i="19" l="1"/>
  <c r="K163" i="19"/>
  <c r="K166" i="19"/>
  <c r="I166" i="19"/>
  <c r="F167" i="19"/>
  <c r="H163" i="19"/>
  <c r="G163" i="19"/>
  <c r="I163" i="19"/>
  <c r="J163" i="19"/>
  <c r="G169" i="19"/>
  <c r="H169" i="19"/>
  <c r="I169" i="19"/>
  <c r="J169" i="19"/>
  <c r="L173" i="19"/>
  <c r="E173" i="19"/>
  <c r="H166" i="19"/>
  <c r="J166" i="19"/>
  <c r="G166" i="19"/>
  <c r="E167" i="19"/>
  <c r="K168" i="19" s="1"/>
  <c r="B171" i="19"/>
  <c r="L171" i="19" s="1"/>
  <c r="F170" i="19"/>
  <c r="E170" i="19"/>
  <c r="L170" i="19"/>
  <c r="B177" i="19"/>
  <c r="B180" i="19"/>
  <c r="B181" i="19" s="1"/>
  <c r="F173" i="19"/>
  <c r="B174" i="19"/>
  <c r="K173" i="19" l="1"/>
  <c r="K170" i="19"/>
  <c r="K167" i="19"/>
  <c r="E171" i="19"/>
  <c r="K172" i="19" s="1"/>
  <c r="B178" i="19"/>
  <c r="L177" i="19"/>
  <c r="E177" i="19"/>
  <c r="F177" i="19"/>
  <c r="H170" i="19"/>
  <c r="G170" i="19"/>
  <c r="I170" i="19"/>
  <c r="J170" i="19"/>
  <c r="I173" i="19"/>
  <c r="G173" i="19"/>
  <c r="J173" i="19"/>
  <c r="H173" i="19"/>
  <c r="B182" i="19"/>
  <c r="L181" i="19"/>
  <c r="F181" i="19"/>
  <c r="E181" i="19"/>
  <c r="B175" i="19"/>
  <c r="L175" i="19" s="1"/>
  <c r="L174" i="19"/>
  <c r="F174" i="19"/>
  <c r="E174" i="19"/>
  <c r="J167" i="19"/>
  <c r="H167" i="19"/>
  <c r="G167" i="19"/>
  <c r="I167" i="19"/>
  <c r="F171" i="19"/>
  <c r="K181" i="19" l="1"/>
  <c r="K177" i="19"/>
  <c r="K174" i="19"/>
  <c r="K171" i="19"/>
  <c r="G171" i="19"/>
  <c r="I171" i="19"/>
  <c r="H171" i="19"/>
  <c r="J171" i="19"/>
  <c r="B183" i="19"/>
  <c r="E183" i="19" s="1"/>
  <c r="L182" i="19"/>
  <c r="E182" i="19"/>
  <c r="F182" i="19"/>
  <c r="G174" i="19"/>
  <c r="J174" i="19"/>
  <c r="H174" i="19"/>
  <c r="I174" i="19"/>
  <c r="F175" i="19"/>
  <c r="E175" i="19"/>
  <c r="K176" i="19" s="1"/>
  <c r="K8" i="19" s="1"/>
  <c r="I177" i="19"/>
  <c r="J177" i="19"/>
  <c r="H177" i="19"/>
  <c r="G177" i="19"/>
  <c r="J181" i="19"/>
  <c r="I181" i="19"/>
  <c r="H181" i="19"/>
  <c r="G181" i="19"/>
  <c r="B179" i="19"/>
  <c r="L179" i="19" s="1"/>
  <c r="F178" i="19"/>
  <c r="E178" i="19"/>
  <c r="L178" i="19"/>
  <c r="F183" i="19" l="1"/>
  <c r="J183" i="19" s="1"/>
  <c r="K183" i="19"/>
  <c r="K182" i="19"/>
  <c r="K178" i="19"/>
  <c r="K175" i="19"/>
  <c r="F179" i="19"/>
  <c r="I178" i="19"/>
  <c r="J178" i="19"/>
  <c r="H178" i="19"/>
  <c r="G178" i="19"/>
  <c r="G183" i="19"/>
  <c r="H183" i="19"/>
  <c r="I175" i="19"/>
  <c r="J175" i="19"/>
  <c r="H175" i="19"/>
  <c r="G175" i="19"/>
  <c r="I182" i="19"/>
  <c r="J182" i="19"/>
  <c r="H182" i="19"/>
  <c r="G182" i="19"/>
  <c r="E179" i="19"/>
  <c r="K180" i="19" s="1"/>
  <c r="B184" i="19"/>
  <c r="K184" i="19" s="1"/>
  <c r="L183" i="19"/>
  <c r="I183" i="19" l="1"/>
  <c r="K179" i="19"/>
  <c r="B185" i="19"/>
  <c r="B186" i="19" s="1"/>
  <c r="B188" i="19"/>
  <c r="I179" i="19"/>
  <c r="J179" i="19"/>
  <c r="H179" i="19"/>
  <c r="G179" i="19"/>
  <c r="F185" i="19" l="1"/>
  <c r="E185" i="19"/>
  <c r="L185" i="19"/>
  <c r="B189" i="19"/>
  <c r="B192" i="19"/>
  <c r="B187" i="19"/>
  <c r="L187" i="19" s="1"/>
  <c r="F186" i="19"/>
  <c r="E186" i="19"/>
  <c r="L186" i="19"/>
  <c r="K186" i="19" l="1"/>
  <c r="K185" i="19"/>
  <c r="I185" i="19"/>
  <c r="J185" i="19"/>
  <c r="H185" i="19"/>
  <c r="G185" i="19"/>
  <c r="B190" i="19"/>
  <c r="F189" i="19"/>
  <c r="L189" i="19"/>
  <c r="E189" i="19"/>
  <c r="B193" i="19"/>
  <c r="B196" i="19"/>
  <c r="J186" i="19"/>
  <c r="I186" i="19"/>
  <c r="H186" i="19"/>
  <c r="G186" i="19"/>
  <c r="F187" i="19"/>
  <c r="E187" i="19"/>
  <c r="K188" i="19" s="1"/>
  <c r="K189" i="19" l="1"/>
  <c r="K187" i="19"/>
  <c r="B191" i="19"/>
  <c r="L191" i="19" s="1"/>
  <c r="L190" i="19"/>
  <c r="E190" i="19"/>
  <c r="K190" i="19" s="1"/>
  <c r="F190" i="19"/>
  <c r="B194" i="19"/>
  <c r="F193" i="19"/>
  <c r="E193" i="19"/>
  <c r="L193" i="19"/>
  <c r="J189" i="19"/>
  <c r="I189" i="19"/>
  <c r="H189" i="19"/>
  <c r="G189" i="19"/>
  <c r="B200" i="19"/>
  <c r="B197" i="19"/>
  <c r="J187" i="19"/>
  <c r="I187" i="19"/>
  <c r="G187" i="19"/>
  <c r="H187" i="19"/>
  <c r="F191" i="19" l="1"/>
  <c r="K193" i="19"/>
  <c r="I193" i="19"/>
  <c r="J193" i="19"/>
  <c r="H193" i="19"/>
  <c r="G193" i="19"/>
  <c r="E191" i="19"/>
  <c r="K192" i="19" s="1"/>
  <c r="B195" i="19"/>
  <c r="L195" i="19" s="1"/>
  <c r="L194" i="19"/>
  <c r="E194" i="19"/>
  <c r="F194" i="19"/>
  <c r="I190" i="19"/>
  <c r="J190" i="19"/>
  <c r="H190" i="19"/>
  <c r="G190" i="19"/>
  <c r="B198" i="19"/>
  <c r="E197" i="19"/>
  <c r="L197" i="19"/>
  <c r="F197" i="19"/>
  <c r="B201" i="19"/>
  <c r="B204" i="19"/>
  <c r="K197" i="19" l="1"/>
  <c r="K194" i="19"/>
  <c r="K191" i="19"/>
  <c r="F195" i="19"/>
  <c r="G191" i="19"/>
  <c r="I191" i="19"/>
  <c r="J191" i="19"/>
  <c r="H191" i="19"/>
  <c r="B202" i="19"/>
  <c r="E201" i="19"/>
  <c r="L201" i="19"/>
  <c r="F201" i="19"/>
  <c r="J197" i="19"/>
  <c r="I197" i="19"/>
  <c r="H197" i="19"/>
  <c r="G197" i="19"/>
  <c r="I194" i="19"/>
  <c r="J194" i="19"/>
  <c r="H194" i="19"/>
  <c r="G194" i="19"/>
  <c r="B199" i="19"/>
  <c r="L199" i="19" s="1"/>
  <c r="L198" i="19"/>
  <c r="E198" i="19"/>
  <c r="K198" i="19" s="1"/>
  <c r="F198" i="19"/>
  <c r="E195" i="19"/>
  <c r="K196" i="19" s="1"/>
  <c r="B205" i="19"/>
  <c r="B208" i="19"/>
  <c r="B209" i="19" s="1"/>
  <c r="K201" i="19" l="1"/>
  <c r="K195" i="19"/>
  <c r="B203" i="19"/>
  <c r="L203" i="19" s="1"/>
  <c r="F202" i="19"/>
  <c r="E202" i="19"/>
  <c r="L202" i="19"/>
  <c r="B210" i="19"/>
  <c r="E209" i="19"/>
  <c r="K209" i="19" s="1"/>
  <c r="L209" i="19"/>
  <c r="F209" i="19"/>
  <c r="J201" i="19"/>
  <c r="I201" i="19"/>
  <c r="G201" i="19"/>
  <c r="H201" i="19"/>
  <c r="B206" i="19"/>
  <c r="F205" i="19"/>
  <c r="L205" i="19"/>
  <c r="E205" i="19"/>
  <c r="E199" i="19"/>
  <c r="K200" i="19" s="1"/>
  <c r="G195" i="19"/>
  <c r="H195" i="19"/>
  <c r="I195" i="19"/>
  <c r="I198" i="19"/>
  <c r="J198" i="19"/>
  <c r="H198" i="19"/>
  <c r="G198" i="19"/>
  <c r="F199" i="19"/>
  <c r="J195" i="19"/>
  <c r="K199" i="19" l="1"/>
  <c r="K205" i="19"/>
  <c r="K202" i="19"/>
  <c r="J199" i="19"/>
  <c r="F203" i="19"/>
  <c r="E203" i="19"/>
  <c r="K203" i="19" s="1"/>
  <c r="J209" i="19"/>
  <c r="G209" i="19"/>
  <c r="I209" i="19"/>
  <c r="H209" i="19"/>
  <c r="B211" i="19"/>
  <c r="L211" i="19" s="1"/>
  <c r="F210" i="19"/>
  <c r="L210" i="19"/>
  <c r="E210" i="19"/>
  <c r="K210" i="19" s="1"/>
  <c r="B207" i="19"/>
  <c r="L207" i="19" s="1"/>
  <c r="L206" i="19"/>
  <c r="F206" i="19"/>
  <c r="E206" i="19"/>
  <c r="H199" i="19"/>
  <c r="G199" i="19"/>
  <c r="I199" i="19"/>
  <c r="I205" i="19"/>
  <c r="J205" i="19"/>
  <c r="H205" i="19"/>
  <c r="G205" i="19"/>
  <c r="J202" i="19"/>
  <c r="H202" i="19"/>
  <c r="I202" i="19"/>
  <c r="G202" i="19"/>
  <c r="K206" i="19" l="1"/>
  <c r="J203" i="19"/>
  <c r="K204" i="19"/>
  <c r="I203" i="19"/>
  <c r="F207" i="19"/>
  <c r="H203" i="19"/>
  <c r="G203" i="19"/>
  <c r="E207" i="19"/>
  <c r="K208" i="19" s="1"/>
  <c r="G210" i="19"/>
  <c r="H210" i="19"/>
  <c r="J210" i="19"/>
  <c r="I210" i="19"/>
  <c r="I206" i="19"/>
  <c r="H206" i="19"/>
  <c r="J206" i="19"/>
  <c r="G206" i="19"/>
  <c r="F211" i="19"/>
  <c r="E211" i="19"/>
  <c r="K211" i="19" s="1"/>
  <c r="K207" i="19" l="1"/>
  <c r="H211" i="19"/>
  <c r="G211" i="19"/>
  <c r="J211" i="19"/>
  <c r="I211" i="19"/>
  <c r="H207" i="19"/>
  <c r="G207" i="19"/>
  <c r="I207" i="19"/>
  <c r="J207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E554A-C8DF-49FD-9494-97BA2D4B89BF}" keepAlive="1" name="Consulta - tablero_estadistica_resumenrr7" description="Conexión a la consulta 'tablero_estadistica_resumenrr7' en el libro." type="5" refreshedVersion="8" background="1" saveData="1">
    <dbPr connection="Provider=Microsoft.Mashup.OleDb.1;Data Source=$Workbook$;Location=tablero_estadistica_resumenrr7;Extended Properties=&quot;&quot;" command="SELECT * FROM [tablero_estadistica_resumenrr7]"/>
  </connection>
</connections>
</file>

<file path=xl/sharedStrings.xml><?xml version="1.0" encoding="utf-8"?>
<sst xmlns="http://schemas.openxmlformats.org/spreadsheetml/2006/main" count="3605" uniqueCount="406">
  <si>
    <t>anio_reporte</t>
  </si>
  <si>
    <t>mes_reporte</t>
  </si>
  <si>
    <t>numero_compania</t>
  </si>
  <si>
    <t>nombre_compania</t>
  </si>
  <si>
    <t>ramo</t>
  </si>
  <si>
    <t>gestor_cia_id</t>
  </si>
  <si>
    <t>ofuscacion</t>
  </si>
  <si>
    <t>fecha_ofuscada</t>
  </si>
  <si>
    <t>jerarquia</t>
  </si>
  <si>
    <t>Prima_DirectaAct</t>
  </si>
  <si>
    <t>Prima_DirectaAnt</t>
  </si>
  <si>
    <t>Prima_directa_Anual_act</t>
  </si>
  <si>
    <t>Prima_directa_Anual_ant</t>
  </si>
  <si>
    <t>CostoSin_Act</t>
  </si>
  <si>
    <t>CostoSin_Ant</t>
  </si>
  <si>
    <t>cto_sin_anual_act</t>
  </si>
  <si>
    <t>cto_sin_anual_ant</t>
  </si>
  <si>
    <t>pib_act</t>
  </si>
  <si>
    <t>pib_ant</t>
  </si>
  <si>
    <t>inpc_act</t>
  </si>
  <si>
    <t>inpc_ant</t>
  </si>
  <si>
    <t>IncResvDivAct</t>
  </si>
  <si>
    <t>IncResvDivAnt</t>
  </si>
  <si>
    <t>Costo_Sin_RetAct</t>
  </si>
  <si>
    <t>Costo_Sin_RetAnt</t>
  </si>
  <si>
    <t>Prima_DevengadaAct</t>
  </si>
  <si>
    <t>Prima_DevengadaAnt</t>
  </si>
  <si>
    <t>Prima_Directa_Act1anio</t>
  </si>
  <si>
    <t>Prima_Directa_Ant1anio</t>
  </si>
  <si>
    <t>PrimaDirectaAct_Renov</t>
  </si>
  <si>
    <t>PrimaDirectaAnt_Renov</t>
  </si>
  <si>
    <t>PrimaDirectaAct_Unica</t>
  </si>
  <si>
    <t>PrimaDirectaAnt_Unica</t>
  </si>
  <si>
    <t>ramo_raiz</t>
  </si>
  <si>
    <t>operacion</t>
  </si>
  <si>
    <t>ramo_complemento</t>
  </si>
  <si>
    <t>subramo</t>
  </si>
  <si>
    <t>periodo</t>
  </si>
  <si>
    <t>PD_Cartera_act</t>
  </si>
  <si>
    <t>PD_Cartera_ant</t>
  </si>
  <si>
    <t>PD_Sector_Total_act</t>
  </si>
  <si>
    <t>PD_Sector_Total_ant</t>
  </si>
  <si>
    <t>PD_Sector_SinPension_act</t>
  </si>
  <si>
    <t>PD_Sector_SinPension_ant</t>
  </si>
  <si>
    <t>PD_Mercado_Act</t>
  </si>
  <si>
    <t>PD_Mercado_Ant</t>
  </si>
  <si>
    <t>CS_Mercado_Act</t>
  </si>
  <si>
    <t>CS_Mercado_Ant</t>
  </si>
  <si>
    <t>PD_Operacion_act</t>
  </si>
  <si>
    <t>PD_Operacion_ant</t>
  </si>
  <si>
    <t>Part_Mercado_Act</t>
  </si>
  <si>
    <t>Part_Mercado_Ant</t>
  </si>
  <si>
    <t>PD_IncreAbs</t>
  </si>
  <si>
    <t>PD_IncreRel</t>
  </si>
  <si>
    <t>Part_Operacion_Act</t>
  </si>
  <si>
    <t>Part_Operacion_Ant</t>
  </si>
  <si>
    <t>Part_Cartera_Act</t>
  </si>
  <si>
    <t>Part_Cartera_Ant</t>
  </si>
  <si>
    <t>Part_Sector_Act</t>
  </si>
  <si>
    <t>Part_SectorSinPen_Act</t>
  </si>
  <si>
    <t>Part_Sector_Ant</t>
  </si>
  <si>
    <t>Part_SectorSinPen_Ant</t>
  </si>
  <si>
    <t>PD_PartMerc_1anio</t>
  </si>
  <si>
    <t>PD_PartMerc_Renovacion</t>
  </si>
  <si>
    <t>PD_PartMerc_Unicas</t>
  </si>
  <si>
    <t>PDanio1_IncreAbs1anio</t>
  </si>
  <si>
    <t>PD_IncreRel1anio</t>
  </si>
  <si>
    <t>PD_IncreAbsRenov</t>
  </si>
  <si>
    <t>PD_IncreRelRenov</t>
  </si>
  <si>
    <t>PD_IncreAbsUni</t>
  </si>
  <si>
    <t>PD_IncreRelUnica</t>
  </si>
  <si>
    <t>SIN_IncreRel</t>
  </si>
  <si>
    <t>SINvsPRIM_ACT</t>
  </si>
  <si>
    <t>SINvsPRIM_ANT</t>
  </si>
  <si>
    <t>PartSIN_Merc_Act</t>
  </si>
  <si>
    <t>IncrSinRet</t>
  </si>
  <si>
    <t>IncrDevengada</t>
  </si>
  <si>
    <t>SINvsPDEV_ACT</t>
  </si>
  <si>
    <t>SINvsPDEV_ANT</t>
  </si>
  <si>
    <t>size_compania</t>
  </si>
  <si>
    <t>anio_anterior</t>
  </si>
  <si>
    <t>num_trimeste</t>
  </si>
  <si>
    <t>fecha_carga</t>
  </si>
  <si>
    <t>Ramo_</t>
  </si>
  <si>
    <t>Jerarquia 2</t>
  </si>
  <si>
    <t>AIG Seguros</t>
  </si>
  <si>
    <t>Incendio</t>
  </si>
  <si>
    <t>Daños Sin Autos</t>
  </si>
  <si>
    <t>Credito</t>
  </si>
  <si>
    <t>Accidentes y Enfermedades Total</t>
  </si>
  <si>
    <t>AP Gpo y Col</t>
  </si>
  <si>
    <t>Accidentes Personales</t>
  </si>
  <si>
    <t>AP Individual</t>
  </si>
  <si>
    <t>Diversos</t>
  </si>
  <si>
    <t>Tecnicos</t>
  </si>
  <si>
    <t>Miscelaneos</t>
  </si>
  <si>
    <t>Otros Automoviles y Obligatorios</t>
  </si>
  <si>
    <t>Camiones</t>
  </si>
  <si>
    <t>Automoviles</t>
  </si>
  <si>
    <t>Automoviles Total</t>
  </si>
  <si>
    <t>Automoviles Turistas</t>
  </si>
  <si>
    <t>Automoviles Residentes</t>
  </si>
  <si>
    <t>Huracan y Otros Riesgos Hidrometeorologicos</t>
  </si>
  <si>
    <t>Riesgos Catastroficos</t>
  </si>
  <si>
    <t>Terremoto y Erupcion Volcanica</t>
  </si>
  <si>
    <t>MyT Carga</t>
  </si>
  <si>
    <t>Maritimo y Transportes</t>
  </si>
  <si>
    <t>MyT Cascos</t>
  </si>
  <si>
    <t>RC Aviones y Barcos</t>
  </si>
  <si>
    <t>Responsabilidad Civil y Riesgos Profesionales</t>
  </si>
  <si>
    <t>RC General</t>
  </si>
  <si>
    <t>Daños</t>
  </si>
  <si>
    <t>Daños Total</t>
  </si>
  <si>
    <t>Daños Sin Autos Total</t>
  </si>
  <si>
    <t>Total General Sin Pensiones</t>
  </si>
  <si>
    <t>Total General</t>
  </si>
  <si>
    <t>ANA</t>
  </si>
  <si>
    <t>AUNA Seguros</t>
  </si>
  <si>
    <t>Salud Gpo y Col</t>
  </si>
  <si>
    <t>Salud</t>
  </si>
  <si>
    <t>Gastos Medicos</t>
  </si>
  <si>
    <t>GMM. Gpo y Col</t>
  </si>
  <si>
    <t>Salud Individual</t>
  </si>
  <si>
    <t>AXA Salud</t>
  </si>
  <si>
    <t>AXA Seguros</t>
  </si>
  <si>
    <t>RC Viajero</t>
  </si>
  <si>
    <t>RC Otros</t>
  </si>
  <si>
    <t>Otros Riesgos Catastroficos</t>
  </si>
  <si>
    <t>Vida Individual</t>
  </si>
  <si>
    <t>Vida Total</t>
  </si>
  <si>
    <t>Vida Gpo y Col</t>
  </si>
  <si>
    <t>GMM. Individual</t>
  </si>
  <si>
    <t>Afirme</t>
  </si>
  <si>
    <t>Agroasemex</t>
  </si>
  <si>
    <t>AyA Otros</t>
  </si>
  <si>
    <t>Agricola y de Animales</t>
  </si>
  <si>
    <t>AyA Pecuario</t>
  </si>
  <si>
    <t>AyA Agricola</t>
  </si>
  <si>
    <t>Allianz México</t>
  </si>
  <si>
    <t>Assurant Vida</t>
  </si>
  <si>
    <t>Atlas</t>
  </si>
  <si>
    <t>Atradius</t>
  </si>
  <si>
    <t>BBVA</t>
  </si>
  <si>
    <t>BBVA Salud</t>
  </si>
  <si>
    <t>Banamex Pensiones</t>
  </si>
  <si>
    <t>ISSSTE Jubilacion (retiro, cesantia y vejez)</t>
  </si>
  <si>
    <t>Pensiones ISSSTE</t>
  </si>
  <si>
    <t>IMSS Incapacidad Permanente RT</t>
  </si>
  <si>
    <t>Pensiones IMSS</t>
  </si>
  <si>
    <t>Pensiones Total</t>
  </si>
  <si>
    <t>ISSSTE Incapacidad Permanente RT</t>
  </si>
  <si>
    <t>IMSS Muerte (invalidez y vida)</t>
  </si>
  <si>
    <t>ISSSTE Invalidez (invalidez y vida)</t>
  </si>
  <si>
    <t>IMSS Invalidez (invalidez y vida)</t>
  </si>
  <si>
    <t>IMSS Jubilacion (retiro, cesantia y vejez)</t>
  </si>
  <si>
    <t>IMSS Muerte (riesgos de trabajo)</t>
  </si>
  <si>
    <t>ISSSTE Muerte (invalidez y vida)</t>
  </si>
  <si>
    <t>ISSSTE Muerte (riesgos de trabajo)</t>
  </si>
  <si>
    <t>Banamex Seguros</t>
  </si>
  <si>
    <t>Banorte</t>
  </si>
  <si>
    <t>Berkley Seguros</t>
  </si>
  <si>
    <t>Cardif Seguros Generales</t>
  </si>
  <si>
    <t>Cardif Vida</t>
  </si>
  <si>
    <t>Chubb Seguros México</t>
  </si>
  <si>
    <t>Coface</t>
  </si>
  <si>
    <t>Crabi</t>
  </si>
  <si>
    <t>El Potosí</t>
  </si>
  <si>
    <t>El Águila</t>
  </si>
  <si>
    <t>FM Global</t>
  </si>
  <si>
    <t>G.N.P.</t>
  </si>
  <si>
    <t>GMX Seguros</t>
  </si>
  <si>
    <t>General de Salud</t>
  </si>
  <si>
    <t>General de Seguros</t>
  </si>
  <si>
    <t>Genworth Seg. de Crédito</t>
  </si>
  <si>
    <t>Credito a la Vivienda</t>
  </si>
  <si>
    <t>HDI Global Seguros</t>
  </si>
  <si>
    <t>HDI Seguros</t>
  </si>
  <si>
    <t>HSBC Seguros</t>
  </si>
  <si>
    <t>Hir Seguros</t>
  </si>
  <si>
    <t>Inbursa</t>
  </si>
  <si>
    <t>Insignia Life</t>
  </si>
  <si>
    <t>La Latinoamericana</t>
  </si>
  <si>
    <t>MediAccess</t>
  </si>
  <si>
    <t>Metlife México</t>
  </si>
  <si>
    <t>Momento Seguros</t>
  </si>
  <si>
    <t>Monterrey New York Life</t>
  </si>
  <si>
    <t>Odontoprev</t>
  </si>
  <si>
    <t>PREVEM Seguros</t>
  </si>
  <si>
    <t>Pan-American México</t>
  </si>
  <si>
    <t>Patria</t>
  </si>
  <si>
    <t>Patrimonial Vida</t>
  </si>
  <si>
    <t>Pensiones BBVA</t>
  </si>
  <si>
    <t>Pensiones Banorte</t>
  </si>
  <si>
    <t>Plan Seguro</t>
  </si>
  <si>
    <t>ProFuturo G.N.P.</t>
  </si>
  <si>
    <t>Prudential</t>
  </si>
  <si>
    <t>Quálitas</t>
  </si>
  <si>
    <t>Quálitas Salud</t>
  </si>
  <si>
    <t>SHF Cred Vivienda</t>
  </si>
  <si>
    <t>SPP Seguros</t>
  </si>
  <si>
    <t>SPT</t>
  </si>
  <si>
    <t>Seguros Argos</t>
  </si>
  <si>
    <t>Seguros Azteca</t>
  </si>
  <si>
    <t>Seguros Azteca Daños</t>
  </si>
  <si>
    <t>Skandia Life</t>
  </si>
  <si>
    <t>Solunion Crédito</t>
  </si>
  <si>
    <t>Sompo Japan</t>
  </si>
  <si>
    <t>Swiss Re Corporate Solutions</t>
  </si>
  <si>
    <t>TOTAL</t>
  </si>
  <si>
    <t>TOTAL GRANDES</t>
  </si>
  <si>
    <t>TOTAL MEDIANAS</t>
  </si>
  <si>
    <t>TOTAL RESTO</t>
  </si>
  <si>
    <t>Thona</t>
  </si>
  <si>
    <t>Tláloc Seguros</t>
  </si>
  <si>
    <t>Tokio Marine</t>
  </si>
  <si>
    <t>Ve Por Más</t>
  </si>
  <si>
    <t>Virginia Surety</t>
  </si>
  <si>
    <t>Zurich Aseguradora Mexicana</t>
  </si>
  <si>
    <t>Zurich Santander</t>
  </si>
  <si>
    <t>Suma de Prima_DirectaAct</t>
  </si>
  <si>
    <t>10 Total General</t>
  </si>
  <si>
    <t>11 Total General Sin Pensiones</t>
  </si>
  <si>
    <t>12 Vida Total</t>
  </si>
  <si>
    <t>13 Vida Individual</t>
  </si>
  <si>
    <t>14 Vida Gpo y Col</t>
  </si>
  <si>
    <t>38 Daños Total</t>
  </si>
  <si>
    <t>39 Automoviles Total</t>
  </si>
  <si>
    <t>41 Automoviles Residentes</t>
  </si>
  <si>
    <t>42 Camiones</t>
  </si>
  <si>
    <t>44 Otros Automoviles y Obligatorios</t>
  </si>
  <si>
    <t>46 Daños Sin Autos Total</t>
  </si>
  <si>
    <t>46 Responsabilidad Civil y Riesgos Profesionales</t>
  </si>
  <si>
    <t>47 RC General</t>
  </si>
  <si>
    <t>48 RC Aviones y Barcos</t>
  </si>
  <si>
    <t>49 RC Viajero</t>
  </si>
  <si>
    <t>50 RC Otros</t>
  </si>
  <si>
    <t>51 Maritimo y Transportes</t>
  </si>
  <si>
    <t>52 MyT Carga</t>
  </si>
  <si>
    <t>53 MyT Cascos</t>
  </si>
  <si>
    <t>54 Incendio</t>
  </si>
  <si>
    <t>55 Riesgos Catastroficos</t>
  </si>
  <si>
    <t>56 Terremoto y Erupcion Volcanica</t>
  </si>
  <si>
    <t>57 Huracan y Otros Riesgos Hidrometeorologicos</t>
  </si>
  <si>
    <t>63 Diversos</t>
  </si>
  <si>
    <t>64 Miscelaneos</t>
  </si>
  <si>
    <t>65 Tecnicos</t>
  </si>
  <si>
    <t>28 Accidentes y Enfermedades Total</t>
  </si>
  <si>
    <t>29 Accidentes Personales</t>
  </si>
  <si>
    <t>31 AP Gpo y Col</t>
  </si>
  <si>
    <t>58 Otros Riesgos Catastroficos</t>
  </si>
  <si>
    <t>59 Agricola y de Animales</t>
  </si>
  <si>
    <t>60 AyA Agricola</t>
  </si>
  <si>
    <t>61 AyA Otros</t>
  </si>
  <si>
    <t>62 AyA Pecuario</t>
  </si>
  <si>
    <t>30 AP Individual</t>
  </si>
  <si>
    <t>43 Automoviles Turistas</t>
  </si>
  <si>
    <t>66 Credito</t>
  </si>
  <si>
    <t>32 Gastos Medicos</t>
  </si>
  <si>
    <t>33 GMM. Individual</t>
  </si>
  <si>
    <t>34 GMM. Gpo y Col</t>
  </si>
  <si>
    <t>35 Salud</t>
  </si>
  <si>
    <t>36 Salud Individual</t>
  </si>
  <si>
    <t>37 Salud Gpo y Col</t>
  </si>
  <si>
    <t>67 Credito a la Vivienda</t>
  </si>
  <si>
    <t>15 Pensiones Total</t>
  </si>
  <si>
    <t>16 Pensiones IMSS</t>
  </si>
  <si>
    <t>17 IMSS Incapacidad Permanente RT</t>
  </si>
  <si>
    <t>18 IMSS Invalidez (invalidez y vida)</t>
  </si>
  <si>
    <t>19 IMSS Jubilacion (retiro, cesantia y vejez)</t>
  </si>
  <si>
    <t>20 IMSS Muerte (invalidez y vida)</t>
  </si>
  <si>
    <t>21 IMSS Muerte (riesgos de trabajo)</t>
  </si>
  <si>
    <t>22 Pensiones ISSSTE</t>
  </si>
  <si>
    <t>23 ISSSTE Incapacidad Permanente RT</t>
  </si>
  <si>
    <t>24 ISSSTE Invalidez (invalidez y vida)</t>
  </si>
  <si>
    <t>25 ISSSTE Jubilacion (retiro, cesantia y vejez)</t>
  </si>
  <si>
    <t>26 ISSSTE Muerte (invalidez y vida)</t>
  </si>
  <si>
    <t>27 ISSSTE Muerte (riesgos de trabajo)</t>
  </si>
  <si>
    <t>Suma de Prima_DirectaAnt</t>
  </si>
  <si>
    <t>Suma de Part_Mercado_Act</t>
  </si>
  <si>
    <t>Suma de Part_Mercado_Ant</t>
  </si>
  <si>
    <t>Suma de PD_IncreAbs</t>
  </si>
  <si>
    <t>Suma de PD_IncreRel</t>
  </si>
  <si>
    <t>Suma de Part_Operacion_Act</t>
  </si>
  <si>
    <t>Suma de Part_Cartera_Act</t>
  </si>
  <si>
    <t>Suma de Part_Sector_Act</t>
  </si>
  <si>
    <t>(Varios elementos)</t>
  </si>
  <si>
    <t>Suma de Prima_Directa_Act1anio</t>
  </si>
  <si>
    <t>Suma de Prima_Directa_Ant1anio</t>
  </si>
  <si>
    <t>Suma de PD_IncreRel1anio</t>
  </si>
  <si>
    <t>Suma de PrimaDirectaAct_Renov</t>
  </si>
  <si>
    <t>Suma de PrimaDirectaAnt_Renov</t>
  </si>
  <si>
    <t>Suma de PD_PartMerc_Renovacion</t>
  </si>
  <si>
    <t>Suma de PrimaDirectaAct_Unica</t>
  </si>
  <si>
    <t>Suma de PrimaDirectaAnt_Unica</t>
  </si>
  <si>
    <t>Suma de PD_PartMerc_Unicas</t>
  </si>
  <si>
    <t>Suma de CostoSin_Act</t>
  </si>
  <si>
    <t>Suma de SIN_IncreRel2</t>
  </si>
  <si>
    <t>Suma de IncResvDivAct</t>
  </si>
  <si>
    <t>Suma de SINvsPRIM_ACT</t>
  </si>
  <si>
    <t>Suma de SINvsPRIM_ANT</t>
  </si>
  <si>
    <t>Suma de Costo_Sin_RetAct</t>
  </si>
  <si>
    <t>Suma de SIN_IncreRel</t>
  </si>
  <si>
    <t>Suma de Prima_DevengadaAct</t>
  </si>
  <si>
    <t>Suma de IncrDevengada</t>
  </si>
  <si>
    <t>Suma de SINvsPDEV_ACT</t>
  </si>
  <si>
    <t>Suma de SINvsPDEV_ANT</t>
  </si>
  <si>
    <t>Suma de IncrSinRet</t>
  </si>
  <si>
    <t>Q4</t>
  </si>
  <si>
    <t>Cuarto Trimestre</t>
  </si>
  <si>
    <t>Q3</t>
  </si>
  <si>
    <t>Tercer Trimestre</t>
  </si>
  <si>
    <t>Q2</t>
  </si>
  <si>
    <t>Segundo Trimestre</t>
  </si>
  <si>
    <t>Q1</t>
  </si>
  <si>
    <t>Primer Trimestre</t>
  </si>
  <si>
    <t>17 Pensiones ISSSTE</t>
  </si>
  <si>
    <t>18 Accidentes y Enfermedades Total</t>
  </si>
  <si>
    <t>19 Accidentes Personales</t>
  </si>
  <si>
    <t>20 AP Individual</t>
  </si>
  <si>
    <t>21 AP Gpo y Col</t>
  </si>
  <si>
    <t>22 Gastos Medicos</t>
  </si>
  <si>
    <t>23 GMM. Individual</t>
  </si>
  <si>
    <t>24 GMM. Gpo y Col</t>
  </si>
  <si>
    <t>25 Salud</t>
  </si>
  <si>
    <t>26 Salud Individual</t>
  </si>
  <si>
    <t>27 Salud Gpo y Col</t>
  </si>
  <si>
    <t>28 Daños Total</t>
  </si>
  <si>
    <t>29 Automoviles Total</t>
  </si>
  <si>
    <t>30 Automoviles Residentes</t>
  </si>
  <si>
    <t>31 Camiones</t>
  </si>
  <si>
    <t>32 Automoviles Turistas</t>
  </si>
  <si>
    <t>33 Otros Automoviles y Obligatorios</t>
  </si>
  <si>
    <t>34 Daños Sin Autos Total</t>
  </si>
  <si>
    <t>35 Responsabilidad Civil y Riesgos Profesionales</t>
  </si>
  <si>
    <t>36 RC General</t>
  </si>
  <si>
    <t>37 RC Aviones y Barcos</t>
  </si>
  <si>
    <t>38 RC Viajero</t>
  </si>
  <si>
    <t>39 RC Otros</t>
  </si>
  <si>
    <t>40 Maritimo y Transportes</t>
  </si>
  <si>
    <t>41 MyT Carga</t>
  </si>
  <si>
    <t>42 MyT Cascos</t>
  </si>
  <si>
    <t>43 Incendio</t>
  </si>
  <si>
    <t>44 Riesgos Catastroficos</t>
  </si>
  <si>
    <t>45 Terremoto y Erupcion Volcanica</t>
  </si>
  <si>
    <t>46 Huracan y Otros Riesgos Hidrometeorologicos</t>
  </si>
  <si>
    <t>47 Otros Riesgos Catastroficos</t>
  </si>
  <si>
    <t>48 Agricola y de Animales</t>
  </si>
  <si>
    <t>49 AyA Agricola</t>
  </si>
  <si>
    <t>50 AyA Otros</t>
  </si>
  <si>
    <t>51 AyA Pecuario</t>
  </si>
  <si>
    <t>52 Diversos</t>
  </si>
  <si>
    <t>53 Miscelaneos</t>
  </si>
  <si>
    <t>54 Tecnicos</t>
  </si>
  <si>
    <t>55 Credito</t>
  </si>
  <si>
    <t>56 Credito a la Vivienda</t>
  </si>
  <si>
    <t>EstadisticAMIS Informe</t>
  </si>
  <si>
    <t>Con la finalidad de atender la solicitud de información, presentamos esta publicación comparando los datosprimas del periodo actual vs el mismo periodo del año anterior.</t>
  </si>
  <si>
    <t>Periodo:</t>
  </si>
  <si>
    <t>Fecha de actualización:</t>
  </si>
  <si>
    <t>Porcentaje de articipación:</t>
  </si>
  <si>
    <t>ANÁLISIS DE PRIMAS DIRECTAS</t>
  </si>
  <si>
    <t>ANÁLISIS DE SINIESTROS</t>
  </si>
  <si>
    <t>NOTAS DE ACTUALIZACIÓN:</t>
  </si>
  <si>
    <t>DEFINICIÓN DE TÉRMINOS</t>
  </si>
  <si>
    <t>Participación de mercado</t>
  </si>
  <si>
    <t>Porcentaje que representa la participación de las compañías sobre el total del ramo o subramo que se está consultando.</t>
  </si>
  <si>
    <t>Participación por operación</t>
  </si>
  <si>
    <t>Porcentaje que representa la participación del subramo sobre el ramo de la compañía.</t>
  </si>
  <si>
    <t>Participación por cartera</t>
  </si>
  <si>
    <t>Porcentaje que representa la participación del ramo o subramos sobre el total general sin pensiones de la compañía.</t>
  </si>
  <si>
    <t>Participación por sector</t>
  </si>
  <si>
    <t>Porcentaje que representa la participación de la compañía del ramo o subramo(s) sobre la suma del total general sin pensiones.</t>
  </si>
  <si>
    <t>PRIMAS DIRECTAS</t>
  </si>
  <si>
    <t>Cifras en miles</t>
  </si>
  <si>
    <t>Primas Directas</t>
  </si>
  <si>
    <t xml:space="preserve">% Part. en Merc. </t>
  </si>
  <si>
    <t>Incremento</t>
  </si>
  <si>
    <t>% de Cartera</t>
  </si>
  <si>
    <t>Compañías</t>
  </si>
  <si>
    <t>Importe</t>
  </si>
  <si>
    <t>%</t>
  </si>
  <si>
    <t xml:space="preserve">Por </t>
  </si>
  <si>
    <t>Total</t>
  </si>
  <si>
    <t>Operación</t>
  </si>
  <si>
    <t>Cartera</t>
  </si>
  <si>
    <t>Sector</t>
  </si>
  <si>
    <t>NE  = No Existe</t>
  </si>
  <si>
    <t>* % Extraordinario mayor de 1000%</t>
  </si>
  <si>
    <t>SINIESTROS DIRECTOS</t>
  </si>
  <si>
    <t>Siniestros Directos</t>
  </si>
  <si>
    <t>Incr. %</t>
  </si>
  <si>
    <t>Inc. Rva.
Dividendos</t>
  </si>
  <si>
    <t>% vs. Prima Directa</t>
  </si>
  <si>
    <t>%  Participac de Mercado</t>
  </si>
  <si>
    <t>Análisis de Primas Directas</t>
  </si>
  <si>
    <t>Siniestros Retenidos</t>
  </si>
  <si>
    <t>% de</t>
  </si>
  <si>
    <t>Prima Dev.</t>
  </si>
  <si>
    <t>% vs. Prima Dev. Ret.</t>
  </si>
  <si>
    <t>Incr.</t>
  </si>
  <si>
    <t>Retenida</t>
  </si>
  <si>
    <t>Mapfre México</t>
  </si>
  <si>
    <t>Primero Seguros</t>
  </si>
  <si>
    <t>Seguros SURA</t>
  </si>
  <si>
    <t>BUPA México</t>
  </si>
  <si>
    <t>2026-Q2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</si>
</sst>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#,##0;\(#,##0\)"/>
    <numFmt numFmtId="166" formatCode="#,##0.00;\(#,##0.00\)"/>
    <numFmt numFmtId="167" formatCode="#,##0.0;\(#,##0.0\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0"/>
      <name val="Century Gothic"/>
      <family val="2"/>
    </font>
    <font>
      <sz val="7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sz val="10"/>
      <name val="Arial"/>
      <family val="2"/>
    </font>
    <font>
      <b/>
      <sz val="11"/>
      <name val="Century Gothic"/>
      <family val="2"/>
    </font>
    <font>
      <sz val="8"/>
      <color theme="0"/>
      <name val="Century Gothic"/>
      <family val="2"/>
    </font>
    <font>
      <i/>
      <sz val="7"/>
      <name val="Century Gothic"/>
      <family val="2"/>
    </font>
    <font>
      <b/>
      <sz val="8"/>
      <color theme="0"/>
      <name val="Century Gothic"/>
      <family val="2"/>
    </font>
    <font>
      <sz val="8"/>
      <color theme="1"/>
      <name val="Century Gothic"/>
      <family val="2"/>
    </font>
    <font>
      <sz val="7"/>
      <color theme="0"/>
      <name val="Century Gothic"/>
      <family val="2"/>
    </font>
    <font>
      <b/>
      <sz val="8"/>
      <color rgb="FF33CCCC"/>
      <name val="Century Gothic"/>
      <family val="2"/>
    </font>
    <font>
      <b/>
      <sz val="9"/>
      <name val="Century Gothic"/>
      <family val="2"/>
    </font>
    <font>
      <b/>
      <sz val="18"/>
      <color theme="1"/>
      <name val="Century Gothic"/>
      <family val="2"/>
    </font>
    <font>
      <sz val="9"/>
      <color rgb="FF000000"/>
      <name val="Century Gothic"/>
      <family val="2"/>
    </font>
    <font>
      <b/>
      <sz val="8"/>
      <color theme="1"/>
      <name val="Century Gothic"/>
      <family val="2"/>
    </font>
    <font>
      <b/>
      <sz val="11"/>
      <color theme="1"/>
      <name val="Century Gothic"/>
      <family val="2"/>
    </font>
    <font>
      <b/>
      <sz val="9"/>
      <color theme="1"/>
      <name val="Century Gothic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entury Gothic"/>
      <family val="2"/>
    </font>
    <font>
      <u/>
      <sz val="11"/>
      <color theme="1"/>
      <name val="Calibri"/>
      <family val="2"/>
      <scheme val="minor"/>
    </font>
    <font>
      <b/>
      <sz val="9"/>
      <color rgb="FF000000"/>
      <name val="Century Gothic"/>
      <family val="2"/>
    </font>
    <font>
      <b/>
      <sz val="8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7" fillId="0" borderId="0"/>
  </cellStyleXfs>
  <cellXfs count="189">
    <xf numFmtId="0" fontId="0" fillId="0" borderId="0" xfId="0"/>
    <xf numFmtId="0" fontId="0" fillId="0" borderId="0" xfId="0" pivotButton="1"/>
    <xf numFmtId="164" fontId="0" fillId="0" borderId="0" xfId="0" applyNumberFormat="1"/>
    <xf numFmtId="0" fontId="2" fillId="0" borderId="0" xfId="2" applyFont="1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0" fontId="10" fillId="0" borderId="0" xfId="2" applyFont="1" applyAlignment="1">
      <alignment horizontal="center"/>
    </xf>
    <xf numFmtId="0" fontId="2" fillId="0" borderId="0" xfId="2" applyFont="1" applyAlignment="1">
      <alignment vertical="center"/>
    </xf>
    <xf numFmtId="0" fontId="5" fillId="0" borderId="0" xfId="2" applyFont="1" applyAlignment="1" applyProtection="1">
      <alignment horizontal="center"/>
      <protection locked="0" hidden="1"/>
    </xf>
    <xf numFmtId="0" fontId="5" fillId="0" borderId="0" xfId="2" applyFont="1" applyAlignment="1" applyProtection="1">
      <alignment horizontal="left" indent="1"/>
      <protection locked="0" hidden="1"/>
    </xf>
    <xf numFmtId="165" fontId="5" fillId="0" borderId="0" xfId="0" applyNumberFormat="1" applyFont="1" applyAlignment="1" applyProtection="1">
      <alignment horizontal="right" vertical="center" indent="1"/>
      <protection locked="0" hidden="1"/>
    </xf>
    <xf numFmtId="166" fontId="5" fillId="0" borderId="0" xfId="0" applyNumberFormat="1" applyFont="1" applyAlignment="1" applyProtection="1">
      <alignment horizontal="center" vertical="center"/>
      <protection locked="0" hidden="1"/>
    </xf>
    <xf numFmtId="166" fontId="5" fillId="0" borderId="0" xfId="0" applyNumberFormat="1" applyFont="1" applyAlignment="1" applyProtection="1">
      <alignment horizontal="right" vertical="center" indent="1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left" indent="1"/>
      <protection locked="0" hidden="1"/>
    </xf>
    <xf numFmtId="0" fontId="2" fillId="0" borderId="0" xfId="2" applyFont="1" applyProtection="1">
      <protection locked="0"/>
    </xf>
    <xf numFmtId="0" fontId="2" fillId="0" borderId="0" xfId="2" applyFont="1" applyAlignment="1" applyProtection="1">
      <alignment vertical="center"/>
      <protection locked="0"/>
    </xf>
    <xf numFmtId="4" fontId="2" fillId="0" borderId="0" xfId="0" applyNumberFormat="1" applyFont="1" applyAlignment="1" applyProtection="1">
      <alignment vertical="center"/>
      <protection locked="0"/>
    </xf>
    <xf numFmtId="4" fontId="2" fillId="0" borderId="0" xfId="0" applyNumberFormat="1" applyFont="1" applyProtection="1">
      <protection locked="0"/>
    </xf>
    <xf numFmtId="165" fontId="2" fillId="0" borderId="0" xfId="0" applyNumberFormat="1" applyFont="1" applyProtection="1">
      <protection locked="0"/>
    </xf>
    <xf numFmtId="0" fontId="3" fillId="0" borderId="0" xfId="2" applyFont="1" applyAlignment="1" applyProtection="1">
      <alignment horizontal="center"/>
      <protection locked="0" hidden="1"/>
    </xf>
    <xf numFmtId="167" fontId="5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2" applyFont="1" applyProtection="1">
      <protection locked="0" hidden="1"/>
    </xf>
    <xf numFmtId="167" fontId="2" fillId="0" borderId="0" xfId="2" applyNumberFormat="1" applyFont="1" applyAlignment="1" applyProtection="1">
      <alignment horizontal="center"/>
      <protection locked="0" hidden="1"/>
    </xf>
    <xf numFmtId="0" fontId="2" fillId="0" borderId="0" xfId="2" applyFont="1" applyAlignment="1" applyProtection="1">
      <alignment horizontal="center"/>
      <protection locked="0" hidden="1"/>
    </xf>
    <xf numFmtId="0" fontId="0" fillId="0" borderId="0" xfId="0" applyProtection="1">
      <protection locked="0"/>
    </xf>
    <xf numFmtId="0" fontId="6" fillId="0" borderId="0" xfId="2" applyFont="1" applyProtection="1">
      <protection locked="0"/>
    </xf>
    <xf numFmtId="0" fontId="2" fillId="0" borderId="0" xfId="2" applyFont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6" fillId="0" borderId="0" xfId="0" applyFont="1" applyAlignment="1" applyProtection="1">
      <alignment horizontal="left" indent="1"/>
      <protection locked="0" hidden="1"/>
    </xf>
    <xf numFmtId="4" fontId="2" fillId="0" borderId="0" xfId="2" applyNumberFormat="1" applyFont="1" applyAlignment="1" applyProtection="1">
      <alignment horizontal="center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2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0" fontId="9" fillId="3" borderId="4" xfId="2" applyFont="1" applyFill="1" applyBorder="1" applyAlignment="1" applyProtection="1">
      <alignment horizontal="centerContinuous"/>
      <protection locked="0" hidden="1"/>
    </xf>
    <xf numFmtId="0" fontId="9" fillId="3" borderId="5" xfId="2" applyFont="1" applyFill="1" applyBorder="1" applyAlignment="1" applyProtection="1">
      <alignment horizontal="centerContinuous"/>
      <protection locked="0" hidden="1"/>
    </xf>
    <xf numFmtId="0" fontId="9" fillId="3" borderId="4" xfId="2" applyFont="1" applyFill="1" applyBorder="1" applyAlignment="1" applyProtection="1">
      <alignment horizontal="center" vertical="center"/>
      <protection locked="0" hidden="1"/>
    </xf>
    <xf numFmtId="0" fontId="9" fillId="3" borderId="5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11" fillId="4" borderId="7" xfId="0" applyFont="1" applyFill="1" applyBorder="1" applyAlignment="1" applyProtection="1">
      <alignment horizontal="center"/>
      <protection locked="0" hidden="1"/>
    </xf>
    <xf numFmtId="0" fontId="11" fillId="4" borderId="7" xfId="0" applyFont="1" applyFill="1" applyBorder="1" applyAlignment="1" applyProtection="1">
      <alignment horizontal="left" indent="1"/>
      <protection locked="0" hidden="1"/>
    </xf>
    <xf numFmtId="165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2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right" vertical="center" indent="1"/>
      <protection locked="0" hidden="1"/>
    </xf>
    <xf numFmtId="166" fontId="6" fillId="0" borderId="0" xfId="0" applyNumberFormat="1" applyFont="1" applyAlignment="1" applyProtection="1">
      <alignment horizontal="center" vertical="center"/>
      <protection locked="0" hidden="1"/>
    </xf>
    <xf numFmtId="0" fontId="6" fillId="5" borderId="0" xfId="0" applyFont="1" applyFill="1" applyAlignment="1" applyProtection="1">
      <alignment horizontal="left" indent="1"/>
      <protection locked="0" hidden="1"/>
    </xf>
    <xf numFmtId="165" fontId="6" fillId="5" borderId="0" xfId="0" applyNumberFormat="1" applyFont="1" applyFill="1" applyAlignment="1" applyProtection="1">
      <alignment horizontal="right" vertical="center" indent="1"/>
      <protection locked="0" hidden="1"/>
    </xf>
    <xf numFmtId="166" fontId="6" fillId="5" borderId="0" xfId="0" applyNumberFormat="1" applyFont="1" applyFill="1" applyAlignment="1" applyProtection="1">
      <alignment horizontal="center" vertical="center"/>
      <protection locked="0" hidden="1"/>
    </xf>
    <xf numFmtId="166" fontId="6" fillId="5" borderId="0" xfId="0" applyNumberFormat="1" applyFont="1" applyFill="1" applyAlignment="1" applyProtection="1">
      <alignment horizontal="right" vertical="center" indent="1"/>
      <protection locked="0" hidden="1"/>
    </xf>
    <xf numFmtId="2" fontId="6" fillId="5" borderId="0" xfId="0" applyNumberFormat="1" applyFont="1" applyFill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165" fontId="2" fillId="0" borderId="0" xfId="2" applyNumberFormat="1" applyFont="1" applyProtection="1">
      <protection locked="0"/>
    </xf>
    <xf numFmtId="0" fontId="9" fillId="3" borderId="2" xfId="2" applyFont="1" applyFill="1" applyBorder="1" applyAlignment="1" applyProtection="1">
      <alignment horizontal="center" vertical="center"/>
      <protection locked="0" hidden="1"/>
    </xf>
    <xf numFmtId="0" fontId="9" fillId="3" borderId="3" xfId="2" applyFont="1" applyFill="1" applyBorder="1" applyAlignment="1" applyProtection="1">
      <alignment horizontal="center" vertical="center"/>
      <protection locked="0" hidden="1"/>
    </xf>
    <xf numFmtId="167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11" fillId="4" borderId="9" xfId="0" applyFont="1" applyFill="1" applyBorder="1" applyAlignment="1" applyProtection="1">
      <alignment horizontal="center"/>
      <protection locked="0" hidden="1"/>
    </xf>
    <xf numFmtId="0" fontId="11" fillId="4" borderId="9" xfId="0" applyFont="1" applyFill="1" applyBorder="1" applyAlignment="1" applyProtection="1">
      <alignment horizontal="left" indent="1"/>
      <protection locked="0" hidden="1"/>
    </xf>
    <xf numFmtId="165" fontId="11" fillId="4" borderId="9" xfId="0" applyNumberFormat="1" applyFont="1" applyFill="1" applyBorder="1" applyAlignment="1" applyProtection="1">
      <alignment horizontal="right" vertical="center" indent="1"/>
      <protection locked="0" hidden="1"/>
    </xf>
    <xf numFmtId="167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7" fontId="6" fillId="5" borderId="0" xfId="0" applyNumberFormat="1" applyFont="1" applyFill="1" applyAlignment="1" applyProtection="1">
      <alignment horizontal="center" vertical="center"/>
      <protection locked="0" hidden="1"/>
    </xf>
    <xf numFmtId="4" fontId="5" fillId="0" borderId="0" xfId="0" applyNumberFormat="1" applyFont="1" applyAlignment="1" applyProtection="1">
      <alignment horizontal="center" vertical="center"/>
      <protection locked="0" hidden="1"/>
    </xf>
    <xf numFmtId="3" fontId="6" fillId="0" borderId="0" xfId="0" applyNumberFormat="1" applyFont="1" applyAlignment="1" applyProtection="1">
      <alignment horizontal="right" vertical="center" indent="1"/>
      <protection locked="0" hidden="1"/>
    </xf>
    <xf numFmtId="4" fontId="6" fillId="0" borderId="0" xfId="0" applyNumberFormat="1" applyFont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center" vertical="center"/>
      <protection locked="0" hidden="1"/>
    </xf>
    <xf numFmtId="3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4" fontId="6" fillId="5" borderId="0" xfId="0" applyNumberFormat="1" applyFont="1" applyFill="1" applyAlignment="1" applyProtection="1">
      <alignment horizontal="center" vertical="center"/>
      <protection locked="0" hidden="1"/>
    </xf>
    <xf numFmtId="3" fontId="6" fillId="5" borderId="0" xfId="0" applyNumberFormat="1" applyFont="1" applyFill="1" applyAlignment="1" applyProtection="1">
      <alignment horizontal="center" vertical="center"/>
      <protection locked="0" hidden="1"/>
    </xf>
    <xf numFmtId="0" fontId="8" fillId="2" borderId="10" xfId="3" applyFont="1" applyFill="1" applyBorder="1" applyAlignment="1" applyProtection="1">
      <alignment horizontal="left"/>
      <protection locked="0" hidden="1"/>
    </xf>
    <xf numFmtId="0" fontId="3" fillId="2" borderId="11" xfId="2" applyFont="1" applyFill="1" applyBorder="1" applyAlignment="1" applyProtection="1">
      <alignment horizontal="center" vertical="center"/>
      <protection locked="0" hidden="1"/>
    </xf>
    <xf numFmtId="0" fontId="3" fillId="2" borderId="11" xfId="2" applyFont="1" applyFill="1" applyBorder="1" applyAlignment="1" applyProtection="1">
      <alignment vertical="center"/>
      <protection locked="0" hidden="1"/>
    </xf>
    <xf numFmtId="0" fontId="8" fillId="2" borderId="12" xfId="2" applyFont="1" applyFill="1" applyBorder="1" applyAlignment="1" applyProtection="1">
      <alignment horizontal="right" vertical="center"/>
      <protection locked="0" hidden="1"/>
    </xf>
    <xf numFmtId="0" fontId="0" fillId="2" borderId="11" xfId="0" applyFill="1" applyBorder="1" applyProtection="1">
      <protection locked="0" hidden="1"/>
    </xf>
    <xf numFmtId="0" fontId="2" fillId="2" borderId="11" xfId="2" applyFont="1" applyFill="1" applyBorder="1" applyProtection="1">
      <protection locked="0" hidden="1"/>
    </xf>
    <xf numFmtId="0" fontId="4" fillId="0" borderId="0" xfId="2" applyFont="1" applyProtection="1">
      <protection locked="0" hidden="1"/>
    </xf>
    <xf numFmtId="0" fontId="10" fillId="0" borderId="0" xfId="2" applyFont="1" applyProtection="1">
      <protection locked="0" hidden="1"/>
    </xf>
    <xf numFmtId="0" fontId="2" fillId="0" borderId="0" xfId="0" applyFont="1"/>
    <xf numFmtId="0" fontId="2" fillId="0" borderId="0" xfId="0" applyFont="1" applyProtection="1">
      <protection hidden="1"/>
    </xf>
    <xf numFmtId="0" fontId="12" fillId="0" borderId="0" xfId="0" applyFont="1" applyProtection="1">
      <protection hidden="1"/>
    </xf>
    <xf numFmtId="0" fontId="12" fillId="8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0" fillId="0" borderId="0" xfId="0" applyProtection="1">
      <protection hidden="1"/>
    </xf>
    <xf numFmtId="0" fontId="8" fillId="2" borderId="10" xfId="3" applyFont="1" applyFill="1" applyBorder="1" applyAlignment="1" applyProtection="1">
      <alignment horizontal="left"/>
      <protection locked="0"/>
    </xf>
    <xf numFmtId="0" fontId="3" fillId="2" borderId="11" xfId="2" applyFont="1" applyFill="1" applyBorder="1" applyAlignment="1" applyProtection="1">
      <alignment horizontal="center" vertical="center"/>
      <protection locked="0"/>
    </xf>
    <xf numFmtId="0" fontId="3" fillId="2" borderId="11" xfId="2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3" fillId="6" borderId="0" xfId="0" applyFont="1" applyFill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right"/>
      <protection locked="0"/>
    </xf>
    <xf numFmtId="0" fontId="13" fillId="3" borderId="2" xfId="0" applyFont="1" applyFill="1" applyBorder="1" applyAlignment="1" applyProtection="1">
      <alignment horizontal="center"/>
      <protection locked="0"/>
    </xf>
    <xf numFmtId="0" fontId="13" fillId="3" borderId="14" xfId="0" applyFont="1" applyFill="1" applyBorder="1" applyAlignment="1" applyProtection="1">
      <alignment horizontal="center"/>
      <protection locked="0"/>
    </xf>
    <xf numFmtId="0" fontId="13" fillId="3" borderId="15" xfId="0" applyFont="1" applyFill="1" applyBorder="1" applyAlignment="1" applyProtection="1">
      <alignment horizontal="centerContinuous"/>
      <protection locked="0"/>
    </xf>
    <xf numFmtId="0" fontId="13" fillId="3" borderId="16" xfId="0" applyFont="1" applyFill="1" applyBorder="1" applyAlignment="1" applyProtection="1">
      <alignment horizontal="centerContinuous"/>
      <protection locked="0"/>
    </xf>
    <xf numFmtId="0" fontId="13" fillId="3" borderId="17" xfId="0" applyFont="1" applyFill="1" applyBorder="1" applyAlignment="1" applyProtection="1">
      <alignment horizontal="centerContinuous"/>
      <protection locked="0"/>
    </xf>
    <xf numFmtId="0" fontId="13" fillId="3" borderId="4" xfId="2" applyFont="1" applyFill="1" applyBorder="1" applyAlignment="1" applyProtection="1">
      <alignment horizontal="centerContinuous"/>
      <protection locked="0"/>
    </xf>
    <xf numFmtId="0" fontId="13" fillId="3" borderId="18" xfId="2" applyFont="1" applyFill="1" applyBorder="1" applyAlignment="1" applyProtection="1">
      <alignment horizontal="centerContinuous"/>
      <protection locked="0"/>
    </xf>
    <xf numFmtId="0" fontId="13" fillId="3" borderId="19" xfId="0" applyFont="1" applyFill="1" applyBorder="1" applyAlignment="1" applyProtection="1">
      <alignment horizontal="center"/>
      <protection locked="0"/>
    </xf>
    <xf numFmtId="0" fontId="13" fillId="3" borderId="20" xfId="0" applyFont="1" applyFill="1" applyBorder="1" applyAlignment="1" applyProtection="1">
      <alignment horizontal="center"/>
      <protection locked="0"/>
    </xf>
    <xf numFmtId="0" fontId="13" fillId="3" borderId="6" xfId="0" applyFont="1" applyFill="1" applyBorder="1" applyAlignment="1" applyProtection="1">
      <alignment horizontal="center"/>
      <protection locked="0"/>
    </xf>
    <xf numFmtId="0" fontId="13" fillId="3" borderId="21" xfId="0" applyFont="1" applyFill="1" applyBorder="1" applyAlignment="1" applyProtection="1">
      <alignment horizontal="center"/>
      <protection locked="0"/>
    </xf>
    <xf numFmtId="0" fontId="13" fillId="3" borderId="22" xfId="0" applyFont="1" applyFill="1" applyBorder="1" applyAlignment="1" applyProtection="1">
      <alignment horizontal="center"/>
      <protection locked="0"/>
    </xf>
    <xf numFmtId="0" fontId="13" fillId="3" borderId="23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Protection="1">
      <protection locked="0" hidden="1"/>
    </xf>
    <xf numFmtId="165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2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5" xfId="0" applyNumberFormat="1" applyFont="1" applyFill="1" applyBorder="1" applyAlignment="1" applyProtection="1">
      <alignment horizontal="right" vertical="center"/>
      <protection locked="0" hidden="1"/>
    </xf>
    <xf numFmtId="165" fontId="5" fillId="0" borderId="0" xfId="0" applyNumberFormat="1" applyFont="1" applyAlignment="1" applyProtection="1">
      <alignment horizontal="right" vertical="center"/>
      <protection locked="0" hidden="1"/>
    </xf>
    <xf numFmtId="2" fontId="5" fillId="0" borderId="0" xfId="0" applyNumberFormat="1" applyFont="1" applyAlignment="1" applyProtection="1">
      <alignment horizontal="right" vertical="center"/>
      <protection locked="0" hidden="1"/>
    </xf>
    <xf numFmtId="166" fontId="5" fillId="0" borderId="0" xfId="0" applyNumberFormat="1" applyFont="1" applyAlignment="1" applyProtection="1">
      <alignment horizontal="right" vertical="center"/>
      <protection locked="0" hidden="1"/>
    </xf>
    <xf numFmtId="0" fontId="6" fillId="9" borderId="0" xfId="0" applyFont="1" applyFill="1" applyAlignment="1" applyProtection="1">
      <alignment horizontal="center"/>
      <protection locked="0" hidden="1"/>
    </xf>
    <xf numFmtId="0" fontId="6" fillId="9" borderId="0" xfId="0" applyFont="1" applyFill="1" applyProtection="1">
      <protection locked="0" hidden="1"/>
    </xf>
    <xf numFmtId="165" fontId="6" fillId="9" borderId="0" xfId="0" applyNumberFormat="1" applyFont="1" applyFill="1" applyAlignment="1" applyProtection="1">
      <alignment horizontal="right" vertical="center"/>
      <protection locked="0" hidden="1"/>
    </xf>
    <xf numFmtId="2" fontId="6" fillId="9" borderId="0" xfId="0" applyNumberFormat="1" applyFont="1" applyFill="1" applyAlignment="1" applyProtection="1">
      <alignment horizontal="right" vertical="center"/>
      <protection locked="0" hidden="1"/>
    </xf>
    <xf numFmtId="166" fontId="6" fillId="9" borderId="0" xfId="0" applyNumberFormat="1" applyFont="1" applyFill="1" applyAlignment="1" applyProtection="1">
      <alignment horizontal="right" vertical="center"/>
      <protection locked="0" hidden="1"/>
    </xf>
    <xf numFmtId="0" fontId="5" fillId="7" borderId="0" xfId="0" applyFont="1" applyFill="1" applyProtection="1">
      <protection locked="0" hidden="1"/>
    </xf>
    <xf numFmtId="165" fontId="5" fillId="7" borderId="0" xfId="0" applyNumberFormat="1" applyFont="1" applyFill="1" applyAlignment="1" applyProtection="1">
      <alignment horizontal="right" vertical="center"/>
      <protection locked="0" hidden="1"/>
    </xf>
    <xf numFmtId="2" fontId="5" fillId="7" borderId="0" xfId="0" applyNumberFormat="1" applyFont="1" applyFill="1" applyAlignment="1" applyProtection="1">
      <alignment horizontal="right" vertical="center"/>
      <protection locked="0" hidden="1"/>
    </xf>
    <xf numFmtId="166" fontId="5" fillId="7" borderId="0" xfId="0" applyNumberFormat="1" applyFont="1" applyFill="1" applyAlignment="1" applyProtection="1">
      <alignment horizontal="right" vertical="center"/>
      <protection locked="0" hidden="1"/>
    </xf>
    <xf numFmtId="0" fontId="14" fillId="4" borderId="26" xfId="0" applyFont="1" applyFill="1" applyBorder="1" applyAlignment="1" applyProtection="1">
      <alignment horizontal="center"/>
      <protection locked="0" hidden="1"/>
    </xf>
    <xf numFmtId="0" fontId="6" fillId="0" borderId="0" xfId="0" applyFont="1" applyProtection="1">
      <protection locked="0"/>
    </xf>
    <xf numFmtId="0" fontId="19" fillId="0" borderId="0" xfId="0" applyFont="1" applyAlignment="1">
      <alignment vertical="top"/>
    </xf>
    <xf numFmtId="0" fontId="17" fillId="0" borderId="0" xfId="0" applyFont="1" applyAlignment="1" applyProtection="1">
      <alignment horizontal="left" vertical="top" wrapText="1"/>
      <protection hidden="1"/>
    </xf>
    <xf numFmtId="0" fontId="16" fillId="0" borderId="0" xfId="0" applyFont="1" applyAlignment="1" applyProtection="1">
      <alignment horizontal="right" indent="2"/>
      <protection locked="0"/>
    </xf>
    <xf numFmtId="0" fontId="0" fillId="0" borderId="0" xfId="0" applyAlignment="1" applyProtection="1">
      <alignment horizontal="right"/>
      <protection locked="0"/>
    </xf>
    <xf numFmtId="0" fontId="17" fillId="0" borderId="0" xfId="0" applyFont="1" applyAlignment="1" applyProtection="1">
      <alignment vertical="top" wrapText="1"/>
      <protection locked="0"/>
    </xf>
    <xf numFmtId="0" fontId="17" fillId="0" borderId="0" xfId="0" applyFont="1" applyAlignment="1" applyProtection="1">
      <alignment horizontal="right" vertical="top" wrapText="1" indent="2"/>
      <protection locked="0"/>
    </xf>
    <xf numFmtId="0" fontId="17" fillId="0" borderId="0" xfId="0" applyFont="1" applyAlignment="1" applyProtection="1">
      <alignment horizontal="right" vertical="top"/>
      <protection locked="0"/>
    </xf>
    <xf numFmtId="0" fontId="19" fillId="0" borderId="0" xfId="0" applyFont="1" applyAlignment="1" applyProtection="1">
      <alignment horizontal="center" vertical="top"/>
      <protection locked="0"/>
    </xf>
    <xf numFmtId="0" fontId="20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15" fontId="17" fillId="0" borderId="0" xfId="0" applyNumberFormat="1" applyFont="1" applyAlignment="1" applyProtection="1">
      <alignment horizontal="left" vertical="top" wrapText="1"/>
      <protection hidden="1"/>
    </xf>
    <xf numFmtId="0" fontId="5" fillId="9" borderId="7" xfId="0" applyFont="1" applyFill="1" applyBorder="1" applyProtection="1">
      <protection locked="0" hidden="1"/>
    </xf>
    <xf numFmtId="165" fontId="5" fillId="9" borderId="24" xfId="0" applyNumberFormat="1" applyFont="1" applyFill="1" applyBorder="1" applyAlignment="1" applyProtection="1">
      <alignment horizontal="right" vertical="center"/>
      <protection locked="0" hidden="1"/>
    </xf>
    <xf numFmtId="2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5" xfId="0" applyNumberFormat="1" applyFont="1" applyFill="1" applyBorder="1" applyAlignment="1" applyProtection="1">
      <alignment horizontal="right" vertical="center"/>
      <protection locked="0" hidden="1"/>
    </xf>
    <xf numFmtId="0" fontId="5" fillId="9" borderId="24" xfId="0" applyFont="1" applyFill="1" applyBorder="1" applyProtection="1">
      <protection locked="0" hidden="1"/>
    </xf>
    <xf numFmtId="0" fontId="5" fillId="9" borderId="19" xfId="0" applyFont="1" applyFill="1" applyBorder="1" applyProtection="1">
      <protection locked="0" hidden="1"/>
    </xf>
    <xf numFmtId="165" fontId="5" fillId="9" borderId="19" xfId="0" applyNumberFormat="1" applyFont="1" applyFill="1" applyBorder="1" applyAlignment="1" applyProtection="1">
      <alignment horizontal="right" vertical="center"/>
      <protection locked="0" hidden="1"/>
    </xf>
    <xf numFmtId="2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0" xfId="0" applyNumberFormat="1" applyFont="1" applyFill="1" applyBorder="1" applyAlignment="1" applyProtection="1">
      <alignment horizontal="right" vertical="center"/>
      <protection locked="0" hidden="1"/>
    </xf>
    <xf numFmtId="164" fontId="0" fillId="0" borderId="0" xfId="1" applyNumberFormat="1" applyFont="1"/>
    <xf numFmtId="43" fontId="0" fillId="0" borderId="0" xfId="0" applyNumberFormat="1"/>
    <xf numFmtId="2" fontId="0" fillId="0" borderId="0" xfId="1" applyNumberFormat="1" applyFont="1" applyProtection="1"/>
    <xf numFmtId="0" fontId="0" fillId="10" borderId="0" xfId="0" applyFill="1"/>
    <xf numFmtId="0" fontId="21" fillId="11" borderId="27" xfId="0" applyFont="1" applyFill="1" applyBorder="1"/>
    <xf numFmtId="0" fontId="21" fillId="0" borderId="27" xfId="0" applyFont="1" applyBorder="1"/>
    <xf numFmtId="0" fontId="17" fillId="0" borderId="0" xfId="0" applyFont="1" applyAlignment="1">
      <alignment horizontal="right" vertical="top" wrapText="1" indent="2"/>
    </xf>
    <xf numFmtId="0" fontId="17" fillId="0" borderId="0" xfId="0" applyFont="1" applyAlignment="1">
      <alignment horizontal="right" vertical="top"/>
    </xf>
    <xf numFmtId="0" fontId="22" fillId="0" borderId="0" xfId="0" applyFont="1"/>
    <xf numFmtId="0" fontId="23" fillId="0" borderId="0" xfId="0" applyFont="1" applyAlignment="1">
      <alignment wrapText="1"/>
    </xf>
    <xf numFmtId="0" fontId="24" fillId="0" borderId="0" xfId="0" applyFont="1" applyProtection="1">
      <protection locked="0" hidden="1"/>
    </xf>
    <xf numFmtId="0" fontId="2" fillId="0" borderId="0" xfId="2" applyFont="1" applyProtection="1">
      <protection hidden="1"/>
    </xf>
    <xf numFmtId="0" fontId="5" fillId="0" borderId="0" xfId="2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indent="1"/>
      <protection hidden="1"/>
    </xf>
    <xf numFmtId="3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center" vertical="center"/>
      <protection hidden="1"/>
    </xf>
    <xf numFmtId="165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right" vertical="center" indent="1"/>
      <protection hidden="1"/>
    </xf>
    <xf numFmtId="2" fontId="5" fillId="0" borderId="0" xfId="0" applyNumberFormat="1" applyFont="1" applyAlignment="1" applyProtection="1">
      <alignment horizontal="center" vertical="center"/>
      <protection hidden="1"/>
    </xf>
    <xf numFmtId="0" fontId="12" fillId="0" borderId="0" xfId="2" applyFont="1" applyProtection="1">
      <protection hidden="1"/>
    </xf>
    <xf numFmtId="0" fontId="2" fillId="0" borderId="0" xfId="2" applyFont="1" applyAlignment="1" applyProtection="1">
      <alignment horizontal="center"/>
      <protection hidden="1"/>
    </xf>
    <xf numFmtId="165" fontId="2" fillId="0" borderId="0" xfId="2" applyNumberFormat="1" applyFont="1" applyAlignment="1" applyProtection="1">
      <alignment horizontal="center"/>
      <protection hidden="1"/>
    </xf>
    <xf numFmtId="0" fontId="6" fillId="0" borderId="0" xfId="2" applyFont="1" applyProtection="1">
      <protection hidden="1"/>
    </xf>
    <xf numFmtId="0" fontId="19" fillId="0" borderId="0" xfId="0" applyFont="1" applyAlignment="1" applyProtection="1">
      <alignment horizontal="left"/>
      <protection locked="0"/>
    </xf>
    <xf numFmtId="10" fontId="25" fillId="0" borderId="0" xfId="0" applyNumberFormat="1" applyFont="1" applyAlignment="1">
      <alignment horizontal="left" vertical="top" wrapText="1"/>
    </xf>
    <xf numFmtId="165" fontId="26" fillId="5" borderId="0" xfId="0" applyNumberFormat="1" applyFont="1" applyFill="1" applyAlignment="1" applyProtection="1">
      <alignment horizontal="right" vertical="center" indent="1"/>
      <protection locked="0" hidden="1"/>
    </xf>
    <xf numFmtId="166" fontId="26" fillId="5" borderId="0" xfId="0" applyNumberFormat="1" applyFont="1" applyFill="1" applyAlignment="1" applyProtection="1">
      <alignment horizontal="center" vertical="center"/>
      <protection locked="0" hidden="1"/>
    </xf>
    <xf numFmtId="0" fontId="22" fillId="0" borderId="0" xfId="0" applyFont="1"/>
    <xf numFmtId="0" fontId="17" fillId="0" borderId="0" xfId="0" applyFont="1" applyAlignment="1" applyProtection="1">
      <alignment horizontal="right" vertical="top" wrapText="1" indent="2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8" fillId="0" borderId="0" xfId="3" applyFont="1" applyAlignment="1" applyProtection="1">
      <alignment horizontal="center"/>
      <protection locked="0" hidden="1"/>
    </xf>
    <xf numFmtId="0" fontId="9" fillId="3" borderId="1" xfId="2" applyFont="1" applyFill="1" applyBorder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 hidden="1"/>
    </xf>
    <xf numFmtId="0" fontId="9" fillId="3" borderId="8" xfId="0" applyFont="1" applyFill="1" applyBorder="1" applyAlignment="1" applyProtection="1">
      <alignment horizontal="center" vertical="center"/>
      <protection locked="0" hidden="1"/>
    </xf>
    <xf numFmtId="0" fontId="9" fillId="3" borderId="1" xfId="0" applyFont="1" applyFill="1" applyBorder="1" applyAlignment="1" applyProtection="1">
      <alignment horizontal="center" vertical="center" wrapText="1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8" xfId="0" applyFont="1" applyFill="1" applyBorder="1" applyAlignment="1" applyProtection="1">
      <alignment horizontal="center" vertical="center" wrapText="1"/>
      <protection locked="0" hidden="1"/>
    </xf>
    <xf numFmtId="0" fontId="15" fillId="6" borderId="13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Normal" xfId="0" builtinId="0"/>
    <cellStyle name="Normal 2" xfId="3" xr:uid="{C7AD1D84-262E-4F94-940B-809C36141317}"/>
    <cellStyle name="Normal 3" xfId="2" xr:uid="{B728CDF0-332D-4B45-AF15-24F7B19040A2}"/>
  </cellStyles>
  <dxfs count="23"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fill>
        <patternFill patternType="solid">
          <bgColor rgb="FFFFFF00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sz val="8"/>
        <color theme="0"/>
      </font>
      <fill>
        <patternFill>
          <bgColor theme="3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10"/>
        <color auto="1"/>
        <name val="Century Gothic"/>
        <family val="2"/>
        <scheme val="none"/>
      </font>
      <fill>
        <patternFill>
          <bgColor theme="0" tint="-0.14996795556505021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/>
        <horizontal/>
      </border>
    </dxf>
    <dxf>
      <font>
        <sz val="12"/>
        <name val="Century Gothic"/>
        <family val="2"/>
        <scheme val="none"/>
      </font>
    </dxf>
    <dxf>
      <font>
        <b/>
        <i val="0"/>
        <sz val="12"/>
        <color theme="0"/>
        <name val="Century Gothic"/>
        <family val="2"/>
        <scheme val="none"/>
      </font>
      <fill>
        <patternFill>
          <bgColor theme="3"/>
        </patternFill>
      </fill>
    </dxf>
    <dxf>
      <font>
        <b/>
        <i val="0"/>
        <sz val="11"/>
        <name val="Century Gothic"/>
        <family val="2"/>
        <scheme val="none"/>
      </font>
    </dxf>
  </dxfs>
  <tableStyles count="5" defaultTableStyle="TableStyleMedium2" defaultPivotStyle="PivotStyleLight16">
    <tableStyle name="Estilo de segmentación de datos 1" pivot="0" table="0" count="1" xr9:uid="{5521B7F2-4C8E-4893-BAF5-3C723A3F5693}">
      <tableStyleElement type="wholeTable" dxfId="22"/>
    </tableStyle>
    <tableStyle name="Estilo de segmentación de datos 2" pivot="0" table="0" count="1" xr9:uid="{9C93BF4B-9160-4EBE-9DA2-22F3BA98D38B}">
      <tableStyleElement type="wholeTable" dxfId="21"/>
    </tableStyle>
    <tableStyle name="Estilo de segmentación de datos 3" pivot="0" table="0" count="1" xr9:uid="{09DAB244-632D-45C4-9FE2-A644A31A4659}">
      <tableStyleElement type="wholeTable" dxfId="20"/>
    </tableStyle>
    <tableStyle name="SlicerStyleLight1 2" pivot="0" table="0" count="10" xr9:uid="{91011915-C560-4509-8852-8C9A93CED0F1}">
      <tableStyleElement type="wholeTable" dxfId="19"/>
      <tableStyleElement type="headerRow" dxfId="18"/>
    </tableStyle>
    <tableStyle name="SlicerStyleLight1 2 2" pivot="0" table="0" count="10" xr9:uid="{2B5039DF-42C4-41CD-BA77-E11217E62819}">
      <tableStyleElement type="wholeTable" dxfId="17"/>
      <tableStyleElement type="headerRow" dxfId="16"/>
    </tableStyle>
  </tableStyles>
  <colors>
    <mruColors>
      <color rgb="FF33CCCC"/>
      <color rgb="FFFF0066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iniestros!A1"/><Relationship Id="rId2" Type="http://schemas.openxmlformats.org/officeDocument/2006/relationships/hyperlink" Target="#'Primas Directa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3</xdr:col>
      <xdr:colOff>495300</xdr:colOff>
      <xdr:row>4</xdr:row>
      <xdr:rowOff>68580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CB73941-7371-461B-8A12-894E5E003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228600"/>
          <a:ext cx="2034540" cy="685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8310</xdr:rowOff>
    </xdr:from>
    <xdr:to>
      <xdr:col>5</xdr:col>
      <xdr:colOff>3810</xdr:colOff>
      <xdr:row>19</xdr:row>
      <xdr:rowOff>15930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369FC17-95C5-4DB3-A143-B0096E0FED23}"/>
            </a:ext>
          </a:extLst>
        </xdr:cNvPr>
        <xdr:cNvSpPr/>
      </xdr:nvSpPr>
      <xdr:spPr>
        <a:xfrm>
          <a:off x="438150" y="2818185"/>
          <a:ext cx="3089910" cy="1150620"/>
        </a:xfrm>
        <a:prstGeom prst="roundRect">
          <a:avLst>
            <a:gd name="adj" fmla="val 842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220980</xdr:colOff>
      <xdr:row>13</xdr:row>
      <xdr:rowOff>22860</xdr:rowOff>
    </xdr:from>
    <xdr:to>
      <xdr:col>9</xdr:col>
      <xdr:colOff>758985</xdr:colOff>
      <xdr:row>19</xdr:row>
      <xdr:rowOff>31860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9283DD6-FC67-4152-A5AB-D70A371FE978}"/>
            </a:ext>
          </a:extLst>
        </xdr:cNvPr>
        <xdr:cNvSpPr/>
      </xdr:nvSpPr>
      <xdr:spPr>
        <a:xfrm>
          <a:off x="3840480" y="2392680"/>
          <a:ext cx="3151665" cy="1106280"/>
        </a:xfrm>
        <a:prstGeom prst="roundRect">
          <a:avLst>
            <a:gd name="adj" fmla="val 8427"/>
          </a:avLst>
        </a:prstGeom>
        <a:noFill/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754380</xdr:colOff>
      <xdr:row>15</xdr:row>
      <xdr:rowOff>60960</xdr:rowOff>
    </xdr:from>
    <xdr:to>
      <xdr:col>3</xdr:col>
      <xdr:colOff>784860</xdr:colOff>
      <xdr:row>17</xdr:row>
      <xdr:rowOff>91440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EAF49F-7B43-47FC-8C4F-255C62C9A463}"/>
            </a:ext>
          </a:extLst>
        </xdr:cNvPr>
        <xdr:cNvSpPr/>
      </xdr:nvSpPr>
      <xdr:spPr>
        <a:xfrm>
          <a:off x="1203960" y="2636520"/>
          <a:ext cx="1615440" cy="396240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0</xdr:colOff>
      <xdr:row>15</xdr:row>
      <xdr:rowOff>60960</xdr:rowOff>
    </xdr:from>
    <xdr:to>
      <xdr:col>9</xdr:col>
      <xdr:colOff>30480</xdr:colOff>
      <xdr:row>17</xdr:row>
      <xdr:rowOff>91440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44395A-3FE7-445B-8172-00CFE324723F}"/>
            </a:ext>
          </a:extLst>
        </xdr:cNvPr>
        <xdr:cNvSpPr/>
      </xdr:nvSpPr>
      <xdr:spPr>
        <a:xfrm>
          <a:off x="4632960" y="2636520"/>
          <a:ext cx="1615440" cy="396240"/>
        </a:xfrm>
        <a:prstGeom prst="roundRect">
          <a:avLst/>
        </a:prstGeom>
        <a:solidFill>
          <a:srgbClr val="33CCCC"/>
        </a:solidFill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</xdr:colOff>
      <xdr:row>1</xdr:row>
      <xdr:rowOff>76201</xdr:rowOff>
    </xdr:from>
    <xdr:to>
      <xdr:col>2</xdr:col>
      <xdr:colOff>103145</xdr:colOff>
      <xdr:row>2</xdr:row>
      <xdr:rowOff>160021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0952005-97B9-4B97-BE50-E0C12777E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" y="342901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179412</xdr:colOff>
      <xdr:row>7</xdr:row>
      <xdr:rowOff>25009</xdr:rowOff>
    </xdr:from>
    <xdr:to>
      <xdr:col>14</xdr:col>
      <xdr:colOff>723900</xdr:colOff>
      <xdr:row>14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odo">
              <a:extLst>
                <a:ext uri="{FF2B5EF4-FFF2-40B4-BE49-F238E27FC236}">
                  <a16:creationId xmlns:a16="http://schemas.microsoft.com/office/drawing/2014/main" id="{E76C5DD9-DFCB-4B1C-B7F2-AAEA43EBAC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4662" y="1434709"/>
              <a:ext cx="2144688" cy="1441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191477</xdr:colOff>
      <xdr:row>0</xdr:row>
      <xdr:rowOff>107559</xdr:rowOff>
    </xdr:from>
    <xdr:to>
      <xdr:col>14</xdr:col>
      <xdr:colOff>736600</xdr:colOff>
      <xdr:row>6</xdr:row>
      <xdr:rowOff>105984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">
              <a:extLst>
                <a:ext uri="{FF2B5EF4-FFF2-40B4-BE49-F238E27FC236}">
                  <a16:creationId xmlns:a16="http://schemas.microsoft.com/office/drawing/2014/main" id="{155A3FCA-2BE8-430C-959B-B092C784DA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76727" y="107559"/>
              <a:ext cx="2145323" cy="1141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1</xdr:row>
      <xdr:rowOff>30481</xdr:rowOff>
    </xdr:from>
    <xdr:to>
      <xdr:col>2</xdr:col>
      <xdr:colOff>91440</xdr:colOff>
      <xdr:row>2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9BEB249-26FF-4CB0-96A5-418F3F6C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" y="297181"/>
          <a:ext cx="342900" cy="362306"/>
        </a:xfrm>
        <a:prstGeom prst="rect">
          <a:avLst/>
        </a:prstGeom>
      </xdr:spPr>
    </xdr:pic>
    <xdr:clientData/>
  </xdr:twoCellAnchor>
  <xdr:twoCellAnchor editAs="oneCell">
    <xdr:from>
      <xdr:col>10</xdr:col>
      <xdr:colOff>192010</xdr:colOff>
      <xdr:row>6</xdr:row>
      <xdr:rowOff>22771</xdr:rowOff>
    </xdr:from>
    <xdr:to>
      <xdr:col>12</xdr:col>
      <xdr:colOff>736600</xdr:colOff>
      <xdr:row>13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eriodo 1">
              <a:extLst>
                <a:ext uri="{FF2B5EF4-FFF2-40B4-BE49-F238E27FC236}">
                  <a16:creationId xmlns:a16="http://schemas.microsoft.com/office/drawing/2014/main" id="{4B1BDA4E-688A-41DB-B7D0-1B050D36B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7360" y="1438821"/>
              <a:ext cx="2144790" cy="1405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210207</xdr:colOff>
      <xdr:row>0</xdr:row>
      <xdr:rowOff>111671</xdr:rowOff>
    </xdr:from>
    <xdr:to>
      <xdr:col>12</xdr:col>
      <xdr:colOff>717550</xdr:colOff>
      <xdr:row>5</xdr:row>
      <xdr:rowOff>110096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amo_ 1">
              <a:extLst>
                <a:ext uri="{FF2B5EF4-FFF2-40B4-BE49-F238E27FC236}">
                  <a16:creationId xmlns:a16="http://schemas.microsoft.com/office/drawing/2014/main" id="{EDE7B8B0-7336-4390-B10D-13EB024F56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06307" y="111671"/>
              <a:ext cx="2391103" cy="11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</xdr:colOff>
      <xdr:row>1</xdr:row>
      <xdr:rowOff>38100</xdr:rowOff>
    </xdr:from>
    <xdr:to>
      <xdr:col>3</xdr:col>
      <xdr:colOff>49805</xdr:colOff>
      <xdr:row>2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DD06A83-32D2-4B1D-ACBB-E0BC8A1EA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" y="274320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391013</xdr:colOff>
      <xdr:row>8</xdr:row>
      <xdr:rowOff>29182</xdr:rowOff>
    </xdr:from>
    <xdr:to>
      <xdr:col>14</xdr:col>
      <xdr:colOff>698500</xdr:colOff>
      <xdr:row>15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riodo 2">
              <a:extLst>
                <a:ext uri="{FF2B5EF4-FFF2-40B4-BE49-F238E27FC236}">
                  <a16:creationId xmlns:a16="http://schemas.microsoft.com/office/drawing/2014/main" id="{22650040-A13E-4820-82D1-5F59CEF081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7663" y="1400782"/>
              <a:ext cx="1920387" cy="1380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419100</xdr:colOff>
      <xdr:row>0</xdr:row>
      <xdr:rowOff>91440</xdr:rowOff>
    </xdr:from>
    <xdr:to>
      <xdr:col>14</xdr:col>
      <xdr:colOff>662940</xdr:colOff>
      <xdr:row>7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 2">
              <a:extLst>
                <a:ext uri="{FF2B5EF4-FFF2-40B4-BE49-F238E27FC236}">
                  <a16:creationId xmlns:a16="http://schemas.microsoft.com/office/drawing/2014/main" id="{67CBDB4B-F2E5-44EF-BA39-E89C734B2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2400" y="91440"/>
              <a:ext cx="1828800" cy="1196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114301</xdr:rowOff>
    </xdr:from>
    <xdr:to>
      <xdr:col>1</xdr:col>
      <xdr:colOff>334194</xdr:colOff>
      <xdr:row>2</xdr:row>
      <xdr:rowOff>152401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325FE7F-A6C5-49B6-B347-7910E4323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" y="381001"/>
          <a:ext cx="288474" cy="3048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148613</xdr:colOff>
      <xdr:row>5</xdr:row>
      <xdr:rowOff>269874</xdr:rowOff>
    </xdr:from>
    <xdr:to>
      <xdr:col>18</xdr:col>
      <xdr:colOff>587375</xdr:colOff>
      <xdr:row>13</xdr:row>
      <xdr:rowOff>111125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odo 3">
              <a:extLst>
                <a:ext uri="{FF2B5EF4-FFF2-40B4-BE49-F238E27FC236}">
                  <a16:creationId xmlns:a16="http://schemas.microsoft.com/office/drawing/2014/main" id="{51392CA2-DCC3-44B5-A6B0-1D0BCCF0D9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1363" y="1419224"/>
              <a:ext cx="2038962" cy="14414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155574</xdr:colOff>
      <xdr:row>0</xdr:row>
      <xdr:rowOff>123825</xdr:rowOff>
    </xdr:from>
    <xdr:to>
      <xdr:col>18</xdr:col>
      <xdr:colOff>584199</xdr:colOff>
      <xdr:row>5</xdr:row>
      <xdr:rowOff>122250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amo_ 3">
              <a:extLst>
                <a:ext uri="{FF2B5EF4-FFF2-40B4-BE49-F238E27FC236}">
                  <a16:creationId xmlns:a16="http://schemas.microsoft.com/office/drawing/2014/main" id="{85398FE6-7709-4E3B-90DA-3CD86C6695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8324" y="123825"/>
              <a:ext cx="2028825" cy="11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errat Becerril" refreshedDate="46237.54878553241" createdVersion="8" refreshedVersion="8" minRefreshableVersion="3" recordCount="2885" xr:uid="{9E65AC3E-0697-4117-8F37-841118B9392B}">
  <cacheSource type="worksheet">
    <worksheetSource name="tablero_estadistica_resumenrr7"/>
  </cacheSource>
  <cacheFields count="101">
    <cacheField name="anio_reporte" numFmtId="0">
      <sharedItems containsSemiMixedTypes="0" containsString="0" containsNumber="1" containsInteger="1" minValue="2026" maxValue="2026"/>
    </cacheField>
    <cacheField name="mes_reporte" numFmtId="0">
      <sharedItems containsSemiMixedTypes="0" containsString="0" containsNumber="1" containsInteger="1" minValue="3" maxValue="6"/>
    </cacheField>
    <cacheField name="numero_compania" numFmtId="0">
      <sharedItems containsSemiMixedTypes="0" containsString="0" containsNumber="1" minValue="1" maxValue="908"/>
    </cacheField>
    <cacheField name="nombre_compania" numFmtId="0">
      <sharedItems count="104">
        <s v="G.N.P."/>
        <s v="BBVA"/>
        <s v="Metlife México"/>
        <s v="Pensiones Banorte"/>
        <s v="Pensiones BBVA"/>
        <s v="ProFuturo G.N.P."/>
        <s v="Chubb Seguros México"/>
        <s v="La Latinoamericana"/>
        <s v="Plan Seguro"/>
        <s v="AXA Salud"/>
        <s v="Quálitas"/>
        <s v="Mapfre México"/>
        <s v="GMX Seguros"/>
        <s v="Agroasemex"/>
        <s v="AXA Seguros"/>
        <s v="HDI Global Seguros"/>
        <s v="General de Seguros"/>
        <s v="Seguros SURA"/>
        <s v="Tláloc Seguros"/>
        <s v="Allianz México"/>
        <s v="Atradius"/>
        <s v="SHF Cred Vivienda"/>
        <s v="Banamex Seguros"/>
        <s v="Banorte"/>
        <s v="Zurich Santander"/>
        <s v="MediAccess"/>
        <s v="General de Salud"/>
        <s v="Zurich Aseguradora Mexicana"/>
        <s v="Atlas"/>
        <s v="Inbursa"/>
        <s v="Solunion Crédito"/>
        <s v="Genworth Seg. de Crédito"/>
        <s v="Hir Seguros"/>
        <s v="Monterrey New York Life"/>
        <s v="HDI Seguros"/>
        <s v="Cardif Seguros Generales"/>
        <s v="Coface"/>
        <s v="Banamex Pensiones"/>
        <s v="AUNA Seguros"/>
        <s v="ANA"/>
        <s v="El Potosí"/>
        <s v="Afirme"/>
        <s v="AIG Seguros"/>
        <s v="HSBC Seguros"/>
        <s v="Odontoprev"/>
        <s v="Berkley Seguros"/>
        <s v="TOTAL GRANDES"/>
        <s v="BUPA México"/>
        <s v="Quálitas Salud"/>
        <s v="Patrimonial Vida"/>
        <s v="Ve Por Más"/>
        <s v="Tokio Marine"/>
        <s v="Swiss Re Corporate Solutions"/>
        <s v="Cardif Vida"/>
        <s v="BBVA Salud"/>
        <s v="El Águila"/>
        <s v="Thona"/>
        <s v="Momento Seguros"/>
        <s v="Seguros Azteca"/>
        <s v="Seguros Azteca Daños"/>
        <s v="FM Global"/>
        <s v="Seguros Argos"/>
        <s v="Pan-American México"/>
        <s v="Prudential"/>
        <s v="Sompo Japan"/>
        <s v="Insignia Life"/>
        <s v="PREVEM Seguros"/>
        <s v="Virginia Surety"/>
        <s v="TOTAL MEDIANAS"/>
        <s v="Skandia Life"/>
        <s v="Assurant Vida"/>
        <s v="Primero Seguros"/>
        <s v="Crabi"/>
        <s v="SPP Seguros"/>
        <s v="SPT"/>
        <s v="TOTAL RESTO"/>
        <s v="Patria"/>
        <s v="TOTAL"/>
        <s v="Dentegra" u="1"/>
        <s v="Centauro" u="1"/>
        <s v="Zurich Daños" u="1"/>
        <s v="Zurich Vida" u="1"/>
        <s v="Metlife Pensiones" u="1"/>
        <s v="Pensiones Inbursa" u="1"/>
        <s v="Patrimonial Daños" u="1"/>
        <s v="Metlife Más" u="1"/>
        <s v="Patrimonial Inbursa" u="1"/>
        <s v="Assurant Daños" u="1"/>
        <s v="Principal México" u="1"/>
        <s v="Aserta Seguros de Vida" u="1"/>
        <s v="HSBC Pensiones" u="1"/>
        <s v="SIS NOVA" u="1"/>
        <s v="XL Seguros" u="1"/>
        <s v="Der Neue Horizont Re" u="1"/>
        <s v="Pensiones SURA" u="1"/>
        <s v="Principal Pensiones" u="1"/>
        <s v="CESCE" u="1"/>
        <s v="Istmo de México" u="1"/>
        <s v="Inbursa Crédito" u="1"/>
        <s v="BBVA Bancomer" u="1"/>
        <s v="Citibanamex Seguros" u="1"/>
        <s v="Citibanamex Pensiones" u="1"/>
        <s v="Pensiones BBVA Bancomer" u="1"/>
        <s v="BBVA Bancomer Salud" u="1"/>
      </sharedItems>
    </cacheField>
    <cacheField name="ramo" numFmtId="0">
      <sharedItems/>
    </cacheField>
    <cacheField name="gestor_cia_id" numFmtId="0">
      <sharedItems containsSemiMixedTypes="0" containsString="0" containsNumber="1" minValue="3" maxValue="282"/>
    </cacheField>
    <cacheField name="ofuscacion" numFmtId="0">
      <sharedItems containsBlank="1"/>
    </cacheField>
    <cacheField name="fecha_ofuscada" numFmtId="0">
      <sharedItems containsBlank="1"/>
    </cacheField>
    <cacheField name="jerarquia" numFmtId="0">
      <sharedItems containsSemiMixedTypes="0" containsString="0" containsNumber="1" minValue="1" maxValue="201.1" count="90">
        <n v="1"/>
        <n v="2"/>
        <n v="3"/>
        <n v="4"/>
        <n v="5"/>
        <n v="5.0999999999999996"/>
        <n v="6"/>
        <n v="7"/>
        <n v="8"/>
        <n v="9"/>
        <n v="10"/>
        <n v="11"/>
        <n v="12"/>
        <n v="13"/>
        <n v="14"/>
        <n v="15"/>
        <n v="15.1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150.1"/>
        <n v="200"/>
        <n v="201.1"/>
        <n v="74" u="1"/>
        <n v="75" u="1"/>
        <n v="76" u="1"/>
        <n v="81" u="1"/>
        <n v="77" u="1"/>
        <n v="78" u="1"/>
        <n v="79" u="1"/>
        <n v="80" u="1"/>
        <n v="82" u="1"/>
        <n v="83" u="1"/>
        <n v="85" u="1"/>
        <n v="84" u="1"/>
      </sharedItems>
    </cacheField>
    <cacheField name="Prima_DirectaAct" numFmtId="0">
      <sharedItems containsSemiMixedTypes="0" containsString="0" containsNumber="1" minValue="-6990.0857100000003" maxValue="558940177.2936902"/>
    </cacheField>
    <cacheField name="Prima_DirectaAnt" numFmtId="0">
      <sharedItems containsSemiMixedTypes="0" containsString="0" containsNumber="1" minValue="-1933.4668300000001" maxValue="533186385.44996989"/>
    </cacheField>
    <cacheField name="Prima_directa_Anual_act" numFmtId="0">
      <sharedItems containsSemiMixedTypes="0" containsString="0" containsNumber="1" minValue="-79848.464519999994" maxValue="1050755142.5384101"/>
    </cacheField>
    <cacheField name="Prima_directa_Anual_ant" numFmtId="0">
      <sharedItems containsSemiMixedTypes="0" containsString="0" containsNumber="1" minValue="-975.17837999999983" maxValue="977669311.23042965"/>
    </cacheField>
    <cacheField name="CostoSin_Act" numFmtId="0">
      <sharedItems containsString="0" containsBlank="1" containsNumber="1" minValue="-412226.9408599998" maxValue="290994775.94424993"/>
    </cacheField>
    <cacheField name="CostoSin_Ant" numFmtId="0">
      <sharedItems containsString="0" containsBlank="1" containsNumber="1" minValue="-5892659.0806199992" maxValue="269811598.98249996"/>
    </cacheField>
    <cacheField name="cto_sin_anual_act" numFmtId="0">
      <sharedItems containsString="0" containsBlank="1" containsNumber="1" minValue="-587767.98696000013" maxValue="614765654.44330966"/>
    </cacheField>
    <cacheField name="cto_sin_anual_ant" numFmtId="0">
      <sharedItems containsSemiMixedTypes="0" containsString="0" containsNumber="1" minValue="-1728304.8243800004" maxValue="549559909.80661988"/>
    </cacheField>
    <cacheField name="pib_act" numFmtId="0">
      <sharedItems containsSemiMixedTypes="0" containsString="0" containsNumber="1" minValue="35255452.915749952" maxValue="35563119.782749981"/>
    </cacheField>
    <cacheField name="pib_ant" numFmtId="0">
      <sharedItems containsSemiMixedTypes="0" containsString="0" containsNumber="1" minValue="34225193.414999902" maxValue="35274659.092"/>
    </cacheField>
    <cacheField name="inpc_act" numFmtId="0">
      <sharedItems containsSemiMixedTypes="0" containsString="0" containsNumber="1" minValue="145.131" maxValue="145.54400000000001"/>
    </cacheField>
    <cacheField name="inpc_ant" numFmtId="0">
      <sharedItems containsSemiMixedTypes="0" containsString="0" containsNumber="1" minValue="139.161" maxValue="140.405"/>
    </cacheField>
    <cacheField name="IncResvDivAct" numFmtId="0">
      <sharedItems containsSemiMixedTypes="0" containsString="0" containsNumber="1" minValue="-48762.972309999997" maxValue="850155.00612999999"/>
    </cacheField>
    <cacheField name="IncResvDivAnt" numFmtId="0">
      <sharedItems containsSemiMixedTypes="0" containsString="0" containsNumber="1" minValue="-55988.916010000001" maxValue="1119627.7672800003"/>
    </cacheField>
    <cacheField name="Costo_Sin_RetAct" numFmtId="0">
      <sharedItems containsSemiMixedTypes="0" containsString="0" containsNumber="1" minValue="-152048.21781999999" maxValue="258403837.35331997"/>
    </cacheField>
    <cacheField name="Costo_Sin_RetAnt" numFmtId="0">
      <sharedItems containsSemiMixedTypes="0" containsString="0" containsNumber="1" minValue="-241010.36770000003" maxValue="239673606.31436005"/>
    </cacheField>
    <cacheField name="Prima_DevengadaAct" numFmtId="0">
      <sharedItems containsString="0" containsBlank="1" containsNumber="1" minValue="-3353605.5167899998" maxValue="328814503.54325002"/>
    </cacheField>
    <cacheField name="Prima_DevengadaAnt" numFmtId="0">
      <sharedItems containsString="0" containsBlank="1" containsNumber="1" minValue="-2005877.9849499997" maxValue="311537804.31302994"/>
    </cacheField>
    <cacheField name="Prima_Directa_Act1anio" numFmtId="0">
      <sharedItems containsSemiMixedTypes="0" containsString="0" containsNumber="1" minValue="0" maxValue="120162468.09404999"/>
    </cacheField>
    <cacheField name="Prima_Directa_Ant1anio" numFmtId="0">
      <sharedItems containsSemiMixedTypes="0" containsString="0" containsNumber="1" minValue="-10169.31862" maxValue="109698882.03178002"/>
    </cacheField>
    <cacheField name="PrimaDirectaAct_Renov" numFmtId="0">
      <sharedItems containsSemiMixedTypes="0" containsString="0" containsNumber="1" minValue="-469.81827000000004" maxValue="80258205.491140008"/>
    </cacheField>
    <cacheField name="PrimaDirectaAnt_Renov" numFmtId="0">
      <sharedItems containsSemiMixedTypes="0" containsString="0" containsNumber="1" minValue="-134602.57402" maxValue="78054151.034270003"/>
    </cacheField>
    <cacheField name="PrimaDirectaAct_Unica" numFmtId="0">
      <sharedItems containsSemiMixedTypes="0" containsString="0" containsNumber="1" minValue="-82.635739999999998" maxValue="52600039.880929992"/>
    </cacheField>
    <cacheField name="PrimaDirectaAnt_Unica" numFmtId="0">
      <sharedItems containsSemiMixedTypes="0" containsString="0" containsNumber="1" minValue="-396.52659" maxValue="48896985.221610002"/>
    </cacheField>
    <cacheField name="ramo_raiz" numFmtId="0">
      <sharedItems/>
    </cacheField>
    <cacheField name="operacion" numFmtId="0">
      <sharedItems/>
    </cacheField>
    <cacheField name="ramo_complemento" numFmtId="0">
      <sharedItems/>
    </cacheField>
    <cacheField name="subramo" numFmtId="0">
      <sharedItems count="57">
        <s v="Total General"/>
        <s v="Total General Sin Pensiones"/>
        <s v="Vida Total"/>
        <s v="Vida Individual"/>
        <s v="Vida Gpo y Col"/>
        <s v="Pensiones Total"/>
        <s v="Pensiones IMSS"/>
        <s v="IMSS Incapacidad Permanente RT"/>
        <s v="IMSS Invalidez (invalidez y vida)"/>
        <s v="IMSS Jubilacion (retiro, cesantia y vejez)"/>
        <s v="IMSS Muerte (invalidez y vida)"/>
        <s v="IMSS Muerte (riesgos de trabajo)"/>
        <s v="Pensiones ISSSTE"/>
        <s v="ISSSTE Incapacidad Permanente RT"/>
        <s v="ISSSTE Invalidez (invalidez y vida)"/>
        <s v="ISSSTE Jubilacion (retiro, cesantia y vejez)"/>
        <s v="ISSSTE Muerte (invalidez y vida)"/>
        <s v="ISSSTE Muerte (riesgos de trabajo)"/>
        <s v="Accidentes y Enfermedades Total"/>
        <s v="Accidentes Personales"/>
        <s v="AP Individual"/>
        <s v="AP Gpo y Col"/>
        <s v="Gastos Medicos"/>
        <s v="GMM. Individual"/>
        <s v="GMM. Gpo y Col"/>
        <s v="Salud"/>
        <s v="Salud Individual"/>
        <s v="Salud Gpo y Col"/>
        <s v="Daños Total"/>
        <s v="Automoviles Total"/>
        <s v="Automoviles Residentes"/>
        <s v="Camiones"/>
        <s v="Automoviles Turistas"/>
        <s v="Otros Automoviles y Obligatorios"/>
        <s v="Daños Sin Autos Total"/>
        <s v="Responsabilidad Civil y Riesgos Profesionales"/>
        <s v="RC General"/>
        <s v="RC Aviones y Barcos"/>
        <s v="RC Viajero"/>
        <s v="RC Otros"/>
        <s v="Maritimo y Transportes"/>
        <s v="MyT Carga"/>
        <s v="MyT Cascos"/>
        <s v="Incendio"/>
        <s v="Riesgos Catastroficos"/>
        <s v="Terremoto y Erupcion Volcanica"/>
        <s v="Huracan y Otros Riesgos Hidrometeorologicos"/>
        <s v="Otros Riesgos Catastroficos"/>
        <s v="Agricola y de Animales"/>
        <s v="AyA Agricola"/>
        <s v="AyA Otros"/>
        <s v="AyA Pecuario"/>
        <s v="Diversos"/>
        <s v="Miscelaneos"/>
        <s v="Tecnicos"/>
        <s v="Credito"/>
        <s v="Credito a la Vivienda"/>
      </sharedItems>
    </cacheField>
    <cacheField name="periodo" numFmtId="0">
      <sharedItems count="42">
        <s v="2026-Q2"/>
        <s v="2026-Q1"/>
        <s v="2025-Q1" u="1"/>
        <s v="2024-Q1" u="1"/>
        <s v="2023-Q1" u="1"/>
        <s v="2022-Q1" u="1"/>
        <s v="2021-Q1" u="1"/>
        <s v="2020-Q1" u="1"/>
        <s v="2019-Q1" u="1"/>
        <s v="2018-Q1" u="1"/>
        <s v="2017-Q1" u="1"/>
        <s v="2016-Q1" u="1"/>
        <s v="2025-Q4" u="1"/>
        <s v="2025-Q3" u="1"/>
        <s v="2025-Q2" u="1"/>
        <s v="2023-Q4" u="1"/>
        <s v="2022-Q3" u="1"/>
        <s v="2021-Q2" u="1"/>
        <s v="2022-Q4" u="1"/>
        <s v="2021-Q3" u="1"/>
        <s v="2020-Q2" u="1"/>
        <s v="2021-Q4" u="1"/>
        <s v="2020-Q3" u="1"/>
        <s v="2019-Q2" u="1"/>
        <s v="2020-Q4" u="1"/>
        <s v="2019-Q3" u="1"/>
        <s v="2018-Q2" u="1"/>
        <s v="2019-Q4" u="1"/>
        <s v="2018-Q3" u="1"/>
        <s v="2017-Q2" u="1"/>
        <s v="2018-Q4" u="1"/>
        <s v="2017-Q3" u="1"/>
        <s v="2016-Q2" u="1"/>
        <s v="2017-Q4" u="1"/>
        <s v="2016-Q3" u="1"/>
        <s v="2016-Q4" u="1"/>
        <s v="2024-Q2" u="1"/>
        <s v="2024-Q3" u="1"/>
        <s v="2023-Q2" u="1"/>
        <s v="2024-Q4" u="1"/>
        <s v="2023-Q3" u="1"/>
        <s v="2022-Q2" u="1"/>
      </sharedItems>
    </cacheField>
    <cacheField name="PD_Cartera_act" numFmtId="0">
      <sharedItems containsSemiMixedTypes="0" containsString="0" containsNumber="1" minValue="0" maxValue="558940177.2936902"/>
    </cacheField>
    <cacheField name="PD_Cartera_ant" numFmtId="0">
      <sharedItems containsSemiMixedTypes="0" containsString="0" containsNumber="1" minValue="0" maxValue="533186385.44996989"/>
    </cacheField>
    <cacheField name="PD_Sector_Total_act" numFmtId="0">
      <sharedItems containsSemiMixedTypes="0" containsString="0" containsNumber="1" minValue="299929338.30901009" maxValue="558940177.29368985"/>
    </cacheField>
    <cacheField name="PD_Sector_Total_ant" numFmtId="0">
      <sharedItems containsSemiMixedTypes="0" containsString="0" containsNumber="1" minValue="286204877.29896003" maxValue="533186385.44996989"/>
    </cacheField>
    <cacheField name="PD_Sector_SinPension_act" numFmtId="0">
      <sharedItems containsSemiMixedTypes="0" containsString="0" containsNumber="1" minValue="288421232.45699012" maxValue="535437122.91273993"/>
    </cacheField>
    <cacheField name="PD_Sector_SinPension_ant" numFmtId="0">
      <sharedItems containsSemiMixedTypes="0" containsString="0" containsNumber="1" minValue="276418493.85822004" maxValue="512068683.5256899"/>
    </cacheField>
    <cacheField name="PD_Mercado_Act" numFmtId="0">
      <sharedItems containsSemiMixedTypes="0" containsString="0" containsNumber="1" minValue="0" maxValue="558940177.29368985"/>
    </cacheField>
    <cacheField name="PD_Mercado_Ant" numFmtId="0">
      <sharedItems containsSemiMixedTypes="0" containsString="0" containsNumber="1" minValue="-0.15603" maxValue="533186385.44996989"/>
    </cacheField>
    <cacheField name="CS_Mercado_Act" numFmtId="0">
      <sharedItems containsSemiMixedTypes="0" containsString="0" containsNumber="1" minValue="-293.17885000000001" maxValue="290994775.94425023"/>
    </cacheField>
    <cacheField name="CS_Mercado_Ant" numFmtId="0">
      <sharedItems containsSemiMixedTypes="0" containsString="0" containsNumber="1" minValue="-5109464.0919899987" maxValue="269811598.98249996"/>
    </cacheField>
    <cacheField name="PD_Operacion_act" numFmtId="0">
      <sharedItems containsString="0" containsBlank="1" containsNumber="1" minValue="-0.16788999999999998" maxValue="558940177.2936902"/>
    </cacheField>
    <cacheField name="PD_Operacion_ant" numFmtId="0">
      <sharedItems containsString="0" containsBlank="1" containsNumber="1" minValue="-1933.4668300000001" maxValue="533186385.44996989"/>
    </cacheField>
    <cacheField name="Part_Mercado_Act" numFmtId="0">
      <sharedItems containsString="0" containsBlank="1" containsNumber="1" minValue="-0.74810420067387207" maxValue="100.00000000000007"/>
    </cacheField>
    <cacheField name="Part_Mercado_Ant" numFmtId="0">
      <sharedItems containsString="0" containsBlank="1" containsNumber="1" minValue="-3.1246958140801802" maxValue="100.00000000000007"/>
    </cacheField>
    <cacheField name="PD_IncreAbs" numFmtId="0">
      <sharedItems containsString="0" containsBlank="1" containsNumber="1" minValue="-6490581.3877399862" maxValue="25753791.843720317"/>
    </cacheField>
    <cacheField name="PD_IncreRel" numFmtId="0">
      <sharedItems containsString="0" containsBlank="1" containsNumber="1" minValue="-4276.8224510715745" maxValue="24240.256476879345"/>
    </cacheField>
    <cacheField name="Part_Operacion_Act" numFmtId="0">
      <sharedItems containsString="0" containsBlank="1" containsNumber="1" minValue="-2.8402543860860341" maxValue="100.00000000000003"/>
    </cacheField>
    <cacheField name="Part_Operacion_Ant" numFmtId="0">
      <sharedItems containsString="0" containsBlank="1" containsNumber="1" minValue="-17.099564601060298" maxValue="117.09956460106028"/>
    </cacheField>
    <cacheField name="Part_Cartera_Act" numFmtId="0">
      <sharedItems containsString="0" containsBlank="1" containsNumber="1" minValue="-1.8038571929833536" maxValue="100.00000000000003"/>
    </cacheField>
    <cacheField name="Part_Cartera_Ant" numFmtId="0">
      <sharedItems containsString="0" containsBlank="1" containsNumber="1" minValue="-17.099564601060298" maxValue="117.09956460106028"/>
    </cacheField>
    <cacheField name="Part_Sector_Act" numFmtId="0">
      <sharedItems containsString="0" containsBlank="1" containsNumber="1" minValue="-2.3305775118265624E-3" maxValue="100.00000000000007"/>
    </cacheField>
    <cacheField name="Part_SectorSinPen_Act" numFmtId="0">
      <sharedItems containsString="0" containsBlank="1" containsNumber="1" minValue="-2.4235683519043187E-3" maxValue="104.38950781990897"/>
    </cacheField>
    <cacheField name="Part_Sector_Ant" numFmtId="0">
      <sharedItems containsString="0" containsBlank="1" containsNumber="1" minValue="-5.8994858366312518E-4" maxValue="100"/>
    </cacheField>
    <cacheField name="Part_SectorSinPen_Ant" numFmtId="0">
      <sharedItems containsString="0" containsBlank="1" containsNumber="1" minValue="-6.1083525795710403E-4" maxValue="104.12399793302738"/>
    </cacheField>
    <cacheField name="PD_PartMerc_1anio" numFmtId="0">
      <sharedItems containsString="0" containsBlank="1" containsNumber="1" minValue="1.0108963271568802E-5" maxValue="56.599090734291245"/>
    </cacheField>
    <cacheField name="PD_PartMerc_Renovacion" numFmtId="0">
      <sharedItems containsString="0" containsBlank="1" containsNumber="1" minValue="-1.0928060809631732E-3" maxValue="47.124951454545894"/>
    </cacheField>
    <cacheField name="PD_PartMerc_Unicas" numFmtId="0">
      <sharedItems containsString="0" containsBlank="1" containsNumber="1" minValue="-4.8146035928668016E-5" maxValue="100.89393574341068"/>
    </cacheField>
    <cacheField name="PDanio1_IncreAbs1anio" numFmtId="0">
      <sharedItems containsSemiMixedTypes="0" containsString="0" containsNumber="1" minValue="-1901460.40399" maxValue="10463586.062269986"/>
    </cacheField>
    <cacheField name="PD_IncreRel1anio" numFmtId="0">
      <sharedItems containsString="0" containsBlank="1" containsNumber="1" minValue="-47235.879885018207" maxValue="345186.48279454914"/>
    </cacheField>
    <cacheField name="PD_IncreAbsRenov" numFmtId="0">
      <sharedItems containsSemiMixedTypes="0" containsString="0" containsNumber="1" minValue="-3023168.5869800011" maxValue="3585962.2264599949"/>
    </cacheField>
    <cacheField name="PD_IncreRelRenov" numFmtId="0">
      <sharedItems containsString="0" containsBlank="1" containsNumber="1" minValue="-3415.8541569334234" maxValue="3209.5736706464686"/>
    </cacheField>
    <cacheField name="PD_IncreAbsUni" numFmtId="0">
      <sharedItems containsSemiMixedTypes="0" containsString="0" containsNumber="1" minValue="-1949761.4699399997" maxValue="3703054.6593199894"/>
    </cacheField>
    <cacheField name="PD_IncreRelUnica" numFmtId="0">
      <sharedItems containsString="0" containsBlank="1" containsNumber="1" minValue="-195.65210458106654" maxValue="7249900"/>
    </cacheField>
    <cacheField name="SIN_IncreRel" numFmtId="0">
      <sharedItems containsString="0" containsBlank="1" containsNumber="1" minValue="-9176591.1764705889" maxValue="4028465.9485753998"/>
    </cacheField>
    <cacheField name="SINvsPRIM_ACT" numFmtId="0">
      <sharedItems containsString="0" containsBlank="1" containsNumber="1" minValue="-13371.921047109794" maxValue="11721370.260289475"/>
    </cacheField>
    <cacheField name="SINvsPRIM_ANT" numFmtId="0">
      <sharedItems containsString="0" containsBlank="1" containsNumber="1" minValue="-222395.20180945125" maxValue="14469449.387938218"/>
    </cacheField>
    <cacheField name="PartSIN_Merc_Act" numFmtId="0">
      <sharedItems containsString="0" containsBlank="1" containsNumber="1" minValue="-19.660671133489704" maxValue="100.25198417320294"/>
    </cacheField>
    <cacheField name="IncrSinRet" numFmtId="0">
      <sharedItems containsString="0" containsBlank="1" containsNumber="1" minValue="-526865.88235294132" maxValue="4834851.1259382814"/>
    </cacheField>
    <cacheField name="IncrDevengada" numFmtId="0">
      <sharedItems containsString="0" containsBlank="1" containsNumber="1" minValue="-33777.437565233013" maxValue="6690651.7745302711"/>
    </cacheField>
    <cacheField name="SINvsPDEV_ACT" numFmtId="0">
      <sharedItems containsString="0" containsBlank="1" containsNumber="1" minValue="-2629058810" maxValue="18876232.28153481"/>
    </cacheField>
    <cacheField name="SINvsPDEV_ANT" numFmtId="0">
      <sharedItems containsString="0" containsBlank="1" containsNumber="1" minValue="-3426607.2305593449" maxValue="173650687.50000003"/>
    </cacheField>
    <cacheField name="size_compania" numFmtId="0">
      <sharedItems containsBlank="1"/>
    </cacheField>
    <cacheField name="anio_anterior" numFmtId="0">
      <sharedItems containsSemiMixedTypes="0" containsString="0" containsNumber="1" containsInteger="1" minValue="2025" maxValue="2025"/>
    </cacheField>
    <cacheField name="num_trimeste" numFmtId="0">
      <sharedItems containsSemiMixedTypes="0" containsString="0" containsNumber="1" containsInteger="1" minValue="1" maxValue="2"/>
    </cacheField>
    <cacheField name="fecha_carga" numFmtId="14">
      <sharedItems containsSemiMixedTypes="0" containsNonDate="0" containsDate="1" containsString="0" minDate="2026-05-08T00:00:00" maxDate="2026-08-04T00:00:00"/>
    </cacheField>
    <cacheField name="factor_INPC" numFmtId="0">
      <sharedItems containsSemiMixedTypes="0" containsString="0" containsNumber="1" minValue="1.0336597699512124" maxValue="1.0458677359317625"/>
    </cacheField>
    <cacheField name="ramo_final" numFmtId="0">
      <sharedItems/>
    </cacheField>
    <cacheField name="PD_IncreNom" numFmtId="0">
      <sharedItems containsString="0" containsBlank="1" containsNumber="1" minValue="-4276.8224510715745" maxValue="24240.256476879345"/>
    </cacheField>
    <cacheField name="PD_IncreReal" numFmtId="0">
      <sharedItems containsString="0" containsBlank="1" containsNumber="1" minValue="-4093.6430846587377" maxValue="23172.786453436809"/>
    </cacheField>
    <cacheField name="CS_IncreNom" numFmtId="0">
      <sharedItems containsString="0" containsBlank="1" containsNumber="1" minValue="-9176591.1764705889" maxValue="4028465.9485753998"/>
    </cacheField>
    <cacheField name="CS_IncreReal" numFmtId="0">
      <sharedItems containsString="0" containsBlank="1" containsNumber="1" minValue="-8774145.5711593982" maxValue="3897281.0006802757"/>
    </cacheField>
    <cacheField name="Participacion_PIB" numFmtId="0">
      <sharedItems containsSemiMixedTypes="0" containsString="0" containsNumber="1" minValue="-2.2648543109292648E-4" maxValue="2.9546202609819474"/>
    </cacheField>
    <cacheField name="indice_Herfindahl" numFmtId="0">
      <sharedItems containsString="0" containsBlank="1" containsNumber="1" minValue="6.9719637731540043E-19" maxValue="0.97207242281249795"/>
    </cacheField>
    <cacheField name="Inversiones" numFmtId="0">
      <sharedItems containsString="0" containsBlank="1" containsNumber="1" minValue="25536.189280000002" maxValue="313081185.07672995"/>
    </cacheField>
    <cacheField name="Inversiones_ant" numFmtId="0">
      <sharedItems containsString="0" containsBlank="1" containsNumber="1" minValue="1050.3820600000001" maxValue="284421495.18147999"/>
    </cacheField>
    <cacheField name="Part_InvPIB_act" numFmtId="0">
      <sharedItems containsString="0" containsBlank="1" containsNumber="1" minValue="7.243188547605359E-5" maxValue="0.88035354319108727"/>
    </cacheField>
    <cacheField name="Part_InvPIB_ant" numFmtId="0">
      <sharedItems containsString="0" containsBlank="1" containsNumber="1" minValue="2.9728233607154419E-6" maxValue="0.80497839535179994"/>
    </cacheField>
    <cacheField name="Participacion_PIB_ant" numFmtId="0">
      <sharedItems containsString="0" containsBlank="1" containsNumber="1" minValue="-2.7603809511729958E-6" maxValue="2.7992353390321743"/>
    </cacheField>
    <cacheField name="indice_Herfindahl_ant" numFmtId="0">
      <sharedItems containsString="0" containsBlank="1" containsNumber="1" minValue="1.1841674632581987E-17" maxValue="1"/>
    </cacheField>
    <cacheField name="Ramo_" numFmtId="0">
      <sharedItems count="95">
        <s v="10 Total General"/>
        <s v="11 Total General Sin Pensiones"/>
        <s v="12 Vida Total"/>
        <s v="13 Vida Individual"/>
        <s v="14 Vida Gpo y Col"/>
        <s v="15 Pensiones Total"/>
        <s v="16 Pensiones IMSS"/>
        <s v="17 IMSS Incapacidad Permanente RT"/>
        <s v="18 IMSS Invalidez (invalidez y vida)"/>
        <s v="19 IMSS Jubilacion (retiro, cesantia y vejez)"/>
        <s v="20 IMSS Muerte (invalidez y vida)"/>
        <s v="21 IMSS Muerte (riesgos de trabajo)"/>
        <s v="22 Pensiones ISSSTE"/>
        <s v="23 ISSSTE Incapacidad Permanente RT"/>
        <s v="24 ISSSTE Invalidez (invalidez y vida)"/>
        <s v="25 ISSSTE Jubilacion (retiro, cesantia y vejez)"/>
        <s v="26 ISSSTE Muerte (invalidez y vida)"/>
        <s v="27 ISSSTE Muerte (riesgos de trabajo)"/>
        <s v="28 Accidentes y Enfermedades Total"/>
        <s v="29 Accidentes Personales"/>
        <s v="30 AP Individual"/>
        <s v="31 AP Gpo y Col"/>
        <s v="32 Gastos Medicos"/>
        <s v="33 GMM. Individual"/>
        <s v="34 GMM. Gpo y Col"/>
        <s v="35 Salud"/>
        <s v="36 Salud Individual"/>
        <s v="37 Salud Gpo y Col"/>
        <s v="38 Daños Total"/>
        <s v="39 Automoviles Total"/>
        <s v="41 Automoviles Residentes"/>
        <s v="42 Camiones"/>
        <s v="43 Automoviles Turistas"/>
        <s v="44 Otros Automoviles y Obligatorios"/>
        <s v="46 Daños Sin Autos Total"/>
        <s v="46 Responsabilidad Civil y Riesgos Profesionales"/>
        <s v="47 RC General"/>
        <s v="48 RC Aviones y Barcos"/>
        <s v="49 RC Viajero"/>
        <s v="50 RC Otros"/>
        <s v="51 Maritimo y Transportes"/>
        <s v="52 MyT Carga"/>
        <s v="53 MyT Cascos"/>
        <s v="54 Incendio"/>
        <s v="55 Riesgos Catastroficos"/>
        <s v="56 Terremoto y Erupcion Volcanica"/>
        <s v="57 Huracan y Otros Riesgos Hidrometeorologicos"/>
        <s v="58 Otros Riesgos Catastroficos"/>
        <s v="59 Agricola y de Animales"/>
        <s v="60 AyA Agricola"/>
        <s v="61 AyA Otros"/>
        <s v="62 AyA Pecuario"/>
        <s v="63 Diversos"/>
        <s v="64 Miscelaneos"/>
        <s v="65 Tecnicos"/>
        <s v="66 Credito"/>
        <s v="67 Credito a la Vivienda"/>
        <s v="33 Otros Automoviles y Obligatorios" u="1"/>
        <s v="25 Salud" u="1"/>
        <s v="35 Responsabilidad Civil y Riesgos Profesionales" u="1"/>
        <s v="21 AP Gpo y Col" u="1"/>
        <s v="52 Diversos" u="1"/>
        <s v="23 GMM. Individual" u="1"/>
        <s v="26 Salud Individual" u="1"/>
        <s v="51 AyA Pecuario" u="1"/>
        <s v="36 RC General" u="1"/>
        <s v="24 GMM. Gpo y Col" u="1"/>
        <s v="31 Camiones" u="1"/>
        <s v="19 Accidentes Personales" u="1"/>
        <s v="44 Riesgos Catastroficos" u="1"/>
        <s v="50 AyA Otros" u="1"/>
        <s v="46 Huracan y Otros Riesgos Hidrometeorologicos" u="1"/>
        <s v="27 Salud Gpo y Col" u="1"/>
        <s v="56 Credito a la Vivienda" u="1"/>
        <s v="30 Automoviles Residentes" u="1"/>
        <s v="20 AP Individual" u="1"/>
        <s v="40 Maritimo y Transportes" u="1"/>
        <s v="53 Miscelaneos" u="1"/>
        <s v="18 Accidentes y Enfermedades Total" u="1"/>
        <s v="37 RC Aviones y Barcos" u="1"/>
        <s v="41 MyT Carga" u="1"/>
        <s v="48 Agricola y de Animales" u="1"/>
        <s v="32 Automoviles Turistas" u="1"/>
        <s v="49 AyA Agricola" u="1"/>
        <e v="#N/A" u="1"/>
        <s v="43 Incendio" u="1"/>
        <s v="54 Tecnicos" u="1"/>
        <s v="47 Otros Riesgos Catastroficos" u="1"/>
        <s v="39 RC Otros" u="1"/>
        <s v="42 MyT Cascos" u="1"/>
        <s v="55 Credito" u="1"/>
        <s v="38 RC Viajero" u="1"/>
        <s v="17 Pensiones ISSSTE" u="1"/>
        <s v="22 Gastos Medicos" u="1"/>
        <s v="45 Terremoto y Erupcion Volcanica" u="1"/>
      </sharedItems>
    </cacheField>
    <cacheField name="Jerarquia 2" numFmtId="0">
      <sharedItems containsSemiMixedTypes="0" containsString="0" containsNumber="1" minValue="1" maxValue="201.1" count="90">
        <n v="1"/>
        <n v="2"/>
        <n v="3"/>
        <n v="4"/>
        <n v="5"/>
        <n v="5.0999999999999996"/>
        <n v="6"/>
        <n v="7"/>
        <n v="8"/>
        <n v="9"/>
        <n v="10"/>
        <n v="11"/>
        <n v="12"/>
        <n v="13"/>
        <n v="14"/>
        <n v="15"/>
        <n v="15.1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150.1"/>
        <n v="200"/>
        <n v="201.1"/>
        <n v="74" u="1"/>
        <n v="75" u="1"/>
        <n v="76" u="1"/>
        <n v="81" u="1"/>
        <n v="77" u="1"/>
        <n v="78" u="1"/>
        <n v="79" u="1"/>
        <n v="80" u="1"/>
        <n v="82" u="1"/>
        <n v="83" u="1"/>
        <n v="85" u="1"/>
        <n v="84" u="1"/>
      </sharedItems>
    </cacheField>
    <cacheField name="Factor INPC" numFmtId="0" formula="MAX(inpc_act) /MAX(inpc_ant)" databaseField="0"/>
    <cacheField name="IncrementoReal" numFmtId="0" formula="( (((Prima_DirectaAct)-((Prima_DirectaAnt)*'Factor INPC'))/((Prima_DirectaAnt)*'Factor INPC')))*100" databaseField="0"/>
  </cacheFields>
  <extLst>
    <ext xmlns:x14="http://schemas.microsoft.com/office/spreadsheetml/2009/9/main" uri="{725AE2AE-9491-48be-B2B4-4EB974FC3084}">
      <x14:pivotCacheDefinition pivotCacheId="1150472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5">
  <r>
    <n v="2026"/>
    <n v="6"/>
    <n v="43"/>
    <x v="0"/>
    <s v="Total General"/>
    <n v="31"/>
    <s v="eb1e33e8a81b697b75855af6bfcdbcbf7cbbde9f94962ceaec1ed8af21f5a50f"/>
    <s v="62494afd1a4895e2be1120874c058412e30b56ad7bf55525b0ac454fd367add2"/>
    <x v="0"/>
    <n v="63098720.828300007"/>
    <n v="63645419.190459996"/>
    <n v="127883552.20478001"/>
    <n v="123818439.6329"/>
    <n v="38187981.257950008"/>
    <n v="37446479.293279991"/>
    <n v="84670012.054579988"/>
    <n v="75908218.198320001"/>
    <n v="35563119.782749981"/>
    <n v="35274659.092"/>
    <n v="145.131"/>
    <n v="140.405"/>
    <n v="177390.40921000001"/>
    <n v="213307.30987"/>
    <n v="37211768.289510004"/>
    <n v="35368465.827980004"/>
    <n v="48237999.445029996"/>
    <n v="48508032.4789"/>
    <n v="4709543.32699"/>
    <n v="4547440.0533300005"/>
    <n v="10285476.582910001"/>
    <n v="10195902.17653"/>
    <n v="4262555.5390699999"/>
    <n v="4740677.7013999997"/>
    <s v="Total General"/>
    <s v="Totales"/>
    <s v="Total General"/>
    <x v="0"/>
    <x v="0"/>
    <n v="63098720.828300007"/>
    <n v="63645419.190459996"/>
    <n v="558940177.29368985"/>
    <n v="533186385.44996989"/>
    <n v="535437122.91273993"/>
    <n v="512068683.5256899"/>
    <n v="558940177.29368985"/>
    <n v="533186385.44996989"/>
    <n v="290994775.94425023"/>
    <n v="269811598.98249996"/>
    <n v="63098720.828300007"/>
    <n v="63645419.190459996"/>
    <n v="11.288993597457099"/>
    <n v="11.936805013644145"/>
    <n v="-546698.36215998977"/>
    <n v="-0.85897519273773204"/>
    <n v="100"/>
    <n v="100"/>
    <n v="100"/>
    <n v="100"/>
    <n v="11.288993597457099"/>
    <n v="11.784524854206493"/>
    <n v="11.936805013644145"/>
    <n v="12.429078605676338"/>
    <n v="0.84258450515991701"/>
    <n v="1.8401748524700514"/>
    <n v="0.76261390972262855"/>
    <n v="162103.27365999948"/>
    <n v="3.5647149112233878"/>
    <n v="89574.406380001456"/>
    <n v="0.87853340321559781"/>
    <n v="-478122.16232999973"/>
    <n v="-10.085523472494284"/>
    <n v="1.980164700832332"/>
    <n v="60.521007013540853"/>
    <n v="58.836094992509622"/>
    <n v="13.123253204128376"/>
    <n v="5.2117116713379152"/>
    <n v="-0.5566769462098109"/>
    <n v="77.142022301142433"/>
    <n v="72.912596163046942"/>
    <s v="Grandes"/>
    <n v="2025"/>
    <n v="2"/>
    <d v="2026-08-03T00:00:00"/>
    <n v="1.0336597699512124"/>
    <s v="10 Total General"/>
    <n v="-0.85897519273773204"/>
    <n v="-4.0873721805564562"/>
    <n v="1.9801647008323278"/>
    <n v="-1.3406851408702105"/>
    <n v="0.35959598872653009"/>
    <n v="1.2744137644342738E-2"/>
    <n v="215143528.34620002"/>
    <n v="194764396.00619"/>
    <n v="0.60496247140431181"/>
    <n v="0.55122813720070096"/>
    <n v="0.35043472641566231"/>
    <n v="1.4248731393375999E-2"/>
    <x v="0"/>
    <x v="0"/>
  </r>
  <r>
    <n v="2026"/>
    <n v="6"/>
    <n v="43"/>
    <x v="0"/>
    <s v="Total General Sin Pensiones"/>
    <n v="31"/>
    <s v="eb1e33e8a81b697b75855af6bfcdbcbf7cbbde9f94962ceaec1ed8af21f5a50f"/>
    <s v="62494afd1a4895e2be1120874c058412e30b56ad7bf55525b0ac454fd367add2"/>
    <x v="0"/>
    <n v="63098720.828300007"/>
    <n v="63645419.190459996"/>
    <n v="127883552.20478001"/>
    <n v="123818439.63290001"/>
    <n v="38187981.257950008"/>
    <n v="37446479.293279991"/>
    <n v="84670012.054579988"/>
    <n v="75908218.198320001"/>
    <n v="35563119.782749981"/>
    <n v="35274659.092"/>
    <n v="145.131"/>
    <n v="140.405"/>
    <n v="177390.40921000001"/>
    <n v="213307.30987"/>
    <n v="37211768.289510004"/>
    <n v="35368465.827980004"/>
    <n v="48237999.445029996"/>
    <n v="48508032.4789"/>
    <n v="4709543.32699"/>
    <n v="4547440.0533300005"/>
    <n v="10285476.582910001"/>
    <n v="10195902.17653"/>
    <n v="4262555.5390699999"/>
    <n v="4740677.7013999997"/>
    <s v="Total General Sin Pensiones"/>
    <s v="Totales"/>
    <s v="Total General Sin Pensiones"/>
    <x v="1"/>
    <x v="0"/>
    <n v="63098720.828300007"/>
    <n v="63645419.190459996"/>
    <n v="558940177.29368985"/>
    <n v="533186385.44996989"/>
    <n v="535437122.91273993"/>
    <n v="512068683.5256899"/>
    <n v="535437122.91273993"/>
    <n v="512068683.5256899"/>
    <n v="272087211.59836"/>
    <n v="252694789.22596997"/>
    <n v="63098720.828300007"/>
    <n v="63645419.190459996"/>
    <n v="11.784524854206493"/>
    <n v="12.429078605676338"/>
    <n v="-546698.36215998977"/>
    <n v="-0.85897519273773204"/>
    <n v="100"/>
    <n v="100"/>
    <n v="100"/>
    <n v="100"/>
    <n v="11.288993597457099"/>
    <n v="11.784524854206493"/>
    <n v="11.936805013644145"/>
    <n v="12.429078605676338"/>
    <n v="0.87956981790325228"/>
    <n v="1.9209494715192212"/>
    <n v="0.7960889069256164"/>
    <n v="162103.27365999948"/>
    <n v="3.5647149112233878"/>
    <n v="89574.406380001456"/>
    <n v="0.87853340321559781"/>
    <n v="-478122.16232999973"/>
    <n v="-10.085523472494284"/>
    <n v="1.980164700832332"/>
    <n v="60.521007013540853"/>
    <n v="58.836094992509622"/>
    <n v="14.035198873779112"/>
    <n v="5.2117116713379152"/>
    <n v="-0.5566769462098109"/>
    <n v="77.142022301142433"/>
    <n v="72.912596163046942"/>
    <s v="Grandes"/>
    <n v="2025"/>
    <n v="2"/>
    <d v="2026-08-03T00:00:00"/>
    <n v="1.0336597699512124"/>
    <s v="11 Total General Sin Pensiones"/>
    <n v="-0.85897519273773204"/>
    <n v="-4.0873721805564562"/>
    <n v="1.9801647008323278"/>
    <n v="-1.3406851408702105"/>
    <n v="0.35959598872653009"/>
    <n v="1.3887502603941058E-2"/>
    <m/>
    <m/>
    <m/>
    <m/>
    <n v="0.35043472641566231"/>
    <n v="1.5448199498608128E-2"/>
    <x v="1"/>
    <x v="0"/>
  </r>
  <r>
    <n v="2026"/>
    <n v="6"/>
    <n v="79"/>
    <x v="1"/>
    <s v="Vida Total"/>
    <n v="51"/>
    <s v="031b4af5197ec30a926f48cf40e11a7dbc470048a21e4003b7a3c07c5dab1baa"/>
    <s v="62494afd1a4895e2be1120874c058412e30b56ad7bf55525b0ac454fd367add2"/>
    <x v="0"/>
    <n v="44475553.703940004"/>
    <n v="39290378.709820002"/>
    <n v="75139807.612540007"/>
    <n v="64676400.338920005"/>
    <n v="16955600.747359999"/>
    <n v="16662107.25138"/>
    <n v="35410832.249030001"/>
    <n v="33412608.26196"/>
    <n v="35563119.782749981"/>
    <n v="35274659.092"/>
    <n v="145.131"/>
    <n v="140.405"/>
    <n v="0"/>
    <n v="0"/>
    <n v="16879980.546220001"/>
    <n v="16642028.263540002"/>
    <n v="14348608.867450001"/>
    <n v="13364181.77781"/>
    <n v="40433743.126609996"/>
    <n v="35213436.045609996"/>
    <n v="2826982.0222"/>
    <n v="2677213.9240100002"/>
    <n v="1214828.55513"/>
    <n v="1399728.7402000001"/>
    <s v="Vida Total"/>
    <s v="Totales"/>
    <s v="Vida Total"/>
    <x v="2"/>
    <x v="0"/>
    <n v="55806634.746509999"/>
    <n v="49586162.051349998"/>
    <n v="558940177.29368985"/>
    <n v="533186385.44996989"/>
    <n v="535437122.91273993"/>
    <n v="512068683.5256899"/>
    <n v="229504437.01060998"/>
    <n v="215530450.89256996"/>
    <n v="107972465.57320999"/>
    <n v="106915701.13472"/>
    <n v="44475553.703940004"/>
    <n v="39290378.709820002"/>
    <n v="19.378951572027297"/>
    <n v="18.229618389006241"/>
    <n v="5185174.9941200018"/>
    <n v="13.197060360286251"/>
    <n v="100"/>
    <n v="100"/>
    <n v="79.695817362865427"/>
    <n v="79.236579489923059"/>
    <n v="7.9571223380799738"/>
    <n v="8.3064008453497102"/>
    <n v="7.3689763621143154"/>
    <n v="7.6728727949731859"/>
    <n v="17.617848113647032"/>
    <n v="1.2317766309979046"/>
    <n v="0.52932682738235626"/>
    <n v="5220307.0810000002"/>
    <n v="14.824759146589471"/>
    <n v="149768.09818999982"/>
    <n v="5.5941774710955183"/>
    <n v="-184900.18507000012"/>
    <n v="-13.209715551284651"/>
    <n v="1.761442844845984"/>
    <n v="38.123416878018396"/>
    <n v="42.407601551612359"/>
    <n v="15.703633937916672"/>
    <n v="1.4298274159365132"/>
    <n v="7.366160577631109"/>
    <n v="117.64193102031271"/>
    <n v="124.52710192233816"/>
    <s v="Grandes"/>
    <n v="2025"/>
    <n v="2"/>
    <d v="2026-08-03T00:00:00"/>
    <n v="1.0336597699512124"/>
    <s v="12 Vida Total"/>
    <n v="13.197060360286251"/>
    <n v="9.510947074615288"/>
    <n v="1.7614428448459925"/>
    <n v="-1.5522846074883951"/>
    <n v="0.21128575915599745"/>
    <n v="3.7554376403097924E-2"/>
    <m/>
    <m/>
    <m/>
    <m/>
    <n v="0.18304912196855827"/>
    <n v="3.3231898660879451E-2"/>
    <x v="2"/>
    <x v="0"/>
  </r>
  <r>
    <n v="2026"/>
    <n v="6"/>
    <n v="79"/>
    <x v="1"/>
    <s v="Vida Individual"/>
    <n v="51"/>
    <s v="031b4af5197ec30a926f48cf40e11a7dbc470048a21e4003b7a3c07c5dab1baa"/>
    <s v="62494afd1a4895e2be1120874c058412e30b56ad7bf55525b0ac454fd367add2"/>
    <x v="0"/>
    <n v="43054156.421250001"/>
    <n v="37643322.60362"/>
    <n v="71117252.526160002"/>
    <n v="60406712.974419996"/>
    <n v="15728750.351029998"/>
    <n v="15384097.63731"/>
    <n v="33119458.190339997"/>
    <n v="31215681.885390002"/>
    <n v="35563119.782749981"/>
    <n v="35274659.092"/>
    <n v="145.131"/>
    <n v="140.405"/>
    <n v="0"/>
    <n v="0"/>
    <n v="15705004.22783"/>
    <n v="15380306.0748"/>
    <n v="12777818.866450001"/>
    <n v="11399418.06408"/>
    <n v="40413381.030489996"/>
    <n v="35205294.104319997"/>
    <n v="2630040.38527"/>
    <n v="2429136.83323"/>
    <n v="10735.00549"/>
    <n v="8891.6660700000011"/>
    <s v="Vida Individual"/>
    <s v="Vida"/>
    <s v="Vida"/>
    <x v="3"/>
    <x v="0"/>
    <n v="55806634.746509999"/>
    <n v="49586162.051349998"/>
    <n v="558940177.29368985"/>
    <n v="533186385.44996989"/>
    <n v="535437122.91273993"/>
    <n v="512068683.5256899"/>
    <n v="171635604.89679998"/>
    <n v="160803690.49424002"/>
    <n v="79251984.91757001"/>
    <n v="77260926.294649988"/>
    <n v="44475553.703940004"/>
    <n v="39290378.709820002"/>
    <n v="25.084629991042561"/>
    <n v="23.409489227467937"/>
    <n v="5410833.8176300004"/>
    <n v="14.373953847287812"/>
    <n v="96.804093115620759"/>
    <n v="95.807991268385635"/>
    <n v="77.1488132492033"/>
    <n v="75.914975159072924"/>
    <n v="7.7028201174787982"/>
    <n v="8.0409360088890445"/>
    <n v="7.0600682295838855"/>
    <n v="7.3512252974422472"/>
    <n v="23.546035832594008"/>
    <n v="1.5323396254823554"/>
    <n v="6.2545329661958422E-3"/>
    <n v="5208086.9261699989"/>
    <n v="14.793476545707707"/>
    <n v="200903.55203999998"/>
    <n v="8.2705736989241672"/>
    <n v="1843.3394199999984"/>
    <n v="20.731091400511836"/>
    <n v="2.2403180338906203"/>
    <n v="36.532478298115826"/>
    <n v="40.868065232452608"/>
    <n v="19.846506516385009"/>
    <n v="2.1111293328681224"/>
    <n v="12.091852361423561"/>
    <n v="122.90833351117338"/>
    <n v="134.92185292566759"/>
    <s v="Grandes"/>
    <n v="2025"/>
    <n v="2"/>
    <d v="2026-08-03T00:00:00"/>
    <n v="1.0336597699512124"/>
    <s v="13 Vida Individual"/>
    <n v="14.373953847287812"/>
    <n v="10.649516574187791"/>
    <n v="2.2403180338906257"/>
    <n v="-1.0890033587006611"/>
    <n v="0.19997472932803742"/>
    <n v="6.2923866178751189E-2"/>
    <m/>
    <m/>
    <m/>
    <m/>
    <n v="0.17096492249152495"/>
    <n v="5.4800418589093736E-2"/>
    <x v="3"/>
    <x v="0"/>
  </r>
  <r>
    <n v="2026"/>
    <n v="6"/>
    <n v="34"/>
    <x v="2"/>
    <s v="Vida Gpo y Col"/>
    <n v="23"/>
    <s v="535fa30d7e25dd8a49f1536779734ec8286108d115da5045d77f3b4185d8f790"/>
    <s v="62494afd1a4895e2be1120874c058412e30b56ad7bf55525b0ac454fd367add2"/>
    <x v="0"/>
    <n v="9842539.9550700001"/>
    <n v="8815408.5832000002"/>
    <n v="19155783.918250002"/>
    <n v="18172746.649190001"/>
    <n v="8332841.4229699979"/>
    <n v="9426410.1478699986"/>
    <n v="19192024.258760002"/>
    <n v="19585340.540089995"/>
    <n v="35563119.782749981"/>
    <n v="35274659.092"/>
    <n v="145.131"/>
    <n v="140.405"/>
    <n v="78400.458350000001"/>
    <n v="55179.517209999998"/>
    <n v="8170838.7245200006"/>
    <n v="9291920.1139500011"/>
    <n v="9967007.7237500008"/>
    <n v="8721938.8493900001"/>
    <n v="3179944.3931700001"/>
    <n v="2644376.8432399998"/>
    <n v="6624695.2527799997"/>
    <n v="6145668.0153599996"/>
    <n v="37900.309119999998"/>
    <n v="25363.724599999998"/>
    <s v="Vida Gpo y Col"/>
    <s v="Vida"/>
    <s v="Vida"/>
    <x v="4"/>
    <x v="0"/>
    <n v="47394577.606800005"/>
    <n v="45949941.079129994"/>
    <n v="558940177.29368985"/>
    <n v="533186385.44996989"/>
    <n v="535437122.91273993"/>
    <n v="512068683.5256899"/>
    <n v="57868832.11381001"/>
    <n v="54726760.39833001"/>
    <n v="28720480.655640002"/>
    <n v="29654774.840070006"/>
    <n v="28322458.08509"/>
    <n v="27299771.86417"/>
    <n v="17.00836114285628"/>
    <n v="16.108040233035613"/>
    <n v="1027131.3718699999"/>
    <n v="11.651545837903177"/>
    <n v="34.751715142449022"/>
    <n v="32.291143776076446"/>
    <n v="20.767227923680931"/>
    <n v="19.184809329829307"/>
    <n v="1.7609290501760317"/>
    <n v="1.8382251685365563"/>
    <n v="1.6533446509067271"/>
    <n v="1.7215285501359392"/>
    <n v="5.4950899767875701"/>
    <n v="11.447777691022489"/>
    <n v="6.5493475046225005E-2"/>
    <n v="535567.54993000021"/>
    <n v="20.253072148136077"/>
    <n v="479027.23742000014"/>
    <n v="7.7945511573804138"/>
    <n v="12536.58452"/>
    <n v="49.427222214831978"/>
    <n v="-11.601115459071176"/>
    <n v="84.661494502520767"/>
    <n v="106.93106347713046"/>
    <n v="29.013586237922627"/>
    <n v="-12.065120832742803"/>
    <n v="14.275138772006857"/>
    <n v="81.978854145462549"/>
    <n v="106.53502935989816"/>
    <s v="Grandes"/>
    <n v="2025"/>
    <n v="2"/>
    <d v="2026-08-03T00:00:00"/>
    <n v="1.0336597699512124"/>
    <s v="14 Vida Gpo y Col"/>
    <n v="11.651545837903177"/>
    <n v="8.015760198515812"/>
    <n v="-11.601115459071179"/>
    <n v="-14.479708787446436"/>
    <n v="5.3864182994264709E-2"/>
    <n v="2.8928434876582334E-2"/>
    <m/>
    <m/>
    <m/>
    <m/>
    <n v="5.1433062144145246E-2"/>
    <n v="2.5946896014909404E-2"/>
    <x v="4"/>
    <x v="0"/>
  </r>
  <r>
    <n v="2026"/>
    <n v="6"/>
    <n v="902"/>
    <x v="3"/>
    <s v="Pensiones Total"/>
    <n v="30"/>
    <s v="624b60c58c9d8bfb6ff1886c2fd605d2adeb6ea4da576068201b6c6958ce93f4"/>
    <s v="62494afd1a4895e2be1120874c058412e30b56ad7bf55525b0ac454fd367add2"/>
    <x v="0"/>
    <n v="9423778.7581500001"/>
    <n v="7393377.26566"/>
    <n v="20199832.685190003"/>
    <n v="15051151.37965"/>
    <n v="8515630.345180003"/>
    <n v="7744568.8933100002"/>
    <n v="16647116.337740002"/>
    <n v="15218934.297570007"/>
    <n v="35563119.782749981"/>
    <n v="35274659.092"/>
    <n v="145.131"/>
    <n v="140.405"/>
    <n v="0"/>
    <n v="0"/>
    <n v="8515630.3451800011"/>
    <n v="7744568.8933100002"/>
    <n v="-248520.22534999999"/>
    <n v="-637838.80148999998"/>
    <n v="0"/>
    <n v="0"/>
    <n v="0"/>
    <n v="0"/>
    <n v="9423778.7581499983"/>
    <n v="7393377.26566"/>
    <s v="Pensiones Total"/>
    <s v="Totales"/>
    <s v="Pensiones Total"/>
    <x v="5"/>
    <x v="0"/>
    <n v="9423778.7581500001"/>
    <n v="7393377.26566"/>
    <n v="558940177.29368985"/>
    <n v="533186385.44996989"/>
    <n v="535437122.91273993"/>
    <n v="512068683.5256899"/>
    <n v="23503054.380949996"/>
    <n v="21117701.924279999"/>
    <n v="18907564.34589"/>
    <n v="17116809.756529998"/>
    <n v="9423778.7581500001"/>
    <n v="7393377.26566"/>
    <n v="40.095974784402003"/>
    <n v="35.010330632423084"/>
    <n v="2030401.4924900001"/>
    <n v="27.462435900851446"/>
    <n v="100"/>
    <n v="100"/>
    <n v="100"/>
    <n v="100"/>
    <n v="1.686008474785015"/>
    <n v="1.7600159486300302"/>
    <n v="1.3866402945417551"/>
    <n v="1.4438253116271818"/>
    <m/>
    <m/>
    <n v="40.095974784401996"/>
    <n v="0"/>
    <m/>
    <n v="0"/>
    <m/>
    <n v="2030401.4924899982"/>
    <n v="27.4624359008514"/>
    <n v="9.9561571792081249"/>
    <n v="90.363224389318347"/>
    <n v="104.75008396069789"/>
    <n v="45.038219568619759"/>
    <n v="9.9561571792081018"/>
    <n v="-61.037142179269523"/>
    <n v="-3426.5341314523325"/>
    <n v="-1214.1890514058698"/>
    <s v="Grandes"/>
    <n v="2025"/>
    <n v="2"/>
    <d v="2026-08-03T00:00:00"/>
    <n v="1.0336597699512124"/>
    <s v="15 Pensiones Total"/>
    <n v="27.462435900851446"/>
    <n v="23.311789436158008"/>
    <n v="9.9561571792081249"/>
    <n v="6.3755796400956273"/>
    <n v="5.6799945585730094E-2"/>
    <n v="0.16076871939114015"/>
    <m/>
    <m/>
    <m/>
    <m/>
    <n v="4.2598227950587778E-2"/>
    <n v="0.12257232509915823"/>
    <x v="5"/>
    <x v="0"/>
  </r>
  <r>
    <n v="2026"/>
    <n v="6"/>
    <n v="902"/>
    <x v="3"/>
    <s v="Pensiones IMSS"/>
    <n v="30"/>
    <s v="624b60c58c9d8bfb6ff1886c2fd605d2adeb6ea4da576068201b6c6958ce93f4"/>
    <s v="62494afd1a4895e2be1120874c058412e30b56ad7bf55525b0ac454fd367add2"/>
    <x v="0"/>
    <n v="6483937.5252199993"/>
    <n v="4704167.6266899994"/>
    <n v="15255276.327519998"/>
    <n v="11117820.107470002"/>
    <n v="6864663.5323400004"/>
    <n v="6269222.9571899995"/>
    <n v="13449282.826120002"/>
    <n v="12361175.040929999"/>
    <n v="35563119.782749981"/>
    <n v="35274659.092"/>
    <n v="145.131"/>
    <n v="140.405"/>
    <n v="0"/>
    <n v="0"/>
    <n v="6864663.5323399995"/>
    <n v="6269222.9571899995"/>
    <n v="-222866.2704999999"/>
    <n v="-467649.95292999991"/>
    <n v="0"/>
    <n v="0"/>
    <n v="0"/>
    <n v="0"/>
    <n v="6483937.5252200002"/>
    <n v="4704167.6266900003"/>
    <s v="Pensiones IMSS"/>
    <s v="Pensiones"/>
    <s v="Pensiones IMSS"/>
    <x v="6"/>
    <x v="0"/>
    <n v="9423778.7581500001"/>
    <n v="7393377.26566"/>
    <n v="558940177.29368985"/>
    <n v="533186385.44996989"/>
    <n v="535437122.91273993"/>
    <n v="512068683.5256899"/>
    <n v="15487361.55239"/>
    <n v="14217315.860979998"/>
    <n v="14631956.40845"/>
    <n v="13375823.81703"/>
    <n v="9423778.7581500001"/>
    <n v="7393377.26566"/>
    <n v="41.865991849460002"/>
    <n v="33.08759313423414"/>
    <n v="1779769.8985299999"/>
    <n v="37.83389623346185"/>
    <n v="68.804008366733711"/>
    <n v="63.626776473850924"/>
    <n v="68.804008366733711"/>
    <n v="63.626776473850924"/>
    <n v="1.1600414120549212"/>
    <n v="1.2109615205512534"/>
    <n v="0.88227452070443046"/>
    <n v="0.91865950370190841"/>
    <m/>
    <m/>
    <n v="41.865991849460002"/>
    <n v="0"/>
    <m/>
    <n v="0"/>
    <m/>
    <n v="1779769.8985299999"/>
    <n v="37.83389623346185"/>
    <n v="9.4978369602744195"/>
    <n v="105.87183336728839"/>
    <n v="133.26954850886602"/>
    <n v="46.915554835685782"/>
    <n v="9.4978369602743982"/>
    <n v="-52.343356584629099"/>
    <n v="-3080.1715831377915"/>
    <n v="-1340.5802604942007"/>
    <s v="Grandes"/>
    <n v="2025"/>
    <n v="2"/>
    <d v="2026-08-03T00:00:00"/>
    <n v="1.0336597699512124"/>
    <s v="16 Pensiones IMSS"/>
    <n v="37.83389623346185"/>
    <n v="33.345516813494115"/>
    <n v="9.497836960274423"/>
    <n v="5.9321840158707069"/>
    <n v="4.2896338737187019E-2"/>
    <n v="0.17527612735390516"/>
    <m/>
    <m/>
    <m/>
    <m/>
    <n v="3.1465993750615547E-2"/>
    <n v="0.10947888194166182"/>
    <x v="6"/>
    <x v="0"/>
  </r>
  <r>
    <n v="2026"/>
    <n v="6"/>
    <n v="905"/>
    <x v="4"/>
    <s v="IMSS Incapacidad Permanente RT"/>
    <n v="51"/>
    <s v="031b4af5197ec30a926f48cf40e11a7dbc470048a21e4003b7a3c07c5dab1baa"/>
    <s v="62494afd1a4895e2be1120874c058412e30b56ad7bf55525b0ac454fd367add2"/>
    <x v="0"/>
    <n v="1607333.4127400001"/>
    <n v="991949.74151999992"/>
    <n v="3504683.19912"/>
    <n v="2390154.1574099995"/>
    <n v="746657.4590899999"/>
    <n v="634088.47115999996"/>
    <n v="1455096.33984"/>
    <n v="1221913.8950100001"/>
    <n v="35563119.782749981"/>
    <n v="35274659.092"/>
    <n v="145.131"/>
    <n v="140.405"/>
    <n v="0"/>
    <n v="0"/>
    <n v="746657.45909000002"/>
    <n v="634088.47115999996"/>
    <n v="-125407.51476000001"/>
    <n v="-257572.64725000001"/>
    <n v="0"/>
    <n v="0"/>
    <n v="0"/>
    <n v="0"/>
    <n v="1607333.4127400001"/>
    <n v="991949.74152000004"/>
    <s v="IMSS Incapacidad Permanente RT"/>
    <s v="Pensiones"/>
    <s v="Pensiones IMSS"/>
    <x v="7"/>
    <x v="0"/>
    <n v="7349003.3588199997"/>
    <n v="5520194.9199399995"/>
    <n v="558940177.29368985"/>
    <n v="533186385.44996989"/>
    <n v="535437122.91273993"/>
    <n v="512068683.5256899"/>
    <n v="2766789.34473"/>
    <n v="2418806.0723000001"/>
    <n v="1747219.49437"/>
    <n v="1544910.9667199999"/>
    <n v="7349003.3588199997"/>
    <n v="5520194.9199399995"/>
    <n v="58.093812447324332"/>
    <n v="41.009891321166251"/>
    <n v="615383.67122000013"/>
    <n v="62.037787345659858"/>
    <n v="21.871447518267065"/>
    <n v="17.969469482624387"/>
    <n v="21.871447518267065"/>
    <n v="17.969469482624387"/>
    <n v="0.28756805791318918"/>
    <n v="0.30019088030284874"/>
    <n v="0.18604183613631989"/>
    <n v="0.1937141976131479"/>
    <m/>
    <m/>
    <n v="58.093812447324332"/>
    <n v="0"/>
    <m/>
    <n v="0"/>
    <m/>
    <n v="615383.67122000002"/>
    <n v="62.037787345659837"/>
    <n v="17.752883556464361"/>
    <n v="46.453178486296927"/>
    <n v="63.923447390425601"/>
    <n v="42.734038939922911"/>
    <n v="17.752883556464383"/>
    <n v="-51.311788693820624"/>
    <n v="-595.38494205783752"/>
    <n v="-246.17849679688763"/>
    <s v="Grandes"/>
    <n v="2025"/>
    <n v="2"/>
    <d v="2026-08-03T00:00:00"/>
    <n v="1.0336597699512124"/>
    <s v="17 IMSS Incapacidad Permanente RT"/>
    <n v="62.037787345659858"/>
    <n v="56.761240067713828"/>
    <n v="17.752883556464369"/>
    <n v="13.918415884582764"/>
    <n v="9.8548249437327463E-3"/>
    <n v="0.33748910446648955"/>
    <m/>
    <m/>
    <m/>
    <m/>
    <n v="6.7646872366228144E-3"/>
    <n v="0.16818111861738672"/>
    <x v="7"/>
    <x v="0"/>
  </r>
  <r>
    <n v="2026"/>
    <n v="6"/>
    <n v="902"/>
    <x v="3"/>
    <s v="IMSS Invalidez (invalidez y vida)"/>
    <n v="30"/>
    <s v="624b60c58c9d8bfb6ff1886c2fd605d2adeb6ea4da576068201b6c6958ce93f4"/>
    <s v="62494afd1a4895e2be1120874c058412e30b56ad7bf55525b0ac454fd367add2"/>
    <x v="0"/>
    <n v="3142373.1849099998"/>
    <n v="2233656.8936199998"/>
    <n v="7940023.0617699996"/>
    <n v="5767937.7262899997"/>
    <n v="1981976.13344"/>
    <n v="1709520.9242499997"/>
    <n v="3891058.66365"/>
    <n v="3381119.56941"/>
    <n v="35563119.782749981"/>
    <n v="35274659.092"/>
    <n v="145.131"/>
    <n v="140.405"/>
    <n v="0"/>
    <n v="0"/>
    <n v="1981976.13344"/>
    <n v="1709520.9242499999"/>
    <n v="694703.21927"/>
    <n v="650512.74280000001"/>
    <n v="0"/>
    <n v="0"/>
    <n v="0"/>
    <n v="0"/>
    <n v="3142373.1849099998"/>
    <n v="2233656.8936200002"/>
    <s v="IMSS Invalidez (invalidez y vida)"/>
    <s v="Pensiones"/>
    <s v="Pensiones IMSS"/>
    <x v="8"/>
    <x v="0"/>
    <n v="9423778.7581500001"/>
    <n v="7393377.26566"/>
    <n v="558940177.29368985"/>
    <n v="533186385.44996989"/>
    <n v="535437122.91273993"/>
    <n v="512068683.5256899"/>
    <n v="4455307.3928300003"/>
    <n v="4188149.27978"/>
    <n v="3378460.9141500005"/>
    <n v="2984166.05754"/>
    <n v="9423778.7581500001"/>
    <n v="7393377.26566"/>
    <n v="70.53100735466812"/>
    <n v="53.33279079625671"/>
    <n v="908716.29129000008"/>
    <n v="40.682895116325568"/>
    <n v="33.345150237025358"/>
    <n v="30.211590905751017"/>
    <n v="33.345150237025358"/>
    <n v="30.211590905751017"/>
    <n v="0.56220205892604302"/>
    <n v="0.58687996226629058"/>
    <n v="0.41892609312125595"/>
    <n v="0.43620259654248894"/>
    <m/>
    <m/>
    <n v="70.53100735466812"/>
    <n v="0"/>
    <m/>
    <n v="0"/>
    <m/>
    <n v="908716.29128999962"/>
    <n v="40.682895116325525"/>
    <n v="15.937518244155546"/>
    <n v="63.072589307904416"/>
    <n v="76.534624862614706"/>
    <n v="58.665060327881655"/>
    <n v="15.937518244155546"/>
    <n v="6.7931761459108397"/>
    <n v="285.29825088800902"/>
    <n v="262.7959164783943"/>
    <s v="Grandes"/>
    <n v="2025"/>
    <n v="2"/>
    <d v="2026-08-03T00:00:00"/>
    <n v="1.0336597699512124"/>
    <s v="18 IMSS Invalidez (invalidez y vida)"/>
    <n v="40.682895116325568"/>
    <n v="36.10174179746361"/>
    <n v="15.937518244155552"/>
    <n v="12.162165554365787"/>
    <n v="2.2326565020938733E-2"/>
    <n v="0.49746229984642482"/>
    <m/>
    <m/>
    <m/>
    <m/>
    <n v="1.6324593373069244E-2"/>
    <n v="0.28443865741172847"/>
    <x v="8"/>
    <x v="0"/>
  </r>
  <r>
    <n v="2026"/>
    <n v="6"/>
    <n v="902"/>
    <x v="3"/>
    <s v="IMSS Jubilacion (retiro, cesantia y vejez)"/>
    <n v="30"/>
    <s v="624b60c58c9d8bfb6ff1886c2fd605d2adeb6ea4da576068201b6c6958ce93f4"/>
    <s v="62494afd1a4895e2be1120874c058412e30b56ad7bf55525b0ac454fd367add2"/>
    <x v="0"/>
    <n v="306211.03833000001"/>
    <n v="245182.24593999999"/>
    <n v="694098.10611000005"/>
    <n v="477424.44506000006"/>
    <n v="136023.82832999999"/>
    <n v="108478.57701000001"/>
    <n v="258921.17981"/>
    <n v="207406.13142999998"/>
    <n v="35563119.782749981"/>
    <n v="35274659.092"/>
    <n v="145.131"/>
    <n v="140.405"/>
    <n v="0"/>
    <n v="0"/>
    <n v="136023.82833000002"/>
    <n v="108478.57701000001"/>
    <n v="38260.65281"/>
    <n v="33617.36492"/>
    <n v="0"/>
    <n v="0"/>
    <n v="0"/>
    <n v="0"/>
    <n v="306211.03833000001"/>
    <n v="245182.24593999999"/>
    <s v="IMSS Jubilacion (retiro, cesantia y vejez)"/>
    <s v="Pensiones"/>
    <s v="Pensiones IMSS"/>
    <x v="9"/>
    <x v="0"/>
    <n v="9423778.7581500001"/>
    <n v="7393377.26566"/>
    <n v="558940177.29368985"/>
    <n v="533186385.44996989"/>
    <n v="535437122.91273993"/>
    <n v="512068683.5256899"/>
    <n v="662242.45016000001"/>
    <n v="562602.77382"/>
    <n v="253936.16149999999"/>
    <n v="198506.75829000003"/>
    <n v="9423778.7581500001"/>
    <n v="7393377.26566"/>
    <n v="46.238509515060287"/>
    <n v="43.579992376369617"/>
    <n v="61028.792390000017"/>
    <n v="24.891195590456718"/>
    <n v="3.2493445165526458"/>
    <n v="3.3162415108829535"/>
    <n v="3.2493445165526458"/>
    <n v="3.3162415108829535"/>
    <n v="5.4784223924039775E-2"/>
    <n v="5.7188981717261909E-2"/>
    <n v="4.5984341054223339E-2"/>
    <n v="4.7880734328815767E-2"/>
    <m/>
    <m/>
    <n v="46.238509515060287"/>
    <n v="0"/>
    <m/>
    <n v="0"/>
    <m/>
    <n v="61028.792390000017"/>
    <n v="24.891195590456718"/>
    <n v="25.392342045066417"/>
    <n v="44.421595338901113"/>
    <n v="44.244058779258609"/>
    <n v="53.566151243095007"/>
    <n v="25.392342045066442"/>
    <n v="13.812170885641194"/>
    <n v="355.51883812721599"/>
    <n v="322.68613934539167"/>
    <s v="Grandes"/>
    <n v="2025"/>
    <n v="2"/>
    <d v="2026-08-03T00:00:00"/>
    <n v="1.0336597699512124"/>
    <s v="19 IMSS Jubilacion (retiro, cesantia y vejez)"/>
    <n v="24.891195590456718"/>
    <n v="20.824278182318572"/>
    <n v="25.392342045066414"/>
    <n v="21.309105462220689"/>
    <n v="1.9517357035888478E-3"/>
    <n v="0.21379997621743208"/>
    <m/>
    <m/>
    <m/>
    <m/>
    <n v="1.351221233967928E-3"/>
    <n v="0.18992157355244341"/>
    <x v="9"/>
    <x v="0"/>
  </r>
  <r>
    <n v="2026"/>
    <n v="6"/>
    <n v="902"/>
    <x v="3"/>
    <s v="IMSS Muerte (invalidez y vida)"/>
    <n v="30"/>
    <s v="624b60c58c9d8bfb6ff1886c2fd605d2adeb6ea4da576068201b6c6958ce93f4"/>
    <s v="62494afd1a4895e2be1120874c058412e30b56ad7bf55525b0ac454fd367add2"/>
    <x v="0"/>
    <n v="2778625.00434"/>
    <n v="2030848.66527"/>
    <n v="5964476.9850700004"/>
    <n v="4334497.7565900004"/>
    <n v="3956662.02324"/>
    <n v="3692313.5376200001"/>
    <n v="7736761.1360600013"/>
    <n v="7271409.3262899993"/>
    <n v="35563119.782749981"/>
    <n v="35274659.092"/>
    <n v="145.131"/>
    <n v="140.405"/>
    <n v="0"/>
    <n v="0"/>
    <n v="3956662.0232399995"/>
    <n v="3692313.5376200001"/>
    <n v="-833552.5406699999"/>
    <n v="-966840.20095000009"/>
    <n v="0"/>
    <n v="0"/>
    <n v="0"/>
    <n v="0"/>
    <n v="2778625.00434"/>
    <n v="2030848.66527"/>
    <s v="IMSS Muerte (invalidez y vida)"/>
    <s v="Pensiones"/>
    <s v="Pensiones IMSS"/>
    <x v="10"/>
    <x v="0"/>
    <n v="9423778.7581500001"/>
    <n v="7393377.26566"/>
    <n v="558940177.29368985"/>
    <n v="533186385.44996989"/>
    <n v="535437122.91273993"/>
    <n v="512068683.5256899"/>
    <n v="7193687.9078200003"/>
    <n v="6643121.2913499996"/>
    <n v="8406784.1760200001"/>
    <n v="7838620.3806600003"/>
    <n v="9423778.7581500001"/>
    <n v="7393377.26566"/>
    <n v="38.625876462050243"/>
    <n v="30.570699769013181"/>
    <n v="747776.33906999999"/>
    <n v="36.82087946078363"/>
    <n v="29.485252950542286"/>
    <n v="27.468484189257829"/>
    <n v="29.485252950542286"/>
    <n v="27.468484189257829"/>
    <n v="0.49712386355794164"/>
    <n v="0.51894515442345079"/>
    <n v="0.3808890700680802"/>
    <n v="0.39659692744481506"/>
    <m/>
    <m/>
    <n v="38.625876462050243"/>
    <n v="0"/>
    <m/>
    <n v="0"/>
    <m/>
    <n v="747776.33906999999"/>
    <n v="36.82087946078363"/>
    <n v="7.1594268180809495"/>
    <n v="142.39640171163782"/>
    <n v="181.81135801810763"/>
    <n v="47.06510766062263"/>
    <n v="7.1594268180809495"/>
    <n v="-13.785903828681734"/>
    <n v="-474.67458020818702"/>
    <n v="-381.89491231249986"/>
    <s v="Grandes"/>
    <n v="2025"/>
    <n v="2"/>
    <d v="2026-08-03T00:00:00"/>
    <n v="1.0336597699512124"/>
    <s v="20 IMSS Muerte (invalidez y vida)"/>
    <n v="36.82087946078363"/>
    <n v="32.365487598730297"/>
    <n v="7.1594268180809548"/>
    <n v="3.6699211222458215"/>
    <n v="1.6771523481365354E-2"/>
    <n v="0.14919583324615673"/>
    <m/>
    <m/>
    <m/>
    <m/>
    <n v="1.2267627826544778E-2"/>
    <n v="9.3456768436714258E-2"/>
    <x v="10"/>
    <x v="0"/>
  </r>
  <r>
    <n v="2026"/>
    <n v="6"/>
    <n v="906"/>
    <x v="5"/>
    <s v="IMSS Muerte (riesgos de trabajo)"/>
    <n v="256"/>
    <s v="51e8ea280b44e16934d4d611901f3d3afc41789840acdff81942c2f65009cd52"/>
    <s v="62494afd1a4895e2be1120874c058412e30b56ad7bf55525b0ac454fd367add2"/>
    <x v="0"/>
    <n v="137595.03522999998"/>
    <n v="194119.57021000001"/>
    <n v="375370.17851999996"/>
    <n v="384379.32990999997"/>
    <n v="157132.46113999997"/>
    <n v="149188.85869999998"/>
    <n v="317797.0931099999"/>
    <n v="294557.30754000001"/>
    <n v="35563119.782749981"/>
    <n v="35274659.092"/>
    <n v="145.131"/>
    <n v="140.405"/>
    <n v="0"/>
    <n v="0"/>
    <n v="157132.46114"/>
    <n v="149188.85869999998"/>
    <n v="6032.5333700000001"/>
    <n v="-11636.35478"/>
    <n v="0"/>
    <n v="0"/>
    <n v="0"/>
    <n v="0"/>
    <n v="137595.03522999998"/>
    <n v="194119.57021000001"/>
    <s v="IMSS Muerte (riesgos de trabajo)"/>
    <s v="Pensiones"/>
    <s v="Pensiones IMSS"/>
    <x v="11"/>
    <x v="0"/>
    <n v="6312736.01107"/>
    <n v="8196481.6780000003"/>
    <n v="558940177.29368985"/>
    <n v="533186385.44996989"/>
    <n v="535437122.91273993"/>
    <n v="512068683.5256899"/>
    <n v="409334.45684999996"/>
    <n v="404636.44373"/>
    <n v="845555.66241000011"/>
    <n v="809619.65381999989"/>
    <n v="6312736.01107"/>
    <n v="8196481.6780000003"/>
    <n v="33.614330024609067"/>
    <n v="47.973822728515607"/>
    <n v="-56524.534980000026"/>
    <n v="-29.11841135793334"/>
    <n v="2.1796418381619889"/>
    <n v="2.3683279953035479"/>
    <n v="2.1796418381619889"/>
    <n v="2.3683279953035479"/>
    <n v="2.4617130923780768E-2"/>
    <n v="2.5697701810717333E-2"/>
    <n v="3.6407450660274725E-2"/>
    <n v="3.790889317297242E-2"/>
    <m/>
    <m/>
    <n v="33.614330024609067"/>
    <n v="0"/>
    <m/>
    <n v="0"/>
    <m/>
    <n v="-56524.534980000026"/>
    <n v="-29.11841135793334"/>
    <n v="5.3245279233441689"/>
    <n v="114.19922301509047"/>
    <n v="76.854105198464211"/>
    <n v="18.583337339630784"/>
    <n v="5.3245279233441911"/>
    <n v="-151.84212310515341"/>
    <n v="2604.7507987510726"/>
    <n v="-1282.0927302458888"/>
    <s v="Grandes"/>
    <n v="2025"/>
    <n v="2"/>
    <d v="2026-08-03T00:00:00"/>
    <n v="1.0336597699512124"/>
    <s v="21 IMSS Muerte (riesgos de trabajo)"/>
    <n v="-29.11841135793334"/>
    <n v="-31.42657700085185"/>
    <n v="5.3245279233441769"/>
    <n v="1.8947732950034242"/>
    <n v="1.0555040750448296E-3"/>
    <n v="0.11299231830033346"/>
    <m/>
    <m/>
    <m/>
    <m/>
    <n v="1.0878821096131396E-3"/>
    <n v="0.23014876671870407"/>
    <x v="11"/>
    <x v="0"/>
  </r>
  <r>
    <n v="2026"/>
    <n v="6"/>
    <n v="902"/>
    <x v="3"/>
    <s v="Pensiones ISSSTE"/>
    <n v="30"/>
    <s v="624b60c58c9d8bfb6ff1886c2fd605d2adeb6ea4da576068201b6c6958ce93f4"/>
    <s v="62494afd1a4895e2be1120874c058412e30b56ad7bf55525b0ac454fd367add2"/>
    <x v="0"/>
    <n v="2939841.2329299999"/>
    <n v="2689209.6389700002"/>
    <n v="4944556.3576699998"/>
    <n v="3933331.2721800003"/>
    <n v="1650966.8128399996"/>
    <n v="1475345.9361199997"/>
    <n v="3197833.51162"/>
    <n v="2857759.2566399998"/>
    <n v="35563119.782749981"/>
    <n v="35274659.092"/>
    <n v="145.131"/>
    <n v="140.405"/>
    <n v="0"/>
    <n v="0"/>
    <n v="1650966.81284"/>
    <n v="1475345.93612"/>
    <n v="-25653.954849999995"/>
    <n v="-170188.84856000001"/>
    <n v="0"/>
    <n v="0"/>
    <n v="0"/>
    <n v="0"/>
    <n v="2939841.2329299999"/>
    <n v="2689209.6389699997"/>
    <s v="Pensiones ISSSTE"/>
    <s v="Pensiones"/>
    <s v="Pensiones ISSSTE"/>
    <x v="12"/>
    <x v="0"/>
    <n v="9423778.7581500001"/>
    <n v="7393377.26566"/>
    <n v="558940177.29368985"/>
    <n v="533186385.44996989"/>
    <n v="535437122.91273993"/>
    <n v="512068683.5256899"/>
    <n v="8015692.8285600003"/>
    <n v="6900386.0633000005"/>
    <n v="4275607.9374399995"/>
    <n v="3740985.9394999999"/>
    <n v="9423778.7581500001"/>
    <n v="7393377.26566"/>
    <n v="36.676071498839299"/>
    <n v="38.97187221556598"/>
    <n v="250631.59395999974"/>
    <n v="9.3198979480080482"/>
    <n v="31.195991633266289"/>
    <n v="36.373223526149076"/>
    <n v="31.195991633266289"/>
    <n v="36.373223526149076"/>
    <n v="0.52596706273009397"/>
    <n v="0.54905442807877658"/>
    <n v="0.50436577383732439"/>
    <n v="0.52516580792527334"/>
    <m/>
    <m/>
    <n v="36.676071498839299"/>
    <n v="0"/>
    <m/>
    <n v="0"/>
    <m/>
    <n v="250631.5939600002"/>
    <n v="9.3198979480080713"/>
    <n v="11.903708304634208"/>
    <n v="56.158366456904183"/>
    <n v="54.861692994863546"/>
    <n v="38.613615583951514"/>
    <n v="11.903708304634231"/>
    <n v="-84.926183432661446"/>
    <n v="-6435.52552615489"/>
    <n v="-866.88754792289888"/>
    <s v="Grandes"/>
    <n v="2025"/>
    <n v="2"/>
    <d v="2026-08-03T00:00:00"/>
    <n v="1.0336597699512124"/>
    <s v="22 Pensiones ISSSTE"/>
    <n v="9.3198979480080482"/>
    <n v="5.7600393533433456"/>
    <n v="11.903708304634215"/>
    <n v="8.2597113264028348"/>
    <n v="1.3903606848543065E-2"/>
    <n v="0.13451342205879721"/>
    <m/>
    <m/>
    <m/>
    <m/>
    <n v="1.1132234199972238E-2"/>
    <n v="0.15188068239864033"/>
    <x v="12"/>
    <x v="0"/>
  </r>
  <r>
    <n v="2026"/>
    <n v="6"/>
    <n v="905"/>
    <x v="4"/>
    <s v="ISSSTE Incapacidad Permanente RT"/>
    <n v="51"/>
    <s v="031b4af5197ec30a926f48cf40e11a7dbc470048a21e4003b7a3c07c5dab1baa"/>
    <s v="62494afd1a4895e2be1120874c058412e30b56ad7bf55525b0ac454fd367add2"/>
    <x v="0"/>
    <n v="144937.45634"/>
    <n v="135652.89652000001"/>
    <n v="253405.86120999994"/>
    <n v="300399.87995000003"/>
    <n v="180971.57823000001"/>
    <n v="169230.16408000002"/>
    <n v="355935.598"/>
    <n v="331880.36525999993"/>
    <n v="35563119.782749981"/>
    <n v="35274659.092"/>
    <n v="145.131"/>
    <n v="140.405"/>
    <n v="0"/>
    <n v="0"/>
    <n v="180971.57822999998"/>
    <n v="169230.16408000002"/>
    <n v="1348.25441"/>
    <n v="2102.7904900000003"/>
    <n v="0"/>
    <n v="0"/>
    <n v="0"/>
    <n v="0"/>
    <n v="144937.45633999998"/>
    <n v="135652.89652000001"/>
    <s v="ISSSTE Incapacidad Permanente RT"/>
    <s v="Pensiones"/>
    <s v="Pensiones ISSSTE"/>
    <x v="13"/>
    <x v="0"/>
    <n v="7349003.3588199997"/>
    <n v="5520194.9199399995"/>
    <n v="558940177.29368985"/>
    <n v="533186385.44996989"/>
    <n v="535437122.91273993"/>
    <n v="512068683.5256899"/>
    <n v="371490.68872999999"/>
    <n v="322280.81757000001"/>
    <n v="434334.69636000006"/>
    <n v="382734.17001"/>
    <n v="7349003.3588199997"/>
    <n v="5520194.9199399995"/>
    <n v="39.015098019143288"/>
    <n v="42.09152053877235"/>
    <n v="9284.5598199999949"/>
    <n v="6.8443505875535271"/>
    <n v="1.9722056075270598"/>
    <n v="2.4573932349742909"/>
    <n v="1.9722056075270598"/>
    <n v="2.4573932349742909"/>
    <n v="2.5930763653771838E-2"/>
    <n v="2.706899655211625E-2"/>
    <n v="2.5441928042764822E-2"/>
    <n v="2.6491152629370757E-2"/>
    <m/>
    <m/>
    <n v="39.015098019143288"/>
    <n v="0"/>
    <m/>
    <n v="0"/>
    <m/>
    <n v="9284.5598199999658"/>
    <n v="6.8443505875535049"/>
    <n v="6.9381331713709748"/>
    <n v="124.86184234216844"/>
    <n v="124.75234102726995"/>
    <n v="41.666387637611386"/>
    <n v="6.9381331713709526"/>
    <n v="-35.882608542708418"/>
    <n v="13422.657985594869"/>
    <n v="8047.8851737626028"/>
    <s v="Grandes"/>
    <n v="2025"/>
    <n v="2"/>
    <d v="2026-08-03T00:00:00"/>
    <n v="1.0336597699512124"/>
    <s v="23 ISSSTE Incapacidad Permanente RT"/>
    <n v="6.8443505875535271"/>
    <n v="3.3651049344761277"/>
    <n v="6.9381331713709677"/>
    <n v="3.4558336118840343"/>
    <n v="7.1255239348521769E-4"/>
    <n v="0.15221778734433586"/>
    <m/>
    <m/>
    <m/>
    <m/>
    <n v="8.5020090753594392E-4"/>
    <n v="0.17716961012658944"/>
    <x v="13"/>
    <x v="0"/>
  </r>
  <r>
    <n v="2026"/>
    <n v="6"/>
    <n v="906"/>
    <x v="5"/>
    <s v="ISSSTE Invalidez (invalidez y vida)"/>
    <n v="256"/>
    <s v="51e8ea280b44e16934d4d611901f3d3afc41789840acdff81942c2f65009cd52"/>
    <s v="62494afd1a4895e2be1120874c058412e30b56ad7bf55525b0ac454fd367add2"/>
    <x v="0"/>
    <n v="75112.873650000009"/>
    <n v="57858.431389999998"/>
    <n v="151051.69927000001"/>
    <n v="90509.067979999993"/>
    <n v="33662.114240000003"/>
    <n v="25006.46646"/>
    <n v="63345.384159999994"/>
    <n v="46776.664550000001"/>
    <n v="35563119.782749981"/>
    <n v="35274659.092"/>
    <n v="145.131"/>
    <n v="140.405"/>
    <n v="0"/>
    <n v="0"/>
    <n v="33662.114240000003"/>
    <n v="25006.46646"/>
    <n v="20785.345089999999"/>
    <n v="12845.503550000001"/>
    <n v="0"/>
    <n v="0"/>
    <n v="0"/>
    <n v="0"/>
    <n v="75112.873650000009"/>
    <n v="57858.431390000005"/>
    <s v="ISSSTE Invalidez (invalidez y vida)"/>
    <s v="Pensiones"/>
    <s v="Pensiones ISSSTE"/>
    <x v="14"/>
    <x v="0"/>
    <n v="6312736.01107"/>
    <n v="8196481.6780000003"/>
    <n v="558940177.29368985"/>
    <n v="533186385.44996989"/>
    <n v="535437122.91273993"/>
    <n v="512068683.5256899"/>
    <n v="119610.41194000001"/>
    <n v="129239.65799000001"/>
    <n v="118858.54079999999"/>
    <n v="105345.28367999999"/>
    <n v="6312736.01107"/>
    <n v="8196481.6780000003"/>
    <n v="62.797939102223623"/>
    <n v="44.768325984332783"/>
    <n v="17254.442260000011"/>
    <n v="29.821828634957082"/>
    <n v="1.1898624228588404"/>
    <n v="0.70589349995494488"/>
    <n v="1.1898624228588404"/>
    <n v="0.70589349995494488"/>
    <n v="1.3438445955645206E-2"/>
    <n v="1.4028327591742483E-2"/>
    <n v="1.0851445754972112E-2"/>
    <n v="1.1298959153610748E-2"/>
    <m/>
    <m/>
    <n v="62.797939102223623"/>
    <n v="0"/>
    <m/>
    <n v="0"/>
    <m/>
    <n v="17254.442260000003"/>
    <n v="29.821828634957058"/>
    <n v="34.613638011773709"/>
    <n v="44.815372657493846"/>
    <n v="43.22009058877115"/>
    <n v="28.32115724577363"/>
    <n v="34.613638011773709"/>
    <n v="61.810278663618412"/>
    <n v="161.95119250723974"/>
    <n v="194.67097076159382"/>
    <s v="Grandes"/>
    <n v="2025"/>
    <n v="2"/>
    <d v="2026-08-03T00:00:00"/>
    <n v="1.0336597699512124"/>
    <s v="24 ISSSTE Invalidez (invalidez y vida)"/>
    <n v="29.821828634957082"/>
    <n v="25.594351651205798"/>
    <n v="34.613638011773709"/>
    <n v="30.23012206243386"/>
    <n v="4.2474254281613441E-4"/>
    <n v="0.39435811554865863"/>
    <m/>
    <m/>
    <m/>
    <m/>
    <n v="2.5616152626171658E-4"/>
    <n v="0.2004203011439486"/>
    <x v="14"/>
    <x v="0"/>
  </r>
  <r>
    <n v="2026"/>
    <n v="6"/>
    <n v="902"/>
    <x v="3"/>
    <s v="ISSSTE Jubilacion (retiro, cesantia y vejez)"/>
    <n v="30"/>
    <s v="624b60c58c9d8bfb6ff1886c2fd605d2adeb6ea4da576068201b6c6958ce93f4"/>
    <s v="62494afd1a4895e2be1120874c058412e30b56ad7bf55525b0ac454fd367add2"/>
    <x v="0"/>
    <n v="2297794.1027199998"/>
    <n v="1933455.02101"/>
    <n v="3510935.3277899995"/>
    <n v="2472562.1661100001"/>
    <n v="846633.39326000004"/>
    <n v="732532.67038000003"/>
    <n v="1620421.02813"/>
    <n v="1394304.0791199999"/>
    <n v="35563119.782749981"/>
    <n v="35274659.092"/>
    <n v="145.131"/>
    <n v="140.405"/>
    <n v="0"/>
    <n v="0"/>
    <n v="846633.39326000004"/>
    <n v="732532.67038000003"/>
    <n v="17505.11102"/>
    <n v="-96893.95554000001"/>
    <n v="0"/>
    <n v="0"/>
    <n v="0"/>
    <n v="0"/>
    <n v="2297794.1027199998"/>
    <n v="1933455.02101"/>
    <s v="ISSSTE Jubilacion (retiro, cesantia y vejez)"/>
    <s v="Pensiones"/>
    <s v="Pensiones ISSSTE"/>
    <x v="15"/>
    <x v="0"/>
    <n v="9423778.7581500001"/>
    <n v="7393377.26566"/>
    <n v="558940177.29368985"/>
    <n v="533186385.44996989"/>
    <n v="535437122.91273993"/>
    <n v="512068683.5256899"/>
    <n v="6180623.3583999993"/>
    <n v="5188915.0899799997"/>
    <n v="2376446.9422000004"/>
    <n v="2028021.8690999998"/>
    <n v="9423778.7581500001"/>
    <n v="7393377.26566"/>
    <n v="37.177384374944964"/>
    <n v="37.261257651788867"/>
    <n v="364339.08170999982"/>
    <n v="18.843938842687734"/>
    <n v="24.382937690815272"/>
    <n v="26.151174916912645"/>
    <n v="24.382937690815272"/>
    <n v="26.151174916912645"/>
    <n v="0.41109839586869523"/>
    <n v="0.42914359210287156"/>
    <n v="0.3626227288940071"/>
    <n v="0.37757728273828345"/>
    <m/>
    <m/>
    <n v="37.177384374944964"/>
    <n v="0"/>
    <m/>
    <n v="0"/>
    <m/>
    <n v="364339.08170999982"/>
    <n v="18.843938842687734"/>
    <n v="15.57619577851872"/>
    <n v="36.845485514032909"/>
    <n v="37.887236187027455"/>
    <n v="35.626017068835864"/>
    <n v="15.57619577851872"/>
    <n v="-118.06625699450726"/>
    <n v="4836.4925666149811"/>
    <n v="-756.01482703179977"/>
    <s v="Grandes"/>
    <n v="2025"/>
    <n v="2"/>
    <d v="2026-08-03T00:00:00"/>
    <n v="1.0336597699512124"/>
    <s v="25 ISSSTE Jubilacion (retiro, cesantia y vejez)"/>
    <n v="18.843938842687734"/>
    <n v="14.973942391408968"/>
    <n v="15.57619577851872"/>
    <n v="11.812609079265791"/>
    <n v="9.8724053155004442E-3"/>
    <n v="0.1382157908962402"/>
    <m/>
    <m/>
    <m/>
    <m/>
    <n v="6.9979208976902957E-3"/>
    <n v="0.13884013217929941"/>
    <x v="15"/>
    <x v="0"/>
  </r>
  <r>
    <n v="2026"/>
    <n v="6"/>
    <n v="902"/>
    <x v="3"/>
    <s v="ISSSTE Muerte (invalidez y vida)"/>
    <n v="30"/>
    <s v="624b60c58c9d8bfb6ff1886c2fd605d2adeb6ea4da576068201b6c6958ce93f4"/>
    <s v="62494afd1a4895e2be1120874c058412e30b56ad7bf55525b0ac454fd367add2"/>
    <x v="0"/>
    <n v="481545.54866000003"/>
    <n v="628288.33174000005"/>
    <n v="1094424.8732"/>
    <n v="1117678.2432900001"/>
    <n v="462841.4537500001"/>
    <n v="436270.16872000002"/>
    <n v="909339.84031999996"/>
    <n v="837112.32913999993"/>
    <n v="35563119.782749981"/>
    <n v="35274659.092"/>
    <n v="145.131"/>
    <n v="140.405"/>
    <n v="0"/>
    <n v="0"/>
    <n v="462841.45374999999"/>
    <n v="436270.16872000002"/>
    <n v="-49478.459950000004"/>
    <n v="-48279.20392"/>
    <n v="0"/>
    <n v="0"/>
    <n v="0"/>
    <n v="0"/>
    <n v="481545.54866000003"/>
    <n v="628288.33173999994"/>
    <s v="ISSSTE Muerte (invalidez y vida)"/>
    <s v="Pensiones"/>
    <s v="Pensiones ISSSTE"/>
    <x v="16"/>
    <x v="0"/>
    <n v="9423778.7581500001"/>
    <n v="7393377.26566"/>
    <n v="558940177.29368985"/>
    <n v="533186385.44996989"/>
    <n v="535437122.91273993"/>
    <n v="512068683.5256899"/>
    <n v="1199660.96166"/>
    <n v="1172351.3045000001"/>
    <n v="1030776.4096600001"/>
    <n v="927609.71409000002"/>
    <n v="9423778.7581500001"/>
    <n v="7393377.26566"/>
    <n v="40.14013659273148"/>
    <n v="53.592155297507929"/>
    <n v="-146742.78308000002"/>
    <n v="-23.35596185171962"/>
    <n v="5.109898704312676"/>
    <n v="8.4979882557624808"/>
    <n v="5.109898704312676"/>
    <n v="8.4979882557624808"/>
    <n v="8.6153325207641407E-2"/>
    <n v="8.9935032154742356E-2"/>
    <n v="0.11783652937982862"/>
    <n v="0.12269610541580395"/>
    <m/>
    <m/>
    <n v="40.14013659273148"/>
    <n v="0"/>
    <m/>
    <n v="0"/>
    <m/>
    <n v="-146742.78307999991"/>
    <n v="-23.355961851719609"/>
    <n v="6.0905573965690074"/>
    <n v="96.11582020391468"/>
    <n v="69.43789128023127"/>
    <n v="44.902216369374187"/>
    <n v="6.0905573965689852"/>
    <n v="2.4840012523553723"/>
    <n v="-935.44029910736924"/>
    <n v="-903.63993872581659"/>
    <s v="Grandes"/>
    <n v="2025"/>
    <n v="2"/>
    <d v="2026-08-03T00:00:00"/>
    <n v="1.0336597699512124"/>
    <s v="26 ISSSTE Muerte (invalidez y vida)"/>
    <n v="-23.35596185171962"/>
    <n v="-25.851774078526933"/>
    <n v="6.0905573965690154"/>
    <n v="2.6358580266467828"/>
    <n v="3.0774152545830773E-3"/>
    <n v="0.16112305656831408"/>
    <m/>
    <m/>
    <m/>
    <m/>
    <n v="3.1632870723400483E-3"/>
    <n v="0.28721191094322068"/>
    <x v="16"/>
    <x v="0"/>
  </r>
  <r>
    <n v="2026"/>
    <n v="6"/>
    <n v="905"/>
    <x v="4"/>
    <s v="ISSSTE Muerte (riesgos de trabajo)"/>
    <n v="51"/>
    <s v="031b4af5197ec30a926f48cf40e11a7dbc470048a21e4003b7a3c07c5dab1baa"/>
    <s v="62494afd1a4895e2be1120874c058412e30b56ad7bf55525b0ac454fd367add2"/>
    <x v="0"/>
    <n v="66521.448929999999"/>
    <n v="19599.261629999997"/>
    <n v="95831.940919999994"/>
    <n v="78018.453699999998"/>
    <n v="109571.67995000001"/>
    <n v="101828.76863000001"/>
    <n v="212402.18561999997"/>
    <n v="201703.80165000001"/>
    <n v="35563119.782749981"/>
    <n v="35274659.092"/>
    <n v="145.131"/>
    <n v="140.405"/>
    <n v="0"/>
    <n v="0"/>
    <n v="109571.67995000001"/>
    <n v="101828.76862999999"/>
    <n v="-15673.68727"/>
    <n v="-40283.375740000003"/>
    <n v="0"/>
    <n v="0"/>
    <n v="0"/>
    <n v="0"/>
    <n v="66521.448929999999"/>
    <n v="19599.261629999997"/>
    <s v="ISSSTE Muerte (riesgos de trabajo)"/>
    <s v="Pensiones"/>
    <s v="Pensiones ISSSTE"/>
    <x v="17"/>
    <x v="0"/>
    <n v="7349003.3588199997"/>
    <n v="5520194.9199399995"/>
    <n v="558940177.29368985"/>
    <n v="533186385.44996989"/>
    <n v="535437122.91273993"/>
    <n v="512068683.5256899"/>
    <n v="144307.40783000001"/>
    <n v="87599.19326"/>
    <n v="315191.34841999999"/>
    <n v="297274.90262000001"/>
    <n v="7349003.3588199997"/>
    <n v="5520194.9199399995"/>
    <n v="46.0970437556227"/>
    <n v="22.37379238394141"/>
    <n v="46922.187300000005"/>
    <n v="239.40793375694125"/>
    <n v="0.90517646654989536"/>
    <n v="0.35504655024415382"/>
    <n v="0.90517646654989536"/>
    <n v="0.35504655024415382"/>
    <n v="1.1901353961006623E-2"/>
    <n v="1.2423764823800046E-2"/>
    <n v="3.67587435929364E-3"/>
    <n v="3.8274673418915934E-3"/>
    <m/>
    <m/>
    <n v="46.0970437556227"/>
    <n v="0"/>
    <m/>
    <n v="0"/>
    <m/>
    <n v="46922.187300000005"/>
    <n v="239.40793375694125"/>
    <n v="7.60385441577347"/>
    <n v="164.7163158837707"/>
    <n v="519.55410643701896"/>
    <n v="34.763543003088124"/>
    <n v="7.60385441577347"/>
    <n v="-61.091425477441888"/>
    <n v="-699.08042735881384"/>
    <n v="-252.78112064696589"/>
    <s v="Grandes"/>
    <n v="2025"/>
    <n v="2"/>
    <d v="2026-08-03T00:00:00"/>
    <n v="1.0336597699512124"/>
    <s v="27 ISSSTE Muerte (riesgos de trabajo)"/>
    <n v="239.40793375694125"/>
    <n v="228.35556110784978"/>
    <n v="7.6038544157734647"/>
    <n v="4.099876520155413"/>
    <n v="2.6947000574028271E-4"/>
    <n v="0.21249374430077939"/>
    <m/>
    <m/>
    <m/>
    <m/>
    <n v="2.2081020855045457E-4"/>
    <n v="5.0058658563971466E-2"/>
    <x v="17"/>
    <x v="0"/>
  </r>
  <r>
    <n v="2026"/>
    <n v="6"/>
    <n v="43"/>
    <x v="0"/>
    <s v="Accidentes y Enfermedades Total"/>
    <n v="31"/>
    <s v="eb1e33e8a81b697b75855af6bfcdbcbf7cbbde9f94962ceaec1ed8af21f5a50f"/>
    <s v="62494afd1a4895e2be1120874c058412e30b56ad7bf55525b0ac454fd367add2"/>
    <x v="0"/>
    <n v="26645472.263179999"/>
    <n v="24520398.418959998"/>
    <n v="48844335.766520001"/>
    <n v="43755191.336319998"/>
    <n v="17899493.428920001"/>
    <n v="16151199.832350001"/>
    <n v="38298395.022659995"/>
    <n v="32351463.493639994"/>
    <n v="35563119.782749981"/>
    <n v="35274659.092"/>
    <n v="145.131"/>
    <n v="140.405"/>
    <n v="12043.622469999998"/>
    <n v="25636.598450000001"/>
    <n v="17058948.597830001"/>
    <n v="15444974.76331"/>
    <n v="22674817.644450001"/>
    <n v="20716895.2359"/>
    <n v="0"/>
    <n v="0"/>
    <n v="0"/>
    <n v="0"/>
    <n v="0"/>
    <n v="0"/>
    <s v="Accidentes y Enfermedades Total"/>
    <s v="Totales"/>
    <s v="Accidentes y Enfermedades Total"/>
    <x v="18"/>
    <x v="0"/>
    <n v="63098720.828300007"/>
    <n v="63645419.190459996"/>
    <n v="558940177.29368985"/>
    <n v="533186385.44996989"/>
    <n v="535437122.91273993"/>
    <n v="512068683.5256899"/>
    <n v="104862690.40417002"/>
    <n v="96161356.508719951"/>
    <n v="73824842.736680001"/>
    <n v="63674470.30387"/>
    <n v="26645472.263179999"/>
    <n v="24520398.418959998"/>
    <n v="25.409869001530407"/>
    <n v="25.499222670321291"/>
    <n v="2125073.8442200013"/>
    <n v="8.6665551183573886"/>
    <n v="100"/>
    <n v="100"/>
    <n v="42.228228898151308"/>
    <n v="38.526572266862267"/>
    <n v="4.7671420566318288"/>
    <n v="4.9763961299938497"/>
    <n v="4.5988418099360491"/>
    <n v="4.7884979511210117"/>
    <m/>
    <m/>
    <m/>
    <n v="0"/>
    <m/>
    <n v="0"/>
    <m/>
    <n v="0"/>
    <m/>
    <n v="10.824543159129639"/>
    <n v="67.17649157096902"/>
    <n v="65.868423328151749"/>
    <n v="24.245894424407091"/>
    <n v="10.449831477575767"/>
    <n v="9.4508486250253654"/>
    <n v="75.233013404213338"/>
    <n v="74.552555233014033"/>
    <s v="Grandes"/>
    <n v="2025"/>
    <n v="2"/>
    <d v="2026-08-03T00:00:00"/>
    <n v="1.0336597699512124"/>
    <s v="28 Accidentes y Enfermedades Total"/>
    <n v="8.6665551183573886"/>
    <n v="5.1279717730393237"/>
    <n v="10.824543159129639"/>
    <n v="7.2156877735122027"/>
    <n v="0.13734547493274793"/>
    <n v="6.4566144267493575E-2"/>
    <m/>
    <m/>
    <m/>
    <m/>
    <n v="0.12383727779698178"/>
    <n v="6.5021035679062728E-2"/>
    <x v="18"/>
    <x v="0"/>
  </r>
  <r>
    <n v="2026"/>
    <n v="6"/>
    <n v="39"/>
    <x v="6"/>
    <s v="Accidentes Personales"/>
    <n v="27"/>
    <s v="670671cd97404156226e507973f2ab8330d3022ca96e0c93bdbdb320c41adcaf"/>
    <s v="62494afd1a4895e2be1120874c058412e30b56ad7bf55525b0ac454fd367add2"/>
    <x v="0"/>
    <n v="666773.91105999995"/>
    <n v="661206.51154999994"/>
    <n v="1386090.6186000002"/>
    <n v="1353453.66811"/>
    <n v="116952.71502999996"/>
    <n v="132676.09533000007"/>
    <n v="219628.99997"/>
    <n v="204591.50837999998"/>
    <n v="35563119.782749981"/>
    <n v="35274659.092"/>
    <n v="145.131"/>
    <n v="140.405"/>
    <n v="-1253.9931900000001"/>
    <n v="7781.9302199999984"/>
    <n v="59811.169809999999"/>
    <n v="68188.563720000006"/>
    <n v="317801.11645999999"/>
    <n v="313838.35632999998"/>
    <n v="0"/>
    <n v="0"/>
    <n v="0"/>
    <n v="0"/>
    <n v="0"/>
    <n v="0"/>
    <s v="Accidentes Personales"/>
    <s v="Accidentes y Enfermedades"/>
    <s v="Accidentes Personales"/>
    <x v="19"/>
    <x v="0"/>
    <n v="16937240.937909998"/>
    <n v="16996819.43369"/>
    <n v="558940177.29368985"/>
    <n v="533186385.44996989"/>
    <n v="535437122.91273993"/>
    <n v="512068683.5256899"/>
    <n v="3258047.170789999"/>
    <n v="3201354.5602400005"/>
    <n v="762805.7273899999"/>
    <n v="869289.54186999996"/>
    <n v="885448.32408000005"/>
    <n v="873224.77632000006"/>
    <n v="20.465446818510095"/>
    <n v="20.653960662839868"/>
    <n v="5567.3995100000175"/>
    <n v="0.84200615280525248"/>
    <n v="75.303537533123972"/>
    <n v="75.720081413230034"/>
    <n v="3.9367327506547105"/>
    <n v="3.8901778896315098"/>
    <n v="0.1192925357930836"/>
    <n v="0.12452889098028862"/>
    <n v="0.12401038916100428"/>
    <n v="0.12912457504674332"/>
    <m/>
    <m/>
    <m/>
    <n v="0"/>
    <m/>
    <n v="0"/>
    <m/>
    <n v="0"/>
    <m/>
    <n v="-11.850951944954335"/>
    <n v="17.540085640734663"/>
    <n v="20.065757522408671"/>
    <n v="15.331913596160707"/>
    <n v="-12.285628928041026"/>
    <n v="1.2626755302762138"/>
    <n v="18.820314565360604"/>
    <n v="21.727288059175265"/>
    <s v="Grandes"/>
    <n v="2025"/>
    <n v="2"/>
    <d v="2026-08-03T00:00:00"/>
    <n v="1.0336597699512124"/>
    <s v="29 Accidentes Personales"/>
    <n v="0.84200615280525248"/>
    <n v="-2.4417810537747031"/>
    <n v="-11.850951944954332"/>
    <n v="-14.721409676990515"/>
    <n v="3.8975506847189721E-3"/>
    <n v="4.1883451348126495E-2"/>
    <m/>
    <m/>
    <m/>
    <m/>
    <n v="3.8305858748229303E-3"/>
    <n v="4.265860910621367E-2"/>
    <x v="19"/>
    <x v="0"/>
  </r>
  <r>
    <n v="2026"/>
    <n v="6"/>
    <n v="39"/>
    <x v="6"/>
    <s v="AP Individual"/>
    <n v="27"/>
    <s v="670671cd97404156226e507973f2ab8330d3022ca96e0c93bdbdb320c41adcaf"/>
    <s v="62494afd1a4895e2be1120874c058412e30b56ad7bf55525b0ac454fd367add2"/>
    <x v="0"/>
    <n v="444505.72699"/>
    <n v="430158.75373"/>
    <n v="851403.50113999995"/>
    <n v="819371.43261000002"/>
    <n v="31150.414910000003"/>
    <n v="74436.167070000025"/>
    <n v="59371.441549999996"/>
    <n v="110719.30950000002"/>
    <n v="35563119.782749981"/>
    <n v="35274659.092"/>
    <n v="145.131"/>
    <n v="140.405"/>
    <n v="32.077820000000003"/>
    <n v="16368.88927"/>
    <n v="16034.87573"/>
    <n v="45172.744270000003"/>
    <n v="195751.69946"/>
    <n v="198549.77324000001"/>
    <n v="0"/>
    <n v="0"/>
    <n v="0"/>
    <n v="0"/>
    <n v="0"/>
    <n v="0"/>
    <s v="AP Individual"/>
    <s v="Accidentes y Enfermedades"/>
    <s v="Accidentes Personales"/>
    <x v="20"/>
    <x v="0"/>
    <n v="16937240.937909998"/>
    <n v="16996819.43369"/>
    <n v="558940177.29368985"/>
    <n v="533186385.44996989"/>
    <n v="535437122.91273993"/>
    <n v="512068683.5256899"/>
    <n v="1831690.0583299999"/>
    <n v="1927936.4523199999"/>
    <n v="148204.84184000004"/>
    <n v="240716.59444999998"/>
    <n v="885448.32408000005"/>
    <n v="873224.77632000006"/>
    <n v="24.267518675908935"/>
    <n v="22.311874087569876"/>
    <n v="14346.973259999999"/>
    <n v="3.3352740437325279"/>
    <n v="50.20120484748233"/>
    <n v="49.260942359286076"/>
    <n v="2.6244281971278998"/>
    <n v="2.5308191065286429"/>
    <n v="7.9526529859104883E-2"/>
    <n v="8.3017353106172462E-2"/>
    <n v="8.0676995037481658E-2"/>
    <n v="8.4004112645256007E-2"/>
    <m/>
    <m/>
    <m/>
    <n v="0"/>
    <m/>
    <n v="0"/>
    <m/>
    <n v="0"/>
    <m/>
    <n v="-58.151506000159777"/>
    <n v="7.007877068522177"/>
    <n v="17.304347854030134"/>
    <n v="21.018486658910625"/>
    <n v="-64.503206548270214"/>
    <n v="-1.4092555908476356"/>
    <n v="8.1914362808771291"/>
    <n v="22.751345183052297"/>
    <s v="Grandes"/>
    <n v="2025"/>
    <n v="2"/>
    <d v="2026-08-03T00:00:00"/>
    <n v="1.0336597699512124"/>
    <s v="30 AP Individual"/>
    <n v="3.3352740437325279"/>
    <n v="-2.9703150186618094E-2"/>
    <n v="-58.15150600015977"/>
    <n v="-59.514247128128602"/>
    <n v="2.3940630246758509E-3"/>
    <n v="5.8891246268558899E-2"/>
    <m/>
    <m/>
    <m/>
    <m/>
    <n v="2.3190100333262418E-3"/>
    <n v="4.9781972529957218E-2"/>
    <x v="20"/>
    <x v="0"/>
  </r>
  <r>
    <n v="2026"/>
    <n v="6"/>
    <n v="13"/>
    <x v="7"/>
    <s v="AP Gpo y Col"/>
    <n v="13"/>
    <s v="3fdba35f04dc8c462986c992bcf875546257113072a909c162f7e470e581e278"/>
    <s v="62494afd1a4895e2be1120874c058412e30b56ad7bf55525b0ac454fd367add2"/>
    <x v="0"/>
    <n v="252834.98980000001"/>
    <n v="67959.59332"/>
    <n v="328312.82926000003"/>
    <n v="135652.49166999999"/>
    <n v="83589.650440000012"/>
    <n v="63499.94112000001"/>
    <n v="130096.60418999998"/>
    <n v="125792.02797999998"/>
    <n v="35563119.782749981"/>
    <n v="35274659.092"/>
    <n v="145.131"/>
    <n v="140.405"/>
    <n v="0"/>
    <n v="0"/>
    <n v="38215.484109999998"/>
    <n v="63499.941119999996"/>
    <n v="91839.412420000008"/>
    <n v="71058.635980000006"/>
    <n v="0"/>
    <n v="0"/>
    <n v="0"/>
    <n v="0"/>
    <n v="0"/>
    <n v="0"/>
    <s v="AP Gpo y Col"/>
    <s v="Accidentes y Enfermedades"/>
    <s v="Accidentes Personales"/>
    <x v="21"/>
    <x v="0"/>
    <n v="2672071.2804399999"/>
    <n v="699707.28188999998"/>
    <n v="558940177.29368985"/>
    <n v="533186385.44996989"/>
    <n v="535437122.91273993"/>
    <n v="512068683.5256899"/>
    <n v="1426357.1124600004"/>
    <n v="1273418.1079200001"/>
    <n v="614600.88751999999"/>
    <n v="628572.9474200001"/>
    <n v="954169.02475999994"/>
    <n v="390898.16856999998"/>
    <n v="17.725924846684585"/>
    <n v="5.336785530009867"/>
    <n v="184875.39648"/>
    <n v="272.03723190261144"/>
    <n v="26.497924711357619"/>
    <n v="17.385498010546488"/>
    <n v="9.4621349232258005"/>
    <n v="9.7125748264949205"/>
    <n v="4.5234713851523729E-2"/>
    <n v="4.7220295153349773E-2"/>
    <n v="1.274593560048371E-2"/>
    <n v="1.3271577721192659E-2"/>
    <m/>
    <m/>
    <m/>
    <n v="0"/>
    <m/>
    <n v="0"/>
    <m/>
    <n v="0"/>
    <m/>
    <n v="31.637366847372594"/>
    <n v="33.060950347941123"/>
    <n v="93.437788570921967"/>
    <n v="13.600639396616538"/>
    <n v="-39.818079456512102"/>
    <n v="29.244547342351048"/>
    <n v="41.611202753816571"/>
    <n v="89.362735780451146"/>
    <s v="Grandes"/>
    <n v="2025"/>
    <n v="2"/>
    <d v="2026-08-03T00:00:00"/>
    <n v="1.0336597699512124"/>
    <s v="31 AP Gpo y Col"/>
    <n v="272.03723190261144"/>
    <n v="259.92232910464452"/>
    <n v="31.637366847372594"/>
    <n v="27.350769251265067"/>
    <n v="9.2318343065967269E-4"/>
    <n v="3.1420841167030991E-2"/>
    <m/>
    <m/>
    <m/>
    <m/>
    <n v="3.8392782163076245E-4"/>
    <n v="2.8481279793322696E-3"/>
    <x v="21"/>
    <x v="0"/>
  </r>
  <r>
    <n v="2026"/>
    <n v="6"/>
    <n v="43"/>
    <x v="0"/>
    <s v="Gastos Medicos"/>
    <n v="31"/>
    <s v="eb1e33e8a81b697b75855af6bfcdbcbf7cbbde9f94962ceaec1ed8af21f5a50f"/>
    <s v="62494afd1a4895e2be1120874c058412e30b56ad7bf55525b0ac454fd367add2"/>
    <x v="0"/>
    <n v="26465255.67537"/>
    <n v="24408844.962110002"/>
    <n v="48556121.85582"/>
    <n v="43564841.296869993"/>
    <n v="17847772.194989998"/>
    <n v="16112873.876670003"/>
    <n v="38152831.811979994"/>
    <n v="32274496.863359995"/>
    <n v="35563119.782749981"/>
    <n v="35274659.092"/>
    <n v="145.131"/>
    <n v="140.405"/>
    <n v="5532.1388299999999"/>
    <n v="19107.72912"/>
    <n v="17007227.363899998"/>
    <n v="15406648.807629999"/>
    <n v="22507091.932879999"/>
    <n v="20607645.695150003"/>
    <n v="0"/>
    <n v="0"/>
    <n v="0"/>
    <n v="0"/>
    <n v="0"/>
    <n v="0"/>
    <s v="Gastos Medicos"/>
    <s v="Accidentes y Enfermedades"/>
    <s v="Gastos Medicos"/>
    <x v="22"/>
    <x v="0"/>
    <n v="63098720.828300007"/>
    <n v="63645419.190459996"/>
    <n v="558940177.29368985"/>
    <n v="533186385.44996989"/>
    <n v="535437122.91273993"/>
    <n v="512068683.5256899"/>
    <n v="98610475.131789997"/>
    <n v="90208136.069440037"/>
    <n v="71280271.095210001"/>
    <n v="60948248.666680008"/>
    <n v="26645472.263179999"/>
    <n v="24520398.418959998"/>
    <n v="26.83817884459026"/>
    <n v="27.058363054215711"/>
    <n v="2056410.7132599987"/>
    <n v="8.4248587610441064"/>
    <n v="99.32365023959801"/>
    <n v="99.545058546994326"/>
    <n v="41.94261837317665"/>
    <n v="38.351298919198129"/>
    <n v="4.7348995027537768"/>
    <n v="4.9427382866919816"/>
    <n v="4.5779197721844946"/>
    <n v="4.7667130889650347"/>
    <m/>
    <m/>
    <m/>
    <n v="0"/>
    <m/>
    <n v="0"/>
    <m/>
    <n v="0"/>
    <m/>
    <n v="10.767156322324167"/>
    <n v="67.438502820133721"/>
    <n v="66.012438940400969"/>
    <n v="25.038866885271087"/>
    <n v="10.388881944770034"/>
    <n v="9.2171918414582841"/>
    <n v="75.563859669736374"/>
    <n v="74.761809454322787"/>
    <s v="Grandes"/>
    <n v="2025"/>
    <n v="2"/>
    <d v="2026-08-03T00:00:00"/>
    <n v="1.0336597699512124"/>
    <s v="32 Gastos Medicos"/>
    <n v="8.4248587610441064"/>
    <n v="4.8941459394919145"/>
    <n v="10.767156322324176"/>
    <n v="7.1601696635172951"/>
    <n v="0.13653504572276676"/>
    <n v="7.2028784369421214E-2"/>
    <m/>
    <m/>
    <m/>
    <m/>
    <n v="0.12329854330641932"/>
    <n v="7.3215501117374585E-2"/>
    <x v="22"/>
    <x v="0"/>
  </r>
  <r>
    <n v="2026"/>
    <n v="6"/>
    <n v="43"/>
    <x v="0"/>
    <s v="GMM. Individual"/>
    <n v="31"/>
    <s v="eb1e33e8a81b697b75855af6bfcdbcbf7cbbde9f94962ceaec1ed8af21f5a50f"/>
    <s v="62494afd1a4895e2be1120874c058412e30b56ad7bf55525b0ac454fd367add2"/>
    <x v="0"/>
    <n v="14521172.269579999"/>
    <n v="13120352.42639"/>
    <n v="27897694.928539999"/>
    <n v="25431926.067969996"/>
    <n v="10017851.834749997"/>
    <n v="9113579.432090003"/>
    <n v="20974876.784269989"/>
    <n v="18118328.819800012"/>
    <n v="35563119.782749981"/>
    <n v="35274659.092"/>
    <n v="145.131"/>
    <n v="140.405"/>
    <n v="0"/>
    <n v="0"/>
    <n v="9652950.9696500003"/>
    <n v="8732569.3937099986"/>
    <n v="13238185.518709999"/>
    <n v="12170253.12995"/>
    <n v="0"/>
    <n v="0"/>
    <n v="0"/>
    <n v="0"/>
    <n v="0"/>
    <n v="0"/>
    <s v="GMM. Individual"/>
    <s v="Accidentes y Enfermedades"/>
    <s v="Gastos Medicos"/>
    <x v="23"/>
    <x v="0"/>
    <n v="63098720.828300007"/>
    <n v="63645419.190459996"/>
    <n v="558940177.29368985"/>
    <n v="533186385.44996989"/>
    <n v="535437122.91273993"/>
    <n v="512068683.5256899"/>
    <n v="47491324.482370012"/>
    <n v="42836881.990619987"/>
    <n v="33535124.903859999"/>
    <n v="29112160.675519999"/>
    <n v="26645472.263179999"/>
    <n v="24520398.418959998"/>
    <n v="30.576473551439122"/>
    <n v="30.628635457788384"/>
    <n v="1400819.8431899995"/>
    <n v="10.676693717254281"/>
    <n v="54.49771025318271"/>
    <n v="53.507908812137813"/>
    <n v="23.013417829965263"/>
    <n v="20.614763156995043"/>
    <n v="2.597983265380829"/>
    <n v="2.7120219439746451"/>
    <n v="2.4607440820750499"/>
    <n v="2.5622251171569186"/>
    <m/>
    <m/>
    <m/>
    <n v="0"/>
    <m/>
    <n v="0"/>
    <m/>
    <n v="0"/>
    <m/>
    <n v="9.9222529347354094"/>
    <n v="68.987900210619472"/>
    <n v="69.461392010775128"/>
    <n v="29.872713650149279"/>
    <n v="10.539642279887818"/>
    <n v="8.774939825465955"/>
    <n v="72.917477670993065"/>
    <n v="71.753391654770581"/>
    <s v="Grandes"/>
    <n v="2025"/>
    <n v="2"/>
    <d v="2026-08-03T00:00:00"/>
    <n v="1.0336597699512124"/>
    <s v="33 GMM. Individual"/>
    <n v="10.676693717254281"/>
    <n v="7.0726528541186076"/>
    <n v="9.9222529347354165"/>
    <n v="6.3427794427209045"/>
    <n v="7.8445578169078059E-2"/>
    <n v="9.3492073484185603E-2"/>
    <m/>
    <m/>
    <m/>
    <m/>
    <n v="7.1978213263514057E-2"/>
    <n v="9.3811331000609177E-2"/>
    <x v="23"/>
    <x v="0"/>
  </r>
  <r>
    <n v="2026"/>
    <n v="6"/>
    <n v="34"/>
    <x v="2"/>
    <s v="GMM. Gpo y Col"/>
    <n v="23"/>
    <s v="535fa30d7e25dd8a49f1536779734ec8286108d115da5045d77f3b4185d8f790"/>
    <s v="62494afd1a4895e2be1120874c058412e30b56ad7bf55525b0ac454fd367add2"/>
    <x v="0"/>
    <n v="15878751.303299999"/>
    <n v="15727115.901389999"/>
    <n v="29236251.524459999"/>
    <n v="26813041.545270003"/>
    <n v="11648537.688590003"/>
    <n v="9825507.9397200029"/>
    <n v="25406957.767219998"/>
    <n v="19580870.049510002"/>
    <n v="35563119.782749981"/>
    <n v="35274659.092"/>
    <n v="145.131"/>
    <n v="140.405"/>
    <n v="2795.7948500000002"/>
    <n v="3683.55863"/>
    <n v="9988297.5912600011"/>
    <n v="8662947.076989999"/>
    <n v="11923677.035530001"/>
    <n v="11682330.279610001"/>
    <n v="0"/>
    <n v="0"/>
    <n v="0"/>
    <n v="0"/>
    <n v="0"/>
    <n v="0"/>
    <s v="GMM. Gpo y Col"/>
    <s v="Accidentes y Enfermedades"/>
    <s v="Gastos Medicos"/>
    <x v="24"/>
    <x v="0"/>
    <n v="47394577.606800005"/>
    <n v="45949941.079129994"/>
    <n v="558940177.29368985"/>
    <n v="533186385.44996989"/>
    <n v="535437122.91273993"/>
    <n v="512068683.5256899"/>
    <n v="51119150.649419993"/>
    <n v="47371254.078819998"/>
    <n v="37745146.191339992"/>
    <n v="31836731.141160015"/>
    <n v="19072119.521710001"/>
    <n v="18650169.214959998"/>
    <n v="31.062236170937169"/>
    <n v="33.199703506312062"/>
    <n v="151635.40190999955"/>
    <n v="0.96416534894741002"/>
    <n v="83.256353785037078"/>
    <n v="84.326934089019915"/>
    <n v="33.503307983953363"/>
    <n v="34.226629092530217"/>
    <n v="2.840867761588135"/>
    <n v="2.9655678741363167"/>
    <n v="2.9496469397127378"/>
    <n v="3.0712903185380966"/>
    <m/>
    <m/>
    <m/>
    <n v="0"/>
    <m/>
    <n v="0"/>
    <m/>
    <n v="0"/>
    <m/>
    <n v="18.554050946316281"/>
    <n v="73.359280374705207"/>
    <n v="62.474950914882001"/>
    <n v="30.861021519271713"/>
    <n v="15.299072042011176"/>
    <n v="2.0659127943098765"/>
    <n v="83.768602265031305"/>
    <n v="74.154272903155757"/>
    <s v="Grandes"/>
    <n v="2025"/>
    <n v="2"/>
    <d v="2026-08-03T00:00:00"/>
    <n v="1.0336597699512124"/>
    <s v="34 GMM. Gpo y Col"/>
    <n v="0.96416534894741002"/>
    <n v="-2.3235998110743976"/>
    <n v="18.554050946316277"/>
    <n v="14.693494312845218"/>
    <n v="8.2209467850571274E-2"/>
    <n v="9.6486251593907738E-2"/>
    <m/>
    <m/>
    <m/>
    <m/>
    <n v="7.5887088434861805E-2"/>
    <n v="0.11022203129070295"/>
    <x v="24"/>
    <x v="0"/>
  </r>
  <r>
    <n v="2026"/>
    <n v="6"/>
    <n v="701"/>
    <x v="8"/>
    <s v="Salud"/>
    <n v="243"/>
    <s v="72440a20f54075ac43f51a2cf0dbb2a14366b38a5c01b110ae174abc1cb44238"/>
    <s v="62494afd1a4895e2be1120874c058412e30b56ad7bf55525b0ac454fd367add2"/>
    <x v="0"/>
    <n v="1677082.37451"/>
    <n v="1419685.8370099999"/>
    <n v="3166358.89011"/>
    <n v="2457624.7656800002"/>
    <n v="933135.47672999999"/>
    <n v="805453.56505999994"/>
    <n v="2045676.3480000002"/>
    <n v="1384160.5739299997"/>
    <n v="35563119.782749981"/>
    <n v="35274659.092"/>
    <n v="145.131"/>
    <n v="140.405"/>
    <n v="0"/>
    <n v="0"/>
    <n v="646235.11780000001"/>
    <n v="581172.13147000002"/>
    <n v="1027138.63926"/>
    <n v="909343.66937000002"/>
    <n v="0"/>
    <n v="0"/>
    <n v="0"/>
    <n v="0"/>
    <n v="0"/>
    <n v="0"/>
    <s v="Salud"/>
    <s v="Accidentes y Enfermedades"/>
    <s v="Salud"/>
    <x v="25"/>
    <x v="0"/>
    <n v="2459831.92509"/>
    <n v="2393188.9370599999"/>
    <n v="558940177.29368985"/>
    <n v="533186385.44996989"/>
    <n v="535437122.91273993"/>
    <n v="512068683.5256899"/>
    <n v="2994168.1015900001"/>
    <n v="2751865.87904"/>
    <n v="1781765.9140800002"/>
    <n v="1856932.0953199998"/>
    <n v="2459831.92509"/>
    <n v="2393188.9370599999"/>
    <n v="56.011630530009825"/>
    <n v="51.589935680486846"/>
    <n v="257396.53750000009"/>
    <n v="18.13052795131793"/>
    <n v="68.178738449727177"/>
    <n v="59.321928788207778"/>
    <n v="68.178738449727177"/>
    <n v="59.321928788207778"/>
    <n v="0.30004684627077594"/>
    <n v="0.31321742605122166"/>
    <n v="0.26626445756147543"/>
    <n v="0.27724519828769723"/>
    <m/>
    <m/>
    <m/>
    <n v="0"/>
    <m/>
    <n v="0"/>
    <m/>
    <n v="0"/>
    <m/>
    <n v="15.852175371585675"/>
    <n v="55.640408062999171"/>
    <n v="56.734634104427329"/>
    <n v="52.371384442597588"/>
    <n v="11.195131839070038"/>
    <n v="12.953845048661217"/>
    <n v="62.916055642262549"/>
    <n v="63.911164837452525"/>
    <s v="Grandes"/>
    <n v="2025"/>
    <n v="2"/>
    <d v="2026-08-03T00:00:00"/>
    <n v="1.0336597699512124"/>
    <s v="35 Salud"/>
    <n v="18.13052795131793"/>
    <n v="14.283762786756773"/>
    <n v="15.85217537158567"/>
    <n v="12.079601760116631"/>
    <n v="8.9034902152927923E-3"/>
    <n v="0.31373027546303289"/>
    <m/>
    <m/>
    <m/>
    <m/>
    <n v="6.9556446111487449E-3"/>
    <n v="0.26615214635167694"/>
    <x v="25"/>
    <x v="0"/>
  </r>
  <r>
    <n v="2026"/>
    <n v="6"/>
    <n v="701"/>
    <x v="8"/>
    <s v="Salud Individual"/>
    <n v="243"/>
    <s v="72440a20f54075ac43f51a2cf0dbb2a14366b38a5c01b110ae174abc1cb44238"/>
    <s v="62494afd1a4895e2be1120874c058412e30b56ad7bf55525b0ac454fd367add2"/>
    <x v="0"/>
    <n v="1486290.5018199999"/>
    <n v="1220685.98432"/>
    <n v="2710845.1907700002"/>
    <n v="2242608.5637699999"/>
    <n v="791958.69209000003"/>
    <n v="740666.35486999992"/>
    <n v="1809853.7013800002"/>
    <n v="1301516.9796499996"/>
    <n v="35563119.782749981"/>
    <n v="35274659.092"/>
    <n v="145.131"/>
    <n v="140.405"/>
    <n v="0"/>
    <n v="0"/>
    <n v="505058.33316000004"/>
    <n v="517064.77175000001"/>
    <n v="818830.31058000005"/>
    <n v="791984.91455999995"/>
    <n v="0"/>
    <n v="0"/>
    <n v="0"/>
    <n v="0"/>
    <n v="0"/>
    <n v="0"/>
    <s v="Salud Individual"/>
    <s v="Accidentes y Enfermedades"/>
    <s v="Salud"/>
    <x v="26"/>
    <x v="0"/>
    <n v="2459831.92509"/>
    <n v="2393188.9370599999"/>
    <n v="558940177.29368985"/>
    <n v="533186385.44996989"/>
    <n v="535437122.91273993"/>
    <n v="512068683.5256899"/>
    <n v="1641982.0218999998"/>
    <n v="1385215.7678700001"/>
    <n v="931939.87865000009"/>
    <n v="878203.38696999988"/>
    <n v="2459831.92509"/>
    <n v="2393188.9370599999"/>
    <n v="90.518074010344932"/>
    <n v="88.122443639015742"/>
    <n v="265604.51749999984"/>
    <n v="21.758627600525649"/>
    <n v="60.422441332678432"/>
    <n v="51.00667002997249"/>
    <n v="60.422441332678432"/>
    <n v="51.00667002997249"/>
    <n v="0.26591226793114253"/>
    <n v="0.27758450772607718"/>
    <n v="0.22894170174465939"/>
    <n v="0.23838325279244688"/>
    <m/>
    <m/>
    <m/>
    <n v="0"/>
    <m/>
    <n v="0"/>
    <m/>
    <n v="0"/>
    <m/>
    <n v="6.9251609557724247"/>
    <n v="53.284246324673866"/>
    <n v="60.67623978517279"/>
    <n v="84.979590447103135"/>
    <n v="-2.3220376335762238"/>
    <n v="3.3896347678433303"/>
    <n v="61.680463782813966"/>
    <n v="65.287199572136259"/>
    <s v="Grandes"/>
    <n v="2025"/>
    <n v="2"/>
    <d v="2026-08-03T00:00:00"/>
    <n v="1.0336597699512124"/>
    <s v="36 Salud Individual"/>
    <n v="21.758627600525649"/>
    <n v="17.793718146032251"/>
    <n v="6.9251609557724301"/>
    <n v="3.4432838194130095"/>
    <n v="7.6226304309918993E-3"/>
    <n v="0.81935217225422818"/>
    <m/>
    <m/>
    <m/>
    <m/>
    <n v="6.3470991948548347E-3"/>
    <n v="0.77655650729115067"/>
    <x v="26"/>
    <x v="0"/>
  </r>
  <r>
    <n v="2026"/>
    <n v="6"/>
    <n v="705"/>
    <x v="9"/>
    <s v="Salud Gpo y Col"/>
    <n v="36"/>
    <s v="76a50887d8f1c2e9301755428990ad81479ee21c25b43215cf524541e0503269"/>
    <s v="62494afd1a4895e2be1120874c058412e30b56ad7bf55525b0ac454fd367add2"/>
    <x v="0"/>
    <n v="622720.81177999999"/>
    <n v="611142.75576999993"/>
    <n v="692188.74009000009"/>
    <n v="660525.3625599998"/>
    <n v="385353.62644999998"/>
    <n v="269083.88927000004"/>
    <n v="913575.41293000022"/>
    <n v="622953.71611000015"/>
    <n v="35563119.782749981"/>
    <n v="35274659.092"/>
    <n v="145.131"/>
    <n v="140.405"/>
    <n v="0"/>
    <n v="0"/>
    <n v="68267.122640000001"/>
    <n v="19038.061140000002"/>
    <n v="-2647.4009999999998"/>
    <n v="-68918.272719999994"/>
    <n v="0"/>
    <n v="0"/>
    <n v="0"/>
    <n v="0"/>
    <n v="0"/>
    <n v="0"/>
    <s v="Salud Gpo y Col"/>
    <s v="Accidentes y Enfermedades"/>
    <s v="Salud"/>
    <x v="27"/>
    <x v="0"/>
    <n v="662559.60774999997"/>
    <n v="653214.70785000001"/>
    <n v="558940177.29368985"/>
    <n v="533186385.44996989"/>
    <n v="535437122.91273993"/>
    <n v="512068683.5256899"/>
    <n v="1352186.07969"/>
    <n v="1366650.1111700002"/>
    <n v="849826.03543000005"/>
    <n v="978728.70835000009"/>
    <n v="662559.60774999997"/>
    <n v="653214.70785000001"/>
    <n v="46.052893246968196"/>
    <n v="44.718304324930372"/>
    <n v="11578.056010000058"/>
    <n v="1.8944928825037621"/>
    <n v="93.987137835750445"/>
    <n v="93.559246052729534"/>
    <n v="93.987137835750445"/>
    <n v="93.559246052729534"/>
    <n v="0.11141099478572591"/>
    <n v="0.11630138911408365"/>
    <n v="0.1146208478774717"/>
    <n v="0.11934780927475711"/>
    <m/>
    <m/>
    <m/>
    <n v="0"/>
    <m/>
    <n v="0"/>
    <m/>
    <n v="0"/>
    <m/>
    <n v="43.209475489383294"/>
    <n v="61.882246290837138"/>
    <n v="44.029629203568312"/>
    <n v="45.345001257229832"/>
    <n v="258.58232693962236"/>
    <n v="-96.158637041360834"/>
    <n v="-2578.6468555386964"/>
    <n v="-27.624112428568136"/>
    <s v="Grandes"/>
    <n v="2025"/>
    <n v="2"/>
    <d v="2026-08-03T00:00:00"/>
    <n v="1.0336597699512124"/>
    <s v="37 Salud Gpo y Col"/>
    <n v="1.8944928825037621"/>
    <n v="-1.4235671691923615"/>
    <n v="43.209475489383287"/>
    <n v="38.546047406046"/>
    <n v="1.9463667538688455E-3"/>
    <n v="0.21208689764166488"/>
    <m/>
    <m/>
    <m/>
    <m/>
    <n v="1.8694390383661012E-3"/>
    <n v="0.19997267416970865"/>
    <x v="27"/>
    <x v="0"/>
  </r>
  <r>
    <n v="2026"/>
    <n v="6"/>
    <n v="46"/>
    <x v="10"/>
    <s v="Daños"/>
    <n v="34"/>
    <s v="86e50149658661312a9e0b35558d84f6c6d3da797f552a9657fe0558ca40cdef"/>
    <s v="62494afd1a4895e2be1120874c058412e30b56ad7bf55525b0ac454fd367add2"/>
    <x v="0"/>
    <n v="37207993.956"/>
    <n v="34287174.897239998"/>
    <n v="74892722.330689996"/>
    <n v="69651364.593879998"/>
    <n v="21547525.231319997"/>
    <n v="18807100.298499987"/>
    <n v="45177040.37778002"/>
    <n v="38507893.782129988"/>
    <n v="35563119.782749981"/>
    <n v="35274659.092"/>
    <n v="145.131"/>
    <n v="140.405"/>
    <n v="109937.84663"/>
    <n v="115651.28493000001"/>
    <n v="21515903.643490002"/>
    <n v="18797999.149270002"/>
    <n v="34431085.833109997"/>
    <n v="31690880.923939999"/>
    <n v="0"/>
    <n v="0"/>
    <n v="0"/>
    <n v="0"/>
    <n v="0"/>
    <n v="0"/>
    <s v="Daños"/>
    <s v="Totales"/>
    <s v="Daños Total"/>
    <x v="28"/>
    <x v="0"/>
    <n v="37207993.956"/>
    <n v="34287174.897239998"/>
    <n v="558940177.29368985"/>
    <n v="533186385.44996989"/>
    <n v="535437122.91273993"/>
    <n v="512068683.5256899"/>
    <n v="201069995.49796006"/>
    <n v="200376876.12440008"/>
    <n v="90289903.28847003"/>
    <n v="82104617.787379965"/>
    <n v="37207993.956"/>
    <n v="34287174.897239998"/>
    <n v="18.504995667728799"/>
    <n v="17.111343165143204"/>
    <n v="2920819.0587600023"/>
    <n v="8.5186926817791608"/>
    <n v="100"/>
    <n v="100"/>
    <n v="100"/>
    <n v="100"/>
    <n v="6.656883056100189"/>
    <n v="6.9490874584098972"/>
    <n v="6.4306171036802002"/>
    <n v="6.6958156201168766"/>
    <m/>
    <m/>
    <m/>
    <n v="0"/>
    <m/>
    <n v="0"/>
    <m/>
    <n v="0"/>
    <m/>
    <n v="14.571225172009017"/>
    <n v="57.911010351164968"/>
    <n v="54.85170579047589"/>
    <n v="23.864822584289559"/>
    <n v="14.45847758922547"/>
    <n v="8.6466668936930233"/>
    <n v="62.489762152083053"/>
    <n v="59.3167453892693"/>
    <s v="Grandes"/>
    <n v="2025"/>
    <n v="2"/>
    <d v="2026-08-03T00:00:00"/>
    <n v="1.0336597699512124"/>
    <s v="38 Daños Total"/>
    <n v="8.5186926817791608"/>
    <n v="4.9849242820982589"/>
    <n v="14.571225172009006"/>
    <n v="10.84036401785921"/>
    <n v="0.21059097961089732"/>
    <n v="3.4243486466266161E-2"/>
    <m/>
    <m/>
    <m/>
    <m/>
    <n v="0.19712941762390235"/>
    <n v="2.9279806491529302E-2"/>
    <x v="28"/>
    <x v="0"/>
  </r>
  <r>
    <n v="2026"/>
    <n v="6"/>
    <n v="46"/>
    <x v="10"/>
    <s v="Automoviles"/>
    <n v="34"/>
    <s v="86e50149658661312a9e0b35558d84f6c6d3da797f552a9657fe0558ca40cdef"/>
    <s v="62494afd1a4895e2be1120874c058412e30b56ad7bf55525b0ac454fd367add2"/>
    <x v="0"/>
    <n v="37207085.434540004"/>
    <n v="34285902.652720004"/>
    <n v="74891158.486919999"/>
    <n v="69648832.585600004"/>
    <n v="21547734.631799996"/>
    <n v="18806753.900049996"/>
    <n v="45177243.111280017"/>
    <n v="38507049.18715997"/>
    <n v="35563119.782749981"/>
    <n v="35274659.092"/>
    <n v="145.131"/>
    <n v="140.405"/>
    <n v="109937.84663"/>
    <n v="115651.28493000001"/>
    <n v="21516113.04397"/>
    <n v="18797880.75082"/>
    <n v="34430185.690629996"/>
    <n v="31689745.39113"/>
    <n v="0"/>
    <n v="0"/>
    <n v="0"/>
    <n v="0"/>
    <n v="0"/>
    <n v="0"/>
    <s v="Automoviles"/>
    <s v="Totales"/>
    <s v="Automoviles Total"/>
    <x v="29"/>
    <x v="0"/>
    <n v="37207993.956"/>
    <n v="34287174.897239998"/>
    <n v="558940177.29368985"/>
    <n v="533186385.44996989"/>
    <n v="535437122.91273993"/>
    <n v="512068683.5256899"/>
    <n v="111867630.92766999"/>
    <n v="104683930.16637003"/>
    <n v="65593449.113900006"/>
    <n v="57891971.036489993"/>
    <n v="37207085.434540004"/>
    <n v="34285902.652720004"/>
    <n v="33.259920788522741"/>
    <n v="32.751829815933327"/>
    <n v="2921182.7818199992"/>
    <n v="8.5200696373914919"/>
    <n v="100"/>
    <n v="100"/>
    <n v="99.997558262718826"/>
    <n v="99.996289444890678"/>
    <n v="6.6567205125048465"/>
    <n v="6.9489177799507251"/>
    <n v="6.4303784920886979"/>
    <n v="6.6955671681882727"/>
    <m/>
    <m/>
    <m/>
    <n v="0"/>
    <m/>
    <n v="0"/>
    <m/>
    <n v="0"/>
    <m/>
    <n v="14.574448872554836"/>
    <n v="57.912987217743336"/>
    <n v="54.852730845509768"/>
    <n v="32.850436930650417"/>
    <n v="14.460312463847425"/>
    <n v="8.6477195246480232"/>
    <n v="62.492004072535401"/>
    <n v="59.318497257732936"/>
    <s v="Grandes"/>
    <n v="2025"/>
    <n v="2"/>
    <d v="2026-08-03T00:00:00"/>
    <n v="1.0336597699512124"/>
    <s v="39 Automoviles Total"/>
    <n v="8.5200696373914919"/>
    <n v="4.9862563989633717"/>
    <n v="14.574448872554841"/>
    <n v="10.843482742839663"/>
    <n v="0.21058658223580887"/>
    <n v="0.11062223308588071"/>
    <m/>
    <m/>
    <m/>
    <m/>
    <n v="0.19712225145679901"/>
    <n v="0.10726823562918592"/>
    <x v="29"/>
    <x v="0"/>
  </r>
  <r>
    <n v="2026"/>
    <n v="6"/>
    <n v="46"/>
    <x v="10"/>
    <s v="Automoviles Residentes"/>
    <n v="34"/>
    <s v="86e50149658661312a9e0b35558d84f6c6d3da797f552a9657fe0558ca40cdef"/>
    <s v="62494afd1a4895e2be1120874c058412e30b56ad7bf55525b0ac454fd367add2"/>
    <x v="0"/>
    <n v="19681386.61837"/>
    <n v="17481864.368519999"/>
    <n v="39543157.521679997"/>
    <n v="34529994.96728"/>
    <n v="11177941.169509998"/>
    <n v="9466283.5510399975"/>
    <n v="23532346.633689996"/>
    <n v="19315212.069809988"/>
    <n v="35563119.782749981"/>
    <n v="35274659.092"/>
    <n v="145.131"/>
    <n v="140.405"/>
    <n v="109937.84663"/>
    <n v="115651.28493000001"/>
    <n v="11163914.49244"/>
    <n v="9461913.8351799995"/>
    <n v="17404470.777180001"/>
    <n v="15759501.373670001"/>
    <n v="0"/>
    <n v="0"/>
    <n v="0"/>
    <n v="0"/>
    <n v="0"/>
    <n v="0"/>
    <s v="Automoviles Residentes"/>
    <s v="Automóviles"/>
    <s v="Automóviles"/>
    <x v="30"/>
    <x v="0"/>
    <n v="37207993.956"/>
    <n v="34287174.897239998"/>
    <n v="558940177.29368985"/>
    <n v="533186385.44996989"/>
    <n v="535437122.91273993"/>
    <n v="512068683.5256899"/>
    <n v="70203684.327219978"/>
    <n v="63495573.047850005"/>
    <n v="41862778.105490007"/>
    <n v="35779806.134049997"/>
    <n v="37207085.434540004"/>
    <n v="34285902.652720004"/>
    <n v="28.034691921060563"/>
    <n v="27.53241451234047"/>
    <n v="2199522.2498500012"/>
    <n v="12.581737299202089"/>
    <n v="52.896878077150909"/>
    <n v="50.98849094216019"/>
    <n v="52.895586474358325"/>
    <n v="50.986598986104369"/>
    <n v="3.5211973334363837"/>
    <n v="3.6757605657419972"/>
    <n v="3.2787529549852623"/>
    <n v="3.4139686590779288"/>
    <m/>
    <m/>
    <m/>
    <n v="0"/>
    <m/>
    <n v="0"/>
    <m/>
    <n v="0"/>
    <m/>
    <n v="18.081622098483962"/>
    <n v="56.794479912695031"/>
    <n v="54.149164822981668"/>
    <n v="26.701384082400615"/>
    <n v="17.98791118697207"/>
    <n v="10.437953362270157"/>
    <n v="64.143946893677722"/>
    <n v="60.039423905812015"/>
    <s v="Grandes"/>
    <n v="2025"/>
    <n v="2"/>
    <d v="2026-08-03T00:00:00"/>
    <n v="1.0336597699512124"/>
    <s v="41 Automoviles Residentes"/>
    <n v="12.581737299202089"/>
    <n v="8.9156611991543695"/>
    <n v="18.081622098483958"/>
    <n v="14.23644948865261"/>
    <n v="0.11119147522276869"/>
    <n v="7.8594395110877832E-2"/>
    <m/>
    <m/>
    <m/>
    <m/>
    <n v="9.7727845508058866E-2"/>
    <n v="7.5803384887933603E-2"/>
    <x v="30"/>
    <x v="0"/>
  </r>
  <r>
    <n v="2026"/>
    <n v="6"/>
    <n v="46"/>
    <x v="10"/>
    <s v="Camiones"/>
    <n v="34"/>
    <s v="86e50149658661312a9e0b35558d84f6c6d3da797f552a9657fe0558ca40cdef"/>
    <s v="62494afd1a4895e2be1120874c058412e30b56ad7bf55525b0ac454fd367add2"/>
    <x v="0"/>
    <n v="16533979.61583"/>
    <n v="15752042.86248"/>
    <n v="33365915.266830001"/>
    <n v="33157345.36527"/>
    <n v="9894188.4805400036"/>
    <n v="8872314.8782099914"/>
    <n v="20648659.635239996"/>
    <n v="18304522.223220006"/>
    <n v="35563119.782749981"/>
    <n v="35274659.092"/>
    <n v="145.131"/>
    <n v="140.405"/>
    <n v="0"/>
    <n v="0"/>
    <n v="9876750.2734200004"/>
    <n v="8867811.4448400009"/>
    <n v="16081295.811940001"/>
    <n v="15016779.42176"/>
    <n v="0"/>
    <n v="0"/>
    <n v="0"/>
    <n v="0"/>
    <n v="0"/>
    <n v="0"/>
    <s v="Camiones"/>
    <s v="Automóviles"/>
    <s v="Automóviles"/>
    <x v="31"/>
    <x v="0"/>
    <n v="37207993.956"/>
    <n v="34287174.897239998"/>
    <n v="558940177.29368985"/>
    <n v="533186385.44996989"/>
    <n v="535437122.91273993"/>
    <n v="512068683.5256899"/>
    <n v="37709407.170060001"/>
    <n v="36344121.306299999"/>
    <n v="21653502.093650013"/>
    <n v="20013592.176389989"/>
    <n v="37207085.434540004"/>
    <n v="34285902.652720004"/>
    <n v="43.845769150562049"/>
    <n v="43.341377632232074"/>
    <n v="781936.75335000083"/>
    <n v="4.9640339362744257"/>
    <n v="44.437717769963278"/>
    <n v="45.943205935196055"/>
    <n v="44.436632717641587"/>
    <n v="45.941501187220837"/>
    <n v="2.9580946740821559"/>
    <n v="3.0879404711213008"/>
    <n v="2.9543220330328652"/>
    <n v="3.076158212610113"/>
    <m/>
    <m/>
    <m/>
    <n v="0"/>
    <m/>
    <n v="0"/>
    <m/>
    <n v="0"/>
    <m/>
    <n v="11.51755338214706"/>
    <n v="59.841542752762841"/>
    <n v="56.324852310699811"/>
    <n v="45.693248314975889"/>
    <n v="11.377540387003604"/>
    <n v="7.0888461519083679"/>
    <n v="61.417626968137327"/>
    <n v="59.05268497178654"/>
    <s v="Grandes"/>
    <n v="2025"/>
    <n v="2"/>
    <d v="2026-08-03T00:00:00"/>
    <n v="1.0336597699512124"/>
    <s v="42 Camiones"/>
    <n v="4.9640339362744257"/>
    <n v="1.5460183201563589"/>
    <n v="11.517553382147067"/>
    <n v="7.886131030726454"/>
    <n v="9.3821676699506709E-2"/>
    <n v="0.19224514724043784"/>
    <m/>
    <m/>
    <m/>
    <m/>
    <n v="9.3842930715309941E-2"/>
    <n v="0.18784750150597468"/>
    <x v="31"/>
    <x v="0"/>
  </r>
  <r>
    <n v="2026"/>
    <n v="6"/>
    <n v="39"/>
    <x v="6"/>
    <s v="Automoviles Turistas"/>
    <n v="27"/>
    <s v="670671cd97404156226e507973f2ab8330d3022ca96e0c93bdbdb320c41adcaf"/>
    <s v="62494afd1a4895e2be1120874c058412e30b56ad7bf55525b0ac454fd367add2"/>
    <x v="0"/>
    <n v="478892.91555999999"/>
    <n v="442430.92035999999"/>
    <n v="685714.06002000009"/>
    <n v="659840.17293999996"/>
    <n v="252843.05356999993"/>
    <n v="282670.89012"/>
    <n v="464166.56764000002"/>
    <n v="431794.15457999991"/>
    <n v="35563119.782749981"/>
    <n v="35274659.092"/>
    <n v="145.131"/>
    <n v="140.405"/>
    <n v="0"/>
    <n v="0"/>
    <n v="197916.97977999999"/>
    <n v="65524.405700000003"/>
    <n v="76601.780469999998"/>
    <n v="74632.202739999993"/>
    <n v="0"/>
    <n v="0"/>
    <n v="0"/>
    <n v="0"/>
    <n v="0"/>
    <n v="0"/>
    <s v="Automoviles Turistas"/>
    <s v="Automóviles"/>
    <s v="Automóviles"/>
    <x v="32"/>
    <x v="0"/>
    <n v="16937240.937909998"/>
    <n v="16996819.43369"/>
    <n v="558940177.29368985"/>
    <n v="533186385.44996989"/>
    <n v="535437122.91273993"/>
    <n v="512068683.5256899"/>
    <n v="1083502.1167600001"/>
    <n v="1101931.6082300001"/>
    <n v="570070.38715999969"/>
    <n v="595710.09883999999"/>
    <n v="10806179.45002"/>
    <n v="10657334.927750001"/>
    <n v="44.198613750016015"/>
    <n v="40.150488202318066"/>
    <n v="36461.995200000005"/>
    <n v="8.2412854803030946"/>
    <n v="4.4316579950845956"/>
    <n v="4.1514217518676313"/>
    <n v="2.8274552940208331"/>
    <n v="2.6030218305610866"/>
    <n v="8.5678742558592313E-2"/>
    <n v="8.943961766320134E-2"/>
    <n v="8.2978660452220854E-2"/>
    <n v="8.6400698694124242E-2"/>
    <m/>
    <m/>
    <m/>
    <n v="0"/>
    <m/>
    <n v="0"/>
    <m/>
    <n v="0"/>
    <m/>
    <n v="-10.55214300182714"/>
    <n v="52.797409473960258"/>
    <n v="63.890401215628088"/>
    <n v="44.352953471171155"/>
    <n v="202.05078194246022"/>
    <n v="2.6390454223380155"/>
    <n v="258.37125268584504"/>
    <n v="87.79642472602707"/>
    <s v="Grandes"/>
    <n v="2025"/>
    <n v="2"/>
    <d v="2026-08-03T00:00:00"/>
    <n v="1.0336597699512124"/>
    <s v="43 Automoviles Turistas"/>
    <n v="8.2412854803030946"/>
    <n v="4.7165504810271903"/>
    <n v="-10.55214300182714"/>
    <n v="-13.464894737661417"/>
    <n v="1.9281605894222141E-3"/>
    <n v="0.19535174574231046"/>
    <m/>
    <m/>
    <m/>
    <m/>
    <n v="1.8674997937936494E-3"/>
    <n v="0.16120617028844819"/>
    <x v="32"/>
    <x v="0"/>
  </r>
  <r>
    <n v="2026"/>
    <n v="6"/>
    <n v="43"/>
    <x v="0"/>
    <s v="Otros Automoviles y Obligatorios"/>
    <n v="31"/>
    <s v="eb1e33e8a81b697b75855af6bfcdbcbf7cbbde9f94962ceaec1ed8af21f5a50f"/>
    <s v="62494afd1a4895e2be1120874c058412e30b56ad7bf55525b0ac454fd367add2"/>
    <x v="0"/>
    <n v="912180.84597999998"/>
    <n v="1974067.59879"/>
    <n v="1552717.7877899997"/>
    <n v="2463119.8142900001"/>
    <n v="807706.55038999987"/>
    <n v="927670.2968699995"/>
    <n v="1948819.5871899989"/>
    <n v="2251890.6370199993"/>
    <n v="35563119.782749981"/>
    <n v="35274659.092"/>
    <n v="145.131"/>
    <n v="140.405"/>
    <n v="16407.568660000001"/>
    <n v="29517.600839999999"/>
    <n v="807706.55038999999"/>
    <n v="921670.29686999996"/>
    <n v="848257.39237000002"/>
    <n v="1214725.31901"/>
    <n v="0"/>
    <n v="0"/>
    <n v="0"/>
    <n v="0"/>
    <n v="0"/>
    <n v="0"/>
    <s v="Otros Automoviles y Obligatorios"/>
    <s v="Automóviles"/>
    <s v="Automóviles"/>
    <x v="33"/>
    <x v="0"/>
    <n v="63098720.828300007"/>
    <n v="63645419.190459996"/>
    <n v="558940177.29368985"/>
    <n v="533186385.44996989"/>
    <n v="535437122.91273993"/>
    <n v="512068683.5256899"/>
    <n v="2871037.3136300002"/>
    <n v="3742304.2039899998"/>
    <n v="1507098.5276000006"/>
    <n v="1502862.6272099994"/>
    <n v="13753073.361920001"/>
    <n v="16287654.838339999"/>
    <n v="31.771821343090899"/>
    <n v="52.750056948477699"/>
    <n v="-1061886.75281"/>
    <n v="-53.791813079799347"/>
    <n v="6.6325600247700178"/>
    <n v="12.120023529373812"/>
    <n v="1.445640789552874"/>
    <n v="3.1016648549089907"/>
    <n v="0.16319829617485221"/>
    <n v="0.17036189814740543"/>
    <n v="0.37023968590721479"/>
    <n v="0.38550836290127538"/>
    <m/>
    <m/>
    <m/>
    <n v="0"/>
    <m/>
    <n v="0"/>
    <m/>
    <n v="0"/>
    <m/>
    <n v="-12.931722281586744"/>
    <n v="88.546756265446646"/>
    <n v="46.992833347683373"/>
    <n v="53.593480160599924"/>
    <n v="-12.364914749560862"/>
    <n v="-30.168789676555928"/>
    <n v="95.219512102723627"/>
    <n v="75.874790987411075"/>
    <s v="Grandes"/>
    <n v="2025"/>
    <n v="2"/>
    <d v="2026-08-03T00:00:00"/>
    <n v="1.0336597699512124"/>
    <s v="44 Otros Automoviles y Obligatorios"/>
    <n v="-53.791813079799347"/>
    <n v="-55.29652186968481"/>
    <n v="-12.931722281586744"/>
    <n v="-15.766986150072587"/>
    <n v="4.3660899192065573E-3"/>
    <n v="0.10094486314572865"/>
    <m/>
    <m/>
    <m/>
    <m/>
    <n v="6.9711968654171345E-3"/>
    <n v="0.27825685080676404"/>
    <x v="33"/>
    <x v="0"/>
  </r>
  <r>
    <n v="2026"/>
    <n v="6"/>
    <n v="41"/>
    <x v="11"/>
    <s v="Daños Sin Autos"/>
    <n v="29"/>
    <s v="35135aaa6cc23891b40cb3f378c53a17a1127210ce60e125ccf03efcfdaec458"/>
    <s v="62494afd1a4895e2be1120874c058412e30b56ad7bf55525b0ac454fd367add2"/>
    <x v="0"/>
    <n v="11728028.20851"/>
    <n v="12241789.070680002"/>
    <n v="14820986.176619999"/>
    <n v="15116766.657610001"/>
    <n v="3364044.5519699994"/>
    <n v="-3231362.8388599996"/>
    <n v="7129863.1767200008"/>
    <n v="3578271.8275200007"/>
    <n v="35563119.782749981"/>
    <n v="35274659.092"/>
    <n v="145.131"/>
    <n v="140.405"/>
    <n v="73969.734529999987"/>
    <n v="69247.660149999996"/>
    <n v="430295.75514000002"/>
    <n v="234457.25986999998"/>
    <n v="842935.93435000011"/>
    <n v="742453.59634999989"/>
    <n v="0"/>
    <n v="0"/>
    <n v="0"/>
    <n v="0"/>
    <n v="0"/>
    <n v="0"/>
    <s v="Daños Sin Autos"/>
    <s v="Totales"/>
    <s v="Daños Sin Autos Total"/>
    <x v="34"/>
    <x v="0"/>
    <n v="24204021.398200002"/>
    <n v="22924639.598130003"/>
    <n v="558940177.29368985"/>
    <n v="533186385.44996989"/>
    <n v="535437122.91273993"/>
    <n v="512068683.5256899"/>
    <n v="89202364.570290014"/>
    <n v="95692945.958029971"/>
    <n v="24696454.174569987"/>
    <n v="24212646.750889998"/>
    <n v="13855958.521190001"/>
    <n v="14283129.2469"/>
    <n v="13.147665160006497"/>
    <n v="12.792781064603378"/>
    <n v="-513760.86217000149"/>
    <n v="-4.1967792387511142"/>
    <n v="84.642489298551638"/>
    <n v="85.708032596126998"/>
    <n v="48.454874566348657"/>
    <n v="53.400137517008481"/>
    <n v="2.0982617970487416"/>
    <n v="2.1903651627123573"/>
    <n v="2.2959680525879964"/>
    <n v="2.3906537276196946"/>
    <m/>
    <m/>
    <m/>
    <n v="0"/>
    <m/>
    <n v="0"/>
    <m/>
    <n v="0"/>
    <m/>
    <n v="-204.10606049913014"/>
    <n v="28.683803382473172"/>
    <n v="-26.396164973952661"/>
    <n v="13.621569024406613"/>
    <n v="83.528441549895717"/>
    <n v="13.533820631213134"/>
    <n v="51.047266773815636"/>
    <n v="31.578708894754214"/>
    <s v="Grandes"/>
    <n v="2025"/>
    <n v="2"/>
    <d v="2026-08-03T00:00:00"/>
    <n v="1.0336597699512124"/>
    <s v="46 Daños Sin Autos Total"/>
    <n v="-4.1967792387511142"/>
    <n v="-7.316485030881406"/>
    <n v="-204.10606049913008"/>
    <n v="-200.71598365876596"/>
    <n v="4.167515748663022E-2"/>
    <n v="1.7286109915964867E-2"/>
    <m/>
    <m/>
    <m/>
    <m/>
    <n v="4.2783934312651241E-2"/>
    <n v="1.6365524736687474E-2"/>
    <x v="34"/>
    <x v="0"/>
  </r>
  <r>
    <n v="2026"/>
    <n v="6"/>
    <n v="92"/>
    <x v="12"/>
    <s v="Responsabilidad Civil y Riesgos Profesionales"/>
    <n v="219"/>
    <s v="314f04b30f62e0056bd059354a5536fb2e302107eed143b5fa2aa0bbba07f608"/>
    <s v="62494afd1a4895e2be1120874c058412e30b56ad7bf55525b0ac454fd367add2"/>
    <x v="0"/>
    <n v="2692630.1853400003"/>
    <n v="2245361.432"/>
    <n v="4565802.2023400003"/>
    <n v="3922812.0131400004"/>
    <n v="2440681.7799300002"/>
    <n v="1235561.8455100001"/>
    <n v="5333172.3343400005"/>
    <n v="3513710.6599300005"/>
    <n v="35563119.782749981"/>
    <n v="35274659.092"/>
    <n v="145.131"/>
    <n v="140.405"/>
    <n v="0"/>
    <n v="0"/>
    <n v="547002.71652000002"/>
    <n v="465707.68056999997"/>
    <n v="1097800.5871700002"/>
    <n v="1064006.2563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6747132.6749999998"/>
    <n v="6380210.4408900002"/>
    <n v="558940177.29368985"/>
    <n v="533186385.44996989"/>
    <n v="535437122.91273993"/>
    <n v="512068683.5256899"/>
    <n v="12032871.974339999"/>
    <n v="12141199.838969996"/>
    <n v="5707796.6931599993"/>
    <n v="3790374.5277900007"/>
    <n v="2692630.1853400003"/>
    <n v="2245361.432"/>
    <n v="22.377286080014912"/>
    <n v="18.493735889207521"/>
    <n v="447268.75334000029"/>
    <n v="19.919677383146595"/>
    <n v="100"/>
    <n v="100"/>
    <n v="39.907769937842531"/>
    <n v="35.19259204382584"/>
    <n v="0.48173852850896121"/>
    <n v="0.50288447888937604"/>
    <n v="0.421121298906588"/>
    <n v="0.43848833256903375"/>
    <m/>
    <m/>
    <m/>
    <n v="0"/>
    <m/>
    <n v="0"/>
    <m/>
    <n v="0"/>
    <m/>
    <n v="97.536188803447985"/>
    <n v="90.643037176745224"/>
    <n v="55.027303306330246"/>
    <n v="42.760489049212595"/>
    <n v="17.456236893172882"/>
    <n v="3.1761402407084915"/>
    <n v="49.827147381120298"/>
    <n v="43.769261488129082"/>
    <s v="Grandes"/>
    <n v="2025"/>
    <n v="2"/>
    <d v="2026-08-03T00:00:00"/>
    <n v="1.0336597699512124"/>
    <s v="46 Responsabilidad Civil y Riesgos Profesionales"/>
    <n v="19.919677383146595"/>
    <n v="16.014650922137239"/>
    <n v="97.536188803447985"/>
    <n v="91.103682803454234"/>
    <n v="1.283858736306554E-2"/>
    <n v="5.0074293230682923E-2"/>
    <m/>
    <m/>
    <m/>
    <m/>
    <n v="1.1102462272021062E-2"/>
    <n v="3.420182671397623E-2"/>
    <x v="35"/>
    <x v="0"/>
  </r>
  <r>
    <n v="2026"/>
    <n v="6"/>
    <n v="74"/>
    <x v="13"/>
    <s v="RC General"/>
    <n v="46"/>
    <s v="25fc0e7096fc653718202dc30b0c580b8ab87eac11a700cba03a7c021bc35b0c"/>
    <s v="62494afd1a4895e2be1120874c058412e30b56ad7bf55525b0ac454fd367add2"/>
    <x v="0"/>
    <n v="1350763.1273699999"/>
    <n v="1100088.5071500002"/>
    <n v="1376490.2451099998"/>
    <n v="1101149.0815700004"/>
    <n v="135028.23225999999"/>
    <n v="40220.586770000009"/>
    <n v="322442.27139999997"/>
    <n v="99593.699420000004"/>
    <n v="35563119.782749981"/>
    <n v="35274659.092"/>
    <n v="145.131"/>
    <n v="140.405"/>
    <n v="0"/>
    <n v="0"/>
    <n v="101212.53241"/>
    <n v="-55121.452469999997"/>
    <n v="176022.21588"/>
    <n v="224734.74661"/>
    <n v="0"/>
    <n v="0"/>
    <n v="0"/>
    <n v="0"/>
    <n v="0"/>
    <n v="0"/>
    <s v="RC General"/>
    <s v="Daños Sin Autos"/>
    <s v="Responsabilidad Civil y Riesgos Profesionales"/>
    <x v="36"/>
    <x v="0"/>
    <n v="11913490.27224"/>
    <n v="12179486.698700001"/>
    <n v="558940177.29368985"/>
    <n v="533186385.44996989"/>
    <n v="535437122.91273993"/>
    <n v="512068683.5256899"/>
    <n v="8729513.125500001"/>
    <n v="9582692.5877899975"/>
    <n v="5055557.2443700004"/>
    <n v="2932303.7598800003"/>
    <n v="1407250.6108599999"/>
    <n v="1173774.0182999999"/>
    <n v="15.473521924427281"/>
    <n v="11.479951976667838"/>
    <n v="250674.62021999969"/>
    <n v="22.786768390974508"/>
    <n v="95.985968451242712"/>
    <n v="93.722342631444519"/>
    <n v="11.338097371157936"/>
    <n v="9.0323059942043376"/>
    <n v="0.24166506224515941"/>
    <n v="0.25227296905039837"/>
    <n v="0.20632344282789719"/>
    <n v="0.21483221734547062"/>
    <m/>
    <m/>
    <m/>
    <n v="0"/>
    <m/>
    <n v="0"/>
    <m/>
    <n v="0"/>
    <m/>
    <n v="235.71920029947381"/>
    <n v="9.996440495300341"/>
    <n v="3.6561228036278188"/>
    <n v="2.6708872184242582"/>
    <n v="-283.61731753183608"/>
    <n v="-21.675567069534964"/>
    <n v="57.499862675856683"/>
    <n v="-24.52733869660868"/>
    <s v="Grandes"/>
    <n v="2025"/>
    <n v="2"/>
    <d v="2026-08-03T00:00:00"/>
    <n v="1.0336597699512124"/>
    <s v="47 RC General"/>
    <n v="22.786768390974508"/>
    <n v="18.788378884833548"/>
    <n v="235.71920029947381"/>
    <n v="224.78694640047698"/>
    <n v="3.8705553773650397E-3"/>
    <n v="2.3942988074573172E-2"/>
    <m/>
    <m/>
    <m/>
    <m/>
    <n v="3.1165057344197697E-3"/>
    <n v="1.3178929738659979E-2"/>
    <x v="36"/>
    <x v="0"/>
  </r>
  <r>
    <n v="2026"/>
    <n v="6"/>
    <n v="92"/>
    <x v="12"/>
    <s v="RC Aviones y Barcos"/>
    <n v="219"/>
    <s v="314f04b30f62e0056bd059354a5536fb2e302107eed143b5fa2aa0bbba07f608"/>
    <s v="62494afd1a4895e2be1120874c058412e30b56ad7bf55525b0ac454fd367add2"/>
    <x v="0"/>
    <n v="889563.54391999997"/>
    <n v="473923.51493"/>
    <n v="1229904.18083"/>
    <n v="743796.85163000005"/>
    <n v="107178.92656000001"/>
    <n v="101823.78539999999"/>
    <n v="218484.61973000006"/>
    <n v="141896.85271000001"/>
    <n v="35563119.782749981"/>
    <n v="35274659.092"/>
    <n v="145.131"/>
    <n v="140.405"/>
    <n v="0"/>
    <n v="0"/>
    <n v="17852.85757"/>
    <n v="1156.6118300000001"/>
    <n v="51518.049729999999"/>
    <n v="69716.825719999993"/>
    <n v="0"/>
    <n v="0"/>
    <n v="0"/>
    <n v="0"/>
    <n v="0"/>
    <n v="0"/>
    <s v="RC Aviones y Barcos"/>
    <s v="Daños Sin Autos"/>
    <s v="Responsabilidad Civil y Riesgos Profesionales"/>
    <x v="37"/>
    <x v="0"/>
    <n v="6747132.6749999998"/>
    <n v="6380210.4408900002"/>
    <n v="558940177.29368985"/>
    <n v="533186385.44996989"/>
    <n v="535437122.91273993"/>
    <n v="512068683.5256899"/>
    <n v="1742271.2390899998"/>
    <n v="1292434.1434399998"/>
    <n v="183427.25303000005"/>
    <n v="515183.78324999998"/>
    <n v="2692630.1853400003"/>
    <n v="2245361.432"/>
    <n v="51.057695493189968"/>
    <n v="36.669064906362209"/>
    <n v="415640.02898999996"/>
    <n v="87.701921490726463"/>
    <n v="33.036974359242507"/>
    <n v="21.106780769270824"/>
    <n v="13.184319721710528"/>
    <n v="7.4280232497141681"/>
    <n v="0.15915183414209769"/>
    <n v="0.16613781634729349"/>
    <n v="8.888514933291923E-2"/>
    <n v="9.2550771054177111E-2"/>
    <m/>
    <m/>
    <m/>
    <n v="0"/>
    <m/>
    <n v="0"/>
    <m/>
    <n v="0"/>
    <m/>
    <n v="5.2592241969429132"/>
    <n v="12.048484595906372"/>
    <n v="21.485278149795896"/>
    <n v="58.431298942513507"/>
    <n v="1443.5478962721659"/>
    <n v="-26.103850544043382"/>
    <n v="34.653597454804121"/>
    <n v="1.6590139009559028"/>
    <s v="Grandes"/>
    <n v="2025"/>
    <n v="2"/>
    <d v="2026-08-03T00:00:00"/>
    <n v="1.0336597699512124"/>
    <s v="48 RC Aviones y Barcos"/>
    <n v="87.701921490726463"/>
    <n v="81.589655462344041"/>
    <n v="5.2592241969429026"/>
    <n v="1.8315960985025244"/>
    <n v="3.4583697615487869E-3"/>
    <n v="0.26068882690753115"/>
    <m/>
    <m/>
    <m/>
    <m/>
    <n v="2.1051165479275811E-3"/>
    <n v="0.13446203211070046"/>
    <x v="37"/>
    <x v="0"/>
  </r>
  <r>
    <n v="2026"/>
    <n v="6"/>
    <n v="48"/>
    <x v="14"/>
    <s v="RC Viajero"/>
    <n v="36"/>
    <s v="76a50887d8f1c2e9301755428990ad81479ee21c25b43215cf524541e0503269"/>
    <s v="62494afd1a4895e2be1120874c058412e30b56ad7bf55525b0ac454fd367add2"/>
    <x v="0"/>
    <n v="104247.86948000001"/>
    <n v="104829.55054000001"/>
    <n v="185801.84633999999"/>
    <n v="172741.45793000003"/>
    <n v="231.75138000000004"/>
    <n v="332.06860000000012"/>
    <n v="257.07638000000003"/>
    <n v="480.38576999999998"/>
    <n v="35563119.782749981"/>
    <n v="35274659.092"/>
    <n v="145.131"/>
    <n v="140.405"/>
    <n v="0"/>
    <n v="0"/>
    <n v="231.75138000000001"/>
    <n v="332.0686"/>
    <n v="104247.86948000001"/>
    <n v="104829.55054000001"/>
    <n v="0"/>
    <n v="0"/>
    <n v="0"/>
    <n v="0"/>
    <n v="0"/>
    <n v="0"/>
    <s v="RC Viajero"/>
    <s v="Daños Sin Autos"/>
    <s v="Responsabilidad Civil y Riesgos Profesionales"/>
    <x v="38"/>
    <x v="0"/>
    <n v="36347870.615870006"/>
    <n v="34581959.66691"/>
    <n v="558940177.29368985"/>
    <n v="533186385.44996989"/>
    <n v="535437122.91273993"/>
    <n v="512068683.5256899"/>
    <n v="260336.58478"/>
    <n v="211800.12452000001"/>
    <n v="57019.792599999993"/>
    <n v="27834.588710000007"/>
    <n v="632703.81689000002"/>
    <n v="712004.1174600001"/>
    <n v="40.043495833709159"/>
    <n v="49.494565113015831"/>
    <n v="-581.68106000000262"/>
    <n v="-0.55488271866438454"/>
    <n v="16.476567186273865"/>
    <n v="14.723166337010582"/>
    <n v="0.28680598811883046"/>
    <n v="0.30313363253473152"/>
    <n v="1.8650988730986133E-2"/>
    <n v="1.9469675339823096E-2"/>
    <n v="1.9660957856516087E-2"/>
    <n v="2.0471775352132199E-2"/>
    <m/>
    <m/>
    <m/>
    <n v="0"/>
    <m/>
    <n v="0"/>
    <m/>
    <n v="0"/>
    <m/>
    <n v="-30.209787977544412"/>
    <n v="0.22230802524406662"/>
    <n v="0.3167700312454283"/>
    <n v="0.4064402366837091"/>
    <n v="-30.209787977544401"/>
    <n v="-0.55488271866438454"/>
    <n v="0.22230802524406662"/>
    <n v="0.31677003124542824"/>
    <s v="Grandes"/>
    <n v="2025"/>
    <n v="2"/>
    <d v="2026-08-03T00:00:00"/>
    <n v="1.0336597699512124"/>
    <s v="49 RC Viajero"/>
    <n v="-0.55488271866438454"/>
    <n v="-3.7931820776682543"/>
    <n v="-30.209787977544412"/>
    <n v="-32.482414377266892"/>
    <n v="5.2245654339393426E-4"/>
    <n v="0.16034815585842827"/>
    <m/>
    <m/>
    <m/>
    <m/>
    <n v="4.8889814578359015E-4"/>
    <n v="0.2449711975726564"/>
    <x v="38"/>
    <x v="0"/>
  </r>
  <r>
    <n v="2026"/>
    <n v="6"/>
    <n v="92"/>
    <x v="12"/>
    <s v="RC Otros"/>
    <n v="219"/>
    <s v="314f04b30f62e0056bd059354a5536fb2e302107eed143b5fa2aa0bbba07f608"/>
    <s v="62494afd1a4895e2be1120874c058412e30b56ad7bf55525b0ac454fd367add2"/>
    <x v="0"/>
    <n v="830831.45358000009"/>
    <n v="656702.00330999994"/>
    <n v="1457470.7481"/>
    <n v="1258163.97425"/>
    <n v="356923.93445000006"/>
    <n v="294682.38210999995"/>
    <n v="733368.31941"/>
    <n v="876642.46036000003"/>
    <n v="35563119.782749981"/>
    <n v="35274659.092"/>
    <n v="145.131"/>
    <n v="140.405"/>
    <n v="0"/>
    <n v="0"/>
    <n v="327976.55423000001"/>
    <n v="285718.75631000003"/>
    <n v="388948.26177999994"/>
    <n v="331322.39932999999"/>
    <n v="0"/>
    <n v="0"/>
    <n v="0"/>
    <n v="0"/>
    <n v="0"/>
    <n v="0"/>
    <s v="RC Otros"/>
    <s v="Daños Sin Autos"/>
    <s v="Responsabilidad Civil y Riesgos Profesionales"/>
    <x v="39"/>
    <x v="0"/>
    <n v="6747132.6749999998"/>
    <n v="6380210.4408900002"/>
    <n v="558940177.29368985"/>
    <n v="533186385.44996989"/>
    <n v="535437122.91273993"/>
    <n v="512068683.5256899"/>
    <n v="1300751.0249699997"/>
    <n v="1054272.9832200001"/>
    <n v="411792.40316000005"/>
    <n v="315052.39594999998"/>
    <n v="2692630.1853400003"/>
    <n v="2245361.432"/>
    <n v="63.873211524024157"/>
    <n v="62.289560081894166"/>
    <n v="174129.45027000015"/>
    <n v="26.515748298669539"/>
    <n v="30.85575799095821"/>
    <n v="29.247051007064766"/>
    <n v="12.313844911609065"/>
    <n v="10.292795345765962"/>
    <n v="0.14864407450592831"/>
    <n v="0.15516881778019723"/>
    <n v="0.12316556109282348"/>
    <n v="0.1282449062864931"/>
    <m/>
    <m/>
    <m/>
    <n v="0"/>
    <m/>
    <n v="0"/>
    <m/>
    <n v="0"/>
    <m/>
    <n v="21.121572282107582"/>
    <n v="42.959848584455663"/>
    <n v="44.873074944906698"/>
    <n v="86.675696712967024"/>
    <n v="14.789997851646453"/>
    <n v="17.392685362212433"/>
    <n v="84.323954226979609"/>
    <n v="86.23587082786446"/>
    <s v="Grandes"/>
    <n v="2025"/>
    <n v="2"/>
    <d v="2026-08-03T00:00:00"/>
    <n v="1.0336597699512124"/>
    <s v="50 RC Otros"/>
    <n v="26.515748298669539"/>
    <n v="22.395929469752851"/>
    <n v="21.121572282107586"/>
    <n v="17.177407695594439"/>
    <n v="4.0982645982790052E-3"/>
    <n v="0.40797871503927319"/>
    <m/>
    <m/>
    <m/>
    <m/>
    <n v="3.5608940753053052E-3"/>
    <n v="0.38799892951959036"/>
    <x v="39"/>
    <x v="0"/>
  </r>
  <r>
    <n v="2026"/>
    <n v="6"/>
    <n v="41"/>
    <x v="11"/>
    <s v="Maritimo y Transportes"/>
    <n v="29"/>
    <s v="35135aaa6cc23891b40cb3f378c53a17a1127210ce60e125ccf03efcfdaec458"/>
    <s v="62494afd1a4895e2be1120874c058412e30b56ad7bf55525b0ac454fd367add2"/>
    <x v="0"/>
    <n v="5593038.4232399995"/>
    <n v="5624727.8407500004"/>
    <n v="6134948.3397599999"/>
    <n v="6137891.1620499995"/>
    <n v="397448.6860599998"/>
    <n v="-4306153.1393699981"/>
    <n v="970301.32413000101"/>
    <n v="259945.52402000007"/>
    <n v="35563119.782749981"/>
    <n v="35274659.092"/>
    <n v="145.131"/>
    <n v="140.405"/>
    <n v="155.28873999999999"/>
    <n v="859.50384999999994"/>
    <n v="39820.621729999999"/>
    <n v="70964.638470000005"/>
    <n v="69945.931849999994"/>
    <n v="10979.05467"/>
    <n v="0"/>
    <n v="0"/>
    <n v="0"/>
    <n v="0"/>
    <n v="0"/>
    <n v="0"/>
    <s v="Maritimo y Transportes"/>
    <s v="Daños Sin Autos"/>
    <s v="Maritimo y Transportes"/>
    <x v="40"/>
    <x v="0"/>
    <n v="24204021.398200002"/>
    <n v="22924639.598130003"/>
    <n v="558940177.29368985"/>
    <n v="533186385.44996989"/>
    <n v="535437122.91273993"/>
    <n v="512068683.5256899"/>
    <n v="14105050.96421"/>
    <n v="15962808.80302"/>
    <n v="3896017.91072"/>
    <n v="-67081.096579998208"/>
    <n v="5593038.4232399995"/>
    <n v="5624727.8407500004"/>
    <n v="39.652734594378373"/>
    <n v="35.236454374407209"/>
    <n v="-31689.417510000989"/>
    <n v="-0.56339468161317185"/>
    <n v="100"/>
    <n v="100"/>
    <n v="23.107889103320414"/>
    <n v="24.535730721842267"/>
    <n v="1.000650633189532"/>
    <n v="1.0445742709833541"/>
    <n v="1.054927131345101"/>
    <n v="1.0984323044367181"/>
    <m/>
    <m/>
    <m/>
    <n v="0"/>
    <m/>
    <n v="0"/>
    <m/>
    <n v="0"/>
    <m/>
    <n v="-109.22978522120437"/>
    <n v="7.1061318729464613"/>
    <n v="-76.557537738498226"/>
    <n v="10.201408083017505"/>
    <n v="-43.886670053516873"/>
    <n v="537.08519496788335"/>
    <n v="56.930575770147527"/>
    <n v="646.36383188717662"/>
    <s v="Grandes"/>
    <n v="2025"/>
    <n v="2"/>
    <d v="2026-08-03T00:00:00"/>
    <n v="1.0336597699512124"/>
    <s v="51 Maritimo y Transportes"/>
    <n v="-0.56339468161317185"/>
    <n v="-3.8014168597466793"/>
    <n v="-109.22978522120437"/>
    <n v="-108.92922941331074"/>
    <n v="1.7250872187922553E-2"/>
    <n v="0.15723393608122116"/>
    <m/>
    <m/>
    <m/>
    <m/>
    <n v="1.7371646876824125E-2"/>
    <n v="0.1241607716879681"/>
    <x v="40"/>
    <x v="0"/>
  </r>
  <r>
    <n v="2026"/>
    <n v="6"/>
    <n v="76"/>
    <x v="15"/>
    <s v="MyT Carga"/>
    <n v="48"/>
    <s v="98010bd9270f9b100b6214a21754fd33bdc8d41b2bc9f9dd16ff54d3c34ffd71"/>
    <s v="62494afd1a4895e2be1120874c058412e30b56ad7bf55525b0ac454fd367add2"/>
    <x v="0"/>
    <n v="810080.91535000002"/>
    <n v="838057.49604999996"/>
    <n v="985370.59932000004"/>
    <n v="1058886.1452799998"/>
    <n v="261709.42204999996"/>
    <n v="267253.44725999999"/>
    <n v="665002.28156000003"/>
    <n v="466499.39669999987"/>
    <n v="35563119.782749981"/>
    <n v="35274659.092"/>
    <n v="145.131"/>
    <n v="140.405"/>
    <n v="0"/>
    <n v="0"/>
    <n v="23775.69412"/>
    <n v="1679.00856"/>
    <n v="-15811.28602"/>
    <n v="-13645.8714"/>
    <n v="0"/>
    <n v="0"/>
    <n v="0"/>
    <n v="0"/>
    <n v="0"/>
    <n v="0"/>
    <s v="MyT Carga"/>
    <s v="Daños Sin Autos"/>
    <s v="Maritimo y Transportes"/>
    <x v="41"/>
    <x v="0"/>
    <n v="1547102.12528"/>
    <n v="1710707.5392100001"/>
    <n v="558940177.29368985"/>
    <n v="533186385.44996989"/>
    <n v="535437122.91273993"/>
    <n v="512068683.5256899"/>
    <n v="7315033.6216200003"/>
    <n v="7755472.2297"/>
    <n v="2759672.59131"/>
    <n v="3877269.6166600003"/>
    <n v="810080.91535000002"/>
    <n v="838057.49604999996"/>
    <n v="11.074192645619011"/>
    <n v="10.806015046261317"/>
    <n v="-27976.580699999933"/>
    <n v="-3.3382650751125564"/>
    <n v="100"/>
    <n v="100"/>
    <n v="52.361179143451096"/>
    <n v="48.988940356047799"/>
    <n v="0.14493159523301732"/>
    <n v="0.15129337893928935"/>
    <n v="0.15717908763606958"/>
    <n v="0.16366114996133241"/>
    <m/>
    <m/>
    <m/>
    <n v="0"/>
    <m/>
    <n v="0"/>
    <m/>
    <n v="0"/>
    <m/>
    <n v="-2.0744447889596174"/>
    <n v="32.306577909803849"/>
    <n v="31.889631501375554"/>
    <n v="9.4833504117156195"/>
    <n v="1316.0555631711609"/>
    <n v="15.868643024145745"/>
    <n v="-150.37166546684227"/>
    <n v="-12.304150543291797"/>
    <s v="Grandes"/>
    <n v="2025"/>
    <n v="2"/>
    <d v="2026-08-03T00:00:00"/>
    <n v="1.0336597699512124"/>
    <s v="52 MyT Carga"/>
    <n v="-3.3382650751125564"/>
    <n v="-6.4859272510433748"/>
    <n v="-2.0744447889596223"/>
    <n v="-5.2632616091246804"/>
    <n v="2.7707653471896964E-3"/>
    <n v="1.2263774275228219E-2"/>
    <m/>
    <m/>
    <m/>
    <m/>
    <n v="2.9968918823940196E-3"/>
    <n v="1.1676996118002596E-2"/>
    <x v="41"/>
    <x v="0"/>
  </r>
  <r>
    <n v="2026"/>
    <n v="6"/>
    <n v="41"/>
    <x v="11"/>
    <s v="MyT Cascos"/>
    <n v="29"/>
    <s v="35135aaa6cc23891b40cb3f378c53a17a1127210ce60e125ccf03efcfdaec458"/>
    <s v="62494afd1a4895e2be1120874c058412e30b56ad7bf55525b0ac454fd367add2"/>
    <x v="0"/>
    <n v="4896655.5565400003"/>
    <n v="5032446.3120900001"/>
    <n v="4987090.3499700008"/>
    <n v="5126352.3114299998"/>
    <n v="41545.334630000005"/>
    <n v="-5114697.4371699998"/>
    <n v="355519.21939000144"/>
    <n v="-971701.57471000031"/>
    <n v="35563119.782749981"/>
    <n v="35274659.092"/>
    <n v="145.131"/>
    <n v="140.405"/>
    <n v="0"/>
    <n v="0"/>
    <n v="-20112.177670000001"/>
    <n v="23214.2402"/>
    <n v="-96439.458050000001"/>
    <n v="-132340.15145999999"/>
    <n v="0"/>
    <n v="0"/>
    <n v="0"/>
    <n v="0"/>
    <n v="0"/>
    <n v="0"/>
    <s v="MyT Cascos"/>
    <s v="Daños Sin Autos"/>
    <s v="Maritimo y Transportes"/>
    <x v="42"/>
    <x v="0"/>
    <n v="24204021.398200002"/>
    <n v="22924639.598130003"/>
    <n v="558940177.29368985"/>
    <n v="533186385.44996989"/>
    <n v="535437122.91273993"/>
    <n v="512068683.5256899"/>
    <n v="6790017.3425900005"/>
    <n v="8207336.5733200004"/>
    <n v="1136345.31941"/>
    <n v="-3944350.71324"/>
    <n v="5593038.4232399995"/>
    <n v="5624727.8407500004"/>
    <n v="72.115508834211724"/>
    <n v="61.316436424079711"/>
    <n v="-135790.75554999989"/>
    <n v="-2.6983051011150394"/>
    <n v="87.549113487109025"/>
    <n v="89.470041121473614"/>
    <n v="20.230752055541291"/>
    <n v="21.95212836628631"/>
    <n v="0.87606075846057818"/>
    <n v="0.91451551396035857"/>
    <n v="0.94384373821604384"/>
    <n v="0.98276783447108185"/>
    <m/>
    <m/>
    <m/>
    <n v="0"/>
    <m/>
    <n v="0"/>
    <m/>
    <n v="0"/>
    <m/>
    <n v="-100.81227355362368"/>
    <n v="0.84844306793259783"/>
    <n v="-101.63441634503678"/>
    <n v="3.6560483789884128"/>
    <n v="-186.63724290231133"/>
    <n v="-27.127589785818728"/>
    <n v="20.854718677050883"/>
    <n v="-17.541343230981973"/>
    <s v="Grandes"/>
    <n v="2025"/>
    <n v="2"/>
    <d v="2026-08-03T00:00:00"/>
    <n v="1.0336597699512124"/>
    <s v="53 MyT Cascos"/>
    <n v="-2.6983051011150394"/>
    <n v="-5.8668067313120975"/>
    <n v="-100.81227355362368"/>
    <n v="-100.78582293442844"/>
    <n v="1.4023208257417862E-2"/>
    <n v="0.52006466144172703"/>
    <m/>
    <m/>
    <m/>
    <m/>
    <n v="1.4508758752673958E-2"/>
    <n v="0.37597053757482091"/>
    <x v="42"/>
    <x v="0"/>
  </r>
  <r>
    <n v="2026"/>
    <n v="6"/>
    <n v="41"/>
    <x v="11"/>
    <s v="Incendio"/>
    <n v="29"/>
    <s v="35135aaa6cc23891b40cb3f378c53a17a1127210ce60e125ccf03efcfdaec458"/>
    <s v="62494afd1a4895e2be1120874c058412e30b56ad7bf55525b0ac454fd367add2"/>
    <x v="0"/>
    <n v="3009840.91408"/>
    <n v="3258784.9353299998"/>
    <n v="3969774.5496"/>
    <n v="4094160.4201000002"/>
    <n v="2484576.2190999994"/>
    <n v="40888.662680000001"/>
    <n v="3259324.0276300004"/>
    <n v="1660869.1540000006"/>
    <n v="35563119.782749981"/>
    <n v="35274659.092"/>
    <n v="145.131"/>
    <n v="140.405"/>
    <n v="124.79906"/>
    <n v="0"/>
    <n v="157965.54115999999"/>
    <n v="-7962.8034100000004"/>
    <n v="116084.56003000001"/>
    <n v="91684.956260000006"/>
    <n v="0"/>
    <n v="0"/>
    <n v="0"/>
    <n v="0"/>
    <n v="0"/>
    <n v="0"/>
    <s v="Incendio"/>
    <s v="Daños Sin Autos"/>
    <s v="Incendio"/>
    <x v="43"/>
    <x v="0"/>
    <n v="24204021.398200002"/>
    <n v="22924639.598130003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5.986994856716699"/>
    <n v="15.407603601733131"/>
    <n v="-248944.02124999976"/>
    <n v="-7.6391669346167035"/>
    <m/>
    <m/>
    <n v="12.435292733230831"/>
    <n v="14.21520683621052"/>
    <n v="0.53849070729773429"/>
    <n v="0.56212779900405097"/>
    <n v="0.61119057505187913"/>
    <n v="0.63639606173387675"/>
    <m/>
    <m/>
    <m/>
    <n v="0"/>
    <m/>
    <n v="0"/>
    <m/>
    <n v="0"/>
    <m/>
    <n v="5976.4428480936549"/>
    <n v="82.548423322879998"/>
    <n v="1.2547211151219901"/>
    <n v="31.488860564504893"/>
    <n v="-2083.7930566214991"/>
    <n v="26.612439777805697"/>
    <n v="136.0779944543672"/>
    <n v="-8.6849617808826771"/>
    <s v="Grandes"/>
    <n v="2025"/>
    <n v="2"/>
    <d v="2026-08-03T00:00:00"/>
    <n v="1.0336597699512124"/>
    <s v="54 Incendio"/>
    <n v="-7.6391669346167035"/>
    <n v="-10.646775902149489"/>
    <n v="5976.4428480936549"/>
    <n v="5778.5714842906737"/>
    <n v="1.1162616142371046E-2"/>
    <n v="2.555840045486862E-2"/>
    <m/>
    <m/>
    <m/>
    <m/>
    <n v="1.158741776243763E-2"/>
    <n v="2.3739424874813973E-2"/>
    <x v="43"/>
    <x v="0"/>
  </r>
  <r>
    <n v="2026"/>
    <n v="6"/>
    <n v="74"/>
    <x v="13"/>
    <s v="Riesgos Catastroficos"/>
    <n v="46"/>
    <s v="25fc0e7096fc653718202dc30b0c580b8ab87eac11a700cba03a7c021bc35b0c"/>
    <s v="62494afd1a4895e2be1120874c058412e30b56ad7bf55525b0ac454fd367add2"/>
    <x v="0"/>
    <n v="5211847.5467600003"/>
    <n v="5105826.1498500006"/>
    <n v="6030419.7783199986"/>
    <n v="6545484.014820002"/>
    <n v="1078956.3273399998"/>
    <n v="859476.43740000005"/>
    <n v="4236683.6277299998"/>
    <n v="2173465.8106599995"/>
    <n v="35563119.782749981"/>
    <n v="35274659.092"/>
    <n v="145.131"/>
    <n v="140.405"/>
    <n v="29.544430000000002"/>
    <n v="8449.8568299999988"/>
    <n v="936740.45307000005"/>
    <n v="414199.58502999996"/>
    <n v="1185648.02"/>
    <n v="1482796.4202400001"/>
    <n v="0"/>
    <n v="0"/>
    <n v="0"/>
    <n v="0"/>
    <n v="0"/>
    <n v="0"/>
    <s v="Riesgos Catastroficos"/>
    <s v="Daños Sin Autos"/>
    <s v="Riesgos Catastroficos"/>
    <x v="44"/>
    <x v="0"/>
    <n v="11913490.27224"/>
    <n v="12179486.698700001"/>
    <n v="558940177.29368985"/>
    <n v="533186385.44996989"/>
    <n v="535437122.91273993"/>
    <n v="512068683.5256899"/>
    <n v="23861872.30387"/>
    <n v="25393145.209070001"/>
    <n v="2047024.05226"/>
    <n v="2089187.4729500005"/>
    <n v="5211847.5467600003"/>
    <n v="5105826.1498500006"/>
    <n v="21.841737649039068"/>
    <n v="20.10710413307244"/>
    <n v="106021.39690999966"/>
    <n v="2.0764787871422996"/>
    <n v="100"/>
    <n v="100"/>
    <n v="43.747444515939137"/>
    <n v="41.921521622048161"/>
    <n v="0.93245176469421776"/>
    <n v="0.97338180782234884"/>
    <n v="0.95760624974342901"/>
    <n v="0.99709791168938899"/>
    <m/>
    <m/>
    <m/>
    <n v="0"/>
    <m/>
    <n v="0"/>
    <m/>
    <n v="0"/>
    <m/>
    <n v="25.536463873744797"/>
    <n v="20.701993250181395"/>
    <n v="16.833249158419736"/>
    <n v="52.708531985678775"/>
    <n v="126.15678212283896"/>
    <n v="-20.039730079190821"/>
    <n v="79.006622308533011"/>
    <n v="27.933678512857423"/>
    <s v="Grandes"/>
    <n v="2025"/>
    <n v="2"/>
    <d v="2026-08-03T00:00:00"/>
    <n v="1.0336597699512124"/>
    <s v="55 Riesgos Catastroficos"/>
    <n v="2.0764787871422996"/>
    <n v="-1.2475073960165961"/>
    <n v="25.53646387374479"/>
    <n v="21.448534153234938"/>
    <n v="1.6956948139417949E-2"/>
    <n v="4.7706150352945065E-2"/>
    <m/>
    <m/>
    <m/>
    <m/>
    <n v="1.8525228607242587E-2"/>
    <n v="4.0429563661821877E-2"/>
    <x v="44"/>
    <x v="0"/>
  </r>
  <r>
    <n v="2026"/>
    <n v="6"/>
    <n v="74"/>
    <x v="13"/>
    <s v="Terremoto y Erupcion Volcanica"/>
    <n v="46"/>
    <s v="25fc0e7096fc653718202dc30b0c580b8ab87eac11a700cba03a7c021bc35b0c"/>
    <s v="62494afd1a4895e2be1120874c058412e30b56ad7bf55525b0ac454fd367add2"/>
    <x v="0"/>
    <n v="1988061.87145"/>
    <n v="1690195.28143"/>
    <n v="2244130.8554100003"/>
    <n v="2153296.2430799995"/>
    <n v="344001.28500000003"/>
    <n v="151635.55767000001"/>
    <n v="451152.36248999997"/>
    <n v="66957.135810000007"/>
    <n v="35563119.782749981"/>
    <n v="35274659.092"/>
    <n v="145.131"/>
    <n v="140.405"/>
    <n v="-0.30781999999999998"/>
    <n v="8528.8726199999983"/>
    <n v="340065.29715"/>
    <n v="129347.15506999999"/>
    <n v="375204.73826000001"/>
    <n v="473406.19245999999"/>
    <n v="0"/>
    <n v="0"/>
    <n v="0"/>
    <n v="0"/>
    <n v="0"/>
    <n v="0"/>
    <s v="Terremoto y Erupcion Volcanica"/>
    <s v="Daños Sin Autos"/>
    <s v="Riesgos Catastroficos"/>
    <x v="45"/>
    <x v="0"/>
    <n v="11913490.27224"/>
    <n v="12179486.698700001"/>
    <n v="558940177.29368985"/>
    <n v="533186385.44996989"/>
    <n v="535437122.91273993"/>
    <n v="512068683.5256899"/>
    <n v="9433065.3521900009"/>
    <n v="9697566.7351200003"/>
    <n v="907474.54581000016"/>
    <n v="276437.41434000002"/>
    <n v="5211847.5467600003"/>
    <n v="5105826.1498500006"/>
    <n v="21.075459537534609"/>
    <n v="17.429065739851133"/>
    <n v="297866.59002"/>
    <n v="17.62320563148112"/>
    <n v="38.14505036099721"/>
    <n v="33.103267362122281"/>
    <n v="16.687484742254295"/>
    <n v="13.877393384816502"/>
    <n v="0.35568419523461664"/>
    <n v="0.37129698079862011"/>
    <n v="0.3169989571289597"/>
    <n v="0.33007198756867639"/>
    <m/>
    <m/>
    <m/>
    <n v="0"/>
    <m/>
    <n v="0"/>
    <m/>
    <n v="0"/>
    <m/>
    <n v="126.8605664039828"/>
    <n v="17.303349052668139"/>
    <n v="8.9714815403879147"/>
    <n v="37.907540942974762"/>
    <n v="162.9089885788085"/>
    <n v="-20.743593084346358"/>
    <n v="90.634595588275872"/>
    <n v="27.322658032389185"/>
    <s v="Grandes"/>
    <n v="2025"/>
    <n v="2"/>
    <d v="2026-08-03T00:00:00"/>
    <n v="1.0336597699512124"/>
    <s v="56 Terremoto y Erupcion Volcanica"/>
    <n v="17.62320563148112"/>
    <n v="13.79296075055025"/>
    <n v="126.86056640398282"/>
    <n v="119.47315064287581"/>
    <n v="6.3102755582723769E-3"/>
    <n v="4.4417499471825855E-2"/>
    <m/>
    <m/>
    <m/>
    <m/>
    <n v="6.0943247392944034E-3"/>
    <n v="3.0377233256405251E-2"/>
    <x v="45"/>
    <x v="0"/>
  </r>
  <r>
    <n v="2026"/>
    <n v="6"/>
    <n v="74"/>
    <x v="13"/>
    <s v="Huracan y Otros Riesgos Hidrometeorologicos"/>
    <n v="46"/>
    <s v="25fc0e7096fc653718202dc30b0c580b8ab87eac11a700cba03a7c021bc35b0c"/>
    <s v="62494afd1a4895e2be1120874c058412e30b56ad7bf55525b0ac454fd367add2"/>
    <x v="0"/>
    <n v="3223785.6753099998"/>
    <n v="3415631.0244499999"/>
    <n v="3786288.9229099997"/>
    <n v="4392021.0146600008"/>
    <n v="734995.47699"/>
    <n v="730417.56160999998"/>
    <n v="3786162.9660300002"/>
    <n v="2144919.6118499995"/>
    <n v="35563119.782749981"/>
    <n v="35274659.092"/>
    <n v="145.131"/>
    <n v="140.405"/>
    <n v="29.852250000000002"/>
    <n v="-79.015789999999996"/>
    <n v="596715.59057"/>
    <n v="283702.45185000001"/>
    <n v="810443.28174000001"/>
    <n v="1006996.9667"/>
    <n v="0"/>
    <n v="0"/>
    <n v="0"/>
    <n v="0"/>
    <n v="0"/>
    <n v="0"/>
    <s v="Huracan y Otros Riesgos Hidrometeorologicos"/>
    <s v="Daños Sin Autos"/>
    <s v="Riesgos Catastroficos"/>
    <x v="46"/>
    <x v="0"/>
    <n v="11913490.27224"/>
    <n v="12179486.698700001"/>
    <n v="558940177.29368985"/>
    <n v="533186385.44996989"/>
    <n v="535437122.91273993"/>
    <n v="512068683.5256899"/>
    <n v="14428806.951679999"/>
    <n v="15695578.629980002"/>
    <n v="1139589.9410999997"/>
    <n v="1835326.74049"/>
    <n v="5211847.5467600003"/>
    <n v="5105826.1498500006"/>
    <n v="22.342704328264944"/>
    <n v="21.76174007325751"/>
    <n v="-191845.34914000006"/>
    <n v="-5.6166883298201631"/>
    <n v="61.854949639002776"/>
    <n v="66.896735693798433"/>
    <n v="27.059959773684835"/>
    <n v="28.044129518320123"/>
    <n v="0.57676756945960106"/>
    <n v="0.60208482702372867"/>
    <n v="0.64060732187815705"/>
    <n v="0.66702595459123437"/>
    <m/>
    <m/>
    <m/>
    <n v="0"/>
    <m/>
    <n v="0"/>
    <m/>
    <n v="0"/>
    <m/>
    <n v="0.62675319168248311"/>
    <n v="22.799142096173085"/>
    <n v="21.384556949549754"/>
    <n v="64.496486892516685"/>
    <n v="110.33148874070963"/>
    <n v="-19.518796129458092"/>
    <n v="73.628297502678734"/>
    <n v="28.17311881084537"/>
    <s v="Grandes"/>
    <n v="2025"/>
    <n v="2"/>
    <d v="2026-08-03T00:00:00"/>
    <n v="1.0336597699512124"/>
    <s v="57 Huracan y Otros Riesgos Hidrometeorologicos"/>
    <n v="-5.6166883298201631"/>
    <n v="-8.6901566512213044"/>
    <n v="0.62675319168248012"/>
    <n v="-2.6500245855249451"/>
    <n v="1.0646672581145575E-2"/>
    <n v="4.9919643670026902E-2"/>
    <m/>
    <m/>
    <m/>
    <m/>
    <n v="1.2430431906971438E-2"/>
    <n v="4.735733310160218E-2"/>
    <x v="46"/>
    <x v="0"/>
  </r>
  <r>
    <n v="2026"/>
    <n v="6"/>
    <n v="74"/>
    <x v="13"/>
    <s v="Otros Riesgos Catastroficos"/>
    <n v="46"/>
    <s v="25fc0e7096fc653718202dc30b0c580b8ab87eac11a700cba03a7c021bc35b0c"/>
    <s v="62494afd1a4895e2be1120874c058412e30b56ad7bf55525b0ac454fd367add2"/>
    <x v="0"/>
    <n v="0"/>
    <n v="-0.15603"/>
    <n v="0"/>
    <n v="166.75708"/>
    <n v="-40.434650000000005"/>
    <n v="-22576.68188"/>
    <n v="-631.70078999999657"/>
    <n v="-38410.936999999998"/>
    <n v="35563119.782749981"/>
    <n v="35274659.092"/>
    <n v="145.131"/>
    <n v="140.405"/>
    <n v="0"/>
    <n v="0"/>
    <n v="-40.434650000000005"/>
    <n v="1149.97811"/>
    <n v="0"/>
    <n v="2393.2610800000002"/>
    <n v="0"/>
    <n v="0"/>
    <n v="0"/>
    <n v="0"/>
    <n v="0"/>
    <n v="0"/>
    <s v="Otros Riesgos Catastroficos"/>
    <s v="Daños Sin Autos"/>
    <s v="Riesgos Catastroficos"/>
    <x v="47"/>
    <x v="0"/>
    <n v="11913490.27224"/>
    <n v="12179486.698700001"/>
    <n v="558940177.29368985"/>
    <n v="533186385.44996989"/>
    <n v="535437122.91273993"/>
    <n v="512068683.5256899"/>
    <n v="0"/>
    <n v="-0.15603"/>
    <n v="-40.434650000000005"/>
    <n v="-22576.68188"/>
    <n v="5211847.5467600003"/>
    <n v="5105826.1498500006"/>
    <m/>
    <n v="100"/>
    <m/>
    <m/>
    <m/>
    <n v="-3.0559207348762525E-6"/>
    <m/>
    <n v="-1.2810884716238011E-6"/>
    <m/>
    <m/>
    <n v="-2.9263687944380319E-8"/>
    <n v="-3.0470521830334148E-8"/>
    <m/>
    <m/>
    <m/>
    <n v="0"/>
    <m/>
    <n v="0"/>
    <m/>
    <n v="0"/>
    <m/>
    <n v="-99.820900829382637"/>
    <m/>
    <n v="14469449.387938218"/>
    <n v="100"/>
    <n v="-103.51612345038464"/>
    <m/>
    <m/>
    <n v="48.050675273589455"/>
    <s v="Grandes"/>
    <n v="2025"/>
    <n v="2"/>
    <d v="2026-08-03T00:00:00"/>
    <n v="1.0336597699512124"/>
    <s v="58 Otros Riesgos Catastroficos"/>
    <m/>
    <n v="-100"/>
    <n v="-99.820900829382637"/>
    <n v="-99.826732958151396"/>
    <n v="0"/>
    <m/>
    <m/>
    <m/>
    <m/>
    <m/>
    <n v="4.7196097674087631E-7"/>
    <n v="1"/>
    <x v="47"/>
    <x v="0"/>
  </r>
  <r>
    <n v="2026"/>
    <n v="6"/>
    <n v="9"/>
    <x v="16"/>
    <s v="Otros Riesgos Catastroficos"/>
    <n v="9"/>
    <s v="19581e27de7ced00ff1ce50b2047e7a567c76b1cbaebabe5ef03f7c3017bb5b7"/>
    <s v="62494afd1a4895e2be1120874c058412e30b56ad7bf55525b0ac454fd367add2"/>
    <x v="0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47"/>
    <x v="0"/>
    <n v="2096632.9897100001"/>
    <n v="1704189.54003"/>
    <n v="558940177.29368985"/>
    <n v="533186385.44996989"/>
    <n v="535437122.91273993"/>
    <n v="512068683.5256899"/>
    <n v="0"/>
    <n v="-0.15603"/>
    <n v="-40.434650000000005"/>
    <n v="-22576.68188"/>
    <n v="133715.86934"/>
    <n v="51603.984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58 Otros Riesgos Catastroficos"/>
    <m/>
    <m/>
    <m/>
    <m/>
    <n v="0"/>
    <m/>
    <m/>
    <m/>
    <m/>
    <m/>
    <n v="0"/>
    <m/>
    <x v="47"/>
    <x v="0"/>
  </r>
  <r>
    <n v="2026"/>
    <n v="6"/>
    <n v="10"/>
    <x v="17"/>
    <s v="Otros Riesgos Catastroficos"/>
    <n v="10"/>
    <s v="4a44dc15364204a80fe80e9039455cc1608281820fe2b24f1e5233ade6af1dd5"/>
    <s v="62494afd1a4895e2be1120874c058412e30b56ad7bf55525b0ac454fd367add2"/>
    <x v="0"/>
    <n v="0"/>
    <n v="0"/>
    <n v="0"/>
    <n v="0"/>
    <n v="0"/>
    <n v="0"/>
    <n v="0"/>
    <n v="215.92867000000001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47"/>
    <x v="0"/>
    <n v="3435865.2452399996"/>
    <n v="3211255.1390500003"/>
    <n v="558940177.29368985"/>
    <n v="533186385.44996989"/>
    <n v="535437122.91273993"/>
    <n v="512068683.5256899"/>
    <n v="0"/>
    <n v="-0.15603"/>
    <n v="-40.434650000000005"/>
    <n v="-22576.68188"/>
    <n v="326169.30888999999"/>
    <n v="369970.02918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58 Otros Riesgos Catastroficos"/>
    <m/>
    <m/>
    <m/>
    <m/>
    <n v="0"/>
    <m/>
    <m/>
    <m/>
    <m/>
    <m/>
    <n v="0"/>
    <m/>
    <x v="47"/>
    <x v="0"/>
  </r>
  <r>
    <n v="2026"/>
    <n v="6"/>
    <n v="74"/>
    <x v="13"/>
    <s v="Agricola y de Animales"/>
    <n v="46"/>
    <s v="25fc0e7096fc653718202dc30b0c580b8ab87eac11a700cba03a7c021bc35b0c"/>
    <s v="62494afd1a4895e2be1120874c058412e30b56ad7bf55525b0ac454fd367add2"/>
    <x v="0"/>
    <n v="98201.909650000001"/>
    <n v="97352.844939999995"/>
    <n v="100078.44396"/>
    <n v="97359.286859999993"/>
    <n v="70555.655769999998"/>
    <n v="23833.183270000001"/>
    <n v="88122.361170000004"/>
    <n v="55985.203030000011"/>
    <n v="35563119.782749981"/>
    <n v="35274659.092"/>
    <n v="145.131"/>
    <n v="140.405"/>
    <n v="14651.468420000001"/>
    <n v="83.692490000000021"/>
    <n v="52320.18765"/>
    <n v="17103.895920000003"/>
    <n v="170814.40914999999"/>
    <n v="197625.33418000001"/>
    <n v="0"/>
    <n v="0"/>
    <n v="0"/>
    <n v="0"/>
    <n v="0"/>
    <n v="0"/>
    <s v="Agricola y de Animales"/>
    <s v="Daños Sin Autos"/>
    <s v="Agricola y de Animales"/>
    <x v="48"/>
    <x v="0"/>
    <n v="11913490.27224"/>
    <n v="12179486.698700001"/>
    <n v="558940177.29368985"/>
    <n v="533186385.44996989"/>
    <n v="535437122.91273993"/>
    <n v="512068683.5256899"/>
    <n v="305156.75800999999"/>
    <n v="265372.92543999996"/>
    <n v="295710.49171000003"/>
    <n v="147687.42582999996"/>
    <n v="98201.909650000001"/>
    <n v="97352.844939999995"/>
    <n v="32.180807756117893"/>
    <n v="36.685296655107038"/>
    <n v="849.06471000000602"/>
    <n v="0.87215192378127249"/>
    <n v="100"/>
    <n v="100"/>
    <n v="0.8242916845185444"/>
    <n v="0.79931812685005121"/>
    <n v="1.756930591847591E-2"/>
    <n v="1.8340511975671128E-2"/>
    <n v="1.8258689193243631E-2"/>
    <n v="1.9011677158170894E-2"/>
    <m/>
    <m/>
    <m/>
    <n v="0"/>
    <m/>
    <n v="0"/>
    <m/>
    <n v="0"/>
    <m/>
    <n v="196.03958049033201"/>
    <n v="71.847539443445029"/>
    <n v="24.48123964398652"/>
    <n v="23.859706621161465"/>
    <n v="205.89631680827014"/>
    <n v="-13.566542539318483"/>
    <n v="30.629844349989956"/>
    <n v="8.6547081582270877"/>
    <s v="Grandes"/>
    <n v="2025"/>
    <n v="2"/>
    <d v="2026-08-03T00:00:00"/>
    <n v="1.0336597699512124"/>
    <s v="59 Agricola y de Animales"/>
    <n v="0.87215192378127249"/>
    <n v="-2.412616940153987"/>
    <n v="196.03958049033201"/>
    <n v="186.39944118586016"/>
    <n v="2.8141075521879105E-4"/>
    <n v="0.10356043878362174"/>
    <m/>
    <m/>
    <m/>
    <m/>
    <n v="2.7554922478398373E-4"/>
    <n v="0.13458109906732074"/>
    <x v="48"/>
    <x v="0"/>
  </r>
  <r>
    <n v="2026"/>
    <n v="6"/>
    <n v="9"/>
    <x v="16"/>
    <s v="AyA Agricola"/>
    <n v="9"/>
    <s v="19581e27de7ced00ff1ce50b2047e7a567c76b1cbaebabe5ef03f7c3017bb5b7"/>
    <s v="62494afd1a4895e2be1120874c058412e30b56ad7bf55525b0ac454fd367add2"/>
    <x v="0"/>
    <n v="71146.682549999998"/>
    <n v="53199.330549999999"/>
    <n v="197273.07698000001"/>
    <n v="213683.83792000002"/>
    <n v="87924.230569999971"/>
    <n v="82827.694259999975"/>
    <n v="168110.75208000001"/>
    <n v="141232.16370999996"/>
    <n v="35563119.782749981"/>
    <n v="35274659.092"/>
    <n v="145.131"/>
    <n v="140.405"/>
    <n v="0"/>
    <n v="7.0613000000000001"/>
    <n v="26983.46615"/>
    <n v="38056.464340000006"/>
    <n v="37052.685310000001"/>
    <n v="47360.838360000002"/>
    <n v="0"/>
    <n v="0"/>
    <n v="0"/>
    <n v="0"/>
    <n v="0"/>
    <n v="0"/>
    <s v="AyA Agricola"/>
    <s v="Daños Sin Autos"/>
    <s v="Agricola y de Animales"/>
    <x v="49"/>
    <x v="0"/>
    <n v="2096632.9897100001"/>
    <n v="1704189.54003"/>
    <n v="558940177.29368985"/>
    <n v="533186385.44996989"/>
    <n v="535437122.91273993"/>
    <n v="512068683.5256899"/>
    <n v="204564.57133000001"/>
    <n v="156550.80340999999"/>
    <n v="222840.65741999997"/>
    <n v="135146.33537999997"/>
    <n v="72754.362999999998"/>
    <n v="54125.259829999995"/>
    <n v="34.779572086912061"/>
    <n v="33.982151091663951"/>
    <n v="17947.351999999999"/>
    <n v="33.736048582663969"/>
    <n v="97.790262489137589"/>
    <n v="98.289284369427108"/>
    <n v="3.3933779969684053"/>
    <n v="3.1216792088198999"/>
    <n v="1.2728854614546099E-2"/>
    <n v="1.3287588683236437E-2"/>
    <n v="9.9776235856254471E-3"/>
    <n v="1.0389100576061893E-2"/>
    <m/>
    <m/>
    <m/>
    <n v="0"/>
    <m/>
    <n v="0"/>
    <m/>
    <n v="0"/>
    <m/>
    <n v="6.1531790248823492"/>
    <n v="123.58163082053638"/>
    <n v="155.69311381118493"/>
    <n v="39.456099074543822"/>
    <n v="-29.096234718687487"/>
    <n v="-21.765140582279173"/>
    <n v="72.824589970318669"/>
    <n v="80.354287757164627"/>
    <s v="Grandes"/>
    <n v="2025"/>
    <n v="2"/>
    <d v="2026-08-03T00:00:00"/>
    <n v="1.0336597699512124"/>
    <s v="60 AyA Agricola"/>
    <n v="33.736048582663969"/>
    <n v="29.381110178038728"/>
    <n v="6.1531790248823448"/>
    <n v="2.696440464053913"/>
    <n v="5.5471251730757325E-4"/>
    <n v="0.12096186345487128"/>
    <m/>
    <m/>
    <m/>
    <m/>
    <n v="6.0477451906966895E-4"/>
    <n v="0.11547865928166777"/>
    <x v="49"/>
    <x v="0"/>
  </r>
  <r>
    <n v="2026"/>
    <n v="6"/>
    <n v="74"/>
    <x v="13"/>
    <s v="AyA Otros"/>
    <n v="46"/>
    <s v="25fc0e7096fc653718202dc30b0c580b8ab87eac11a700cba03a7c021bc35b0c"/>
    <s v="62494afd1a4895e2be1120874c058412e30b56ad7bf55525b0ac454fd367add2"/>
    <x v="0"/>
    <n v="0"/>
    <n v="0"/>
    <n v="0"/>
    <n v="0"/>
    <n v="301.26021999999995"/>
    <n v="181.60613000000001"/>
    <n v="-478.36174"/>
    <n v="855.79337999999996"/>
    <n v="35563119.782749981"/>
    <n v="35274659.092"/>
    <n v="145.131"/>
    <n v="140.405"/>
    <n v="301.26021999999995"/>
    <n v="181.12450000000001"/>
    <n v="2145.49712"/>
    <n v="181.60613000000001"/>
    <n v="4991.3066200000003"/>
    <n v="6157.39401"/>
    <n v="0"/>
    <n v="0"/>
    <n v="0"/>
    <n v="0"/>
    <n v="0"/>
    <n v="0"/>
    <s v="AyA Otros"/>
    <s v="Daños Sin Autos"/>
    <s v="Agricola y de Animales"/>
    <x v="50"/>
    <x v="0"/>
    <n v="11913490.27224"/>
    <n v="12179486.698700001"/>
    <n v="558940177.29368985"/>
    <n v="533186385.44996989"/>
    <n v="535437122.91273993"/>
    <n v="512068683.5256899"/>
    <n v="0"/>
    <n v="3.5"/>
    <n v="300.50299999999993"/>
    <n v="180.80668"/>
    <n v="98201.909650000001"/>
    <n v="97352.844939999995"/>
    <m/>
    <m/>
    <m/>
    <m/>
    <m/>
    <m/>
    <m/>
    <m/>
    <m/>
    <m/>
    <m/>
    <m/>
    <m/>
    <m/>
    <m/>
    <n v="0"/>
    <m/>
    <n v="0"/>
    <m/>
    <n v="0"/>
    <m/>
    <n v="65.886592044002001"/>
    <m/>
    <m/>
    <n v="100.25198417320294"/>
    <n v="1081.4012665761888"/>
    <n v="-18.938001825223459"/>
    <n v="42.98467882944847"/>
    <n v="2.9493992053303733"/>
    <s v="Grandes"/>
    <n v="2025"/>
    <n v="2"/>
    <d v="2026-08-03T00:00:00"/>
    <n v="1.0336597699512124"/>
    <s v="61 AyA Otros"/>
    <m/>
    <m/>
    <n v="65.886592044002001"/>
    <n v="60.484713506680897"/>
    <n v="0"/>
    <m/>
    <m/>
    <m/>
    <m/>
    <m/>
    <n v="0"/>
    <m/>
    <x v="50"/>
    <x v="0"/>
  </r>
  <r>
    <n v="2026"/>
    <n v="6"/>
    <n v="9"/>
    <x v="16"/>
    <s v="AyA Otros"/>
    <n v="9"/>
    <s v="19581e27de7ced00ff1ce50b2047e7a567c76b1cbaebabe5ef03f7c3017bb5b7"/>
    <s v="62494afd1a4895e2be1120874c058412e30b56ad7bf55525b0ac454fd367add2"/>
    <x v="0"/>
    <n v="0"/>
    <n v="3.5"/>
    <n v="0"/>
    <n v="3.5"/>
    <n v="0"/>
    <n v="-2.0400000000000019E-3"/>
    <n v="8.8700000000000029E-3"/>
    <n v="-2.0400000000000019E-3"/>
    <n v="35563119.782749981"/>
    <n v="35274659.092"/>
    <n v="145.131"/>
    <n v="140.405"/>
    <n v="0"/>
    <n v="0"/>
    <n v="0"/>
    <n v="-2.0400000000000001E-3"/>
    <n v="0"/>
    <n v="1.75"/>
    <n v="0"/>
    <n v="0"/>
    <n v="0"/>
    <n v="0"/>
    <n v="0"/>
    <n v="0"/>
    <s v="AyA Otros"/>
    <s v="Daños Sin Autos"/>
    <s v="Agricola y de Animales"/>
    <x v="50"/>
    <x v="0"/>
    <n v="2096632.9897100001"/>
    <n v="1704189.54003"/>
    <n v="558940177.29368985"/>
    <n v="533186385.44996989"/>
    <n v="535437122.91273993"/>
    <n v="512068683.5256899"/>
    <n v="0"/>
    <n v="3.5"/>
    <n v="300.50299999999993"/>
    <n v="180.80668"/>
    <n v="72754.362999999998"/>
    <n v="54125.259829999995"/>
    <m/>
    <n v="100"/>
    <m/>
    <m/>
    <m/>
    <n v="6.4664816593823652E-3"/>
    <m/>
    <n v="2.0537621654093634E-4"/>
    <m/>
    <m/>
    <n v="6.5643086461149206E-7"/>
    <n v="6.835020598998238E-7"/>
    <m/>
    <m/>
    <m/>
    <n v="0"/>
    <m/>
    <n v="0"/>
    <m/>
    <n v="0"/>
    <m/>
    <m/>
    <m/>
    <n v="-5.8285714285714343E-2"/>
    <m/>
    <m/>
    <m/>
    <m/>
    <n v="-0.11657142857142858"/>
    <s v="Grandes"/>
    <n v="2025"/>
    <n v="2"/>
    <d v="2026-08-03T00:00:00"/>
    <n v="1.0336597699512124"/>
    <s v="61 AyA Otros"/>
    <m/>
    <n v="-100"/>
    <n v="-100"/>
    <n v="-100"/>
    <n v="0"/>
    <m/>
    <m/>
    <m/>
    <m/>
    <m/>
    <n v="9.9058068094803955E-9"/>
    <n v="1"/>
    <x v="50"/>
    <x v="0"/>
  </r>
  <r>
    <n v="2026"/>
    <n v="6"/>
    <n v="123"/>
    <x v="18"/>
    <s v="AyA Otros"/>
    <n v="236"/>
    <s v="9a049b03f6fc40bfcf2f136320359257ed4af8513f71aa6fef47f17059bbae23"/>
    <s v="62494afd1a4895e2be1120874c058412e30b56ad7bf55525b0ac454fd367add2"/>
    <x v="0"/>
    <n v="0"/>
    <n v="0"/>
    <n v="87.405000000000001"/>
    <n v="0"/>
    <n v="-0.75722"/>
    <n v="-0.79741000000000006"/>
    <n v="-4.6249999999999979E-2"/>
    <n v="-0.34559000000000012"/>
    <n v="35563119.782749981"/>
    <n v="35274659.092"/>
    <n v="145.131"/>
    <n v="140.405"/>
    <n v="0"/>
    <n v="0"/>
    <n v="-0.75722"/>
    <n v="-1.6462399999999999"/>
    <n v="10.0175"/>
    <n v="9.5394599999999983"/>
    <n v="0"/>
    <n v="0"/>
    <n v="0"/>
    <n v="0"/>
    <n v="0"/>
    <n v="0"/>
    <s v="AyA Otros"/>
    <s v="Daños Sin Autos"/>
    <s v="Agricola y de Animales"/>
    <x v="50"/>
    <x v="0"/>
    <n v="67500.163120000012"/>
    <n v="41811.246420000003"/>
    <n v="558940177.29368985"/>
    <n v="533186385.44996989"/>
    <n v="535437122.91273993"/>
    <n v="512068683.5256899"/>
    <n v="0"/>
    <n v="3.5"/>
    <n v="300.50299999999993"/>
    <n v="180.80668"/>
    <n v="67500.163120000012"/>
    <n v="41811.246420000003"/>
    <m/>
    <m/>
    <m/>
    <m/>
    <m/>
    <m/>
    <m/>
    <m/>
    <m/>
    <m/>
    <m/>
    <m/>
    <m/>
    <m/>
    <m/>
    <n v="0"/>
    <m/>
    <n v="0"/>
    <m/>
    <n v="0"/>
    <m/>
    <n v="-5.0400672176170396"/>
    <m/>
    <m/>
    <n v="-0.25198417320292982"/>
    <n v="-54.003061522013795"/>
    <n v="5.0111851194931667"/>
    <n v="-7.5589717993511361"/>
    <n v="-17.257161306824496"/>
    <s v="Grandes"/>
    <n v="2025"/>
    <n v="2"/>
    <d v="2026-08-03T00:00:00"/>
    <n v="1.0336597699512124"/>
    <s v="61 AyA Otros"/>
    <m/>
    <m/>
    <n v="-5.0400672176170422"/>
    <n v="-8.132312446613879"/>
    <n v="2.457742755246015E-7"/>
    <m/>
    <m/>
    <m/>
    <m/>
    <m/>
    <n v="0"/>
    <m/>
    <x v="50"/>
    <x v="0"/>
  </r>
  <r>
    <n v="2026"/>
    <n v="6"/>
    <n v="74"/>
    <x v="13"/>
    <s v="AyA Pecuario"/>
    <n v="46"/>
    <s v="25fc0e7096fc653718202dc30b0c580b8ab87eac11a700cba03a7c021bc35b0c"/>
    <s v="62494afd1a4895e2be1120874c058412e30b56ad7bf55525b0ac454fd367add2"/>
    <x v="0"/>
    <n v="97462.592940000002"/>
    <n v="96770.608500000002"/>
    <n v="97873.258549999999"/>
    <n v="96777.05042"/>
    <n v="22703.242599999998"/>
    <n v="11241.625490000002"/>
    <n v="40026.506370000003"/>
    <n v="30422.720210000003"/>
    <n v="35563119.782749981"/>
    <n v="35274659.092"/>
    <n v="145.131"/>
    <n v="140.405"/>
    <n v="-170.09039000000001"/>
    <n v="-1262.3262199999999"/>
    <n v="14289.133089999999"/>
    <n v="5356.5678499999995"/>
    <n v="38693.302990000004"/>
    <n v="50263.484909999999"/>
    <n v="0"/>
    <n v="0"/>
    <n v="0"/>
    <n v="0"/>
    <n v="0"/>
    <n v="0"/>
    <s v="AyA Pecuario"/>
    <s v="Daños Sin Autos"/>
    <s v="Agricola y de Animales"/>
    <x v="51"/>
    <x v="0"/>
    <n v="11913490.27224"/>
    <n v="12179486.698700001"/>
    <n v="558940177.29368985"/>
    <n v="533186385.44996989"/>
    <n v="535437122.91273993"/>
    <n v="512068683.5256899"/>
    <n v="100592.18668"/>
    <n v="108818.62203"/>
    <n v="72569.331290000016"/>
    <n v="12360.283770000002"/>
    <n v="98201.909650000001"/>
    <n v="97352.844939999995"/>
    <n v="96.888830193188127"/>
    <n v="88.92835315753355"/>
    <n v="691.98444000000018"/>
    <n v="0.71507707838791568"/>
    <n v="99.247146300275631"/>
    <n v="99.401931766494513"/>
    <n v="0.81808597407512607"/>
    <n v="0.7945376590487101"/>
    <n v="1.7437034748852775E-2"/>
    <n v="1.8202434752713898E-2"/>
    <n v="1.8149489773324343E-2"/>
    <n v="1.8897974356431257E-2"/>
    <m/>
    <m/>
    <m/>
    <n v="0"/>
    <m/>
    <n v="0"/>
    <m/>
    <n v="0"/>
    <m/>
    <n v="101.95693781291406"/>
    <n v="23.29431417238877"/>
    <n v="11.6167766889675"/>
    <n v="31.284899828102013"/>
    <n v="166.75911684755383"/>
    <n v="-23.019060339164998"/>
    <n v="36.929215098780581"/>
    <n v="10.656976649333565"/>
    <s v="Grandes"/>
    <n v="2025"/>
    <n v="2"/>
    <d v="2026-08-03T00:00:00"/>
    <n v="1.0336597699512124"/>
    <s v="62 AyA Pecuario"/>
    <n v="0.71507707838791568"/>
    <n v="-2.5645768499420836"/>
    <n v="101.95693781291403"/>
    <n v="95.380475939821252"/>
    <n v="2.7520999042798762E-4"/>
    <n v="0.93874454162044429"/>
    <m/>
    <m/>
    <m/>
    <m/>
    <n v="2.739013614433896E-4"/>
    <n v="0.79082519953110064"/>
    <x v="51"/>
    <x v="0"/>
  </r>
  <r>
    <n v="2026"/>
    <n v="6"/>
    <n v="3"/>
    <x v="19"/>
    <s v="Diversos"/>
    <n v="3"/>
    <s v="4e07408562bedb8b60ce05c1decfe3ad16b72230967de01f640b7e4729b49fce"/>
    <s v="62494afd1a4895e2be1120874c058412e30b56ad7bf55525b0ac454fd367add2"/>
    <x v="0"/>
    <n v="3090353.3811399997"/>
    <n v="2784068.6014699996"/>
    <n v="5696787.8317"/>
    <n v="4923964.9678799994"/>
    <n v="469930.93240999995"/>
    <n v="85577.850680000018"/>
    <n v="990835.48725999973"/>
    <n v="1288139.7995400003"/>
    <n v="35563119.782749981"/>
    <n v="35274659.092"/>
    <n v="145.131"/>
    <n v="140.405"/>
    <n v="0"/>
    <n v="0"/>
    <n v="-3098.31131"/>
    <n v="459.20168000000001"/>
    <n v="34498.093810000006"/>
    <n v="30588.81364"/>
    <n v="0"/>
    <n v="0"/>
    <n v="0"/>
    <n v="0"/>
    <n v="0"/>
    <n v="0"/>
    <s v="Diversos"/>
    <s v="Daños Sin Autos"/>
    <s v="Diversos"/>
    <x v="52"/>
    <x v="0"/>
    <n v="17351290.107669998"/>
    <n v="15439688.598989999"/>
    <n v="558940177.29368985"/>
    <n v="533186385.44996989"/>
    <n v="535437122.91273993"/>
    <n v="512068683.5256899"/>
    <n v="18731365.569540001"/>
    <n v="19037256.571589999"/>
    <n v="4255932.8630999988"/>
    <n v="5127603.960119999"/>
    <n v="3090353.3811399997"/>
    <n v="2784068.6014699996"/>
    <n v="16.498281290101861"/>
    <n v="14.624316224349091"/>
    <n v="306284.77967000008"/>
    <n v="11.001337377544518"/>
    <n v="100"/>
    <n v="100"/>
    <n v="17.810510699570024"/>
    <n v="18.031896068500515"/>
    <n v="0.55289519463479231"/>
    <n v="0.57716457243918695"/>
    <n v="0.52215673120018846"/>
    <n v="0.54369046400204757"/>
    <m/>
    <m/>
    <m/>
    <n v="0"/>
    <m/>
    <n v="0"/>
    <m/>
    <n v="0"/>
    <m/>
    <n v="449.12682274202666"/>
    <n v="15.206381745140332"/>
    <n v="3.0738413067413122"/>
    <n v="11.041784434252207"/>
    <n v="-774.71689345735842"/>
    <n v="12.78009737810808"/>
    <n v="-8.9811087159311054"/>
    <n v="1.5012078775082565"/>
    <s v="Grandes"/>
    <n v="2025"/>
    <n v="2"/>
    <d v="2026-08-03T00:00:00"/>
    <n v="1.0336597699512124"/>
    <s v="63 Diversos"/>
    <n v="11.001337377544518"/>
    <n v="7.3867249208931192"/>
    <n v="449.12682274202666"/>
    <n v="431.24523049585724"/>
    <n v="1.6018807873158663E-2"/>
    <n v="2.721932855273251E-2"/>
    <m/>
    <m/>
    <m/>
    <m/>
    <n v="1.3935955916705319E-2"/>
    <n v="2.1387062502976003E-2"/>
    <x v="52"/>
    <x v="0"/>
  </r>
  <r>
    <n v="2026"/>
    <n v="6"/>
    <n v="79"/>
    <x v="1"/>
    <s v="Miscelaneos"/>
    <n v="51"/>
    <s v="031b4af5197ec30a926f48cf40e11a7dbc470048a21e4003b7a3c07c5dab1baa"/>
    <s v="62494afd1a4895e2be1120874c058412e30b56ad7bf55525b0ac454fd367add2"/>
    <x v="0"/>
    <n v="1662644.4815100001"/>
    <n v="1613440.0066199999"/>
    <n v="3403297.0040600002"/>
    <n v="3110588.28419"/>
    <n v="81958.540359999999"/>
    <n v="234660.96135"/>
    <n v="280331.03840999998"/>
    <n v="406407.08013999998"/>
    <n v="35563119.782749981"/>
    <n v="35274659.092"/>
    <n v="145.131"/>
    <n v="140.405"/>
    <n v="0"/>
    <n v="0"/>
    <n v="81958.540359999999"/>
    <n v="195007.68658000001"/>
    <n v="1686537.3487499999"/>
    <n v="1784917.6784300001"/>
    <n v="0"/>
    <n v="0"/>
    <n v="0"/>
    <n v="0"/>
    <n v="0"/>
    <n v="0"/>
    <s v="Miscelaneos"/>
    <s v="Daños Sin Autos"/>
    <s v="Diversos"/>
    <x v="53"/>
    <x v="0"/>
    <n v="55806634.746509999"/>
    <n v="49586162.051349998"/>
    <n v="558940177.29368985"/>
    <n v="533186385.44996989"/>
    <n v="535437122.91273993"/>
    <n v="512068683.5256899"/>
    <n v="8825960.7029900011"/>
    <n v="9299326.5157200005"/>
    <n v="1450320.2206299996"/>
    <n v="1811773.9441199994"/>
    <n v="1702562.35925"/>
    <n v="1654251.1356300001"/>
    <n v="18.838113350615082"/>
    <n v="17.35007372730238"/>
    <n v="49204.474890000187"/>
    <n v="3.0496625029819757"/>
    <n v="97.655423454939751"/>
    <n v="97.532954451050884"/>
    <n v="2.979295363467473"/>
    <n v="3.2538110228195678"/>
    <n v="0.2974637625014348"/>
    <n v="0.3105209576178305"/>
    <n v="0.3026033767269537"/>
    <n v="0.31508273372844436"/>
    <m/>
    <m/>
    <m/>
    <n v="0"/>
    <m/>
    <n v="0"/>
    <m/>
    <n v="0"/>
    <m/>
    <n v="-65.073636497313359"/>
    <n v="4.9294086181049313"/>
    <n v="14.54413925446115"/>
    <n v="5.651065136801189"/>
    <n v="-57.971635991703693"/>
    <n v="-5.5117572574290836"/>
    <n v="4.8595745846212468"/>
    <n v="10.925304227561199"/>
    <s v="Grandes"/>
    <n v="2025"/>
    <n v="2"/>
    <d v="2026-08-03T00:00:00"/>
    <n v="1.0336597699512124"/>
    <s v="64 Miscelaneos"/>
    <n v="3.0496625029819757"/>
    <n v="-0.30601412702187752"/>
    <n v="-65.073636497313373"/>
    <n v="-66.210967556244228"/>
    <n v="9.5697369208614311E-3"/>
    <n v="3.5487451461062219E-2"/>
    <m/>
    <m/>
    <m/>
    <m/>
    <n v="8.8036818877197838E-3"/>
    <n v="3.0102505834282835E-2"/>
    <x v="53"/>
    <x v="0"/>
  </r>
  <r>
    <n v="2026"/>
    <n v="6"/>
    <n v="3"/>
    <x v="19"/>
    <s v="Tecnicos"/>
    <n v="3"/>
    <s v="4e07408562bedb8b60ce05c1decfe3ad16b72230967de01f640b7e4729b49fce"/>
    <s v="62494afd1a4895e2be1120874c058412e30b56ad7bf55525b0ac454fd367add2"/>
    <x v="0"/>
    <n v="3048361.5494899997"/>
    <n v="2746652.6889999998"/>
    <n v="5614477.7582600005"/>
    <n v="4836497.7894399995"/>
    <n v="463280.03403000016"/>
    <n v="87252.079389999999"/>
    <n v="972803.92788999947"/>
    <n v="1266696.0114500001"/>
    <n v="35563119.782749981"/>
    <n v="35274659.092"/>
    <n v="145.131"/>
    <n v="140.405"/>
    <n v="0"/>
    <n v="0"/>
    <n v="-8157.8365800000001"/>
    <n v="1247.2185099999999"/>
    <n v="9345.7524200000007"/>
    <n v="7405.2377100000003"/>
    <n v="0"/>
    <n v="0"/>
    <n v="0"/>
    <n v="0"/>
    <n v="0"/>
    <n v="0"/>
    <s v="Tecnicos"/>
    <s v="Daños Sin Autos"/>
    <s v="Diversos"/>
    <x v="54"/>
    <x v="0"/>
    <n v="17351290.107669998"/>
    <n v="15439688.598989999"/>
    <n v="558940177.29368985"/>
    <n v="533186385.44996989"/>
    <n v="535437122.91273993"/>
    <n v="512068683.5256899"/>
    <n v="9905404.8665500041"/>
    <n v="9737930.0558699984"/>
    <n v="2805612.6424699998"/>
    <n v="3315830.0159999998"/>
    <n v="3090353.3811399997"/>
    <n v="2784068.6014699996"/>
    <n v="30.774729458905263"/>
    <n v="28.205713875962012"/>
    <n v="301708.86048999988"/>
    <n v="10.98460179178482"/>
    <n v="98.641196443543635"/>
    <n v="98.656070743003809"/>
    <n v="17.568500846761221"/>
    <n v="17.789560141644788"/>
    <n v="0.54538243506661843"/>
    <n v="0.56932203970227713"/>
    <n v="0.51513931412221414"/>
    <n v="0.53638364878882572"/>
    <m/>
    <m/>
    <m/>
    <n v="0"/>
    <m/>
    <n v="0"/>
    <m/>
    <n v="0"/>
    <m/>
    <n v="430.9673273908208"/>
    <n v="15.197673455352051"/>
    <n v="3.1766695417820263"/>
    <n v="16.512615712414902"/>
    <n v="-754.08238529109065"/>
    <n v="26.20462415918854"/>
    <n v="-87.289243427229579"/>
    <n v="16.842383173139215"/>
    <s v="Grandes"/>
    <n v="2025"/>
    <n v="2"/>
    <d v="2026-08-03T00:00:00"/>
    <n v="1.0336597699512124"/>
    <s v="65 Tecnicos"/>
    <n v="10.98460179178482"/>
    <n v="7.3705343074570511"/>
    <n v="430.96732739082074"/>
    <n v="413.67707521003922"/>
    <n v="1.5787360030722959E-2"/>
    <n v="9.4708397326881147E-2"/>
    <m/>
    <m/>
    <m/>
    <m/>
    <n v="1.3688403639049038E-2"/>
    <n v="7.9556229525263603E-2"/>
    <x v="54"/>
    <x v="0"/>
  </r>
  <r>
    <n v="2026"/>
    <n v="6"/>
    <n v="7"/>
    <x v="20"/>
    <s v="Credito"/>
    <n v="264"/>
    <s v="bba58959c32abe688d9cb5222b97de973002a67c412d6a8c8d2a79ac692f32b7"/>
    <s v="62494afd1a4895e2be1120874c058412e30b56ad7bf55525b0ac454fd367add2"/>
    <x v="0"/>
    <n v="480786.83261000004"/>
    <n v="505608.20723"/>
    <n v="770072.54949000012"/>
    <n v="806484.37214999995"/>
    <n v="211374.07954999997"/>
    <n v="296602.02140000009"/>
    <n v="434796.32685999991"/>
    <n v="839267.28852000018"/>
    <n v="35563119.782749981"/>
    <n v="35274659.092"/>
    <n v="145.131"/>
    <n v="140.405"/>
    <n v="-43.690489999999997"/>
    <n v="-1406.9171799999999"/>
    <n v="56747.51496"/>
    <n v="20623.45378"/>
    <n v="99334.127059999999"/>
    <n v="111024.05240999999"/>
    <n v="0"/>
    <n v="0"/>
    <n v="0"/>
    <n v="0"/>
    <n v="0"/>
    <n v="0"/>
    <s v="Credito"/>
    <s v="Daños Sin Autos"/>
    <s v="Credito"/>
    <x v="55"/>
    <x v="0"/>
    <n v="480786.83261000004"/>
    <n v="505608.20723"/>
    <n v="558940177.29368985"/>
    <n v="533186385.44996989"/>
    <n v="535437122.91273993"/>
    <n v="512068683.5256899"/>
    <n v="1017944.68563"/>
    <n v="1407067.05657"/>
    <n v="418071.25066000002"/>
    <n v="857804.92930000008"/>
    <n v="480786.83261000004"/>
    <n v="505608.20723"/>
    <n v="47.231135384575822"/>
    <n v="35.933483402171213"/>
    <n v="-24821.374619999959"/>
    <n v="-4.9092111767696789"/>
    <n v="100"/>
    <n v="100"/>
    <n v="100"/>
    <n v="100"/>
    <n v="8.6017583301651823E-2"/>
    <n v="8.9793331847174473E-2"/>
    <n v="9.4827666464758667E-2"/>
    <n v="9.8738357469703414E-2"/>
    <m/>
    <m/>
    <m/>
    <n v="0"/>
    <m/>
    <n v="0"/>
    <m/>
    <n v="0"/>
    <m/>
    <n v="-28.734781188514212"/>
    <n v="43.964198936675189"/>
    <n v="58.662422238940536"/>
    <n v="50.559343465093164"/>
    <n v="175.16009474141532"/>
    <n v="-10.529182727748342"/>
    <n v="57.127914282392858"/>
    <n v="18.575662959806028"/>
    <s v="Grandes"/>
    <n v="2025"/>
    <n v="2"/>
    <d v="2026-08-03T00:00:00"/>
    <n v="1.0336597699512124"/>
    <s v="66 Credito"/>
    <n v="-4.9092111767696789"/>
    <n v="-8.0057175605097779"/>
    <n v="-28.734781188514212"/>
    <n v="-31.055439242982807"/>
    <n v="2.1653683765492549E-3"/>
    <n v="0.22307801497161303"/>
    <m/>
    <m/>
    <m/>
    <m/>
    <n v="2.2825366815379974E-3"/>
    <n v="0.12912152294141141"/>
    <x v="55"/>
    <x v="0"/>
  </r>
  <r>
    <n v="2026"/>
    <n v="6"/>
    <n v="603"/>
    <x v="21"/>
    <s v="Credito a la Vivienda"/>
    <n v="242"/>
    <s v="14063697603e22d600d336bee6cff12c8be93509ce84a0642918d89b2aef1753"/>
    <s v="62494afd1a4895e2be1120874c058412e30b56ad7bf55525b0ac454fd367add2"/>
    <x v="0"/>
    <n v="234567.02085"/>
    <n v="250911.03250999999"/>
    <n v="459852.30596000003"/>
    <n v="487058.15479"/>
    <n v="113245.53668999999"/>
    <n v="122038.42145000001"/>
    <n v="203147.08167999994"/>
    <n v="190710.88140000001"/>
    <n v="35563119.782749981"/>
    <n v="35274659.092"/>
    <n v="145.131"/>
    <n v="140.405"/>
    <n v="0"/>
    <n v="0"/>
    <n v="110851.92401999999"/>
    <n v="119097.80434999999"/>
    <n v="-147844.36277000001"/>
    <n v="308350.70929000003"/>
    <n v="0"/>
    <n v="0"/>
    <n v="0"/>
    <n v="0"/>
    <n v="0"/>
    <n v="0"/>
    <s v="Credito a la Vivienda"/>
    <s v="Daños Sin Autos"/>
    <s v="Credito a la Vivienda"/>
    <x v="56"/>
    <x v="0"/>
    <n v="234567.02085"/>
    <n v="250911.03250999999"/>
    <n v="558940177.29368985"/>
    <n v="533186385.44996989"/>
    <n v="535437122.91273993"/>
    <n v="512068683.5256899"/>
    <n v="321293.76777000003"/>
    <n v="335597.26976"/>
    <n v="185505.51542999997"/>
    <n v="205616.29356000002"/>
    <n v="234567.02085"/>
    <n v="250911.03250999999"/>
    <n v="73.007024841489027"/>
    <n v="74.765516623373372"/>
    <n v="-16344.011659999989"/>
    <n v="-6.5138672845517887"/>
    <n v="100"/>
    <n v="100"/>
    <n v="100"/>
    <n v="100"/>
    <n v="4.1966391105706644E-2"/>
    <n v="4.3808509125025187E-2"/>
    <n v="4.7058784574600422E-2"/>
    <n v="4.8999487877764758E-2"/>
    <m/>
    <m/>
    <m/>
    <n v="0"/>
    <m/>
    <n v="0"/>
    <m/>
    <n v="0"/>
    <m/>
    <n v="-7.2050135158479804"/>
    <n v="48.278541578280013"/>
    <n v="48.638124927861114"/>
    <n v="61.046991744422229"/>
    <n v="-6.9236207795798865"/>
    <n v="-147.94682104361701"/>
    <n v="-74.978796582492109"/>
    <n v="38.624138282098116"/>
    <s v="Grandes"/>
    <n v="2025"/>
    <n v="2"/>
    <d v="2026-08-03T00:00:00"/>
    <n v="1.0336597699512124"/>
    <s v="67 Credito a la Vivienda"/>
    <n v="-6.5138672845517887"/>
    <n v="-9.5581201541193241"/>
    <n v="-7.205013515847976"/>
    <n v="-10.226760118049445"/>
    <n v="1.2930595200004163E-3"/>
    <n v="0.53300256762057963"/>
    <m/>
    <m/>
    <m/>
    <m/>
    <n v="1.3784868532376396E-3"/>
    <n v="0.55898824759599208"/>
    <x v="56"/>
    <x v="0"/>
  </r>
  <r>
    <n v="2026"/>
    <n v="6"/>
    <n v="79"/>
    <x v="1"/>
    <s v="Total General"/>
    <n v="51"/>
    <s v="031b4af5197ec30a926f48cf40e11a7dbc470048a21e4003b7a3c07c5dab1baa"/>
    <s v="62494afd1a4895e2be1120874c058412e30b56ad7bf55525b0ac454fd367add2"/>
    <x v="1"/>
    <n v="55806634.746509999"/>
    <n v="49586162.051349998"/>
    <n v="97305474.038489997"/>
    <n v="84199301.567669988"/>
    <n v="21460579.682889998"/>
    <n v="21285134.473349996"/>
    <n v="45698596.276089989"/>
    <n v="42661127.76419998"/>
    <n v="35563119.782749981"/>
    <n v="35274659.092"/>
    <n v="145.131"/>
    <n v="140.405"/>
    <n v="0"/>
    <n v="0"/>
    <n v="21092937.009830002"/>
    <n v="20869165.53889"/>
    <n v="24769623.283709999"/>
    <n v="23252894.99399"/>
    <n v="40433743.126609996"/>
    <n v="35213436.045609996"/>
    <n v="2826982.0222"/>
    <n v="2677213.9240100002"/>
    <n v="1214828.55513"/>
    <n v="1399728.7402000001"/>
    <s v="Total General"/>
    <s v="Totales"/>
    <s v="Total General"/>
    <x v="0"/>
    <x v="0"/>
    <n v="55806634.746509999"/>
    <n v="49586162.051349998"/>
    <n v="558940177.29368985"/>
    <n v="533186385.44996989"/>
    <n v="535437122.91273993"/>
    <n v="512068683.5256899"/>
    <n v="558940177.29368985"/>
    <n v="533186385.44996989"/>
    <n v="290994775.94425023"/>
    <n v="269811598.98249996"/>
    <n v="55806634.746509999"/>
    <n v="49586162.051349998"/>
    <n v="9.9843663085230201"/>
    <n v="9.2999677794666393"/>
    <n v="6220472.6951600015"/>
    <n v="12.544775473282765"/>
    <n v="100"/>
    <n v="100"/>
    <n v="100"/>
    <n v="100"/>
    <n v="9.9843663085230201"/>
    <n v="10.422630848403985"/>
    <n v="9.2999677794666393"/>
    <n v="9.6834982584640557"/>
    <n v="7.234001914549161"/>
    <n v="0.50577541873762799"/>
    <n v="0.21734500479318378"/>
    <n v="5220307.0810000002"/>
    <n v="14.824759146589471"/>
    <n v="149768.09818999982"/>
    <n v="5.5941774710955183"/>
    <n v="-184900.18507000012"/>
    <n v="-13.209715551284651"/>
    <n v="0.82426169193183796"/>
    <n v="38.455247804083164"/>
    <n v="42.925553406024299"/>
    <n v="7.3749020453210772"/>
    <n v="1.0722588333635041"/>
    <n v="6.5227503504919015"/>
    <n v="85.156470763533946"/>
    <n v="89.74867664556993"/>
    <s v="Grandes"/>
    <n v="2025"/>
    <n v="2"/>
    <d v="2026-08-03T00:00:00"/>
    <n v="1.0336597699512124"/>
    <s v="10 Total General"/>
    <n v="12.544775473282765"/>
    <n v="8.8799029864485757"/>
    <n v="0.82426169193184018"/>
    <n v="-2.4589476896342561"/>
    <n v="0.27361343614653394"/>
    <n v="9.9687570582769596E-3"/>
    <n v="313081185.07672995"/>
    <n v="261925861.93376002"/>
    <n v="0.88035354319108727"/>
    <n v="0.74131056763498915"/>
    <n v="0.23830343280643393"/>
    <n v="8.6489400699117647E-3"/>
    <x v="0"/>
    <x v="1"/>
  </r>
  <r>
    <n v="2026"/>
    <n v="6"/>
    <n v="79"/>
    <x v="1"/>
    <s v="Total General Sin Pensiones"/>
    <n v="51"/>
    <s v="031b4af5197ec30a926f48cf40e11a7dbc470048a21e4003b7a3c07c5dab1baa"/>
    <s v="62494afd1a4895e2be1120874c058412e30b56ad7bf55525b0ac454fd367add2"/>
    <x v="1"/>
    <n v="55806634.746509999"/>
    <n v="49586162.051349998"/>
    <n v="97305474.038489997"/>
    <n v="84199301.567669988"/>
    <n v="21460579.682889998"/>
    <n v="21285134.473349996"/>
    <n v="45698596.276089989"/>
    <n v="42661127.764199987"/>
    <n v="35563119.782749981"/>
    <n v="35274659.092"/>
    <n v="145.131"/>
    <n v="140.405"/>
    <n v="0"/>
    <n v="0"/>
    <n v="21092937.009830002"/>
    <n v="20869165.53889"/>
    <n v="24769623.283709999"/>
    <n v="23252894.99399"/>
    <n v="40433743.126609996"/>
    <n v="35213436.045609996"/>
    <n v="2826982.0222"/>
    <n v="2677213.9240100002"/>
    <n v="1214828.55513"/>
    <n v="1399728.7402000001"/>
    <s v="Total General Sin Pensiones"/>
    <s v="Totales"/>
    <s v="Total General Sin Pensiones"/>
    <x v="1"/>
    <x v="0"/>
    <n v="55806634.746509999"/>
    <n v="49586162.051349998"/>
    <n v="558940177.29368985"/>
    <n v="533186385.44996989"/>
    <n v="535437122.91273993"/>
    <n v="512068683.5256899"/>
    <n v="535437122.91273993"/>
    <n v="512068683.5256899"/>
    <n v="272087211.59836"/>
    <n v="252694789.22596997"/>
    <n v="55806634.746509999"/>
    <n v="49586162.051349998"/>
    <n v="10.422630848403985"/>
    <n v="9.6834982584640557"/>
    <n v="6220472.6951600015"/>
    <n v="12.544775473282765"/>
    <n v="100"/>
    <n v="100"/>
    <n v="100"/>
    <n v="100"/>
    <n v="9.9843663085230201"/>
    <n v="10.422630848403985"/>
    <n v="9.2999677794666393"/>
    <n v="9.6834982584640557"/>
    <n v="7.5515389942806559"/>
    <n v="0.52797647029429318"/>
    <n v="0.22688538077476192"/>
    <n v="5220307.0810000002"/>
    <n v="14.824759146589471"/>
    <n v="149768.09818999982"/>
    <n v="5.5941774710955183"/>
    <n v="-184900.18507000012"/>
    <n v="-13.209715551284651"/>
    <n v="0.82426169193183796"/>
    <n v="38.455247804083164"/>
    <n v="42.925553406024299"/>
    <n v="7.8873900602755675"/>
    <n v="1.0722588333635041"/>
    <n v="6.5227503504919015"/>
    <n v="85.156470763533946"/>
    <n v="89.74867664556993"/>
    <s v="Grandes"/>
    <n v="2025"/>
    <n v="2"/>
    <d v="2026-08-03T00:00:00"/>
    <n v="1.0336597699512124"/>
    <s v="11 Total General Sin Pensiones"/>
    <n v="12.544775473282765"/>
    <n v="8.8799029864485757"/>
    <n v="0.82426169193184018"/>
    <n v="-2.4589476896342561"/>
    <n v="0.27361343614653394"/>
    <n v="1.0863123380210237E-2"/>
    <m/>
    <m/>
    <m/>
    <m/>
    <n v="0.23830343280643393"/>
    <n v="9.3770138521676403E-3"/>
    <x v="1"/>
    <x v="1"/>
  </r>
  <r>
    <n v="2026"/>
    <n v="6"/>
    <n v="34"/>
    <x v="2"/>
    <s v="Vida Total"/>
    <n v="23"/>
    <s v="535fa30d7e25dd8a49f1536779734ec8286108d115da5045d77f3b4185d8f790"/>
    <s v="62494afd1a4895e2be1120874c058412e30b56ad7bf55525b0ac454fd367add2"/>
    <x v="1"/>
    <n v="28322458.08509"/>
    <n v="27299771.86417"/>
    <n v="56290998.665629998"/>
    <n v="54428775.226260006"/>
    <n v="17912701.608100001"/>
    <n v="19158254.083130002"/>
    <n v="39425588.243159994"/>
    <n v="39672685.163269989"/>
    <n v="35563119.782749981"/>
    <n v="35274659.092"/>
    <n v="145.131"/>
    <n v="140.405"/>
    <n v="78112.581279999999"/>
    <n v="54893.129089999995"/>
    <n v="17750698.909650002"/>
    <n v="19023764.049210001"/>
    <n v="26285808.742729999"/>
    <n v="24510171.117520001"/>
    <n v="5059327.85647"/>
    <n v="4500622.9831799995"/>
    <n v="19478752.974310003"/>
    <n v="18597101.851840001"/>
    <n v="3784377.2543099998"/>
    <n v="4202047.0291499998"/>
    <s v="Vida Total"/>
    <s v="Totales"/>
    <s v="Vida Total"/>
    <x v="2"/>
    <x v="0"/>
    <n v="47394577.606800005"/>
    <n v="45949941.079129994"/>
    <n v="558940177.29368985"/>
    <n v="533186385.44996989"/>
    <n v="535437122.91273993"/>
    <n v="512068683.5256899"/>
    <n v="229504437.01060998"/>
    <n v="215530450.89256996"/>
    <n v="107972465.57320999"/>
    <n v="106915701.13472"/>
    <n v="28322458.08509"/>
    <n v="27299771.86417"/>
    <n v="12.340701754616036"/>
    <n v="12.666317799231733"/>
    <n v="1022686.2209200002"/>
    <n v="3.746134678371571"/>
    <n v="100"/>
    <n v="100"/>
    <n v="59.758857479566174"/>
    <n v="59.411984483630356"/>
    <n v="5.0671716286747142"/>
    <n v="5.2895955235635954"/>
    <n v="5.1201179567124564"/>
    <n v="5.3312715154158417"/>
    <n v="2.2044575357103477"/>
    <n v="8.4873099744949592"/>
    <n v="1.6489342444107293"/>
    <n v="558704.87329000048"/>
    <n v="12.413945255535207"/>
    <n v="881651.12247000262"/>
    <n v="4.7407984829785255"/>
    <n v="-417669.77484000009"/>
    <n v="-9.9396739718186193"/>
    <n v="-6.501388224758875"/>
    <n v="63.245575487425356"/>
    <n v="70.17734132890152"/>
    <n v="16.590064432634836"/>
    <n v="-6.6919729253731237"/>
    <n v="7.2444929767983668"/>
    <n v="67.529590142663594"/>
    <n v="77.615794512392085"/>
    <s v="Grandes"/>
    <n v="2025"/>
    <n v="2"/>
    <d v="2026-08-03T00:00:00"/>
    <n v="1.0336597699512124"/>
    <s v="12 Vida Total"/>
    <n v="3.746134678371571"/>
    <n v="0.36777834864201292"/>
    <n v="-6.5013882247588795"/>
    <n v="-9.5460474584841872"/>
    <n v="0.15828475963161745"/>
    <n v="1.5229291979638331E-2"/>
    <m/>
    <m/>
    <m/>
    <m/>
    <n v="0.15404598064798977"/>
    <n v="1.604356065911346E-2"/>
    <x v="2"/>
    <x v="1"/>
  </r>
  <r>
    <n v="2026"/>
    <n v="6"/>
    <n v="50"/>
    <x v="22"/>
    <s v="Vida Individual"/>
    <n v="38"/>
    <s v="aea92132c4cbeb263e6ac2bf6c183b5d81737f179f21efdc5863739672f0f470"/>
    <s v="62494afd1a4895e2be1120874c058412e30b56ad7bf55525b0ac454fd367add2"/>
    <x v="1"/>
    <n v="25393134.307349999"/>
    <n v="24060307.46291"/>
    <n v="48830573.777620003"/>
    <n v="48322520.278020002"/>
    <n v="16238895.039169997"/>
    <n v="15752360.13517"/>
    <n v="31715219.539049998"/>
    <n v="32518544.768000003"/>
    <n v="35563119.782749981"/>
    <n v="35274659.092"/>
    <n v="145.131"/>
    <n v="140.405"/>
    <n v="0"/>
    <n v="0"/>
    <n v="16235609.43767"/>
    <n v="15745335.889290001"/>
    <n v="9347796.1872900017"/>
    <n v="9087591.8963399995"/>
    <n v="18560079.92867"/>
    <n v="18107100.832529999"/>
    <n v="6833054.3786800001"/>
    <n v="5953206.63038"/>
    <n v="0"/>
    <n v="0"/>
    <s v="Vida Individual"/>
    <s v="Vida"/>
    <s v="Vida"/>
    <x v="3"/>
    <x v="0"/>
    <n v="27984284.840740003"/>
    <n v="26568293.871599998"/>
    <n v="558940177.29368985"/>
    <n v="533186385.44996989"/>
    <n v="535437122.91273993"/>
    <n v="512068683.5256899"/>
    <n v="171635604.89679998"/>
    <n v="160803690.49424002"/>
    <n v="79251984.91757001"/>
    <n v="77260926.294649988"/>
    <n v="27647828.749359999"/>
    <n v="26113166.03836"/>
    <n v="14.794794077032112"/>
    <n v="14.962534372786573"/>
    <n v="1332826.8444399983"/>
    <n v="5.5395254050456755"/>
    <n v="91.844949335986499"/>
    <n v="92.138607120889247"/>
    <n v="90.740694114084476"/>
    <n v="90.560227838450345"/>
    <n v="4.543086244095031"/>
    <n v="4.7425053700447872"/>
    <n v="4.5125509801989558"/>
    <n v="4.6986484893491678"/>
    <n v="10.813653693724966"/>
    <n v="3.9811403833071455"/>
    <m/>
    <n v="452979.09614000097"/>
    <n v="2.5016655086285811"/>
    <n v="879847.74830000009"/>
    <n v="14.779392064270391"/>
    <n v="0"/>
    <m/>
    <n v="3.0886476681911246"/>
    <n v="63.949943487164077"/>
    <n v="65.470319360851647"/>
    <n v="20.490206088920136"/>
    <n v="3.1137700194346696"/>
    <n v="2.8632919910807075"/>
    <n v="173.68381929149473"/>
    <n v="173.26191656594295"/>
    <s v="Grandes"/>
    <n v="2025"/>
    <n v="2"/>
    <d v="2026-08-03T00:00:00"/>
    <n v="1.0336597699512124"/>
    <s v="13 Vida Individual"/>
    <n v="5.5395254050456755"/>
    <n v="2.1027696666834643"/>
    <n v="3.0886476681911299"/>
    <n v="-0.26829846240722616"/>
    <n v="0.13730677757159385"/>
    <n v="2.1888593178178446E-2"/>
    <m/>
    <m/>
    <m/>
    <m/>
    <n v="0.13676387154893285"/>
    <n v="2.2387743485681968E-2"/>
    <x v="3"/>
    <x v="1"/>
  </r>
  <r>
    <n v="2026"/>
    <n v="6"/>
    <n v="1"/>
    <x v="23"/>
    <s v="Vida Gpo y Col"/>
    <n v="30"/>
    <s v="624b60c58c9d8bfb6ff1886c2fd605d2adeb6ea4da576068201b6c6958ce93f4"/>
    <s v="62494afd1a4895e2be1120874c058412e30b56ad7bf55525b0ac454fd367add2"/>
    <x v="1"/>
    <n v="8733763.2377700005"/>
    <n v="9570421.9209599998"/>
    <n v="9308438.8698700015"/>
    <n v="10156193.415350001"/>
    <n v="3165378.1989900013"/>
    <n v="3592867.7614299995"/>
    <n v="6944802.1013599988"/>
    <n v="7091398.9726400012"/>
    <n v="35563119.782749981"/>
    <n v="35274659.092"/>
    <n v="145.131"/>
    <n v="140.405"/>
    <n v="-34262.580299999994"/>
    <n v="-55988.916010000001"/>
    <n v="2440862.2036700002"/>
    <n v="2869601.6861"/>
    <n v="4172844.86938"/>
    <n v="4936585.9643999999"/>
    <n v="4228381.64487"/>
    <n v="2171039.78571"/>
    <n v="4505381.5928999996"/>
    <n v="7399382.1352500003"/>
    <n v="0"/>
    <n v="0"/>
    <s v="Vida Gpo y Col"/>
    <s v="Vida"/>
    <s v="Vida"/>
    <x v="4"/>
    <x v="0"/>
    <n v="36847039.208959997"/>
    <n v="34421360.903379999"/>
    <n v="558940177.29368985"/>
    <n v="533186385.44996989"/>
    <n v="535437122.91273993"/>
    <n v="512068683.5256899"/>
    <n v="57868832.11381001"/>
    <n v="54726760.39833001"/>
    <n v="28720480.655640002"/>
    <n v="29654774.840070006"/>
    <n v="23910775.806330003"/>
    <n v="22774685.90904"/>
    <n v="15.092344045570858"/>
    <n v="17.487645625835441"/>
    <n v="-836658.68318999931"/>
    <n v="-8.742129553950484"/>
    <n v="36.526473705875631"/>
    <n v="42.022190598734859"/>
    <n v="23.702754482499191"/>
    <n v="27.803729050178937"/>
    <n v="1.5625577821329037"/>
    <n v="1.6311463781702225"/>
    <n v="1.7949486675064426"/>
    <n v="1.8689723134533109"/>
    <n v="7.3068377059244725"/>
    <n v="7.7855063396463819"/>
    <m/>
    <n v="2057341.85916"/>
    <n v="94.762973608389345"/>
    <n v="-2894000.5423500007"/>
    <n v="-39.111381051172359"/>
    <n v="0"/>
    <m/>
    <n v="-11.898282676283433"/>
    <n v="36.243004450830753"/>
    <n v="37.541372690804025"/>
    <n v="11.021327382863275"/>
    <n v="-14.940731478754055"/>
    <n v="-15.471038092473011"/>
    <n v="58.493959878088219"/>
    <n v="58.129276119043048"/>
    <s v="Grandes"/>
    <n v="2025"/>
    <n v="2"/>
    <d v="2026-08-03T00:00:00"/>
    <n v="1.0336597699512124"/>
    <s v="14 Vida Gpo y Col"/>
    <n v="-8.742129553950484"/>
    <n v="-11.71382199545525"/>
    <n v="-11.898282676283436"/>
    <n v="-14.767199145348512"/>
    <n v="2.617441587446187E-2"/>
    <n v="2.2777884878987811E-2"/>
    <m/>
    <m/>
    <m/>
    <m/>
    <n v="2.8744368540621144E-2"/>
    <n v="3.0581774953480141E-2"/>
    <x v="4"/>
    <x v="1"/>
  </r>
  <r>
    <n v="2026"/>
    <n v="6"/>
    <n v="905"/>
    <x v="4"/>
    <s v="Pensiones Total"/>
    <n v="51"/>
    <s v="031b4af5197ec30a926f48cf40e11a7dbc470048a21e4003b7a3c07c5dab1baa"/>
    <s v="62494afd1a4895e2be1120874c058412e30b56ad7bf55525b0ac454fd367add2"/>
    <x v="1"/>
    <n v="7349003.3588199997"/>
    <n v="5520194.9199399995"/>
    <n v="13176724.319730002"/>
    <n v="12382874.383089999"/>
    <n v="5862776.4371399982"/>
    <n v="5347138.1317499997"/>
    <n v="11402924.38902"/>
    <n v="10398199.94245"/>
    <n v="35563119.782749981"/>
    <n v="35274659.092"/>
    <n v="145.131"/>
    <n v="140.405"/>
    <n v="0"/>
    <n v="0"/>
    <n v="5862776.4371400001"/>
    <n v="5347138.1317499997"/>
    <n v="-131421.04433999999"/>
    <n v="-814357.64327"/>
    <n v="0"/>
    <n v="0"/>
    <n v="0"/>
    <n v="0"/>
    <n v="7349003.3588200007"/>
    <n v="5520194.9199400013"/>
    <s v="Pensiones Total"/>
    <s v="Totales"/>
    <s v="Pensiones Total"/>
    <x v="5"/>
    <x v="0"/>
    <n v="7349003.3588199997"/>
    <n v="5520194.9199399995"/>
    <n v="558940177.29368985"/>
    <n v="533186385.44996989"/>
    <n v="535437122.91273993"/>
    <n v="512068683.5256899"/>
    <n v="23503054.380949996"/>
    <n v="21117701.924279999"/>
    <n v="18907564.34589"/>
    <n v="17116809.756529998"/>
    <n v="7349003.3588199997"/>
    <n v="5520194.9199399995"/>
    <n v="31.268290664283239"/>
    <n v="26.140130870931443"/>
    <n v="1828808.4388800003"/>
    <n v="33.129417808671846"/>
    <n v="100"/>
    <n v="100"/>
    <n v="100"/>
    <n v="100"/>
    <n v="1.314810360279135"/>
    <n v="1.37252406386056"/>
    <n v="1.03532180689148"/>
    <n v="1.0780184568078663"/>
    <m/>
    <m/>
    <n v="31.268290664283239"/>
    <n v="0"/>
    <m/>
    <n v="0"/>
    <m/>
    <n v="1828808.4388799993"/>
    <n v="33.129417808671803"/>
    <n v="9.6432576208993694"/>
    <n v="79.77648329829259"/>
    <n v="96.865023958395284"/>
    <n v="31.007570990572404"/>
    <n v="9.6432576208994156"/>
    <n v="-83.861999033706198"/>
    <n v="-4461.0636497244559"/>
    <n v="-656.60808564145304"/>
    <s v="Grandes"/>
    <n v="2025"/>
    <n v="2"/>
    <d v="2026-08-03T00:00:00"/>
    <n v="1.0336597699512124"/>
    <s v="15 Pensiones Total"/>
    <n v="33.129417808671846"/>
    <n v="28.794233536781068"/>
    <n v="9.6432576208993783"/>
    <n v="6.0728692440786487"/>
    <n v="3.7051654636108218E-2"/>
    <n v="9.7770600106610234E-2"/>
    <m/>
    <m/>
    <m/>
    <m/>
    <n v="3.5046388967129506E-2"/>
    <n v="6.8330644194942308E-2"/>
    <x v="5"/>
    <x v="1"/>
  </r>
  <r>
    <n v="2026"/>
    <n v="6"/>
    <n v="905"/>
    <x v="4"/>
    <s v="Pensiones IMSS"/>
    <n v="51"/>
    <s v="031b4af5197ec30a926f48cf40e11a7dbc470048a21e4003b7a3c07c5dab1baa"/>
    <s v="62494afd1a4895e2be1120874c058412e30b56ad7bf55525b0ac454fd367add2"/>
    <x v="1"/>
    <n v="4856852.1472300002"/>
    <n v="3826684.6122899996"/>
    <n v="9194254.841740001"/>
    <n v="9017587.5538499989"/>
    <n v="4420232.9575800002"/>
    <n v="4083255.99602"/>
    <n v="8621857.2918099985"/>
    <n v="7932852.2028300008"/>
    <n v="35563119.782749981"/>
    <n v="35274659.092"/>
    <n v="145.131"/>
    <n v="140.405"/>
    <n v="0"/>
    <n v="0"/>
    <n v="4420232.9575800002"/>
    <n v="4083255.99602"/>
    <n v="-82597.062660000025"/>
    <n v="-658296.27175999992"/>
    <n v="0"/>
    <n v="0"/>
    <n v="0"/>
    <n v="0"/>
    <n v="4856852.1472300002"/>
    <n v="3826684.6122899991"/>
    <s v="Pensiones IMSS"/>
    <s v="Pensiones"/>
    <s v="Pensiones IMSS"/>
    <x v="6"/>
    <x v="0"/>
    <n v="7349003.3588199997"/>
    <n v="5520194.9199399995"/>
    <n v="558940177.29368985"/>
    <n v="533186385.44996989"/>
    <n v="535437122.91273993"/>
    <n v="512068683.5256899"/>
    <n v="15487361.55239"/>
    <n v="14217315.860979998"/>
    <n v="14631956.40845"/>
    <n v="13375823.81703"/>
    <n v="7349003.3588199997"/>
    <n v="5520194.9199399995"/>
    <n v="31.360100497431041"/>
    <n v="26.915661505365378"/>
    <n v="1030167.5349400006"/>
    <n v="26.920628149794613"/>
    <n v="66.088582493311662"/>
    <n v="69.321548745811185"/>
    <n v="66.088582493311662"/>
    <n v="69.321548745811185"/>
    <n v="0.86893952958368437"/>
    <n v="0.90708169818503981"/>
    <n v="0.71770111104029055"/>
    <n v="0.74729909002490658"/>
    <m/>
    <m/>
    <n v="31.360100497431041"/>
    <n v="0"/>
    <m/>
    <n v="0"/>
    <m/>
    <n v="1030167.5349400011"/>
    <n v="26.920628149794634"/>
    <n v="8.2526533209883457"/>
    <n v="91.010243334275344"/>
    <n v="106.70479565799546"/>
    <n v="30.209445915430024"/>
    <n v="8.2526533209883457"/>
    <n v="-87.452904383132662"/>
    <n v="-5351.5619263306126"/>
    <n v="-620.27633623127429"/>
    <s v="Grandes"/>
    <n v="2025"/>
    <n v="2"/>
    <d v="2026-08-03T00:00:00"/>
    <n v="1.0336597699512124"/>
    <s v="16 Pensiones IMSS"/>
    <n v="26.920628149794613"/>
    <n v="22.787624941410975"/>
    <n v="8.2526533209883439"/>
    <n v="4.7275481429423873"/>
    <n v="2.5853341601935913E-2"/>
    <n v="9.8345590320897472E-2"/>
    <m/>
    <m/>
    <m/>
    <m/>
    <n v="2.5521851484575139E-2"/>
    <n v="7.2445283427140766E-2"/>
    <x v="6"/>
    <x v="1"/>
  </r>
  <r>
    <n v="2026"/>
    <n v="6"/>
    <n v="906"/>
    <x v="5"/>
    <s v="IMSS Incapacidad Permanente RT"/>
    <n v="256"/>
    <s v="51e8ea280b44e16934d4d611901f3d3afc41789840acdff81942c2f65009cd52"/>
    <s v="62494afd1a4895e2be1120874c058412e30b56ad7bf55525b0ac454fd367add2"/>
    <x v="1"/>
    <n v="1002639.73552"/>
    <n v="1329414.4739400002"/>
    <n v="2455107.0532299997"/>
    <n v="2355118.0722700004"/>
    <n v="544837.82935999997"/>
    <n v="475381.34533000004"/>
    <n v="1057439.3115600001"/>
    <n v="901369.21843999997"/>
    <n v="35563119.782749981"/>
    <n v="35274659.092"/>
    <n v="145.131"/>
    <n v="140.405"/>
    <n v="0"/>
    <n v="0"/>
    <n v="544837.82935999997"/>
    <n v="475381.34532999998"/>
    <n v="-146550.82681999999"/>
    <n v="-209083.13458000001"/>
    <n v="0"/>
    <n v="0"/>
    <n v="0"/>
    <n v="0"/>
    <n v="1002639.73552"/>
    <n v="1329425.7909500001"/>
    <s v="IMSS Incapacidad Permanente RT"/>
    <s v="Pensiones"/>
    <s v="Pensiones IMSS"/>
    <x v="7"/>
    <x v="0"/>
    <n v="6312736.01107"/>
    <n v="8196481.6780000003"/>
    <n v="558940177.29368985"/>
    <n v="533186385.44996989"/>
    <n v="535437122.91273993"/>
    <n v="512068683.5256899"/>
    <n v="2766789.34473"/>
    <n v="2418806.0723000001"/>
    <n v="1747219.49437"/>
    <n v="1544910.9667199999"/>
    <n v="6312736.01107"/>
    <n v="8196481.6780000003"/>
    <n v="36.23838357733171"/>
    <n v="54.961598168797522"/>
    <n v="-326774.73842000018"/>
    <n v="-24.580350584835621"/>
    <n v="15.882807926100078"/>
    <n v="16.219330758809026"/>
    <n v="15.882807926100078"/>
    <n v="16.219330758809026"/>
    <n v="0.17938229818701554"/>
    <n v="0.18725629819346687"/>
    <n v="0.24933391215870462"/>
    <n v="0.25961643754246588"/>
    <m/>
    <m/>
    <n v="36.23838357733171"/>
    <n v="0"/>
    <m/>
    <n v="0"/>
    <m/>
    <n v="-326786.05543000007"/>
    <n v="-24.580992610086238"/>
    <n v="14.610687758852769"/>
    <n v="54.340338813465259"/>
    <n v="35.758700890408328"/>
    <n v="31.183135897671161"/>
    <n v="14.610687758852791"/>
    <n v="-29.90786793282637"/>
    <n v="-371.77397165366608"/>
    <n v="-227.36474956955851"/>
    <s v="Grandes"/>
    <n v="2025"/>
    <n v="2"/>
    <d v="2026-08-03T00:00:00"/>
    <n v="1.0336597699512124"/>
    <s v="17 IMSS Incapacidad Permanente RT"/>
    <n v="-24.580350584835621"/>
    <n v="-27.036292204035274"/>
    <n v="14.610687758852769"/>
    <n v="10.878541557501324"/>
    <n v="6.9035199055310619E-3"/>
    <n v="0.13132204442978249"/>
    <m/>
    <m/>
    <m/>
    <m/>
    <n v="6.6655270392635751E-3"/>
    <n v="0.30207772732683669"/>
    <x v="7"/>
    <x v="1"/>
  </r>
  <r>
    <n v="2026"/>
    <n v="6"/>
    <n v="906"/>
    <x v="5"/>
    <s v="IMSS Invalidez (invalidez y vida)"/>
    <n v="256"/>
    <s v="51e8ea280b44e16934d4d611901f3d3afc41789840acdff81942c2f65009cd52"/>
    <s v="62494afd1a4895e2be1120874c058412e30b56ad7bf55525b0ac454fd367add2"/>
    <x v="1"/>
    <n v="630296.47216"/>
    <n v="1132534.4364100001"/>
    <n v="1461628.3345899996"/>
    <n v="1674352.65674"/>
    <n v="560006.94579000014"/>
    <n v="450010.69407000003"/>
    <n v="1101445.9462099997"/>
    <n v="787985.66515999998"/>
    <n v="35563119.782749981"/>
    <n v="35274659.092"/>
    <n v="145.131"/>
    <n v="140.405"/>
    <n v="0"/>
    <n v="0"/>
    <n v="560006.94578999991"/>
    <n v="450010.69406999997"/>
    <n v="155666.16158000001"/>
    <n v="160984.38794999997"/>
    <n v="0"/>
    <n v="0"/>
    <n v="0"/>
    <n v="0"/>
    <n v="630303.89942999999"/>
    <n v="1132534.4364100001"/>
    <s v="IMSS Invalidez (invalidez y vida)"/>
    <s v="Pensiones"/>
    <s v="Pensiones IMSS"/>
    <x v="8"/>
    <x v="0"/>
    <n v="6312736.01107"/>
    <n v="8196481.6780000003"/>
    <n v="558940177.29368985"/>
    <n v="533186385.44996989"/>
    <n v="535437122.91273993"/>
    <n v="512068683.5256899"/>
    <n v="4455307.3928300003"/>
    <n v="4188149.27978"/>
    <n v="3378460.9141500005"/>
    <n v="2984166.05754"/>
    <n v="6312736.01107"/>
    <n v="8196481.6780000003"/>
    <n v="14.147092817306984"/>
    <n v="27.041405660437473"/>
    <n v="-502237.96425000008"/>
    <n v="-44.346374653474982"/>
    <n v="9.9845213082681354"/>
    <n v="13.817324077595531"/>
    <n v="9.9845213082681354"/>
    <n v="13.817324077595531"/>
    <n v="0.11276635635888752"/>
    <n v="0.11771624438948723"/>
    <n v="0.21240873122711579"/>
    <n v="0.22116846291249173"/>
    <m/>
    <m/>
    <n v="14.147259523424992"/>
    <n v="0"/>
    <m/>
    <n v="0"/>
    <m/>
    <n v="-502230.53698000009"/>
    <n v="-44.345718843835904"/>
    <n v="24.443030614488027"/>
    <n v="88.848180265213841"/>
    <n v="39.734835392421317"/>
    <n v="16.575800638821196"/>
    <n v="24.443030614487981"/>
    <n v="-3.3035665369313572"/>
    <n v="359.74866991385335"/>
    <n v="279.53685434998113"/>
    <s v="Grandes"/>
    <n v="2025"/>
    <n v="2"/>
    <d v="2026-08-03T00:00:00"/>
    <n v="1.0336597699512124"/>
    <s v="18 IMSS Invalidez (invalidez y vida)"/>
    <n v="-44.346374653474982"/>
    <n v="-46.158661714045621"/>
    <n v="24.443030614488016"/>
    <n v="20.390707108937395"/>
    <n v="4.1099553231518449E-3"/>
    <n v="2.0014023518149883E-2"/>
    <m/>
    <m/>
    <m/>
    <m/>
    <n v="4.7388039853161956E-3"/>
    <n v="7.3123762009233984E-2"/>
    <x v="8"/>
    <x v="1"/>
  </r>
  <r>
    <n v="2026"/>
    <n v="6"/>
    <n v="905"/>
    <x v="4"/>
    <s v="IMSS Jubilacion (retiro, cesantia y vejez)"/>
    <n v="51"/>
    <s v="031b4af5197ec30a926f48cf40e11a7dbc470048a21e4003b7a3c07c5dab1baa"/>
    <s v="62494afd1a4895e2be1120874c058412e30b56ad7bf55525b0ac454fd367add2"/>
    <x v="1"/>
    <n v="179448.34203999999"/>
    <n v="139008.96915000002"/>
    <n v="345799.93114999996"/>
    <n v="355759.35226000001"/>
    <n v="80061.83017999999"/>
    <n v="65738.649440000008"/>
    <n v="151898.26902000001"/>
    <n v="126915.50399"/>
    <n v="35563119.782749981"/>
    <n v="35274659.092"/>
    <n v="145.131"/>
    <n v="140.405"/>
    <n v="0"/>
    <n v="0"/>
    <n v="80061.830180000004"/>
    <n v="65738.649439999994"/>
    <n v="17288.62386"/>
    <n v="13832.24833"/>
    <n v="0"/>
    <n v="0"/>
    <n v="0"/>
    <n v="0"/>
    <n v="179448.34204000002"/>
    <n v="139008.96914999999"/>
    <s v="IMSS Jubilacion (retiro, cesantia y vejez)"/>
    <s v="Pensiones"/>
    <s v="Pensiones IMSS"/>
    <x v="9"/>
    <x v="0"/>
    <n v="7349003.3588199997"/>
    <n v="5520194.9199399995"/>
    <n v="558940177.29368985"/>
    <n v="533186385.44996989"/>
    <n v="535437122.91273993"/>
    <n v="512068683.5256899"/>
    <n v="662242.45016000001"/>
    <n v="562602.77382"/>
    <n v="253936.16149999999"/>
    <n v="198506.75829000003"/>
    <n v="7349003.3588199997"/>
    <n v="5520194.9199399995"/>
    <n v="27.097076304402513"/>
    <n v="24.708191217428084"/>
    <n v="40439.37288999997"/>
    <n v="29.091196875478719"/>
    <n v="2.4418051438857051"/>
    <n v="2.5181895053718675"/>
    <n v="2.4418051438857051"/>
    <n v="2.5181895053718675"/>
    <n v="3.210510700963809E-2"/>
    <n v="3.3514363192416269E-2"/>
    <n v="2.6071365087967643E-2"/>
    <n v="2.7146547645307446E-2"/>
    <m/>
    <m/>
    <n v="27.097076304402517"/>
    <n v="0"/>
    <m/>
    <n v="0"/>
    <m/>
    <n v="40439.372890000028"/>
    <n v="29.091196875478765"/>
    <n v="21.788066627491066"/>
    <n v="44.615530725914304"/>
    <n v="47.290940895377467"/>
    <n v="31.528329682182736"/>
    <n v="21.788066627491109"/>
    <n v="24.987807097879067"/>
    <n v="463.08966421113411"/>
    <n v="475.25642882960011"/>
    <s v="Grandes"/>
    <n v="2025"/>
    <n v="2"/>
    <d v="2026-08-03T00:00:00"/>
    <n v="1.0336597699512124"/>
    <s v="19 IMSS Jubilacion (retiro, cesantia y vejez)"/>
    <n v="29.091196875478719"/>
    <n v="24.887511953349673"/>
    <n v="21.788066627491062"/>
    <n v="17.822198529830885"/>
    <n v="9.7235544367997627E-4"/>
    <n v="7.3425154424661215E-2"/>
    <m/>
    <m/>
    <m/>
    <m/>
    <n v="1.0068809754724122E-3"/>
    <n v="6.1049471323699027E-2"/>
    <x v="9"/>
    <x v="1"/>
  </r>
  <r>
    <n v="2026"/>
    <n v="6"/>
    <n v="905"/>
    <x v="4"/>
    <s v="IMSS Muerte (invalidez y vida)"/>
    <n v="51"/>
    <s v="031b4af5197ec30a926f48cf40e11a7dbc470048a21e4003b7a3c07c5dab1baa"/>
    <s v="62494afd1a4895e2be1120874c058412e30b56ad7bf55525b0ac454fd367add2"/>
    <x v="1"/>
    <n v="2434674.4290100001"/>
    <n v="1764063.2987299999"/>
    <n v="4496765.8393799998"/>
    <n v="4346983.43511"/>
    <n v="2541346.2321100002"/>
    <n v="2351242.73434"/>
    <n v="4962612.8447599998"/>
    <n v="4583317.3143999996"/>
    <n v="35563119.782749981"/>
    <n v="35274659.092"/>
    <n v="145.131"/>
    <n v="140.405"/>
    <n v="0"/>
    <n v="0"/>
    <n v="2541346.2321100002"/>
    <n v="2351242.73434"/>
    <n v="30887.805179999999"/>
    <n v="-295320.53952999995"/>
    <n v="0"/>
    <n v="0"/>
    <n v="0"/>
    <n v="0"/>
    <n v="2434674.4290100001"/>
    <n v="1764063.2987299999"/>
    <s v="IMSS Muerte (invalidez y vida)"/>
    <s v="Pensiones"/>
    <s v="Pensiones IMSS"/>
    <x v="10"/>
    <x v="0"/>
    <n v="7349003.3588199997"/>
    <n v="5520194.9199399995"/>
    <n v="558940177.29368985"/>
    <n v="533186385.44996989"/>
    <n v="535437122.91273993"/>
    <n v="512068683.5256899"/>
    <n v="7193687.9078200003"/>
    <n v="6643121.2913499996"/>
    <n v="8406784.1760200001"/>
    <n v="7838620.3806600003"/>
    <n v="7349003.3588199997"/>
    <n v="5520194.9199399995"/>
    <n v="33.84459348539923"/>
    <n v="26.554735663595135"/>
    <n v="670611.13028000016"/>
    <n v="38.015139862769807"/>
    <n v="33.129314413606778"/>
    <n v="31.956540019227692"/>
    <n v="33.129314413606778"/>
    <n v="31.956540019227692"/>
    <n v="0.43558765819955064"/>
    <n v="0.4547078125187779"/>
    <n v="0.33085302754706702"/>
    <n v="0.34449739956446662"/>
    <m/>
    <m/>
    <n v="33.84459348539923"/>
    <n v="0"/>
    <m/>
    <n v="0"/>
    <m/>
    <n v="670611.13028000016"/>
    <n v="38.015139862769807"/>
    <n v="8.085234884239334"/>
    <n v="104.38135800947215"/>
    <n v="133.28562166860607"/>
    <n v="30.229707090127089"/>
    <n v="8.085234884239334"/>
    <n v="-110.4590778647356"/>
    <n v="8227.6685484779409"/>
    <n v="-796.16634118371246"/>
    <s v="Grandes"/>
    <n v="2025"/>
    <n v="2"/>
    <d v="2026-08-03T00:00:00"/>
    <n v="1.0336597699512124"/>
    <s v="20 IMSS Muerte (invalidez y vida)"/>
    <n v="38.015139862769807"/>
    <n v="33.520858482558495"/>
    <n v="8.0852348842393251"/>
    <n v="4.5655814672373518"/>
    <n v="1.2644463890823134E-2"/>
    <n v="0.11454565081919282"/>
    <m/>
    <m/>
    <m/>
    <m/>
    <n v="1.2302965174917463E-2"/>
    <n v="7.0515398616341138E-2"/>
    <x v="10"/>
    <x v="1"/>
  </r>
  <r>
    <n v="2026"/>
    <n v="6"/>
    <n v="902"/>
    <x v="3"/>
    <s v="IMSS Muerte (riesgos de trabajo)"/>
    <n v="30"/>
    <s v="624b60c58c9d8bfb6ff1886c2fd605d2adeb6ea4da576068201b6c6958ce93f4"/>
    <s v="62494afd1a4895e2be1120874c058412e30b56ad7bf55525b0ac454fd367add2"/>
    <x v="1"/>
    <n v="133004.98019999999"/>
    <n v="97587.520199999999"/>
    <n v="322063.26275999995"/>
    <n v="211608.90641000003"/>
    <n v="371028.41983999999"/>
    <n v="357755.50014999992"/>
    <n v="732940.89152999991"/>
    <n v="709967.07565999997"/>
    <n v="35563119.782749981"/>
    <n v="35274659.092"/>
    <n v="145.131"/>
    <n v="140.405"/>
    <n v="0"/>
    <n v="0"/>
    <n v="371028.41983999999"/>
    <n v="357755.50014999998"/>
    <n v="-33945.365909999993"/>
    <n v="-61002.057679999998"/>
    <n v="0"/>
    <n v="0"/>
    <n v="0"/>
    <n v="0"/>
    <n v="133004.98020000002"/>
    <n v="97587.520200000014"/>
    <s v="IMSS Muerte (riesgos de trabajo)"/>
    <s v="Pensiones"/>
    <s v="Pensiones IMSS"/>
    <x v="11"/>
    <x v="0"/>
    <n v="9423778.7581500001"/>
    <n v="7393377.26566"/>
    <n v="558940177.29368985"/>
    <n v="533186385.44996989"/>
    <n v="535437122.91273993"/>
    <n v="512068683.5256899"/>
    <n v="409334.45684999996"/>
    <n v="404636.44373"/>
    <n v="845555.66241000011"/>
    <n v="809619.65381999989"/>
    <n v="9423778.7581500001"/>
    <n v="7393377.26566"/>
    <n v="32.492984153723341"/>
    <n v="24.117333401910976"/>
    <n v="35417.459999999992"/>
    <n v="36.293021820222449"/>
    <n v="1.4113763025789716"/>
    <n v="1.3199315643375118"/>
    <n v="1.4113763025789716"/>
    <n v="1.3199315643375118"/>
    <n v="2.3795924072588858E-2"/>
    <n v="2.4840448020574731E-2"/>
    <n v="1.8302702931479269E-2"/>
    <n v="1.9057506022061618E-2"/>
    <m/>
    <m/>
    <n v="32.492984153723349"/>
    <n v="0"/>
    <m/>
    <n v="0"/>
    <m/>
    <n v="35417.460000000006"/>
    <n v="36.293021820222471"/>
    <n v="3.7100532862345936"/>
    <n v="278.95829109713293"/>
    <n v="366.59964247149702"/>
    <n v="43.879833857713869"/>
    <n v="3.7100532862345714"/>
    <n v="-44.35373624924582"/>
    <n v="-1093.0164100269674"/>
    <n v="-586.46464358085564"/>
    <s v="Grandes"/>
    <n v="2025"/>
    <n v="2"/>
    <d v="2026-08-03T00:00:00"/>
    <n v="1.0336597699512124"/>
    <s v="21 IMSS Muerte (riesgos de trabajo)"/>
    <n v="36.293021820222449"/>
    <n v="31.854818947491125"/>
    <n v="3.710053286234591"/>
    <n v="0.33287189955123397"/>
    <n v="9.0561026346236894E-4"/>
    <n v="0.10557940192141162"/>
    <m/>
    <m/>
    <m/>
    <m/>
    <n v="5.9890198458939373E-4"/>
    <n v="5.8164577041893081E-2"/>
    <x v="11"/>
    <x v="1"/>
  </r>
  <r>
    <n v="2026"/>
    <n v="6"/>
    <n v="906"/>
    <x v="5"/>
    <s v="Pensiones ISSSTE"/>
    <n v="256"/>
    <s v="51e8ea280b44e16934d4d611901f3d3afc41789840acdff81942c2f65009cd52"/>
    <s v="62494afd1a4895e2be1120874c058412e30b56ad7bf55525b0ac454fd367add2"/>
    <x v="1"/>
    <n v="2583700.3840399999"/>
    <n v="2517666.11668"/>
    <n v="4658102.2335400004"/>
    <n v="3714167.6873000003"/>
    <n v="1182097.6450400001"/>
    <n v="1001757.86765"/>
    <n v="2279619.4423800004"/>
    <n v="1914438.7897200005"/>
    <n v="35563119.782749981"/>
    <n v="35274659.092"/>
    <n v="145.131"/>
    <n v="140.405"/>
    <n v="0"/>
    <n v="0"/>
    <n v="1182097.6450399999"/>
    <n v="1001757.8676499999"/>
    <n v="-27605.957359999997"/>
    <n v="-53657.224029999998"/>
    <n v="0"/>
    <n v="0"/>
    <n v="0"/>
    <n v="0"/>
    <n v="2596891.2837799997"/>
    <n v="2519519.1329900003"/>
    <s v="Pensiones ISSSTE"/>
    <s v="Pensiones"/>
    <s v="Pensiones ISSSTE"/>
    <x v="12"/>
    <x v="0"/>
    <n v="6312736.01107"/>
    <n v="8196481.6780000003"/>
    <n v="558940177.29368985"/>
    <n v="533186385.44996989"/>
    <n v="535437122.91273993"/>
    <n v="512068683.5256899"/>
    <n v="8015692.8285600003"/>
    <n v="6900386.0633000005"/>
    <n v="4275607.9374399995"/>
    <n v="3740985.9394999999"/>
    <n v="6312736.01107"/>
    <n v="8196481.6780000003"/>
    <n v="32.233026380879359"/>
    <n v="36.485873305992477"/>
    <n v="66034.26735999994"/>
    <n v="2.6228365597213532"/>
    <n v="40.928376848156304"/>
    <n v="30.716424626893428"/>
    <n v="40.928376848156304"/>
    <n v="30.716424626893428"/>
    <n v="0.4622498952481669"/>
    <n v="0.48254039054760595"/>
    <n v="0.47219249879294578"/>
    <n v="0.49166570768307716"/>
    <m/>
    <m/>
    <n v="32.397589819400864"/>
    <n v="0"/>
    <m/>
    <n v="0"/>
    <m/>
    <n v="77372.150789999403"/>
    <n v="3.0709094357294742"/>
    <n v="18.002332021914125"/>
    <n v="45.752117867150474"/>
    <n v="39.789146821858957"/>
    <n v="27.647475220746632"/>
    <n v="18.002332021914125"/>
    <n v="-48.551275510329461"/>
    <n v="-4282.0382195939173"/>
    <n v="-1866.9580578561288"/>
    <s v="Grandes"/>
    <n v="2025"/>
    <n v="2"/>
    <d v="2026-08-03T00:00:00"/>
    <n v="1.0336597699512124"/>
    <s v="22 Pensiones ISSSTE"/>
    <n v="2.6228365597213532"/>
    <n v="-0.71894104520965285"/>
    <n v="18.002332021914125"/>
    <n v="14.159741389068184"/>
    <n v="1.3098125985559426E-2"/>
    <n v="0.10389679896704647"/>
    <m/>
    <m/>
    <m/>
    <m/>
    <n v="1.0511950733830969E-2"/>
    <n v="0.13312189509009345"/>
    <x v="12"/>
    <x v="1"/>
  </r>
  <r>
    <n v="2026"/>
    <n v="6"/>
    <n v="906"/>
    <x v="5"/>
    <s v="ISSSTE Incapacidad Permanente RT"/>
    <n v="256"/>
    <s v="51e8ea280b44e16934d4d611901f3d3afc41789840acdff81942c2f65009cd52"/>
    <s v="62494afd1a4895e2be1120874c058412e30b56ad7bf55525b0ac454fd367add2"/>
    <x v="1"/>
    <n v="127513.84464"/>
    <n v="174225.10949"/>
    <n v="222758.68054"/>
    <n v="260452.05686000001"/>
    <n v="109508.67608"/>
    <n v="95553.918149999983"/>
    <n v="208079.08827000001"/>
    <n v="176931.79957999993"/>
    <n v="35563119.782749981"/>
    <n v="35274659.092"/>
    <n v="145.131"/>
    <n v="140.405"/>
    <n v="0"/>
    <n v="0"/>
    <n v="109508.67608"/>
    <n v="95553.918150000012"/>
    <n v="16115.38934"/>
    <n v="7203.3730599999999"/>
    <n v="0"/>
    <n v="0"/>
    <n v="0"/>
    <n v="0"/>
    <n v="130834.73269"/>
    <n v="174225.10949"/>
    <s v="ISSSTE Incapacidad Permanente RT"/>
    <s v="Pensiones"/>
    <s v="Pensiones ISSSTE"/>
    <x v="13"/>
    <x v="0"/>
    <n v="6312736.01107"/>
    <n v="8196481.6780000003"/>
    <n v="558940177.29368985"/>
    <n v="533186385.44996989"/>
    <n v="535437122.91273993"/>
    <n v="512068683.5256899"/>
    <n v="371490.68872999999"/>
    <n v="322280.81757000001"/>
    <n v="434334.69636000006"/>
    <n v="382734.17001"/>
    <n v="6312736.01107"/>
    <n v="8196481.6780000003"/>
    <n v="34.324910020201678"/>
    <n v="54.06003087731338"/>
    <n v="-46711.264850000007"/>
    <n v="-26.810868414280485"/>
    <n v="2.0199457797125051"/>
    <n v="2.1256084785455434"/>
    <n v="2.0199457797125051"/>
    <n v="2.1256084785455434"/>
    <n v="2.2813504883009875E-2"/>
    <n v="2.3814905463844894E-2"/>
    <n v="3.2676211217015021E-2"/>
    <n v="3.4023777492196379E-2"/>
    <m/>
    <m/>
    <n v="35.218845763612364"/>
    <n v="0"/>
    <m/>
    <n v="0"/>
    <m/>
    <n v="-43390.376799999998"/>
    <n v="-24.904778035160579"/>
    <n v="14.604066688394624"/>
    <n v="85.879832412839093"/>
    <n v="54.845090027327259"/>
    <n v="25.212969858901925"/>
    <n v="14.604066688394601"/>
    <n v="123.72004345419812"/>
    <n v="679.52857836446162"/>
    <n v="1326.5163049878192"/>
    <s v="Grandes"/>
    <n v="2025"/>
    <n v="2"/>
    <d v="2026-08-03T00:00:00"/>
    <n v="1.0336597699512124"/>
    <s v="23 ISSSTE Incapacidad Permanente RT"/>
    <n v="-26.810868414280485"/>
    <n v="-29.194176156073137"/>
    <n v="14.604066688394635"/>
    <n v="10.872136093488297"/>
    <n v="6.2637553145168635E-4"/>
    <n v="0.11781994478949415"/>
    <m/>
    <m/>
    <m/>
    <m/>
    <n v="7.3713935953913234E-4"/>
    <n v="0.29224869384560759"/>
    <x v="13"/>
    <x v="1"/>
  </r>
  <r>
    <n v="2026"/>
    <n v="6"/>
    <n v="905"/>
    <x v="4"/>
    <s v="ISSSTE Invalidez (invalidez y vida)"/>
    <n v="51"/>
    <s v="031b4af5197ec30a926f48cf40e11a7dbc470048a21e4003b7a3c07c5dab1baa"/>
    <s v="62494afd1a4895e2be1120874c058412e30b56ad7bf55525b0ac454fd367add2"/>
    <x v="1"/>
    <n v="26736.1466"/>
    <n v="10564.63651"/>
    <n v="44885.555739999996"/>
    <n v="27993.866579999998"/>
    <n v="28480.949529999998"/>
    <n v="26879.934539999995"/>
    <n v="55047.415299999993"/>
    <n v="52074.050060000001"/>
    <n v="35563119.782749981"/>
    <n v="35274659.092"/>
    <n v="145.131"/>
    <n v="140.405"/>
    <n v="0"/>
    <n v="0"/>
    <n v="28480.949530000002"/>
    <n v="26879.934539999998"/>
    <n v="18298.304190000003"/>
    <n v="16570.445889999999"/>
    <n v="0"/>
    <n v="0"/>
    <n v="0"/>
    <n v="0"/>
    <n v="26736.1466"/>
    <n v="10564.63651"/>
    <s v="ISSSTE Invalidez (invalidez y vida)"/>
    <s v="Pensiones"/>
    <s v="Pensiones ISSSTE"/>
    <x v="14"/>
    <x v="0"/>
    <n v="7349003.3588199997"/>
    <n v="5520194.9199399995"/>
    <n v="558940177.29368985"/>
    <n v="533186385.44996989"/>
    <n v="535437122.91273993"/>
    <n v="512068683.5256899"/>
    <n v="119610.41194000001"/>
    <n v="129239.65799000001"/>
    <n v="118858.54079999999"/>
    <n v="105345.28367999999"/>
    <n v="7349003.3588199997"/>
    <n v="5520194.9199399995"/>
    <n v="22.352691681566665"/>
    <n v="8.1744540911872772"/>
    <n v="16171.51009"/>
    <n v="153.07209173446518"/>
    <n v="0.36380642781870925"/>
    <n v="0.19138158458569121"/>
    <n v="0.36380642781870925"/>
    <n v="0.19138158458569121"/>
    <n v="4.7833646043218226E-3"/>
    <n v="4.9933307676832831E-3"/>
    <n v="1.9814152795901247E-3"/>
    <n v="2.06312880476511E-3"/>
    <m/>
    <m/>
    <n v="22.352691681566665"/>
    <n v="0"/>
    <m/>
    <n v="0"/>
    <m/>
    <n v="16171.51009"/>
    <n v="153.07209173446518"/>
    <n v="5.9561714617181627"/>
    <n v="106.52600749129644"/>
    <n v="254.43312237535744"/>
    <n v="23.962055514314375"/>
    <n v="5.9561714617181627"/>
    <n v="10.427349459815915"/>
    <n v="155.64802745800236"/>
    <n v="162.21612090850019"/>
    <s v="Grandes"/>
    <n v="2025"/>
    <n v="2"/>
    <d v="2026-08-03T00:00:00"/>
    <n v="1.0336597699512124"/>
    <s v="24 ISSSTE Invalidez (invalidez y vida)"/>
    <n v="153.07209173446518"/>
    <n v="144.83113214942077"/>
    <n v="5.9561714617181645"/>
    <n v="2.5058481928915248"/>
    <n v="1.2621377430945162E-4"/>
    <n v="4.9964282541117955E-2"/>
    <m/>
    <m/>
    <m/>
    <m/>
    <n v="7.9229095483385626E-5"/>
    <n v="6.6821699688928418E-3"/>
    <x v="14"/>
    <x v="1"/>
  </r>
  <r>
    <n v="2026"/>
    <n v="6"/>
    <n v="906"/>
    <x v="5"/>
    <s v="ISSSTE Jubilacion (retiro, cesantia y vejez)"/>
    <n v="256"/>
    <s v="51e8ea280b44e16934d4d611901f3d3afc41789840acdff81942c2f65009cd52"/>
    <s v="62494afd1a4895e2be1120874c058412e30b56ad7bf55525b0ac454fd367add2"/>
    <x v="1"/>
    <n v="2028133.9106300001"/>
    <n v="1953494.3834899999"/>
    <n v="3353982.7067900002"/>
    <n v="2727531.5217800001"/>
    <n v="733890.17518000002"/>
    <n v="610473.32142000005"/>
    <n v="1398982.5840500002"/>
    <n v="1159951.9231999998"/>
    <n v="35563119.782749981"/>
    <n v="35274659.092"/>
    <n v="145.131"/>
    <n v="140.405"/>
    <n v="0"/>
    <n v="0"/>
    <n v="733890.1751799999"/>
    <n v="610473.32141999993"/>
    <n v="-53393.333409999999"/>
    <n v="-45492.956310000001"/>
    <n v="0"/>
    <n v="0"/>
    <n v="0"/>
    <n v="0"/>
    <n v="2038003.9223199999"/>
    <n v="1955347.3998"/>
    <s v="ISSSTE Jubilacion (retiro, cesantia y vejez)"/>
    <s v="Pensiones"/>
    <s v="Pensiones ISSSTE"/>
    <x v="15"/>
    <x v="0"/>
    <n v="6312736.01107"/>
    <n v="8196481.6780000003"/>
    <n v="558940177.29368985"/>
    <n v="533186385.44996989"/>
    <n v="535437122.91273993"/>
    <n v="512068683.5256899"/>
    <n v="6180623.3583999993"/>
    <n v="5188915.0899799997"/>
    <n v="2376446.9422000004"/>
    <n v="2028021.8690999998"/>
    <n v="6312736.01107"/>
    <n v="8196481.6780000003"/>
    <n v="32.814390928280588"/>
    <n v="37.647453265563641"/>
    <n v="74639.527140000137"/>
    <n v="3.8208211792579272"/>
    <n v="32.127652844558504"/>
    <n v="23.833328252698131"/>
    <n v="32.127652844558504"/>
    <n v="23.833328252698131"/>
    <n v="0.36285348468774253"/>
    <n v="0.37878096677292294"/>
    <n v="0.36638114490515261"/>
    <n v="0.38149069574804323"/>
    <m/>
    <m/>
    <n v="32.974083747558844"/>
    <n v="0"/>
    <m/>
    <n v="0"/>
    <m/>
    <n v="82656.522519999882"/>
    <n v="4.2272039499709591"/>
    <n v="20.216584317382534"/>
    <n v="36.185489100768073"/>
    <n v="31.250323859614266"/>
    <n v="30.881824548567437"/>
    <n v="20.216584317382534"/>
    <n v="17.366154545255142"/>
    <n v="-1374.4977664993476"/>
    <n v="-1341.9073433260462"/>
    <s v="Grandes"/>
    <n v="2025"/>
    <n v="2"/>
    <d v="2026-08-03T00:00:00"/>
    <n v="1.0336597699512124"/>
    <s v="25 ISSSTE Jubilacion (retiro, cesantia y vejez)"/>
    <n v="3.8208211792579272"/>
    <n v="0.44003278192606643"/>
    <n v="20.21658431738253"/>
    <n v="16.301889472835558"/>
    <n v="9.4310699603381287E-3"/>
    <n v="0.10767842519940235"/>
    <m/>
    <m/>
    <m/>
    <m/>
    <n v="7.7195429490059288E-3"/>
    <n v="0.14173307373827984"/>
    <x v="15"/>
    <x v="1"/>
  </r>
  <r>
    <n v="2026"/>
    <n v="6"/>
    <n v="905"/>
    <x v="4"/>
    <s v="ISSSTE Muerte (invalidez y vida)"/>
    <n v="51"/>
    <s v="031b4af5197ec30a926f48cf40e11a7dbc470048a21e4003b7a3c07c5dab1baa"/>
    <s v="62494afd1a4895e2be1120874c058412e30b56ad7bf55525b0ac454fd367add2"/>
    <x v="1"/>
    <n v="399260.81466999999"/>
    <n v="225727.82751"/>
    <n v="759860.51142"/>
    <n v="745203.97158000001"/>
    <n v="327595.89809000003"/>
    <n v="280927.39117999998"/>
    <n v="632373.51815999998"/>
    <n v="564632.32639000006"/>
    <n v="35563119.782749981"/>
    <n v="35274659.092"/>
    <n v="145.131"/>
    <n v="140.405"/>
    <n v="0"/>
    <n v="0"/>
    <n v="327595.89808999997"/>
    <n v="280927.39118000004"/>
    <n v="7409.4499299999998"/>
    <n v="-41417.880490000003"/>
    <n v="0"/>
    <n v="0"/>
    <n v="0"/>
    <n v="0"/>
    <n v="399260.81467000005"/>
    <n v="225727.82751"/>
    <s v="ISSSTE Muerte (invalidez y vida)"/>
    <s v="Pensiones"/>
    <s v="Pensiones ISSSTE"/>
    <x v="16"/>
    <x v="0"/>
    <n v="7349003.3588199997"/>
    <n v="5520194.9199399995"/>
    <n v="558940177.29368985"/>
    <n v="533186385.44996989"/>
    <n v="535437122.91273993"/>
    <n v="512068683.5256899"/>
    <n v="1199660.96166"/>
    <n v="1172351.3045000001"/>
    <n v="1030776.4096600001"/>
    <n v="927609.71409000002"/>
    <n v="7349003.3588199997"/>
    <n v="5520194.9199399995"/>
    <n v="33.281137540520874"/>
    <n v="19.254282111817275"/>
    <n v="173532.98715999999"/>
    <n v="76.877090908214356"/>
    <n v="5.4328566089280947"/>
    <n v="4.0891278439213794"/>
    <n v="5.4328566089280947"/>
    <n v="4.0891278439213794"/>
    <n v="7.1431761553296266E-2"/>
    <n v="7.4567264312576903E-2"/>
    <n v="4.233563227978944E-2"/>
    <n v="4.4081552879942032E-2"/>
    <m/>
    <m/>
    <n v="33.281137540520881"/>
    <n v="0"/>
    <m/>
    <n v="0"/>
    <m/>
    <n v="173532.98716000005"/>
    <n v="76.87709090821437"/>
    <n v="16.612302101968378"/>
    <n v="82.050601023986545"/>
    <n v="124.45403576462215"/>
    <n v="31.781470260660793"/>
    <n v="16.612302101968336"/>
    <n v="-117.88949565342665"/>
    <n v="4421.3254854939005"/>
    <n v="-678.2756332686497"/>
    <s v="Grandes"/>
    <n v="2025"/>
    <n v="2"/>
    <d v="2026-08-03T00:00:00"/>
    <n v="1.0336597699512124"/>
    <s v="26 ISSSTE Muerte (invalidez y vida)"/>
    <n v="76.877090908214356"/>
    <n v="71.117321240588424"/>
    <n v="16.612302101968375"/>
    <n v="12.814975963969605"/>
    <n v="2.1366531284709531E-3"/>
    <n v="0.11076341159910677"/>
    <m/>
    <m/>
    <m/>
    <m/>
    <n v="2.1090990217511427E-3"/>
    <n v="3.7072737964144668E-2"/>
    <x v="16"/>
    <x v="1"/>
  </r>
  <r>
    <n v="2026"/>
    <n v="6"/>
    <n v="902"/>
    <x v="3"/>
    <s v="ISSSTE Muerte (riesgos de trabajo)"/>
    <n v="30"/>
    <s v="624b60c58c9d8bfb6ff1886c2fd605d2adeb6ea4da576068201b6c6958ce93f4"/>
    <s v="62494afd1a4895e2be1120874c058412e30b56ad7bf55525b0ac454fd367add2"/>
    <x v="1"/>
    <n v="43700.802109999997"/>
    <n v="54246.884570000002"/>
    <n v="86886.69197"/>
    <n v="99633.443279999992"/>
    <n v="140922.04674999998"/>
    <n v="135134.12656"/>
    <n v="270375.56906000001"/>
    <n v="264481.48039000004"/>
    <n v="35563119.782749981"/>
    <n v="35274659.092"/>
    <n v="145.131"/>
    <n v="140.405"/>
    <n v="0"/>
    <n v="0"/>
    <n v="140922.04675000001"/>
    <n v="135134.12656"/>
    <n v="-56337.195289999996"/>
    <n v="-59026.596880000005"/>
    <n v="0"/>
    <n v="0"/>
    <n v="0"/>
    <n v="0"/>
    <n v="43700.802109999997"/>
    <n v="54246.884570000002"/>
    <s v="ISSSTE Muerte (riesgos de trabajo)"/>
    <s v="Pensiones"/>
    <s v="Pensiones ISSSTE"/>
    <x v="17"/>
    <x v="0"/>
    <n v="9423778.7581500001"/>
    <n v="7393377.26566"/>
    <n v="558940177.29368985"/>
    <n v="533186385.44996989"/>
    <n v="535437122.91273993"/>
    <n v="512068683.5256899"/>
    <n v="144307.40783000001"/>
    <n v="87599.19326"/>
    <n v="315191.34841999999"/>
    <n v="297274.90262000001"/>
    <n v="9423778.7581500001"/>
    <n v="7393377.26566"/>
    <n v="30.283131522590523"/>
    <n v="61.926237618412515"/>
    <n v="-10546.082460000005"/>
    <n v="-19.440899774421837"/>
    <n v="0.46372907547522879"/>
    <n v="0.73372266314557444"/>
    <n v="0.46372907547522879"/>
    <n v="0.73372266314557444"/>
    <n v="7.818511512554558E-3"/>
    <n v="8.161705686798618E-3"/>
    <n v="1.0174094097361402E-2"/>
    <n v="1.0593673527640847E-2"/>
    <m/>
    <m/>
    <n v="30.283131522590523"/>
    <n v="0"/>
    <m/>
    <n v="0"/>
    <m/>
    <n v="-10546.082460000005"/>
    <n v="-19.440899774421837"/>
    <n v="4.2830929072754431"/>
    <n v="322.47016060547998"/>
    <n v="249.10946984544958"/>
    <n v="44.709998372867133"/>
    <n v="4.2830929072754653"/>
    <n v="-4.5562538451395245"/>
    <n v="-250.14033095647213"/>
    <n v="-228.93768860624851"/>
    <s v="Grandes"/>
    <n v="2025"/>
    <n v="2"/>
    <d v="2026-08-03T00:00:00"/>
    <n v="1.0336597699512124"/>
    <s v="27 ISSSTE Muerte (riesgos de trabajo)"/>
    <n v="-19.440899774421837"/>
    <n v="-22.064200844944889"/>
    <n v="4.2830929072754387"/>
    <n v="0.8872512395422727"/>
    <n v="2.4431684424982506E-4"/>
    <n v="9.1706805481451575E-2"/>
    <m/>
    <m/>
    <m/>
    <m/>
    <n v="2.8198561168428651E-4"/>
    <n v="0.38348589055720894"/>
    <x v="17"/>
    <x v="1"/>
  </r>
  <r>
    <n v="2026"/>
    <n v="6"/>
    <n v="34"/>
    <x v="2"/>
    <s v="Accidentes y Enfermedades Total"/>
    <n v="23"/>
    <s v="535fa30d7e25dd8a49f1536779734ec8286108d115da5045d77f3b4185d8f790"/>
    <s v="62494afd1a4895e2be1120874c058412e30b56ad7bf55525b0ac454fd367add2"/>
    <x v="1"/>
    <n v="19072119.521710001"/>
    <n v="18650169.214959998"/>
    <n v="35408715.196030006"/>
    <n v="32431181.448749997"/>
    <n v="13766197.23745"/>
    <n v="11628585.77538"/>
    <n v="29893833.897589996"/>
    <n v="23243251.009050004"/>
    <n v="35563119.782749981"/>
    <n v="35274659.092"/>
    <n v="145.131"/>
    <n v="140.405"/>
    <n v="2795.7948500000002"/>
    <n v="3683.55863"/>
    <n v="12105957.140120002"/>
    <n v="10466024.91265"/>
    <n v="14980491.043649999"/>
    <n v="14433570.534290001"/>
    <n v="0"/>
    <n v="0"/>
    <n v="0"/>
    <n v="0"/>
    <n v="0"/>
    <n v="0"/>
    <s v="Accidentes y Enfermedades Total"/>
    <s v="Totales"/>
    <s v="Accidentes y Enfermedades Total"/>
    <x v="18"/>
    <x v="0"/>
    <n v="47394577.606800005"/>
    <n v="45949941.079129994"/>
    <n v="558940177.29368985"/>
    <n v="533186385.44996989"/>
    <n v="535437122.91273993"/>
    <n v="512068683.5256899"/>
    <n v="104862690.40417002"/>
    <n v="96161356.508719951"/>
    <n v="73824842.736680001"/>
    <n v="63674470.30387"/>
    <n v="19072119.521710001"/>
    <n v="18650169.214959998"/>
    <n v="18.187707609065473"/>
    <n v="19.394661111367324"/>
    <n v="421950.30675000325"/>
    <n v="2.2624476050948639"/>
    <n v="100"/>
    <n v="100"/>
    <n v="40.241142520433812"/>
    <n v="40.588015516369659"/>
    <n v="3.4121933431328086"/>
    <n v="3.5619718367600335"/>
    <n v="3.497870486550521"/>
    <n v="3.6421225931158396"/>
    <m/>
    <m/>
    <m/>
    <n v="0"/>
    <m/>
    <n v="0"/>
    <m/>
    <n v="0"/>
    <m/>
    <n v="18.382385471118457"/>
    <n v="72.17969257050737"/>
    <n v="62.351100632654187"/>
    <n v="18.647106755853933"/>
    <n v="15.669103037275022"/>
    <n v="3.7892253206555759"/>
    <n v="80.811484115212167"/>
    <n v="72.511683008620381"/>
    <s v="Grandes"/>
    <n v="2025"/>
    <n v="2"/>
    <d v="2026-08-03T00:00:00"/>
    <n v="1.0336597699512124"/>
    <s v="28 Accidentes y Enfermedades Total"/>
    <n v="2.2624476050948639"/>
    <n v="-1.0675944078567214"/>
    <n v="18.382385471118447"/>
    <n v="14.527418897908703"/>
    <n v="9.9565829466978117E-2"/>
    <n v="3.3079270807285809E-2"/>
    <m/>
    <m/>
    <m/>
    <m/>
    <n v="9.1787719438434862E-2"/>
    <n v="3.7615287962478393E-2"/>
    <x v="18"/>
    <x v="1"/>
  </r>
  <r>
    <n v="2026"/>
    <n v="6"/>
    <n v="18"/>
    <x v="24"/>
    <s v="Accidentes Personales"/>
    <n v="5"/>
    <s v="ef2d127de37b942baad06145e54b0c619a1f22327b2ebbcfbec78f5564afe39d"/>
    <s v="62494afd1a4895e2be1120874c058412e30b56ad7bf55525b0ac454fd367add2"/>
    <x v="1"/>
    <n v="369099.20976"/>
    <n v="376490.95216000004"/>
    <n v="716583.69476999971"/>
    <n v="704816.98457000009"/>
    <n v="5448.7675799999997"/>
    <n v="8533.2203100000006"/>
    <n v="22857.529330000001"/>
    <n v="14603.983800000004"/>
    <n v="35563119.782749981"/>
    <n v="35274659.092"/>
    <n v="145.131"/>
    <n v="140.405"/>
    <n v="0"/>
    <n v="0"/>
    <n v="10361.483550000001"/>
    <n v="10773.92375"/>
    <n v="360674.56685"/>
    <n v="368131.12930999999"/>
    <n v="0"/>
    <n v="0"/>
    <n v="0"/>
    <n v="0"/>
    <n v="0"/>
    <n v="0"/>
    <s v="Accidentes Personales"/>
    <s v="Accidentes y Enfermedades"/>
    <s v="Accidentes Personales"/>
    <x v="19"/>
    <x v="0"/>
    <n v="12682763.976389999"/>
    <n v="13516428.326850001"/>
    <n v="558940177.29368985"/>
    <n v="533186385.44996989"/>
    <n v="535437122.91273993"/>
    <n v="512068683.5256899"/>
    <n v="3258047.170789999"/>
    <n v="3201354.5602400005"/>
    <n v="762805.7273899999"/>
    <n v="869289.54186999996"/>
    <n v="544766.75136999995"/>
    <n v="529753.69429000001"/>
    <n v="11.328847939009497"/>
    <n v="11.760364091997829"/>
    <n v="-7391.7424000000465"/>
    <n v="-1.9633253754418822"/>
    <n v="67.753622781084815"/>
    <n v="71.06905647247828"/>
    <n v="2.9102426761793274"/>
    <n v="2.7854322388712074"/>
    <n v="6.6035548123795057E-2"/>
    <n v="6.8934183672608756E-2"/>
    <n v="7.0611508927083635E-2"/>
    <n v="7.352352609571601E-2"/>
    <m/>
    <m/>
    <m/>
    <n v="0"/>
    <m/>
    <n v="0"/>
    <m/>
    <n v="0"/>
    <m/>
    <n v="-36.146409186053241"/>
    <n v="1.4762338785669471"/>
    <n v="2.2665140453026282"/>
    <n v="0.71430606566673127"/>
    <n v="-3.8281336453675818"/>
    <n v="-2.0255180467829703"/>
    <n v="2.8728068187600297"/>
    <n v="2.9266538176746728"/>
    <s v="Grandes"/>
    <n v="2025"/>
    <n v="2"/>
    <d v="2026-08-03T00:00:00"/>
    <n v="1.0336597699512124"/>
    <s v="29 Accidentes Personales"/>
    <n v="-1.9633253754418822"/>
    <n v="-5.1557606530576976"/>
    <n v="-36.146409186053241"/>
    <n v="-38.225717329638769"/>
    <n v="2.0149629704803943E-3"/>
    <n v="1.2834279562519972E-2"/>
    <m/>
    <m/>
    <m/>
    <m/>
    <n v="1.9947945386259843E-3"/>
    <n v="1.3830616357635191E-2"/>
    <x v="19"/>
    <x v="1"/>
  </r>
  <r>
    <n v="2026"/>
    <n v="6"/>
    <n v="18"/>
    <x v="24"/>
    <s v="AP Individual"/>
    <n v="5"/>
    <s v="ef2d127de37b942baad06145e54b0c619a1f22327b2ebbcfbec78f5564afe39d"/>
    <s v="62494afd1a4895e2be1120874c058412e30b56ad7bf55525b0ac454fd367add2"/>
    <x v="1"/>
    <n v="342748.05958"/>
    <n v="328642.79063"/>
    <n v="689859.39375000005"/>
    <n v="654836.74324999982"/>
    <n v="5635.3438699999997"/>
    <n v="8340.2040899999993"/>
    <n v="20613.785060000002"/>
    <n v="12011.147359999999"/>
    <n v="35563119.782749981"/>
    <n v="35274659.092"/>
    <n v="145.131"/>
    <n v="140.405"/>
    <n v="0"/>
    <n v="0"/>
    <n v="10548.05984"/>
    <n v="10580.907529999999"/>
    <n v="336419.70972000004"/>
    <n v="326652.99637999997"/>
    <n v="0"/>
    <n v="0"/>
    <n v="0"/>
    <n v="0"/>
    <n v="0"/>
    <n v="0"/>
    <s v="AP Individual"/>
    <s v="Accidentes y Enfermedades"/>
    <s v="Accidentes Personales"/>
    <x v="20"/>
    <x v="0"/>
    <n v="12682763.976389999"/>
    <n v="13516428.326850001"/>
    <n v="558940177.29368985"/>
    <n v="533186385.44996989"/>
    <n v="535437122.91273993"/>
    <n v="512068683.5256899"/>
    <n v="1831690.0583299999"/>
    <n v="1927936.4523199999"/>
    <n v="148204.84184000004"/>
    <n v="240716.59444999998"/>
    <n v="544766.75136999995"/>
    <n v="529753.69429000001"/>
    <n v="18.712120973812155"/>
    <n v="17.04634975050784"/>
    <n v="14105.268949999998"/>
    <n v="4.2919757719195761"/>
    <n v="62.916479157005135"/>
    <n v="62.036903974867421"/>
    <n v="2.7024713242164999"/>
    <n v="2.4314322000077526"/>
    <n v="6.132106323784741E-2"/>
    <n v="6.4012756103923998E-2"/>
    <n v="6.1637506057595555E-2"/>
    <n v="6.417943553338043E-2"/>
    <m/>
    <m/>
    <m/>
    <n v="0"/>
    <m/>
    <n v="0"/>
    <m/>
    <n v="0"/>
    <m/>
    <n v="-32.431583098106174"/>
    <n v="1.6441650689154863"/>
    <n v="2.537771808111791"/>
    <n v="3.8024019998508831"/>
    <n v="-0.31044303058944678"/>
    <n v="2.9899353283869168"/>
    <n v="3.1353869988114202"/>
    <n v="3.2391888784914378"/>
    <s v="Grandes"/>
    <n v="2025"/>
    <n v="2"/>
    <d v="2026-08-03T00:00:00"/>
    <n v="1.0336597699512124"/>
    <s v="30 AP Individual"/>
    <n v="4.2919757719195761"/>
    <n v="0.89584484539051645"/>
    <n v="-32.431583098106174"/>
    <n v="-34.631859663955986"/>
    <n v="1.9398168607373384E-3"/>
    <n v="3.5014347133858072E-2"/>
    <m/>
    <m/>
    <m/>
    <m/>
    <n v="1.8533389343953755E-3"/>
    <n v="2.9057803981663865E-2"/>
    <x v="20"/>
    <x v="1"/>
  </r>
  <r>
    <n v="2026"/>
    <n v="6"/>
    <n v="39"/>
    <x v="6"/>
    <s v="AP Gpo y Col"/>
    <n v="27"/>
    <s v="670671cd97404156226e507973f2ab8330d3022ca96e0c93bdbdb320c41adcaf"/>
    <s v="62494afd1a4895e2be1120874c058412e30b56ad7bf55525b0ac454fd367add2"/>
    <x v="1"/>
    <n v="222268.18406999999"/>
    <n v="231047.75782"/>
    <n v="534687.1174600001"/>
    <n v="534082.23549999995"/>
    <n v="85802.300119999971"/>
    <n v="58239.928260000001"/>
    <n v="160257.55842000002"/>
    <n v="93872.198879999982"/>
    <n v="35563119.782749981"/>
    <n v="35274659.092"/>
    <n v="145.131"/>
    <n v="140.405"/>
    <n v="-1286.0710100000001"/>
    <n v="-8586.9590500000013"/>
    <n v="43776.29408"/>
    <n v="23015.819449999999"/>
    <n v="122049.417"/>
    <n v="115288.58309"/>
    <n v="0"/>
    <n v="0"/>
    <n v="0"/>
    <n v="0"/>
    <n v="0"/>
    <n v="0"/>
    <s v="AP Gpo y Col"/>
    <s v="Accidentes y Enfermedades"/>
    <s v="Accidentes Personales"/>
    <x v="21"/>
    <x v="0"/>
    <n v="16937240.937909998"/>
    <n v="16996819.43369"/>
    <n v="558940177.29368985"/>
    <n v="533186385.44996989"/>
    <n v="535437122.91273993"/>
    <n v="512068683.5256899"/>
    <n v="1426357.1124600004"/>
    <n v="1273418.1079200001"/>
    <n v="614600.88751999999"/>
    <n v="628572.9474200001"/>
    <n v="885448.32408000005"/>
    <n v="873224.77632000006"/>
    <n v="15.582926752940567"/>
    <n v="18.143903905795181"/>
    <n v="-8779.5737500000105"/>
    <n v="-3.7998956721492338"/>
    <n v="25.102332685641642"/>
    <n v="26.459139053943971"/>
    <n v="1.3123045535268105"/>
    <n v="1.3593587831028671"/>
    <n v="3.9766005933978742E-2"/>
    <n v="4.1511537874116169E-2"/>
    <n v="4.3333394123522634E-2"/>
    <n v="4.5120462401487316E-2"/>
    <m/>
    <m/>
    <m/>
    <n v="0"/>
    <m/>
    <n v="0"/>
    <m/>
    <n v="0"/>
    <m/>
    <n v="47.325559428839803"/>
    <n v="38.603050850038819"/>
    <n v="25.206878789696969"/>
    <n v="13.960653468338483"/>
    <n v="90.200892803753746"/>
    <n v="5.8642701027231459"/>
    <n v="35.867679793996885"/>
    <n v="19.963658875079336"/>
    <s v="Grandes"/>
    <n v="2025"/>
    <n v="2"/>
    <d v="2026-08-03T00:00:00"/>
    <n v="1.0336597699512124"/>
    <s v="31 AP Gpo y Col"/>
    <n v="-3.7998956721492338"/>
    <n v="-6.9325254552653179"/>
    <n v="47.32555942883981"/>
    <n v="42.528096489421664"/>
    <n v="1.5034876600431215E-3"/>
    <n v="2.4282760618751086E-2"/>
    <m/>
    <m/>
    <m/>
    <m/>
    <n v="1.5115758414966892E-3"/>
    <n v="3.2920124894272963E-2"/>
    <x v="21"/>
    <x v="1"/>
  </r>
  <r>
    <n v="2026"/>
    <n v="6"/>
    <n v="34"/>
    <x v="2"/>
    <s v="Gastos Medicos"/>
    <n v="23"/>
    <s v="535fa30d7e25dd8a49f1536779734ec8286108d115da5045d77f3b4185d8f790"/>
    <s v="62494afd1a4895e2be1120874c058412e30b56ad7bf55525b0ac454fd367add2"/>
    <x v="1"/>
    <n v="19069824.992689997"/>
    <n v="18646960.375909999"/>
    <n v="35404285.29558"/>
    <n v="32426898.237909999"/>
    <n v="13765239.70016"/>
    <n v="11628773.36854"/>
    <n v="29892313.631769992"/>
    <n v="23243154.829970002"/>
    <n v="35563119.782749981"/>
    <n v="35274659.092"/>
    <n v="145.131"/>
    <n v="140.405"/>
    <n v="2795.7948500000002"/>
    <n v="3683.55863"/>
    <n v="12104999.60283"/>
    <n v="10466212.50581"/>
    <n v="14977307.177139999"/>
    <n v="14430804.949969999"/>
    <n v="0"/>
    <n v="0"/>
    <n v="0"/>
    <n v="0"/>
    <n v="0"/>
    <n v="0"/>
    <s v="Gastos Medicos"/>
    <s v="Accidentes y Enfermedades"/>
    <s v="Gastos Medicos"/>
    <x v="22"/>
    <x v="0"/>
    <n v="47394577.606800005"/>
    <n v="45949941.079129994"/>
    <n v="558940177.29368985"/>
    <n v="533186385.44996989"/>
    <n v="535437122.91273993"/>
    <n v="512068683.5256899"/>
    <n v="98610475.131789997"/>
    <n v="90208136.069440037"/>
    <n v="71280271.095210001"/>
    <n v="60948248.666680008"/>
    <n v="19072119.521710001"/>
    <n v="18650169.214959998"/>
    <n v="19.338538798442801"/>
    <n v="20.67104053846764"/>
    <n v="422864.61677999794"/>
    <n v="2.2677402013804748"/>
    <n v="99.987969197564055"/>
    <n v="99.982794584794306"/>
    <n v="40.236301188079217"/>
    <n v="40.581032179776315"/>
    <n v="3.4117828288929632"/>
    <n v="3.5615433029655286"/>
    <n v="3.4972686634099528"/>
    <n v="3.6414959508013931"/>
    <m/>
    <m/>
    <m/>
    <n v="0"/>
    <m/>
    <n v="0"/>
    <m/>
    <n v="0"/>
    <m/>
    <n v="18.372241541828551"/>
    <n v="72.183356194598574"/>
    <n v="62.362836269889911"/>
    <n v="19.311430061445176"/>
    <n v="15.657880977576921"/>
    <n v="3.7870529680406717"/>
    <n v="80.822269715519838"/>
    <n v="72.526879422840224"/>
    <s v="Grandes"/>
    <n v="2025"/>
    <n v="2"/>
    <d v="2026-08-03T00:00:00"/>
    <n v="1.0336597699512124"/>
    <s v="32 Gastos Medicos"/>
    <n v="2.2677402013804748"/>
    <n v="-1.0624741580032753"/>
    <n v="18.372241541828544"/>
    <n v="14.517605292325131"/>
    <n v="9.9553373021995045E-2"/>
    <n v="3.7397908285887752E-2"/>
    <m/>
    <m/>
    <m/>
    <m/>
    <n v="9.1775596964404779E-2"/>
    <n v="4.2729191694297251E-2"/>
    <x v="22"/>
    <x v="1"/>
  </r>
  <r>
    <n v="2026"/>
    <n v="6"/>
    <n v="48"/>
    <x v="14"/>
    <s v="GMM. Individual"/>
    <n v="36"/>
    <s v="76a50887d8f1c2e9301755428990ad81479ee21c25b43215cf524541e0503269"/>
    <s v="62494afd1a4895e2be1120874c058412e30b56ad7bf55525b0ac454fd367add2"/>
    <x v="1"/>
    <n v="10239005.613790002"/>
    <n v="9305806.0643099993"/>
    <n v="20838639.491660003"/>
    <n v="19522439.234230001"/>
    <n v="7878061.7788000004"/>
    <n v="6654525.5521199973"/>
    <n v="16311739.022390001"/>
    <n v="13989473.962270003"/>
    <n v="35563119.782749981"/>
    <n v="35274659.092"/>
    <n v="145.131"/>
    <n v="140.405"/>
    <n v="0"/>
    <n v="0"/>
    <n v="7566829.7855600007"/>
    <n v="6455678.6875799997"/>
    <n v="10379360.175969999"/>
    <n v="8942009.3705899995"/>
    <n v="0"/>
    <n v="0"/>
    <n v="0"/>
    <n v="0"/>
    <n v="0"/>
    <n v="0"/>
    <s v="GMM. Individual"/>
    <s v="Accidentes y Enfermedades"/>
    <s v="Gastos Medicos"/>
    <x v="23"/>
    <x v="0"/>
    <n v="36347870.615870006"/>
    <n v="34581959.66691"/>
    <n v="558940177.29368985"/>
    <n v="533186385.44996989"/>
    <n v="535437122.91273993"/>
    <n v="512068683.5256899"/>
    <n v="47491324.482370012"/>
    <n v="42836881.990619987"/>
    <n v="33535124.903859999"/>
    <n v="29112160.675519999"/>
    <n v="17861935.403380003"/>
    <n v="15962384.57817"/>
    <n v="21.559739016314403"/>
    <n v="21.72381749527824"/>
    <n v="933199.54948000237"/>
    <n v="10.028143107979082"/>
    <n v="57.323046929463651"/>
    <n v="58.298345204866997"/>
    <n v="28.169478542491298"/>
    <n v="26.909423739841809"/>
    <n v="1.8318607303139014"/>
    <n v="1.9122704003208701"/>
    <n v="1.7453195202005369"/>
    <n v="1.8172964611383304"/>
    <m/>
    <m/>
    <m/>
    <n v="0"/>
    <m/>
    <n v="0"/>
    <m/>
    <n v="0"/>
    <m/>
    <n v="18.386528342207797"/>
    <n v="76.941668712338071"/>
    <n v="71.509394308588696"/>
    <n v="23.491970885408005"/>
    <n v="17.211995078344454"/>
    <n v="16.074136648832017"/>
    <n v="72.902661216810941"/>
    <n v="72.19494433558225"/>
    <s v="Grandes"/>
    <n v="2025"/>
    <n v="2"/>
    <d v="2026-08-03T00:00:00"/>
    <n v="1.0336597699512124"/>
    <s v="33 GMM. Individual"/>
    <n v="10.028143107979082"/>
    <n v="6.4452214418408564"/>
    <n v="18.386528342207793"/>
    <n v="14.531426861853685"/>
    <n v="5.8596207585162034E-2"/>
    <n v="4.6482234645158951E-2"/>
    <m/>
    <m/>
    <m/>
    <m/>
    <n v="5.525300328688651E-2"/>
    <n v="4.7192424656815703E-2"/>
    <x v="23"/>
    <x v="1"/>
  </r>
  <r>
    <n v="2026"/>
    <n v="6"/>
    <n v="43"/>
    <x v="0"/>
    <s v="GMM. Gpo y Col"/>
    <n v="31"/>
    <s v="eb1e33e8a81b697b75855af6bfcdbcbf7cbbde9f94962ceaec1ed8af21f5a50f"/>
    <s v="62494afd1a4895e2be1120874c058412e30b56ad7bf55525b0ac454fd367add2"/>
    <x v="1"/>
    <n v="11944083.405790001"/>
    <n v="11288492.53572"/>
    <n v="20658426.927280001"/>
    <n v="18132915.2289"/>
    <n v="7829920.3602399984"/>
    <n v="6999294.4445800008"/>
    <n v="17177955.027709994"/>
    <n v="14156168.043560002"/>
    <n v="35563119.782749981"/>
    <n v="35274659.092"/>
    <n v="145.131"/>
    <n v="140.405"/>
    <n v="5532.1388299999999"/>
    <n v="19107.72912"/>
    <n v="7354276.394249999"/>
    <n v="6674079.4139200011"/>
    <n v="9268906.4141700007"/>
    <n v="8437392.565200001"/>
    <n v="0"/>
    <n v="0"/>
    <n v="0"/>
    <n v="0"/>
    <n v="0"/>
    <n v="0"/>
    <s v="GMM. Gpo y Col"/>
    <s v="Accidentes y Enfermedades"/>
    <s v="Gastos Medicos"/>
    <x v="24"/>
    <x v="0"/>
    <n v="63098720.828300007"/>
    <n v="63645419.190459996"/>
    <n v="558940177.29368985"/>
    <n v="533186385.44996989"/>
    <n v="535437122.91273993"/>
    <n v="512068683.5256899"/>
    <n v="51119150.649419993"/>
    <n v="47371254.078819998"/>
    <n v="37745146.191339992"/>
    <n v="31836731.141160015"/>
    <n v="26645472.263179999"/>
    <n v="24520398.418959998"/>
    <n v="23.36518360350637"/>
    <n v="23.829836797094973"/>
    <n v="655590.87007000111"/>
    <n v="5.8076033446939457"/>
    <n v="44.8259399864153"/>
    <n v="46.037149734856506"/>
    <n v="18.929200543211387"/>
    <n v="17.736535762203083"/>
    <n v="2.1369162373729478"/>
    <n v="2.2307163427173364"/>
    <n v="2.1171756901094438"/>
    <n v="2.2044879718081156"/>
    <m/>
    <m/>
    <m/>
    <n v="0"/>
    <m/>
    <n v="0"/>
    <m/>
    <n v="0"/>
    <m/>
    <n v="11.867280655741009"/>
    <n v="65.554803112345766"/>
    <n v="62.003800971938837"/>
    <n v="20.744178127031461"/>
    <n v="10.191622516677334"/>
    <n v="9.8551044359317395"/>
    <n v="79.343517623686679"/>
    <n v="79.101207658005862"/>
    <s v="Grandes"/>
    <n v="2025"/>
    <n v="2"/>
    <d v="2026-08-03T00:00:00"/>
    <n v="1.0336597699512124"/>
    <s v="34 GMM. Gpo y Col"/>
    <n v="5.8076033446939457"/>
    <n v="2.3621180010594189"/>
    <n v="11.867280655741009"/>
    <n v="8.2244698959513727"/>
    <n v="5.8089467553688712E-2"/>
    <n v="5.4593180482556292E-2"/>
    <m/>
    <m/>
    <m/>
    <m/>
    <n v="5.132033004290526E-2"/>
    <n v="5.6786112177618156E-2"/>
    <x v="24"/>
    <x v="1"/>
  </r>
  <r>
    <n v="2026"/>
    <n v="6"/>
    <n v="705"/>
    <x v="9"/>
    <s v="Salud"/>
    <n v="36"/>
    <s v="76a50887d8f1c2e9301755428990ad81479ee21c25b43215cf524541e0503269"/>
    <s v="62494afd1a4895e2be1120874c058412e30b56ad7bf55525b0ac454fd367add2"/>
    <x v="1"/>
    <n v="662559.60774999997"/>
    <n v="653214.70785000001"/>
    <n v="772185.13719999988"/>
    <n v="742303.69960000005"/>
    <n v="427464.60857000004"/>
    <n v="312458.66760999989"/>
    <n v="1004080.1713499997"/>
    <n v="707347.09197999991"/>
    <n v="35563119.782749981"/>
    <n v="35274659.092"/>
    <n v="145.131"/>
    <n v="140.405"/>
    <n v="0"/>
    <n v="0"/>
    <n v="110378.10476"/>
    <n v="62412.839479999995"/>
    <n v="38473.439170000005"/>
    <n v="-43478.768560000004"/>
    <n v="0"/>
    <n v="0"/>
    <n v="0"/>
    <n v="0"/>
    <n v="0"/>
    <n v="0"/>
    <s v="Salud"/>
    <s v="Accidentes y Enfermedades"/>
    <s v="Salud"/>
    <x v="25"/>
    <x v="0"/>
    <n v="662559.60774999997"/>
    <n v="653214.70785000001"/>
    <n v="558940177.29368985"/>
    <n v="533186385.44996989"/>
    <n v="535437122.91273993"/>
    <n v="512068683.5256899"/>
    <n v="2994168.1015900001"/>
    <n v="2751865.87904"/>
    <n v="1781765.9140800002"/>
    <n v="1856932.0953199998"/>
    <n v="662559.60774999997"/>
    <n v="653214.70785000001"/>
    <n v="22.128336996114527"/>
    <n v="23.737156408141399"/>
    <n v="9344.8998999999603"/>
    <n v="1.4306015752091561"/>
    <n v="100"/>
    <n v="100"/>
    <n v="100"/>
    <n v="100"/>
    <n v="0.11853855469077584"/>
    <n v="0.12374181381853441"/>
    <n v="0.12251151298597676"/>
    <n v="0.12756388524923903"/>
    <m/>
    <m/>
    <m/>
    <n v="0"/>
    <m/>
    <n v="0"/>
    <m/>
    <n v="0"/>
    <m/>
    <n v="36.806769304779394"/>
    <n v="64.517154920088785"/>
    <n v="47.833991466363443"/>
    <n v="23.991064437368461"/>
    <n v="76.851599253660524"/>
    <n v="-188.48787682868081"/>
    <n v="286.89430199436987"/>
    <n v="-143.54785461292741"/>
    <s v="Grandes"/>
    <n v="2025"/>
    <n v="2"/>
    <d v="2026-08-03T00:00:00"/>
    <n v="1.0336597699512124"/>
    <s v="35 Salud"/>
    <n v="1.4306015752091561"/>
    <n v="-1.8723524666181477"/>
    <n v="36.806769304779408"/>
    <n v="32.351836921385186"/>
    <n v="2.1713087657021335E-3"/>
    <n v="4.8966329821361093E-2"/>
    <m/>
    <m/>
    <m/>
    <m/>
    <n v="2.1008905834857634E-3"/>
    <n v="5.6345259434456833E-2"/>
    <x v="25"/>
    <x v="1"/>
  </r>
  <r>
    <n v="2026"/>
    <n v="6"/>
    <n v="702"/>
    <x v="25"/>
    <s v="Salud Individual"/>
    <n v="244"/>
    <s v="82c01ce15b431d420eb6a1febfba7d7a2b69e5bcdcb929cb42cd3e9179d43fc4"/>
    <s v="62494afd1a4895e2be1120874c058412e30b56ad7bf55525b0ac454fd367add2"/>
    <x v="1"/>
    <n v="46661.34951"/>
    <n v="55595.152409999995"/>
    <n v="109787.13246000001"/>
    <n v="114160.83605"/>
    <n v="50486.840330000006"/>
    <n v="50710.727799999993"/>
    <n v="98659.203780000011"/>
    <n v="93081.925869999977"/>
    <n v="35563119.782749981"/>
    <n v="35274659.092"/>
    <n v="145.131"/>
    <n v="140.405"/>
    <n v="0"/>
    <n v="0"/>
    <n v="43439.59564"/>
    <n v="41948.475780000001"/>
    <n v="51603.933729999997"/>
    <n v="54643.34721"/>
    <n v="0"/>
    <n v="0"/>
    <n v="0"/>
    <n v="0"/>
    <n v="0"/>
    <n v="0"/>
    <s v="Salud Individual"/>
    <s v="Accidentes y Enfermedades"/>
    <s v="Salud"/>
    <x v="26"/>
    <x v="0"/>
    <n v="79341.224719999998"/>
    <n v="92356.402770000001"/>
    <n v="558940177.29368985"/>
    <n v="533186385.44996989"/>
    <n v="535437122.91273993"/>
    <n v="512068683.5256899"/>
    <n v="1641982.0218999998"/>
    <n v="1385215.7678700001"/>
    <n v="931939.87865000009"/>
    <n v="878203.38696999988"/>
    <n v="79341.224719999998"/>
    <n v="92356.402770000001"/>
    <n v="2.8417698176747623"/>
    <n v="4.0134651726847439"/>
    <n v="-8933.8028999999951"/>
    <n v="-16.069391867325933"/>
    <n v="58.810977111420627"/>
    <n v="60.196316381498228"/>
    <n v="58.810977111420627"/>
    <n v="60.196316381498228"/>
    <n v="8.3481831161123059E-3"/>
    <n v="8.7146272668143683E-3"/>
    <n v="1.0426963989915421E-2"/>
    <n v="1.0856971769337042E-2"/>
    <m/>
    <m/>
    <m/>
    <n v="0"/>
    <m/>
    <n v="0"/>
    <m/>
    <n v="0"/>
    <m/>
    <n v="-0.4414992245486693"/>
    <n v="108.19841444830087"/>
    <n v="91.214297653186335"/>
    <n v="5.4173924183966458"/>
    <n v="3.5546461039972499"/>
    <n v="-5.5622754373359058"/>
    <n v="84.178845487405823"/>
    <n v="76.76776391238937"/>
    <s v="Grandes"/>
    <n v="2025"/>
    <n v="2"/>
    <d v="2026-08-03T00:00:00"/>
    <n v="1.0336597699512124"/>
    <s v="36 Salud Individual"/>
    <n v="-16.069391867325933"/>
    <n v="-18.802481655414041"/>
    <n v="-0.44149922454867024"/>
    <n v="-3.6834907678080828"/>
    <n v="3.0871063374269164E-4"/>
    <n v="8.0756556966472511E-4"/>
    <m/>
    <m/>
    <m/>
    <m/>
    <n v="3.2310148203430435E-4"/>
    <n v="1.610790269235338E-3"/>
    <x v="26"/>
    <x v="1"/>
  </r>
  <r>
    <n v="2026"/>
    <n v="6"/>
    <n v="707"/>
    <x v="26"/>
    <s v="Salud Gpo y Col"/>
    <n v="9"/>
    <s v="19581e27de7ced00ff1ce50b2047e7a567c76b1cbaebabe5ef03f7c3017bb5b7"/>
    <s v="62494afd1a4895e2be1120874c058412e30b56ad7bf55525b0ac454fd367add2"/>
    <x v="1"/>
    <n v="349795.82376999996"/>
    <n v="357733.16751"/>
    <n v="565315.30128999986"/>
    <n v="633082.65675999993"/>
    <n v="227706.33318000002"/>
    <n v="493231.65614000004"/>
    <n v="461331.58169000014"/>
    <n v="969410.97991999972"/>
    <n v="35563119.782749981"/>
    <n v="35274659.092"/>
    <n v="145.131"/>
    <n v="140.405"/>
    <n v="0"/>
    <n v="0"/>
    <n v="39113.201810000006"/>
    <n v="235879.34416000001"/>
    <n v="16442.323410000001"/>
    <n v="137233.44963999998"/>
    <n v="0"/>
    <n v="0"/>
    <n v="0"/>
    <n v="0"/>
    <n v="0"/>
    <n v="0"/>
    <s v="Salud Gpo y Col"/>
    <s v="Accidentes y Enfermedades"/>
    <s v="Salud"/>
    <x v="27"/>
    <x v="0"/>
    <n v="397690.09380999999"/>
    <n v="408268.24757999997"/>
    <n v="558940177.29368985"/>
    <n v="533186385.44996989"/>
    <n v="535437122.91273993"/>
    <n v="512068683.5256899"/>
    <n v="1352186.07969"/>
    <n v="1366650.1111700002"/>
    <n v="849826.03543000005"/>
    <n v="978728.70835000009"/>
    <n v="397690.09380999999"/>
    <n v="408268.24757999997"/>
    <n v="25.868911758816033"/>
    <n v="26.175914711903971"/>
    <n v="-7937.3437400000403"/>
    <n v="-2.218788879780953"/>
    <n v="87.956886332984212"/>
    <n v="87.622089062878288"/>
    <n v="87.956886332984212"/>
    <n v="87.622089062878288"/>
    <n v="6.25819788914911E-2"/>
    <n v="6.532901974878684E-2"/>
    <n v="6.7093454985370574E-2"/>
    <n v="6.9860387682163919E-2"/>
    <m/>
    <m/>
    <m/>
    <n v="0"/>
    <m/>
    <n v="0"/>
    <m/>
    <n v="0"/>
    <m/>
    <n v="-53.833795875549541"/>
    <n v="65.096927323444248"/>
    <n v="137.87697114392176"/>
    <n v="26.794464241706105"/>
    <n v="-83.418131863437338"/>
    <n v="-88.018720324284928"/>
    <n v="237.88123390281862"/>
    <n v="171.88181509593659"/>
    <s v="Grandes"/>
    <n v="2025"/>
    <n v="2"/>
    <d v="2026-08-03T00:00:00"/>
    <n v="1.0336597699512124"/>
    <s v="37 Salud Gpo y Col"/>
    <n v="-2.218788879780953"/>
    <n v="-5.4029053246077163"/>
    <n v="-53.833795875549541"/>
    <n v="-55.33713755094729"/>
    <n v="1.5896111048283453E-3"/>
    <n v="6.6920059558541037E-2"/>
    <m/>
    <m/>
    <m/>
    <m/>
    <n v="1.7917698549420422E-3"/>
    <n v="6.8517851100487068E-2"/>
    <x v="27"/>
    <x v="1"/>
  </r>
  <r>
    <n v="2026"/>
    <n v="6"/>
    <n v="43"/>
    <x v="0"/>
    <s v="Daños"/>
    <n v="31"/>
    <s v="eb1e33e8a81b697b75855af6bfcdbcbf7cbbde9f94962ceaec1ed8af21f5a50f"/>
    <s v="62494afd1a4895e2be1120874c058412e30b56ad7bf55525b0ac454fd367add2"/>
    <x v="1"/>
    <n v="17195673.116150003"/>
    <n v="19641000.840240002"/>
    <n v="36181491.132770002"/>
    <n v="38327465.386270002"/>
    <n v="8856630.0196099989"/>
    <n v="9261955.117279999"/>
    <n v="22312577.311760008"/>
    <n v="18770530.791780002"/>
    <n v="35563119.782749981"/>
    <n v="35274659.092"/>
    <n v="145.131"/>
    <n v="140.405"/>
    <n v="20778.468209999999"/>
    <n v="28454.823680000001"/>
    <n v="8991986.906059999"/>
    <n v="8206488.4692799998"/>
    <n v="13174979.81137"/>
    <n v="14267041.63594"/>
    <n v="0"/>
    <n v="0"/>
    <n v="0"/>
    <n v="0"/>
    <n v="0"/>
    <n v="0"/>
    <s v="Daños"/>
    <s v="Totales"/>
    <s v="Daños Total"/>
    <x v="28"/>
    <x v="0"/>
    <n v="63098720.828300007"/>
    <n v="63645419.190459996"/>
    <n v="558940177.29368985"/>
    <n v="533186385.44996989"/>
    <n v="535437122.91273993"/>
    <n v="512068683.5256899"/>
    <n v="201069995.49796006"/>
    <n v="200376876.12440008"/>
    <n v="90289903.28847003"/>
    <n v="82104617.787379965"/>
    <n v="17195673.116150003"/>
    <n v="19641000.840240002"/>
    <n v="8.552083105967176"/>
    <n v="9.8020296653623191"/>
    <n v="-2445327.7240899988"/>
    <n v="-12.45011771029545"/>
    <n v="100"/>
    <n v="100"/>
    <n v="27.252015398127821"/>
    <n v="30.860038460056288"/>
    <n v="3.0764782734726723"/>
    <n v="3.2115205278645531"/>
    <n v="3.6837026181125103"/>
    <n v="3.8356184379423461"/>
    <m/>
    <m/>
    <m/>
    <n v="0"/>
    <m/>
    <n v="0"/>
    <m/>
    <n v="0"/>
    <m/>
    <n v="-4.3762369017939502"/>
    <n v="51.504991748720443"/>
    <n v="47.156227896005845"/>
    <n v="9.8091034512615174"/>
    <n v="9.5716753849154568"/>
    <n v="-7.6544377764973692"/>
    <n v="68.25047958175935"/>
    <n v="57.520603631008512"/>
    <s v="Grandes"/>
    <n v="2025"/>
    <n v="2"/>
    <d v="2026-08-03T00:00:00"/>
    <n v="1.0336597699512124"/>
    <s v="38 Daños Total"/>
    <n v="-12.45011771029545"/>
    <n v="-15.301064397778777"/>
    <n v="-4.3762369017939458"/>
    <n v="-7.4900988913214865"/>
    <n v="0.1017387995029614"/>
    <n v="7.3138125451369176E-3"/>
    <m/>
    <m/>
    <m/>
    <m/>
    <n v="0.10847556217526787"/>
    <n v="9.6079785560642932E-3"/>
    <x v="28"/>
    <x v="1"/>
  </r>
  <r>
    <n v="2026"/>
    <n v="6"/>
    <n v="43"/>
    <x v="0"/>
    <s v="Automoviles"/>
    <n v="31"/>
    <s v="eb1e33e8a81b697b75855af6bfcdbcbf7cbbde9f94962ceaec1ed8af21f5a50f"/>
    <s v="62494afd1a4895e2be1120874c058412e30b56ad7bf55525b0ac454fd367add2"/>
    <x v="1"/>
    <n v="13753073.361920001"/>
    <n v="16287654.838339999"/>
    <n v="29139962.452600002"/>
    <n v="32228948.353289999"/>
    <n v="8797953.08268"/>
    <n v="8016839.8689900003"/>
    <n v="19118064.422320008"/>
    <n v="16687976.903210003"/>
    <n v="35563119.782749981"/>
    <n v="35274659.092"/>
    <n v="145.131"/>
    <n v="140.405"/>
    <n v="20778.468209999999"/>
    <n v="28495.22898"/>
    <n v="8731945.4741699994"/>
    <n v="7859954.7323000003"/>
    <n v="12136977.894030001"/>
    <n v="13264617.55473"/>
    <n v="0"/>
    <n v="0"/>
    <n v="0"/>
    <n v="0"/>
    <n v="0"/>
    <n v="0"/>
    <s v="Automoviles"/>
    <s v="Totales"/>
    <s v="Automoviles Total"/>
    <x v="29"/>
    <x v="0"/>
    <n v="63098720.828300007"/>
    <n v="63645419.190459996"/>
    <n v="558940177.29368985"/>
    <n v="533186385.44996989"/>
    <n v="535437122.91273993"/>
    <n v="512068683.5256899"/>
    <n v="111867630.92766999"/>
    <n v="104683930.16637003"/>
    <n v="65593449.113900006"/>
    <n v="57891971.036489993"/>
    <n v="13753073.361920001"/>
    <n v="16287654.838339999"/>
    <n v="12.294059727440098"/>
    <n v="15.55888741706074"/>
    <n v="-2534581.4764199983"/>
    <n v="-15.561365350484779"/>
    <n v="100"/>
    <n v="100"/>
    <n v="21.796120715892066"/>
    <n v="25.591244500407669"/>
    <n v="2.460562672111076"/>
    <n v="2.5685692630171508"/>
    <n v="3.0547769565785936"/>
    <n v="3.1807558951264916"/>
    <m/>
    <m/>
    <m/>
    <n v="0"/>
    <m/>
    <n v="0"/>
    <m/>
    <n v="0"/>
    <m/>
    <n v="9.7434054621875266"/>
    <n v="63.970814749233327"/>
    <n v="49.220344786033408"/>
    <n v="13.412853267409005"/>
    <n v="11.094093688435724"/>
    <n v="-8.5011094820287241"/>
    <n v="71.944973043619981"/>
    <n v="59.255042219421071"/>
    <s v="Grandes"/>
    <n v="2025"/>
    <n v="2"/>
    <d v="2026-08-03T00:00:00"/>
    <n v="1.0336597699512124"/>
    <s v="39 Automoviles Total"/>
    <n v="-15.561365350484779"/>
    <n v="-18.310998353451804"/>
    <n v="9.7434054621875354"/>
    <n v="6.1697559027254201"/>
    <n v="8.1938712437524805E-2"/>
    <n v="1.5114390458186451E-2"/>
    <m/>
    <m/>
    <m/>
    <m/>
    <n v="9.1215353160117738E-2"/>
    <n v="2.4207897765677104E-2"/>
    <x v="29"/>
    <x v="1"/>
  </r>
  <r>
    <n v="2026"/>
    <n v="6"/>
    <n v="43"/>
    <x v="0"/>
    <s v="Automoviles Residentes"/>
    <n v="31"/>
    <s v="eb1e33e8a81b697b75855af6bfcdbcbf7cbbde9f94962ceaec1ed8af21f5a50f"/>
    <s v="62494afd1a4895e2be1120874c058412e30b56ad7bf55525b0ac454fd367add2"/>
    <x v="1"/>
    <n v="9289888.0301299989"/>
    <n v="10357300.664350001"/>
    <n v="20388712.928579994"/>
    <n v="21744294.623670001"/>
    <n v="5922446.6574999979"/>
    <n v="4904265.5479800012"/>
    <n v="12576942.561959997"/>
    <n v="10061253.993970003"/>
    <n v="35563119.782749981"/>
    <n v="35274659.092"/>
    <n v="145.131"/>
    <n v="140.405"/>
    <n v="2043.94814"/>
    <n v="1994.60969"/>
    <n v="5856439.04899"/>
    <n v="4753380.4112900002"/>
    <n v="8212151.8379700007"/>
    <n v="8633006.7085999995"/>
    <n v="0"/>
    <n v="0"/>
    <n v="0"/>
    <n v="0"/>
    <n v="0"/>
    <n v="0"/>
    <s v="Automoviles Residentes"/>
    <s v="Automóviles"/>
    <s v="Automóviles"/>
    <x v="30"/>
    <x v="0"/>
    <n v="63098720.828300007"/>
    <n v="63645419.190459996"/>
    <n v="558940177.29368985"/>
    <n v="533186385.44996989"/>
    <n v="535437122.91273993"/>
    <n v="512068683.5256899"/>
    <n v="70203684.327219978"/>
    <n v="63495573.047850005"/>
    <n v="41862778.105490007"/>
    <n v="35779806.134049997"/>
    <n v="13753073.361920001"/>
    <n v="16287654.838339999"/>
    <n v="13.232764233326774"/>
    <n v="16.311846900798553"/>
    <n v="-1067412.6342200022"/>
    <n v="-10.305895993673852"/>
    <n v="67.547723957120525"/>
    <n v="63.589883056519838"/>
    <n v="14.722783454531537"/>
    <n v="16.273442450517301"/>
    <n v="1.6620540815495386"/>
    <n v="1.7350100754302704"/>
    <n v="1.9425290943258435"/>
    <n v="2.0226389540242971"/>
    <m/>
    <m/>
    <m/>
    <n v="0"/>
    <m/>
    <n v="0"/>
    <m/>
    <n v="0"/>
    <m/>
    <n v="20.761133335028561"/>
    <n v="63.751539720302972"/>
    <n v="47.350807965443778"/>
    <n v="14.147285310535354"/>
    <n v="23.205772361077347"/>
    <n v="-4.8749512752116031"/>
    <n v="71.314305489481541"/>
    <n v="55.060543466910474"/>
    <s v="Grandes"/>
    <n v="2025"/>
    <n v="2"/>
    <d v="2026-08-03T00:00:00"/>
    <n v="1.0336597699512124"/>
    <s v="41 Automoviles Residentes"/>
    <n v="-10.305895993673852"/>
    <n v="-13.226666439229215"/>
    <n v="20.76113333502855"/>
    <n v="16.828705968433258"/>
    <n v="5.7331058279284072E-2"/>
    <n v="1.7510604925481232E-2"/>
    <m/>
    <m/>
    <m/>
    <m/>
    <n v="6.1541366214428073E-2"/>
    <n v="2.6607634931509142E-2"/>
    <x v="30"/>
    <x v="1"/>
  </r>
  <r>
    <n v="2026"/>
    <n v="6"/>
    <n v="43"/>
    <x v="0"/>
    <s v="Camiones"/>
    <n v="31"/>
    <s v="eb1e33e8a81b697b75855af6bfcdbcbf7cbbde9f94962ceaec1ed8af21f5a50f"/>
    <s v="62494afd1a4895e2be1120874c058412e30b56ad7bf55525b0ac454fd367add2"/>
    <x v="1"/>
    <n v="3504015.57534"/>
    <n v="3900229.8267899998"/>
    <n v="7072799.885950001"/>
    <n v="7874888.1675000004"/>
    <n v="2042913.7838900012"/>
    <n v="2168439.1965800016"/>
    <n v="4538787.0559899993"/>
    <n v="4333644.3806500025"/>
    <n v="35563119.782749981"/>
    <n v="35274659.092"/>
    <n v="145.131"/>
    <n v="140.405"/>
    <n v="2326.9514100000001"/>
    <n v="-3016.98155"/>
    <n v="2042913.7838900001"/>
    <n v="2168439.1965799998"/>
    <n v="3026349.5019699996"/>
    <n v="3356423.1479499997"/>
    <n v="0"/>
    <n v="0"/>
    <n v="0"/>
    <n v="0"/>
    <n v="0"/>
    <n v="0"/>
    <s v="Camiones"/>
    <s v="Automóviles"/>
    <s v="Automóviles"/>
    <x v="31"/>
    <x v="0"/>
    <n v="63098720.828300007"/>
    <n v="63645419.190459996"/>
    <n v="558940177.29368985"/>
    <n v="533186385.44996989"/>
    <n v="535437122.91273993"/>
    <n v="512068683.5256899"/>
    <n v="37709407.170060001"/>
    <n v="36344121.306299999"/>
    <n v="21653502.093650013"/>
    <n v="20013592.176389989"/>
    <n v="13753073.361920001"/>
    <n v="16287654.838339999"/>
    <n v="9.2921523786830313"/>
    <n v="10.73139117581011"/>
    <n v="-396214.25144999987"/>
    <n v="-10.158741126701642"/>
    <n v="25.478054854575582"/>
    <n v="23.945926319663478"/>
    <n v="5.5532275921644931"/>
    <n v="6.1280605523525518"/>
    <n v="0.62690350733167066"/>
    <n v="0.6544214858092775"/>
    <n v="0.73149463925236846"/>
    <n v="0.76166146305534221"/>
    <m/>
    <m/>
    <m/>
    <n v="0"/>
    <m/>
    <n v="0"/>
    <m/>
    <n v="0"/>
    <m/>
    <n v="-5.7887448671825936"/>
    <n v="58.302074861404527"/>
    <n v="55.597728669356108"/>
    <n v="9.4345652497897561"/>
    <n v="-5.7887448671825714"/>
    <n v="-9.8340891905002721"/>
    <n v="67.504225224488025"/>
    <n v="64.605656110565675"/>
    <s v="Grandes"/>
    <n v="2025"/>
    <n v="2"/>
    <d v="2026-08-03T00:00:00"/>
    <n v="1.0336597699512124"/>
    <s v="42 Camiones"/>
    <n v="-10.158741126701642"/>
    <n v="-13.084303476821232"/>
    <n v="-5.7887448671825963"/>
    <n v="-8.8566103938977356"/>
    <n v="1.9888018624790865E-2"/>
    <n v="8.6344095828664712E-3"/>
    <m/>
    <m/>
    <m/>
    <m/>
    <n v="2.22877488095766E-2"/>
    <n v="1.1516275656825508E-2"/>
    <x v="31"/>
    <x v="1"/>
  </r>
  <r>
    <n v="2026"/>
    <n v="6"/>
    <n v="46"/>
    <x v="10"/>
    <s v="Automoviles Turistas"/>
    <n v="34"/>
    <s v="86e50149658661312a9e0b35558d84f6c6d3da797f552a9657fe0558ca40cdef"/>
    <s v="62494afd1a4895e2be1120874c058412e30b56ad7bf55525b0ac454fd367add2"/>
    <x v="1"/>
    <n v="228559.69915999999"/>
    <n v="249642.13680000001"/>
    <n v="477523.03336999996"/>
    <n v="502907.38751000003"/>
    <n v="137129.27456999989"/>
    <n v="108391.58347999999"/>
    <n v="245983.23202000002"/>
    <n v="192162.66459"/>
    <n v="35563119.782749981"/>
    <n v="35274659.092"/>
    <n v="145.131"/>
    <n v="140.405"/>
    <n v="0"/>
    <n v="0"/>
    <n v="137093.15938"/>
    <n v="108391.58348"/>
    <n v="231331.13516999999"/>
    <n v="244173.76538"/>
    <n v="0"/>
    <n v="0"/>
    <n v="0"/>
    <n v="0"/>
    <n v="0"/>
    <n v="0"/>
    <s v="Automoviles Turistas"/>
    <s v="Automóviles"/>
    <s v="Automóviles"/>
    <x v="32"/>
    <x v="0"/>
    <n v="37207993.956"/>
    <n v="34287174.897239998"/>
    <n v="558940177.29368985"/>
    <n v="533186385.44996989"/>
    <n v="535437122.91273993"/>
    <n v="512068683.5256899"/>
    <n v="1083502.1167600001"/>
    <n v="1101931.6082300001"/>
    <n v="570070.38715999969"/>
    <n v="595710.09883999999"/>
    <n v="37207085.434540004"/>
    <n v="34285902.652720004"/>
    <n v="21.094531854119751"/>
    <n v="22.654957434335941"/>
    <n v="-21082.437640000018"/>
    <n v="-8.4450637661742771"/>
    <n v="0.61429079029077605"/>
    <n v="0.72811889868734481"/>
    <n v="0.61427579092353468"/>
    <n v="0.72809188143434755"/>
    <n v="4.0891621043714209E-2"/>
    <n v="4.2686561947115551E-2"/>
    <n v="4.6820801058024109E-2"/>
    <n v="4.8751689925883884E-2"/>
    <m/>
    <m/>
    <m/>
    <n v="0"/>
    <m/>
    <n v="0"/>
    <m/>
    <n v="0"/>
    <m/>
    <n v="26.512843679696285"/>
    <n v="59.997136447928412"/>
    <n v="43.418785333838713"/>
    <n v="24.054797031846576"/>
    <n v="26.479524496748308"/>
    <n v="-5.2596273764355601"/>
    <n v="59.262735765876627"/>
    <n v="44.391166803408858"/>
    <s v="Grandes"/>
    <n v="2025"/>
    <n v="2"/>
    <d v="2026-08-03T00:00:00"/>
    <n v="1.0336597699512124"/>
    <s v="43 Automoviles Turistas"/>
    <n v="-8.4450637661742771"/>
    <n v="-11.426429764073127"/>
    <n v="26.512843679696292"/>
    <n v="22.393119435873515"/>
    <n v="1.3427478699481934E-3"/>
    <n v="4.4497927414447282E-2"/>
    <m/>
    <m/>
    <m/>
    <m/>
    <n v="1.4233438353527298E-3"/>
    <n v="5.1324709635157326E-2"/>
    <x v="32"/>
    <x v="1"/>
  </r>
  <r>
    <n v="2026"/>
    <n v="6"/>
    <n v="46"/>
    <x v="10"/>
    <s v="Otros Automoviles y Obligatorios"/>
    <n v="34"/>
    <s v="86e50149658661312a9e0b35558d84f6c6d3da797f552a9657fe0558ca40cdef"/>
    <s v="62494afd1a4895e2be1120874c058412e30b56ad7bf55525b0ac454fd367add2"/>
    <x v="1"/>
    <n v="763159.5011799999"/>
    <n v="802353.28492000001"/>
    <n v="1504562.6650399999"/>
    <n v="1458584.8655399999"/>
    <n v="338475.70718000008"/>
    <n v="359763.88732000015"/>
    <n v="750253.61033000029"/>
    <n v="695152.22953999985"/>
    <n v="35563119.782749981"/>
    <n v="35274659.092"/>
    <n v="145.131"/>
    <n v="140.405"/>
    <n v="0"/>
    <n v="0"/>
    <n v="338355.11873000005"/>
    <n v="359763.88731999998"/>
    <n v="713087.96634000004"/>
    <n v="669290.83032000007"/>
    <n v="0"/>
    <n v="0"/>
    <n v="0"/>
    <n v="0"/>
    <n v="0"/>
    <n v="0"/>
    <s v="Otros Automoviles y Obligatorios"/>
    <s v="Automóviles"/>
    <s v="Automóviles"/>
    <x v="33"/>
    <x v="0"/>
    <n v="37207993.956"/>
    <n v="34287174.897239998"/>
    <n v="558940177.29368985"/>
    <n v="533186385.44996989"/>
    <n v="535437122.91273993"/>
    <n v="512068683.5256899"/>
    <n v="2871037.3136300002"/>
    <n v="3742304.2039899998"/>
    <n v="1507098.5276000006"/>
    <n v="1502862.6272099994"/>
    <n v="37207085.434540004"/>
    <n v="34285902.652720004"/>
    <n v="26.581316012751437"/>
    <n v="21.440087207890276"/>
    <n v="-39193.783740000101"/>
    <n v="-4.8848536519555674"/>
    <n v="2.0511133625950322"/>
    <n v="2.3401842239563928"/>
    <n v="2.0510632797953789"/>
    <n v="2.3400973901311035"/>
    <n v="0.13653688394259139"/>
    <n v="0.14253018114031138"/>
    <n v="0.15048270301254468"/>
    <n v="0.15668860657434577"/>
    <m/>
    <m/>
    <m/>
    <n v="0"/>
    <m/>
    <n v="0"/>
    <m/>
    <n v="0"/>
    <m/>
    <n v="-5.9172643198245218"/>
    <n v="44.351895856193593"/>
    <n v="44.838588447465632"/>
    <n v="22.458764372825065"/>
    <n v="-5.9507830954020786"/>
    <n v="6.5438123512105761"/>
    <n v="47.449281813945582"/>
    <n v="53.752998102183824"/>
    <s v="Grandes"/>
    <n v="2025"/>
    <n v="2"/>
    <d v="2026-08-03T00:00:00"/>
    <n v="1.0336597699512124"/>
    <s v="44 Otros Automoviles y Obligatorios"/>
    <n v="-4.8848536519555674"/>
    <n v="-7.9821532064329475"/>
    <n v="-5.9172643198245227"/>
    <n v="-8.9809447797159798"/>
    <n v="4.23068244358526E-3"/>
    <n v="7.0656636096975603E-2"/>
    <m/>
    <m/>
    <m/>
    <m/>
    <n v="4.12813139807748E-3"/>
    <n v="4.5967733948194027E-2"/>
    <x v="33"/>
    <x v="1"/>
  </r>
  <r>
    <n v="2026"/>
    <n v="6"/>
    <n v="74"/>
    <x v="13"/>
    <s v="Daños Sin Autos"/>
    <n v="46"/>
    <s v="25fc0e7096fc653718202dc30b0c580b8ab87eac11a700cba03a7c021bc35b0c"/>
    <s v="62494afd1a4895e2be1120874c058412e30b56ad7bf55525b0ac454fd367add2"/>
    <x v="1"/>
    <n v="10412435.005659999"/>
    <n v="11809656.505419999"/>
    <n v="11787610.531260001"/>
    <n v="13334221.625130001"/>
    <n v="2637170.2312899991"/>
    <n v="1298367.9815199997"/>
    <n v="7704889.8305500019"/>
    <n v="3723740.4123899997"/>
    <n v="35563119.782749981"/>
    <n v="35274659.092"/>
    <n v="145.131"/>
    <n v="140.405"/>
    <n v="14175.980320000001"/>
    <n v="9829.3207299999976"/>
    <n v="1754319.90212"/>
    <n v="1204466.43928"/>
    <n v="1888115.5454299999"/>
    <n v="2472574.3513800004"/>
    <n v="0"/>
    <n v="0"/>
    <n v="0"/>
    <n v="0"/>
    <n v="0"/>
    <n v="0"/>
    <s v="Daños Sin Autos"/>
    <s v="Totales"/>
    <s v="Daños Sin Autos Total"/>
    <x v="34"/>
    <x v="0"/>
    <n v="11913490.27224"/>
    <n v="12179486.698700001"/>
    <n v="558940177.29368985"/>
    <n v="533186385.44996989"/>
    <n v="535437122.91273993"/>
    <n v="512068683.5256899"/>
    <n v="89202364.570290014"/>
    <n v="95692945.958029971"/>
    <n v="24696454.174569987"/>
    <n v="24212646.750889998"/>
    <n v="10412435.005659999"/>
    <n v="11809656.505419999"/>
    <n v="11.672823983780351"/>
    <n v="12.341198598483533"/>
    <n v="-1397221.49976"/>
    <n v="-11.831178147465593"/>
    <n v="100"/>
    <n v="100"/>
    <n v="87.40037359095632"/>
    <n v="96.963499345834691"/>
    <n v="1.8628889868099217"/>
    <n v="1.9446606445621648"/>
    <n v="2.2149208658907376"/>
    <n v="2.3062641566182642"/>
    <m/>
    <m/>
    <m/>
    <n v="0"/>
    <m/>
    <n v="0"/>
    <m/>
    <n v="0"/>
    <m/>
    <n v="103.11423793758863"/>
    <n v="25.327123097109215"/>
    <n v="10.994121471053104"/>
    <n v="10.678335491600658"/>
    <n v="45.651206617985032"/>
    <n v="-23.63766353977589"/>
    <n v="92.913800024906351"/>
    <n v="48.713052394471362"/>
    <s v="Grandes"/>
    <n v="2025"/>
    <n v="2"/>
    <d v="2026-08-03T00:00:00"/>
    <n v="1.0336597699512124"/>
    <s v="46 Daños Sin Autos Total"/>
    <n v="-11.831178147465593"/>
    <n v="-14.702279787191614"/>
    <n v="103.11423793758865"/>
    <n v="96.500090109123065"/>
    <n v="3.3145603094635198E-2"/>
    <n v="1.3625481975631777E-2"/>
    <m/>
    <m/>
    <m/>
    <m/>
    <n v="3.7738920963809576E-2"/>
    <n v="1.5230518284721191E-2"/>
    <x v="34"/>
    <x v="1"/>
  </r>
  <r>
    <n v="2026"/>
    <n v="6"/>
    <n v="74"/>
    <x v="13"/>
    <s v="Responsabilidad Civil y Riesgos Profesionales"/>
    <n v="46"/>
    <s v="25fc0e7096fc653718202dc30b0c580b8ab87eac11a700cba03a7c021bc35b0c"/>
    <s v="62494afd1a4895e2be1120874c058412e30b56ad7bf55525b0ac454fd367add2"/>
    <x v="1"/>
    <n v="1407250.6108599999"/>
    <n v="1173774.0182999999"/>
    <n v="1450870.18824"/>
    <n v="1175243.2267399998"/>
    <n v="191522.19899999999"/>
    <n v="38301.607930000006"/>
    <n v="379689.7135999999"/>
    <n v="106776.59619000003"/>
    <n v="35563119.782749981"/>
    <n v="35274659.092"/>
    <n v="145.131"/>
    <n v="140.405"/>
    <n v="0"/>
    <n v="0"/>
    <n v="113817.54067"/>
    <n v="-62628.987979999998"/>
    <n v="197727.06281999999"/>
    <n v="230160.27371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1913490.27224"/>
    <n v="12179486.698700001"/>
    <n v="558940177.29368985"/>
    <n v="533186385.44996989"/>
    <n v="535437122.91273993"/>
    <n v="512068683.5256899"/>
    <n v="12032871.974339999"/>
    <n v="12141199.838969996"/>
    <n v="5707796.6931599993"/>
    <n v="3790374.5277900007"/>
    <n v="1407250.6108599999"/>
    <n v="1173774.0182999999"/>
    <n v="11.69505180360059"/>
    <n v="9.6676937524123439"/>
    <n v="233476.59256000002"/>
    <n v="19.891102454129019"/>
    <n v="100"/>
    <n v="100"/>
    <n v="11.812244595851805"/>
    <n v="9.637302846476155"/>
    <n v="0.25177123921806988"/>
    <n v="0.26282275745182859"/>
    <n v="0.22014328391176405"/>
    <n v="0.22922198838998381"/>
    <m/>
    <m/>
    <m/>
    <n v="0"/>
    <m/>
    <n v="0"/>
    <m/>
    <n v="0"/>
    <m/>
    <n v="400.03696803023479"/>
    <n v="13.609672472123272"/>
    <n v="3.2631160115021958"/>
    <n v="3.3554488587428613"/>
    <n v="-281.73300310448354"/>
    <n v="-14.091576433761798"/>
    <n v="57.562955240787304"/>
    <n v="-27.211032977355593"/>
    <s v="Grandes"/>
    <n v="2025"/>
    <n v="2"/>
    <d v="2026-08-03T00:00:00"/>
    <n v="1.0336597699512124"/>
    <s v="46 Responsabilidad Civil y Riesgos Profesionales"/>
    <n v="19.891102454129019"/>
    <n v="15.987006498074056"/>
    <n v="400.03696803023479"/>
    <n v="383.75392229286041"/>
    <n v="4.0797044722261679E-3"/>
    <n v="1.3677423668890141E-2"/>
    <m/>
    <m/>
    <m/>
    <m/>
    <n v="3.3262092452105152E-3"/>
    <n v="9.346430249043268E-3"/>
    <x v="35"/>
    <x v="1"/>
  </r>
  <r>
    <n v="2026"/>
    <n v="6"/>
    <n v="92"/>
    <x v="12"/>
    <s v="RC General"/>
    <n v="219"/>
    <s v="314f04b30f62e0056bd059354a5536fb2e302107eed143b5fa2aa0bbba07f608"/>
    <s v="62494afd1a4895e2be1120874c058412e30b56ad7bf55525b0ac454fd367add2"/>
    <x v="1"/>
    <n v="971498.27851999993"/>
    <n v="1112237.11996"/>
    <n v="1874872.4663599997"/>
    <n v="1915585.0195800003"/>
    <n v="1976580.8225699996"/>
    <n v="839358.02116"/>
    <n v="4374112.2877599997"/>
    <n v="2494720.9289500006"/>
    <n v="35563119.782749981"/>
    <n v="35274659.092"/>
    <n v="145.131"/>
    <n v="140.405"/>
    <n v="0"/>
    <n v="0"/>
    <n v="201190.06625"/>
    <n v="178957.48241999999"/>
    <n v="656491.12277999998"/>
    <n v="661987.97153999994"/>
    <n v="0"/>
    <n v="0"/>
    <n v="0"/>
    <n v="0"/>
    <n v="0"/>
    <n v="0"/>
    <s v="RC General"/>
    <s v="Daños Sin Autos"/>
    <s v="Responsabilidad Civil y Riesgos Profesionales"/>
    <x v="36"/>
    <x v="0"/>
    <n v="6747132.6749999998"/>
    <n v="6380210.4408900002"/>
    <n v="558940177.29368985"/>
    <n v="533186385.44996989"/>
    <n v="535437122.91273993"/>
    <n v="512068683.5256899"/>
    <n v="8729513.125500001"/>
    <n v="9582692.5877899975"/>
    <n v="5055557.2443700004"/>
    <n v="2932303.7598800003"/>
    <n v="2692630.1853400003"/>
    <n v="2245361.432"/>
    <n v="11.128894184053998"/>
    <n v="11.60672858667283"/>
    <n v="-140738.84144000011"/>
    <n v="-12.653672397218818"/>
    <n v="36.079900010380669"/>
    <n v="49.534881293890507"/>
    <n v="14.398683489946343"/>
    <n v="17.432608693152289"/>
    <n v="0.17381077939751238"/>
    <n v="0.1814402171510108"/>
    <n v="0.20860193551666817"/>
    <n v="0.21720467502563071"/>
    <m/>
    <m/>
    <m/>
    <n v="0"/>
    <m/>
    <n v="0"/>
    <m/>
    <n v="0"/>
    <m/>
    <n v="135.48721436394305"/>
    <n v="203.45695574274851"/>
    <n v="75.465744318098842"/>
    <n v="39.097190023338598"/>
    <n v="12.423388801269454"/>
    <n v="-0.83035477928888879"/>
    <n v="30.646273691871663"/>
    <n v="27.033343521890057"/>
    <s v="Grandes"/>
    <n v="2025"/>
    <n v="2"/>
    <d v="2026-08-03T00:00:00"/>
    <n v="1.0336597699512124"/>
    <s v="47 RC General"/>
    <n v="-12.653672397218818"/>
    <n v="-15.497990594232158"/>
    <n v="135.48721436394305"/>
    <n v="127.81888316603222"/>
    <n v="5.2719572349482491E-3"/>
    <n v="1.2385228575987089E-2"/>
    <m/>
    <m/>
    <m/>
    <m/>
    <n v="5.4215471803126299E-3"/>
    <n v="1.3471614848468825E-2"/>
    <x v="36"/>
    <x v="1"/>
  </r>
  <r>
    <n v="2026"/>
    <n v="6"/>
    <n v="41"/>
    <x v="11"/>
    <s v="RC Aviones y Barcos"/>
    <n v="29"/>
    <s v="35135aaa6cc23891b40cb3f378c53a17a1127210ce60e125ccf03efcfdaec458"/>
    <s v="62494afd1a4895e2be1120874c058412e30b56ad7bf55525b0ac454fd367add2"/>
    <x v="1"/>
    <n v="271950.73994999996"/>
    <n v="208309.1783"/>
    <n v="297561.62163999997"/>
    <n v="229292.85397"/>
    <n v="10236.07547"/>
    <n v="-7931.7481099999986"/>
    <n v="12121.992639999995"/>
    <n v="-25713.832399999999"/>
    <n v="35563119.782749981"/>
    <n v="35274659.092"/>
    <n v="145.131"/>
    <n v="140.405"/>
    <n v="0"/>
    <n v="0"/>
    <n v="393.91487999999998"/>
    <n v="-2248.2358100000001"/>
    <n v="15920.64711"/>
    <n v="2918.6483399999997"/>
    <n v="0"/>
    <n v="0"/>
    <n v="0"/>
    <n v="0"/>
    <n v="0"/>
    <n v="0"/>
    <s v="RC Aviones y Barcos"/>
    <s v="Daños Sin Autos"/>
    <s v="Responsabilidad Civil y Riesgos Profesionales"/>
    <x v="37"/>
    <x v="0"/>
    <n v="24204021.398200002"/>
    <n v="22924639.598130003"/>
    <n v="558940177.29368985"/>
    <n v="533186385.44996989"/>
    <n v="535437122.91273993"/>
    <n v="512068683.5256899"/>
    <n v="1742271.2390899998"/>
    <n v="1292434.1434399998"/>
    <n v="183427.25303000005"/>
    <n v="515183.78324999998"/>
    <n v="765352.71567999991"/>
    <n v="694578.04642999999"/>
    <n v="15.60897831798232"/>
    <n v="16.11758551546426"/>
    <n v="63641.56164999996"/>
    <n v="30.55149185906032"/>
    <n v="35.532733389255363"/>
    <n v="29.990751848646791"/>
    <n v="1.123576679576991"/>
    <n v="0.90866937038779927"/>
    <n v="4.8654713151369329E-2"/>
    <n v="5.0790415589902924E-2"/>
    <n v="3.9068735433708132E-2"/>
    <n v="4.0679929275454191E-2"/>
    <m/>
    <m/>
    <m/>
    <n v="0"/>
    <m/>
    <n v="0"/>
    <m/>
    <n v="0"/>
    <m/>
    <n v="-229.05194829743527"/>
    <n v="3.7639447025891428"/>
    <n v="-3.8076805711253665"/>
    <n v="5.5804550855514696"/>
    <n v="-117.52106599529699"/>
    <n v="445.4801420166981"/>
    <n v="2.4742391265778143"/>
    <n v="-77.030034046513478"/>
    <s v="Grandes"/>
    <n v="2025"/>
    <n v="2"/>
    <d v="2026-08-03T00:00:00"/>
    <n v="1.0336597699512124"/>
    <s v="48 RC Aviones y Barcos"/>
    <n v="30.55149185906032"/>
    <n v="26.300254352766579"/>
    <n v="-229.05194829743527"/>
    <n v="-224.84954145359302"/>
    <n v="8.3671405505974009E-4"/>
    <n v="2.4364020413124216E-2"/>
    <m/>
    <m/>
    <m/>
    <m/>
    <n v="6.4895163263463428E-4"/>
    <n v="2.5977656284830335E-2"/>
    <x v="37"/>
    <x v="1"/>
  </r>
  <r>
    <n v="2026"/>
    <n v="6"/>
    <n v="74"/>
    <x v="13"/>
    <s v="RC Viajero"/>
    <n v="46"/>
    <s v="25fc0e7096fc653718202dc30b0c580b8ab87eac11a700cba03a7c021bc35b0c"/>
    <s v="62494afd1a4895e2be1120874c058412e30b56ad7bf55525b0ac454fd367add2"/>
    <x v="1"/>
    <n v="52348.578369999996"/>
    <n v="18637.808079999999"/>
    <n v="52444.292740000004"/>
    <n v="18637.808079999999"/>
    <n v="16881.208760000001"/>
    <n v="-1788.5942"/>
    <n v="17138.547909999998"/>
    <n v="35.101709999999919"/>
    <n v="35563119.782749981"/>
    <n v="35274659.092"/>
    <n v="145.131"/>
    <n v="140.405"/>
    <n v="0"/>
    <n v="0"/>
    <n v="12982.537920000001"/>
    <n v="-6577.9680499999995"/>
    <n v="17793.243469999998"/>
    <n v="5805.2450099999996"/>
    <n v="0"/>
    <n v="0"/>
    <n v="0"/>
    <n v="0"/>
    <n v="0"/>
    <n v="0"/>
    <s v="RC Viajero"/>
    <s v="Daños Sin Autos"/>
    <s v="Responsabilidad Civil y Riesgos Profesionales"/>
    <x v="38"/>
    <x v="0"/>
    <n v="11913490.27224"/>
    <n v="12179486.698700001"/>
    <n v="558940177.29368985"/>
    <n v="533186385.44996989"/>
    <n v="535437122.91273993"/>
    <n v="512068683.5256899"/>
    <n v="260336.58478"/>
    <n v="211800.12452000001"/>
    <n v="57019.792599999993"/>
    <n v="27834.588710000007"/>
    <n v="1407250.6108599999"/>
    <n v="1173774.0182999999"/>
    <n v="20.108037606100456"/>
    <n v="8.7997153553325944"/>
    <n v="33710.77029"/>
    <n v="180.87304121440445"/>
    <n v="3.7199186815778815"/>
    <n v="1.587853180375683"/>
    <n v="0.43940589343476505"/>
    <n v="0.15302621975020783"/>
    <n v="9.3656853625131205E-3"/>
    <n v="9.7767928538886953E-3"/>
    <n v="3.4955521349764149E-3"/>
    <n v="3.639708632770737E-3"/>
    <m/>
    <m/>
    <m/>
    <n v="0"/>
    <m/>
    <n v="0"/>
    <m/>
    <n v="0"/>
    <m/>
    <n v="-1043.8255340423223"/>
    <n v="32.247692842169542"/>
    <n v="-9.5965909313087003"/>
    <n v="29.605875416670674"/>
    <n v="-297.36395527187153"/>
    <n v="206.50288556899338"/>
    <n v="72.963301726798676"/>
    <n v="-113.31077394096067"/>
    <s v="Grandes"/>
    <n v="2025"/>
    <n v="2"/>
    <d v="2026-08-03T00:00:00"/>
    <n v="1.0336597699512124"/>
    <s v="49 RC Viajero"/>
    <n v="180.87304121440445"/>
    <n v="171.72678029992534"/>
    <n v="-1043.8255340423223"/>
    <n v="-1013.0910977476368"/>
    <n v="1.4746820037267455E-4"/>
    <n v="4.0433317636835019E-2"/>
    <m/>
    <m/>
    <m/>
    <m/>
    <n v="5.2749293197900785E-5"/>
    <n v="7.7434990334876259E-3"/>
    <x v="38"/>
    <x v="1"/>
  </r>
  <r>
    <n v="2026"/>
    <n v="6"/>
    <n v="37"/>
    <x v="27"/>
    <s v="RC Otros"/>
    <n v="25"/>
    <s v="b7a56873cd771f2c446d369b649430b65a756ba278ff97ec81bb6f55b2e73569"/>
    <s v="62494afd1a4895e2be1120874c058412e30b56ad7bf55525b0ac454fd367add2"/>
    <x v="1"/>
    <n v="170434.41290999998"/>
    <n v="123054.94455"/>
    <n v="380429.99103000003"/>
    <n v="329651.52022000001"/>
    <n v="28773.957860000002"/>
    <n v="3107.9720099999995"/>
    <n v="83539.262469999943"/>
    <n v="14241.643509999998"/>
    <n v="35563119.782749981"/>
    <n v="35274659.092"/>
    <n v="145.131"/>
    <n v="140.405"/>
    <n v="0"/>
    <n v="0"/>
    <n v="23294.899010000001"/>
    <n v="2433.1432799999998"/>
    <n v="122613.9911"/>
    <n v="64193.757270000002"/>
    <n v="0"/>
    <n v="0"/>
    <n v="0"/>
    <n v="0"/>
    <n v="0"/>
    <n v="0"/>
    <s v="RC Otros"/>
    <s v="Daños Sin Autos"/>
    <s v="Responsabilidad Civil y Riesgos Profesionales"/>
    <x v="39"/>
    <x v="0"/>
    <n v="7921715.0272200005"/>
    <n v="7089738.4457900003"/>
    <n v="558940177.29368985"/>
    <n v="533186385.44996989"/>
    <n v="535437122.91273993"/>
    <n v="512068683.5256899"/>
    <n v="1300751.0249699997"/>
    <n v="1054272.9832200001"/>
    <n v="411792.40316000005"/>
    <n v="315052.39594999998"/>
    <n v="647856.58569000009"/>
    <n v="501083.34386999998"/>
    <n v="13.102769833599082"/>
    <n v="11.672019155243927"/>
    <n v="47379.468359999984"/>
    <n v="38.502693681478718"/>
    <n v="26.307429248168972"/>
    <n v="24.557779869435276"/>
    <n v="2.1514837673959"/>
    <n v="1.7356767882328858"/>
    <n v="3.0492424741270088E-2"/>
    <n v="3.1830892109767972E-2"/>
    <n v="2.3079161041621631E-2"/>
    <n v="2.4030945165938167E-2"/>
    <m/>
    <m/>
    <m/>
    <n v="0"/>
    <m/>
    <n v="0"/>
    <m/>
    <n v="0"/>
    <m/>
    <n v="825.81135761258042"/>
    <n v="16.882715977784631"/>
    <n v="2.5256782824660573"/>
    <n v="6.9874911822547663"/>
    <n v="857.39939367647935"/>
    <n v="91.006098278814761"/>
    <n v="18.998565172714617"/>
    <n v="3.790311369010789"/>
    <s v="Grandes"/>
    <n v="2025"/>
    <n v="2"/>
    <d v="2026-08-03T00:00:00"/>
    <n v="1.0336597699512124"/>
    <s v="50 RC Otros"/>
    <n v="38.502693681478718"/>
    <n v="33.992535752857904"/>
    <n v="825.81135761258065"/>
    <n v="795.66352926386776"/>
    <n v="1.0697317708738504E-3"/>
    <n v="1.7168257731227411E-2"/>
    <m/>
    <m/>
    <m/>
    <m/>
    <n v="9.3298979250024019E-4"/>
    <n v="1.3623603116038113E-2"/>
    <x v="39"/>
    <x v="1"/>
  </r>
  <r>
    <n v="2026"/>
    <n v="6"/>
    <n v="23"/>
    <x v="28"/>
    <s v="Maritimo y Transportes"/>
    <n v="17"/>
    <s v="4523540f1504cd17100c4835e85b7eefd49911580f8efff0599a8f283be6b9e3"/>
    <s v="62494afd1a4895e2be1120874c058412e30b56ad7bf55525b0ac454fd367add2"/>
    <x v="1"/>
    <n v="917953.93652999995"/>
    <n v="762777.6632999999"/>
    <n v="1455291.6566300001"/>
    <n v="1552716.8698999998"/>
    <n v="395814.20797000005"/>
    <n v="457045.67708999984"/>
    <n v="732341.22649999987"/>
    <n v="621944.83039999951"/>
    <n v="35563119.782749981"/>
    <n v="35274659.092"/>
    <n v="145.131"/>
    <n v="140.405"/>
    <n v="2627.6832899999999"/>
    <n v="3259.7982000000002"/>
    <n v="77445.455439999991"/>
    <n v="123179.41965000001"/>
    <n v="181879.74134000001"/>
    <n v="199556.58800999998"/>
    <n v="0"/>
    <n v="0"/>
    <n v="0"/>
    <n v="0"/>
    <n v="0"/>
    <n v="0"/>
    <s v="Maritimo y Transportes"/>
    <s v="Daños Sin Autos"/>
    <s v="Maritimo y Transportes"/>
    <x v="40"/>
    <x v="0"/>
    <n v="12771305.68936"/>
    <n v="12724961.123440001"/>
    <n v="558940177.29368985"/>
    <n v="533186385.44996989"/>
    <n v="535437122.91273993"/>
    <n v="512068683.5256899"/>
    <n v="14105050.96421"/>
    <n v="15962808.80302"/>
    <n v="3896017.91072"/>
    <n v="-67081.096579998208"/>
    <n v="917953.93652999995"/>
    <n v="762777.6632999999"/>
    <n v="6.5079802891829752"/>
    <n v="4.778467703977574"/>
    <n v="155176.27323000005"/>
    <n v="20.343578567660469"/>
    <n v="100"/>
    <n v="100"/>
    <n v="7.1876279439052464"/>
    <n v="5.9943417972014554"/>
    <n v="0.16423115993818954"/>
    <n v="0.17144009954640346"/>
    <n v="0.14306022886467215"/>
    <n v="0.14896002974603548"/>
    <m/>
    <m/>
    <m/>
    <n v="0"/>
    <m/>
    <n v="0"/>
    <m/>
    <n v="0"/>
    <m/>
    <n v="-13.39723187184687"/>
    <n v="43.119179756038264"/>
    <n v="59.918597394775063"/>
    <n v="10.159455552832712"/>
    <n v="-37.127926353239658"/>
    <n v="-8.8580621899158611"/>
    <n v="42.58058366996795"/>
    <n v="61.726561311935924"/>
    <s v="Grandes"/>
    <n v="2025"/>
    <n v="2"/>
    <d v="2026-08-03T00:00:00"/>
    <n v="1.0336597699512124"/>
    <s v="51 Maritimo y Transportes"/>
    <n v="20.343578567660469"/>
    <n v="16.424748322497386"/>
    <n v="-13.39723187184687"/>
    <n v="-16.21733703320902"/>
    <n v="4.092137207084668E-3"/>
    <n v="4.2353807444394124E-3"/>
    <m/>
    <m/>
    <m/>
    <m/>
    <n v="4.3945466694430011E-3"/>
    <n v="2.2833753597956709E-3"/>
    <x v="40"/>
    <x v="1"/>
  </r>
  <r>
    <n v="2026"/>
    <n v="6"/>
    <n v="39"/>
    <x v="6"/>
    <s v="MyT Carga"/>
    <n v="27"/>
    <s v="670671cd97404156226e507973f2ab8330d3022ca96e0c93bdbdb320c41adcaf"/>
    <s v="62494afd1a4895e2be1120874c058412e30b56ad7bf55525b0ac454fd367add2"/>
    <x v="1"/>
    <n v="797221.47876999993"/>
    <n v="954168.30948000005"/>
    <n v="1596990.6965999999"/>
    <n v="1686860.4724699999"/>
    <n v="367732.08637000009"/>
    <n v="365383.30514999997"/>
    <n v="822435.64465999976"/>
    <n v="712503.43776000012"/>
    <n v="35563119.782749981"/>
    <n v="35274659.092"/>
    <n v="145.131"/>
    <n v="140.405"/>
    <n v="0"/>
    <n v="0"/>
    <n v="67236.986019999997"/>
    <n v="52778.020450000004"/>
    <n v="247919.89896000002"/>
    <n v="274460.12875999999"/>
    <n v="0"/>
    <n v="0"/>
    <n v="0"/>
    <n v="0"/>
    <n v="0"/>
    <n v="0"/>
    <s v="MyT Carga"/>
    <s v="Daños Sin Autos"/>
    <s v="Maritimo y Transportes"/>
    <x v="41"/>
    <x v="0"/>
    <n v="16937240.937909998"/>
    <n v="16996819.43369"/>
    <n v="558940177.29368985"/>
    <n v="533186385.44996989"/>
    <n v="535437122.91273993"/>
    <n v="512068683.5256899"/>
    <n v="7315033.6216200003"/>
    <n v="7755472.2297"/>
    <n v="2759672.59131"/>
    <n v="3877269.6166600003"/>
    <n v="813675.19728999992"/>
    <n v="973581.69562000001"/>
    <n v="10.898398011647769"/>
    <n v="12.30316196383195"/>
    <n v="-156946.83071000013"/>
    <n v="-16.448547824390914"/>
    <n v="97.977851779825627"/>
    <n v="98.005982833557994"/>
    <n v="4.7069146721861213"/>
    <n v="5.6138050604262411"/>
    <n v="0.14263091313815279"/>
    <n v="0.14889170822395947"/>
    <n v="0.17895586525052631"/>
    <n v="0.18633600143448931"/>
    <m/>
    <m/>
    <m/>
    <n v="0"/>
    <m/>
    <n v="0"/>
    <m/>
    <n v="0"/>
    <m/>
    <n v="0.64282663901020776"/>
    <n v="46.126715870395103"/>
    <n v="38.293380897247104"/>
    <n v="13.325207038253762"/>
    <n v="27.395808798281649"/>
    <n v="-9.6699764442681246"/>
    <n v="27.120447492134613"/>
    <n v="19.22975868606089"/>
    <s v="Grandes"/>
    <n v="2025"/>
    <n v="2"/>
    <d v="2026-08-03T00:00:00"/>
    <n v="1.0336597699512124"/>
    <s v="52 MyT Carga"/>
    <n v="-16.448547824390914"/>
    <n v="-19.169290897765499"/>
    <n v="0.64282663901019799"/>
    <n v="-2.6344745488542842"/>
    <n v="4.4905809905199205E-3"/>
    <n v="1.1877507922028806E-2"/>
    <m/>
    <m/>
    <m/>
    <m/>
    <n v="4.7742039870961837E-3"/>
    <n v="1.5136779430828124E-2"/>
    <x v="41"/>
    <x v="1"/>
  </r>
  <r>
    <n v="2026"/>
    <n v="6"/>
    <n v="23"/>
    <x v="28"/>
    <s v="MyT Cascos"/>
    <n v="17"/>
    <s v="4523540f1504cd17100c4835e85b7eefd49911580f8efff0599a8f283be6b9e3"/>
    <s v="62494afd1a4895e2be1120874c058412e30b56ad7bf55525b0ac454fd367add2"/>
    <x v="1"/>
    <n v="574156.34950999997"/>
    <n v="445131.00257999997"/>
    <n v="824084.11065000005"/>
    <n v="989226.29746999999"/>
    <n v="297688.22877000005"/>
    <n v="309025.11194000003"/>
    <n v="531899.90763000003"/>
    <n v="331239.36341000005"/>
    <n v="35563119.782749981"/>
    <n v="35274659.092"/>
    <n v="145.131"/>
    <n v="140.405"/>
    <n v="0"/>
    <n v="0"/>
    <n v="5303.9123799999998"/>
    <n v="18385.812590000001"/>
    <n v="3061.0379199999998"/>
    <n v="33944.016389999997"/>
    <n v="0"/>
    <n v="0"/>
    <n v="0"/>
    <n v="0"/>
    <n v="0"/>
    <n v="0"/>
    <s v="MyT Cascos"/>
    <s v="Daños Sin Autos"/>
    <s v="Maritimo y Transportes"/>
    <x v="42"/>
    <x v="0"/>
    <n v="12771305.68936"/>
    <n v="12724961.123440001"/>
    <n v="558940177.29368985"/>
    <n v="533186385.44996989"/>
    <n v="535437122.91273993"/>
    <n v="512068683.5256899"/>
    <n v="6790017.3425900005"/>
    <n v="8207336.5733200004"/>
    <n v="1136345.31941"/>
    <n v="-3944350.71324"/>
    <n v="917953.93652999995"/>
    <n v="762777.6632999999"/>
    <n v="8.4558892936640486"/>
    <n v="5.423574366707582"/>
    <n v="129025.34693"/>
    <n v="28.985926880438129"/>
    <n v="62.547403160598115"/>
    <n v="58.356585935439263"/>
    <n v="4.4956746277582234"/>
    <n v="3.4980932221478218"/>
    <n v="0.1027223257218661"/>
    <n v="0.1072313302422197"/>
    <n v="8.3485065396848482E-2"/>
    <n v="8.692798776820107E-2"/>
    <m/>
    <m/>
    <m/>
    <n v="0"/>
    <m/>
    <n v="0"/>
    <m/>
    <n v="0"/>
    <m/>
    <n v="-3.6685960887868352"/>
    <n v="51.847938113730685"/>
    <n v="69.423407974029246"/>
    <n v="26.19698639886705"/>
    <n v="-71.152145960169392"/>
    <n v="-90.982098627250878"/>
    <n v="173.27169798667506"/>
    <n v="54.16510638798924"/>
    <s v="Grandes"/>
    <n v="2025"/>
    <n v="2"/>
    <d v="2026-08-03T00:00:00"/>
    <n v="1.0336597699512124"/>
    <s v="53 MyT Cascos"/>
    <n v="28.985926880438129"/>
    <n v="24.78566993714589"/>
    <n v="-3.6685960887868374"/>
    <n v="-6.805501470024419"/>
    <n v="2.3172435817898208E-3"/>
    <n v="7.1502063746702281E-3"/>
    <m/>
    <m/>
    <m/>
    <m/>
    <n v="2.7997384553129731E-3"/>
    <n v="2.9415158911207549E-3"/>
    <x v="42"/>
    <x v="1"/>
  </r>
  <r>
    <n v="2026"/>
    <n v="6"/>
    <n v="74"/>
    <x v="13"/>
    <s v="Incendio"/>
    <n v="46"/>
    <s v="25fc0e7096fc653718202dc30b0c580b8ab87eac11a700cba03a7c021bc35b0c"/>
    <s v="62494afd1a4895e2be1120874c058412e30b56ad7bf55525b0ac454fd367add2"/>
    <x v="1"/>
    <n v="2590971.5836799997"/>
    <n v="2870553.3605999998"/>
    <n v="2599326.8158299997"/>
    <n v="2947418.4067499996"/>
    <n v="737993.5787500001"/>
    <n v="45670.670139999995"/>
    <n v="1850190.08158"/>
    <n v="521800.53435999982"/>
    <n v="35563119.782749981"/>
    <n v="35274659.092"/>
    <n v="145.131"/>
    <n v="140.405"/>
    <n v="-58.994160000000001"/>
    <n v="1464.0701899999999"/>
    <n v="364389.15888999996"/>
    <n v="763135.18476999993"/>
    <n v="220266.46147000001"/>
    <n v="342724.89439999999"/>
    <n v="0"/>
    <n v="0"/>
    <n v="0"/>
    <n v="0"/>
    <n v="0"/>
    <n v="0"/>
    <s v="Incendio"/>
    <s v="Daños Sin Autos"/>
    <s v="Incendio"/>
    <x v="43"/>
    <x v="0"/>
    <n v="11913490.27224"/>
    <n v="12179486.698700001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3.762139117858474"/>
    <n v="13.572036564379456"/>
    <n v="-279581.77692000009"/>
    <n v="-9.739647440713739"/>
    <m/>
    <m/>
    <n v="21.748215883613085"/>
    <n v="23.568754838464525"/>
    <n v="0.46355078574331898"/>
    <n v="0.48389838373277111"/>
    <n v="0.53837709268916623"/>
    <n v="0.56057975286356043"/>
    <m/>
    <m/>
    <m/>
    <n v="0"/>
    <m/>
    <n v="0"/>
    <m/>
    <n v="0"/>
    <m/>
    <n v="1515.9026712061295"/>
    <n v="28.483275671507585"/>
    <n v="1.5910057888787674"/>
    <n v="9.3531350417483026"/>
    <n v="-52.251034133641397"/>
    <n v="-35.730825198556104"/>
    <n v="165.43106765240756"/>
    <n v="222.66698370598431"/>
    <s v="Grandes"/>
    <n v="2025"/>
    <n v="2"/>
    <d v="2026-08-03T00:00:00"/>
    <n v="1.0336597699512124"/>
    <s v="54 Incendio"/>
    <n v="-9.739647440713739"/>
    <n v="-12.678857025124957"/>
    <n v="1515.9026712061295"/>
    <n v="1463.2829274978926"/>
    <n v="7.3090517134292944E-3"/>
    <n v="1.8939647309929041E-2"/>
    <m/>
    <m/>
    <m/>
    <m/>
    <n v="8.3418735211348589E-3"/>
    <n v="1.8420017650485291E-2"/>
    <x v="43"/>
    <x v="1"/>
  </r>
  <r>
    <n v="2026"/>
    <n v="6"/>
    <n v="48"/>
    <x v="14"/>
    <s v="Riesgos Catastroficos"/>
    <n v="36"/>
    <s v="76a50887d8f1c2e9301755428990ad81479ee21c25b43215cf524541e0503269"/>
    <s v="62494afd1a4895e2be1120874c058412e30b56ad7bf55525b0ac454fd367add2"/>
    <x v="1"/>
    <n v="2821903.47382"/>
    <n v="3249292.0213500001"/>
    <n v="4133172.5702200001"/>
    <n v="4237646.7380599994"/>
    <n v="88811.88198000002"/>
    <n v="43465.908920000016"/>
    <n v="1386104.1847900006"/>
    <n v="163625.79483999993"/>
    <n v="35563119.782749981"/>
    <n v="35274659.092"/>
    <n v="145.131"/>
    <n v="140.405"/>
    <n v="0"/>
    <n v="0"/>
    <n v="238477.77927"/>
    <n v="70796.027189999993"/>
    <n v="395350.85426999995"/>
    <n v="206448.50484000001"/>
    <n v="0"/>
    <n v="0"/>
    <n v="0"/>
    <n v="0"/>
    <n v="0"/>
    <n v="0"/>
    <s v="Riesgos Catastroficos"/>
    <s v="Daños Sin Autos"/>
    <s v="Riesgos Catastroficos"/>
    <x v="44"/>
    <x v="0"/>
    <n v="36347870.615870006"/>
    <n v="34581959.66691"/>
    <n v="558940177.29368985"/>
    <n v="533186385.44996989"/>
    <n v="535437122.91273993"/>
    <n v="512068683.5256899"/>
    <n v="23861872.30387"/>
    <n v="25393145.209070001"/>
    <n v="2047024.05226"/>
    <n v="2089187.4729500005"/>
    <n v="2821903.47382"/>
    <n v="3249292.0213500001"/>
    <n v="11.825993525924343"/>
    <n v="12.795941560596471"/>
    <n v="-427388.5475300001"/>
    <n v="-13.153282152597379"/>
    <n v="100"/>
    <n v="100"/>
    <n v="7.7636005246148203"/>
    <n v="9.3959164045266892"/>
    <n v="0.50486681552993051"/>
    <n v="0.52702798387774197"/>
    <n v="0.60941016312857232"/>
    <n v="0.63454222565965346"/>
    <m/>
    <m/>
    <m/>
    <n v="0"/>
    <m/>
    <n v="0"/>
    <m/>
    <n v="0"/>
    <m/>
    <n v="104.32537633909895"/>
    <n v="3.1472331638536071"/>
    <n v="1.3377039870347207"/>
    <n v="4.3385851710901004"/>
    <n v="236.85192338544843"/>
    <n v="91.500953022838047"/>
    <n v="60.32054229662409"/>
    <n v="34.292341930433324"/>
    <s v="Grandes"/>
    <n v="2025"/>
    <n v="2"/>
    <d v="2026-08-03T00:00:00"/>
    <n v="1.0336597699512124"/>
    <s v="55 Riesgos Catastroficos"/>
    <n v="-13.153282152597379"/>
    <n v="-15.981331215491062"/>
    <n v="104.32537633909898"/>
    <n v="97.671789382634955"/>
    <n v="1.1622075328230373E-2"/>
    <n v="1.3985412287520448E-2"/>
    <m/>
    <m/>
    <m/>
    <m/>
    <n v="1.199351711829918E-2"/>
    <n v="1.6373612042220008E-2"/>
    <x v="44"/>
    <x v="1"/>
  </r>
  <r>
    <n v="2026"/>
    <n v="6"/>
    <n v="79"/>
    <x v="1"/>
    <s v="Terremoto y Erupcion Volcanica"/>
    <n v="51"/>
    <s v="031b4af5197ec30a926f48cf40e11a7dbc470048a21e4003b7a3c07c5dab1baa"/>
    <s v="62494afd1a4895e2be1120874c058412e30b56ad7bf55525b0ac454fd367add2"/>
    <x v="1"/>
    <n v="837899.01980000001"/>
    <n v="779554.83903999999"/>
    <n v="1505595.5680200001"/>
    <n v="1344609.27098"/>
    <n v="22319.261129999999"/>
    <n v="2724.17193"/>
    <n v="60207.395750000011"/>
    <n v="-2072.6221399999986"/>
    <n v="35563119.782749981"/>
    <n v="35274659.092"/>
    <n v="145.131"/>
    <n v="140.405"/>
    <n v="0"/>
    <n v="0"/>
    <n v="22311.924489999998"/>
    <n v="2712.87203"/>
    <n v="736179.45704999997"/>
    <n v="674264.85696"/>
    <n v="0"/>
    <n v="0"/>
    <n v="0"/>
    <n v="0"/>
    <n v="0"/>
    <n v="0"/>
    <s v="Terremoto y Erupcion Volcanica"/>
    <s v="Daños Sin Autos"/>
    <s v="Riesgos Catastroficos"/>
    <x v="45"/>
    <x v="0"/>
    <n v="55806634.746509999"/>
    <n v="49586162.051349998"/>
    <n v="558940177.29368985"/>
    <n v="533186385.44996989"/>
    <n v="535437122.91273993"/>
    <n v="512068683.5256899"/>
    <n v="9433065.3521900009"/>
    <n v="9697566.7351200003"/>
    <n v="907474.54581000016"/>
    <n v="276437.41434000002"/>
    <n v="1404656.8837000001"/>
    <n v="1299430.13625"/>
    <n v="8.8825740998971412"/>
    <n v="8.0386643405795919"/>
    <n v="58344.180760000017"/>
    <n v="7.4842946048348846"/>
    <n v="59.651508458983528"/>
    <n v="59.992054770231974"/>
    <n v="1.5014326228520705"/>
    <n v="1.5721217508883132"/>
    <n v="0.14990853294121562"/>
    <n v="0.15648877971738095"/>
    <n v="0.1462068162865999"/>
    <n v="0.15223638236820444"/>
    <m/>
    <m/>
    <m/>
    <n v="0"/>
    <m/>
    <n v="0"/>
    <m/>
    <n v="0"/>
    <m/>
    <n v="719.30442363819532"/>
    <n v="2.6637172979779153"/>
    <n v="0.3494522506402169"/>
    <n v="2.4594916995801919"/>
    <n v="722.44662642638536"/>
    <n v="9.1825340518485667"/>
    <n v="3.0307724938981302"/>
    <n v="0.40234516184504898"/>
    <s v="Grandes"/>
    <n v="2025"/>
    <n v="2"/>
    <d v="2026-08-03T00:00:00"/>
    <n v="1.0336597699512124"/>
    <s v="56 Terremoto y Erupcion Volcanica"/>
    <n v="7.4842946048348846"/>
    <n v="3.9842100171007124"/>
    <n v="719.3044236381952"/>
    <n v="692.6248534146448"/>
    <n v="4.2335868653185331E-3"/>
    <n v="7.8900122640163505E-3"/>
    <m/>
    <m/>
    <m/>
    <m/>
    <n v="3.8055541921611876E-3"/>
    <n v="6.4620124380505928E-3"/>
    <x v="45"/>
    <x v="1"/>
  </r>
  <r>
    <n v="2026"/>
    <n v="6"/>
    <n v="48"/>
    <x v="14"/>
    <s v="Huracan y Otros Riesgos Hidrometeorologicos"/>
    <n v="36"/>
    <s v="76a50887d8f1c2e9301755428990ad81479ee21c25b43215cf524541e0503269"/>
    <s v="62494afd1a4895e2be1120874c058412e30b56ad7bf55525b0ac454fd367add2"/>
    <x v="1"/>
    <n v="2167564.3367900001"/>
    <n v="2414778.3525700001"/>
    <n v="3078875.3958999999"/>
    <n v="3027531.5873300005"/>
    <n v="33780.593040000007"/>
    <n v="29664.102059999997"/>
    <n v="933408.37882000022"/>
    <n v="125177.39394999994"/>
    <n v="35563119.782749981"/>
    <n v="35274659.092"/>
    <n v="145.131"/>
    <n v="140.405"/>
    <n v="0"/>
    <n v="0"/>
    <n v="222279.72211"/>
    <n v="35919.501649999998"/>
    <n v="126075.70545000001"/>
    <n v="54468.473310000001"/>
    <n v="0"/>
    <n v="0"/>
    <n v="0"/>
    <n v="0"/>
    <n v="0"/>
    <n v="0"/>
    <s v="Huracan y Otros Riesgos Hidrometeorologicos"/>
    <s v="Daños Sin Autos"/>
    <s v="Riesgos Catastroficos"/>
    <x v="46"/>
    <x v="0"/>
    <n v="36347870.615870006"/>
    <n v="34581959.66691"/>
    <n v="558940177.29368985"/>
    <n v="533186385.44996989"/>
    <n v="535437122.91273993"/>
    <n v="512068683.5256899"/>
    <n v="14428806.951679999"/>
    <n v="15695578.629980002"/>
    <n v="1139589.9410999997"/>
    <n v="1835326.74049"/>
    <n v="2821903.47382"/>
    <n v="3249292.0213500001"/>
    <n v="15.022477908595363"/>
    <n v="15.385086523395518"/>
    <n v="-247214.01578000002"/>
    <n v="-10.237544804760034"/>
    <n v="76.812136095349032"/>
    <n v="74.317061584594654"/>
    <n v="5.9633874008663668"/>
    <n v="6.9827689807891318"/>
    <n v="0.38779898544510494"/>
    <n v="0.40482145223674521"/>
    <n v="0.45289572623503982"/>
    <n v="0.47157313662374234"/>
    <m/>
    <m/>
    <m/>
    <n v="0"/>
    <m/>
    <n v="0"/>
    <m/>
    <n v="0"/>
    <m/>
    <n v="13.877011923953742"/>
    <n v="1.5584586102771245"/>
    <n v="1.2284399530262928"/>
    <n v="2.964276168267419"/>
    <n v="518.82741101448437"/>
    <n v="131.46546577954749"/>
    <n v="176.30654638545985"/>
    <n v="65.945490055447266"/>
    <s v="Grandes"/>
    <n v="2025"/>
    <n v="2"/>
    <d v="2026-08-03T00:00:00"/>
    <n v="1.0336597699512124"/>
    <s v="57 Huracan y Otros Riesgos Hidrometeorologicos"/>
    <n v="-10.237544804760034"/>
    <n v="-13.16054101682157"/>
    <n v="13.87701192395375"/>
    <n v="10.16875691053413"/>
    <n v="8.6574952217589735E-3"/>
    <n v="2.2567484251423572E-2"/>
    <m/>
    <m/>
    <m/>
    <m/>
    <n v="8.5686122896258595E-3"/>
    <n v="2.3670088733236644E-2"/>
    <x v="46"/>
    <x v="1"/>
  </r>
  <r>
    <n v="2026"/>
    <n v="6"/>
    <n v="9"/>
    <x v="16"/>
    <s v="Agricola y de Animales"/>
    <n v="9"/>
    <s v="19581e27de7ced00ff1ce50b2047e7a567c76b1cbaebabe5ef03f7c3017bb5b7"/>
    <s v="62494afd1a4895e2be1120874c058412e30b56ad7bf55525b0ac454fd367add2"/>
    <x v="1"/>
    <n v="72754.362999999998"/>
    <n v="54125.259829999995"/>
    <n v="201497.68095000001"/>
    <n v="217025.68246000001"/>
    <n v="136617.00910000002"/>
    <n v="83598.255169999975"/>
    <n v="215991.85757999998"/>
    <n v="141639.62476999997"/>
    <n v="35563119.782749981"/>
    <n v="35274659.092"/>
    <n v="145.131"/>
    <n v="140.405"/>
    <n v="0"/>
    <n v="35.601579999999998"/>
    <n v="28014.47884"/>
    <n v="38781.946219999998"/>
    <n v="37960.011530000003"/>
    <n v="48291.814619999997"/>
    <n v="0"/>
    <n v="0"/>
    <n v="0"/>
    <n v="0"/>
    <n v="0"/>
    <n v="0"/>
    <s v="Agricola y de Animales"/>
    <s v="Daños Sin Autos"/>
    <s v="Agricola y de Animales"/>
    <x v="48"/>
    <x v="0"/>
    <n v="2096632.9897100001"/>
    <n v="1704189.54003"/>
    <n v="558940177.29368985"/>
    <n v="533186385.44996989"/>
    <n v="535437122.91273993"/>
    <n v="512068683.5256899"/>
    <n v="305156.75800999999"/>
    <n v="265372.92543999996"/>
    <n v="295710.49171000003"/>
    <n v="147687.42582999996"/>
    <n v="72754.362999999998"/>
    <n v="54125.259829999995"/>
    <n v="23.841635844622466"/>
    <n v="20.395923864598448"/>
    <n v="18629.103170000002"/>
    <n v="34.418501137013394"/>
    <n v="100"/>
    <n v="100"/>
    <n v="3.4700571514933172"/>
    <n v="3.1760117380515775"/>
    <n v="1.3016484760903474E-2"/>
    <n v="1.358784437736058E-2"/>
    <n v="1.0151283173579587E-2"/>
    <n v="1.0569921881833767E-2"/>
    <m/>
    <m/>
    <m/>
    <n v="0"/>
    <m/>
    <n v="0"/>
    <m/>
    <n v="0"/>
    <m/>
    <n v="63.420885785456349"/>
    <n v="187.77844168603335"/>
    <n v="154.45330966090623"/>
    <n v="46.199581323607141"/>
    <n v="-27.764123334396185"/>
    <n v="-21.394522387073621"/>
    <n v="73.799974528089919"/>
    <n v="80.307494189581561"/>
    <s v="Grandes"/>
    <n v="2025"/>
    <n v="2"/>
    <d v="2026-08-03T00:00:00"/>
    <n v="1.0336597699512124"/>
    <s v="59 Agricola y de Animales"/>
    <n v="34.418501137013394"/>
    <n v="30.041339563169611"/>
    <n v="63.420885785456363"/>
    <n v="58.099299727191308"/>
    <n v="5.6659168875205709E-4"/>
    <n v="5.6842359974758686E-2"/>
    <m/>
    <m/>
    <m/>
    <m/>
    <n v="6.1423270946982808E-4"/>
    <n v="4.1599371029049648E-2"/>
    <x v="48"/>
    <x v="1"/>
  </r>
  <r>
    <n v="2026"/>
    <n v="6"/>
    <n v="123"/>
    <x v="18"/>
    <s v="AyA Agricola"/>
    <n v="236"/>
    <s v="9a049b03f6fc40bfcf2f136320359257ed4af8513f71aa6fef47f17059bbae23"/>
    <s v="62494afd1a4895e2be1120874c058412e30b56ad7bf55525b0ac454fd367add2"/>
    <x v="1"/>
    <n v="67334.218030000004"/>
    <n v="30219.15122"/>
    <n v="164714.63292"/>
    <n v="97871.21762000001"/>
    <n v="62367.64711000002"/>
    <n v="13899.131909999998"/>
    <n v="93904.404880000002"/>
    <n v="64508.526459999994"/>
    <n v="35563119.782749981"/>
    <n v="35274659.092"/>
    <n v="145.131"/>
    <n v="140.405"/>
    <n v="0"/>
    <n v="0"/>
    <n v="6721.8476799999999"/>
    <n v="1643.89696"/>
    <n v="12055.613529999999"/>
    <n v="6299.9077699999998"/>
    <n v="0"/>
    <n v="0"/>
    <n v="0"/>
    <n v="0"/>
    <n v="0"/>
    <n v="0"/>
    <s v="AyA Agricola"/>
    <s v="Daños Sin Autos"/>
    <s v="Agricola y de Animales"/>
    <x v="49"/>
    <x v="0"/>
    <n v="67500.163120000012"/>
    <n v="41811.246420000003"/>
    <n v="558940177.29368985"/>
    <n v="533186385.44996989"/>
    <n v="535437122.91273993"/>
    <n v="512068683.5256899"/>
    <n v="204564.57133000001"/>
    <n v="156550.80340999999"/>
    <n v="222840.65741999997"/>
    <n v="135146.33537999997"/>
    <n v="67500.163120000012"/>
    <n v="41811.246420000003"/>
    <n v="32.91587472464996"/>
    <n v="19.303095584158267"/>
    <n v="37115.066810000004"/>
    <n v="122.81968656166646"/>
    <n v="99.754156016326959"/>
    <n v="72.275174283120535"/>
    <n v="99.754156016326959"/>
    <n v="72.275174283120535"/>
    <n v="1.204676649941732E-2"/>
    <n v="1.2575560256955408E-2"/>
    <n v="5.6676524466200071E-3"/>
    <n v="5.9013863163697921E-3"/>
    <m/>
    <m/>
    <m/>
    <n v="0"/>
    <m/>
    <n v="0"/>
    <m/>
    <n v="0"/>
    <m/>
    <n v="348.71613215735016"/>
    <n v="92.624001487940077"/>
    <n v="45.994448384113149"/>
    <n v="27.987553004051819"/>
    <n v="308.89714158240184"/>
    <n v="91.361746395852379"/>
    <n v="55.75699372970859"/>
    <n v="26.093984547332511"/>
    <s v="Grandes"/>
    <n v="2025"/>
    <n v="2"/>
    <d v="2026-08-03T00:00:00"/>
    <n v="1.0336597699512124"/>
    <s v="60 AyA Agricola"/>
    <n v="122.81968656166646"/>
    <n v="115.56385673419729"/>
    <n v="348.71613215735016"/>
    <n v="334.1042818939631"/>
    <n v="4.6316137033594964E-4"/>
    <n v="0.10834548088888503"/>
    <m/>
    <m/>
    <m/>
    <m/>
    <n v="2.7699810684352392E-4"/>
    <n v="3.7260949913115037E-2"/>
    <x v="49"/>
    <x v="1"/>
  </r>
  <r>
    <n v="2026"/>
    <n v="6"/>
    <n v="9"/>
    <x v="16"/>
    <s v="AyA Pecuario"/>
    <n v="9"/>
    <s v="19581e27de7ced00ff1ce50b2047e7a567c76b1cbaebabe5ef03f7c3017bb5b7"/>
    <s v="62494afd1a4895e2be1120874c058412e30b56ad7bf55525b0ac454fd367add2"/>
    <x v="1"/>
    <n v="1607.6804500000001"/>
    <n v="922.42928000000006"/>
    <n v="4224.6039700000001"/>
    <n v="3338.344540000001"/>
    <n v="48692.778530000011"/>
    <n v="770.56294999999989"/>
    <n v="47881.09663"/>
    <n v="407.46309999999988"/>
    <n v="35563119.782749981"/>
    <n v="35274659.092"/>
    <n v="145.131"/>
    <n v="140.405"/>
    <n v="0"/>
    <n v="28.540279999999999"/>
    <n v="1031.01269"/>
    <n v="725.48392000000001"/>
    <n v="907.32621999999992"/>
    <n v="929.22626000000002"/>
    <n v="0"/>
    <n v="0"/>
    <n v="0"/>
    <n v="0"/>
    <n v="0"/>
    <n v="0"/>
    <s v="AyA Pecuario"/>
    <s v="Daños Sin Autos"/>
    <s v="Agricola y de Animales"/>
    <x v="51"/>
    <x v="0"/>
    <n v="2096632.9897100001"/>
    <n v="1704189.54003"/>
    <n v="558940177.29368985"/>
    <n v="533186385.44996989"/>
    <n v="535437122.91273993"/>
    <n v="512068683.5256899"/>
    <n v="100592.18668"/>
    <n v="108818.62203"/>
    <n v="72569.331290000016"/>
    <n v="12360.283770000002"/>
    <n v="72754.362999999998"/>
    <n v="54125.259829999995"/>
    <n v="1.5982160275671224"/>
    <n v="0.84767594258425494"/>
    <n v="685.25117"/>
    <n v="74.287664632675131"/>
    <n v="2.2097375108624071"/>
    <n v="1.7042491489135085"/>
    <n v="7.6679154524911378E-2"/>
    <n v="5.4127153015137146E-2"/>
    <n v="2.8763014635737293E-4"/>
    <n v="3.0025569412414524E-4"/>
    <n v="1.7300315708953032E-4"/>
    <n v="1.8013780371197469E-4"/>
    <m/>
    <m/>
    <m/>
    <n v="0"/>
    <m/>
    <n v="0"/>
    <m/>
    <n v="0"/>
    <m/>
    <n v="6219.1175399751592"/>
    <n v="3028.7597594410013"/>
    <n v="83.536263072655274"/>
    <n v="67.098287478239214"/>
    <n v="42.11378937247845"/>
    <n v="-2.356803820847686"/>
    <n v="113.63197351444336"/>
    <n v="78.073979527870847"/>
    <s v="Grandes"/>
    <n v="2025"/>
    <n v="2"/>
    <d v="2026-08-03T00:00:00"/>
    <n v="1.0336597699512124"/>
    <s v="62 AyA Pecuario"/>
    <n v="74.287664632675131"/>
    <n v="68.612216223623875"/>
    <n v="6219.1175399751592"/>
    <n v="6013.3437942287483"/>
    <n v="1.1879171444483787E-5"/>
    <n v="2.5542944707724328E-4"/>
    <m/>
    <m/>
    <m/>
    <m/>
    <n v="9.4482845933496274E-6"/>
    <n v="7.1855450363610509E-5"/>
    <x v="51"/>
    <x v="1"/>
  </r>
  <r>
    <n v="2026"/>
    <n v="6"/>
    <n v="79"/>
    <x v="1"/>
    <s v="Diversos"/>
    <n v="51"/>
    <s v="031b4af5197ec30a926f48cf40e11a7dbc470048a21e4003b7a3c07c5dab1baa"/>
    <s v="62494afd1a4895e2be1120874c058412e30b56ad7bf55525b0ac454fd367add2"/>
    <x v="1"/>
    <n v="1702562.35925"/>
    <n v="1654251.1356300001"/>
    <n v="3487992.1657499997"/>
    <n v="3192247.1370999999"/>
    <n v="103651.10026000001"/>
    <n v="255430.18174999999"/>
    <n v="324769.00096000009"/>
    <n v="443764.83103999996"/>
    <n v="35563119.782749981"/>
    <n v="35274659.092"/>
    <n v="145.131"/>
    <n v="140.405"/>
    <n v="0"/>
    <n v="0"/>
    <n v="103651.10026000001"/>
    <n v="215776.90698"/>
    <n v="1729455.3084800001"/>
    <n v="1823601.09699"/>
    <n v="0"/>
    <n v="0"/>
    <n v="0"/>
    <n v="0"/>
    <n v="0"/>
    <n v="0"/>
    <s v="Diversos"/>
    <s v="Daños Sin Autos"/>
    <s v="Diversos"/>
    <x v="52"/>
    <x v="0"/>
    <n v="55806634.746509999"/>
    <n v="49586162.051349998"/>
    <n v="558940177.29368985"/>
    <n v="533186385.44996989"/>
    <n v="535437122.91273993"/>
    <n v="512068683.5256899"/>
    <n v="18731365.569540001"/>
    <n v="19037256.571589999"/>
    <n v="4255932.8630999988"/>
    <n v="5127603.960119999"/>
    <n v="1702562.35925"/>
    <n v="1654251.1356300001"/>
    <n v="9.0893659243863176"/>
    <n v="8.6895458356048021"/>
    <n v="48311.22361999983"/>
    <n v="2.920428620506943"/>
    <n v="100"/>
    <n v="100"/>
    <n v="3.0508242738225206"/>
    <n v="3.3361144867733574"/>
    <n v="0.30460547092777779"/>
    <n v="0.3179761518940229"/>
    <n v="0.31025757235604101"/>
    <n v="0.32305258822706512"/>
    <m/>
    <m/>
    <m/>
    <n v="0"/>
    <m/>
    <n v="0"/>
    <m/>
    <n v="0"/>
    <m/>
    <n v="-59.420966015109521"/>
    <n v="6.0879473633881824"/>
    <n v="15.440834601737945"/>
    <n v="2.435449608678768"/>
    <n v="-51.963765858592438"/>
    <n v="-5.1626306139755602"/>
    <n v="5.9932800663752248"/>
    <n v="11.832462008065093"/>
    <s v="Grandes"/>
    <n v="2025"/>
    <n v="2"/>
    <d v="2026-08-03T00:00:00"/>
    <n v="1.0336597699512124"/>
    <s v="63 Diversos"/>
    <n v="2.920428620506943"/>
    <n v="-0.43103967820603045"/>
    <n v="-59.420966015109521"/>
    <n v="-60.742368848498607"/>
    <n v="9.8078913972048723E-3"/>
    <n v="8.2616572907395144E-3"/>
    <m/>
    <m/>
    <m/>
    <m/>
    <n v="9.0347952652084229E-3"/>
    <n v="7.5508206829076755E-3"/>
    <x v="52"/>
    <x v="1"/>
  </r>
  <r>
    <n v="2026"/>
    <n v="6"/>
    <n v="18"/>
    <x v="24"/>
    <s v="Miscelaneos"/>
    <n v="5"/>
    <s v="ef2d127de37b942baad06145e54b0c619a1f22327b2ebbcfbec78f5564afe39d"/>
    <s v="62494afd1a4895e2be1120874c058412e30b56ad7bf55525b0ac454fd367add2"/>
    <x v="1"/>
    <n v="1495018.55271"/>
    <n v="1439142.2996400001"/>
    <n v="2913727.3798599998"/>
    <n v="2751785.8202599995"/>
    <n v="33622.325619999996"/>
    <n v="52002.950830000002"/>
    <n v="91289.403590000002"/>
    <n v="102983.46626"/>
    <n v="35563119.782749981"/>
    <n v="35274659.092"/>
    <n v="145.131"/>
    <n v="140.405"/>
    <n v="0"/>
    <n v="0"/>
    <n v="33595.036060000006"/>
    <n v="51865.930390000001"/>
    <n v="1505818.5416700002"/>
    <n v="1427422.5324300001"/>
    <n v="0"/>
    <n v="0"/>
    <n v="0"/>
    <n v="0"/>
    <n v="0"/>
    <n v="0"/>
    <s v="Miscelaneos"/>
    <s v="Daños Sin Autos"/>
    <s v="Diversos"/>
    <x v="53"/>
    <x v="0"/>
    <n v="12682763.976389999"/>
    <n v="13516428.326850001"/>
    <n v="558940177.29368985"/>
    <n v="533186385.44996989"/>
    <n v="535437122.91273993"/>
    <n v="512068683.5256899"/>
    <n v="8825960.7029900011"/>
    <n v="9299326.5157200005"/>
    <n v="1450320.2206299996"/>
    <n v="1811773.9441199994"/>
    <n v="1510990.58366"/>
    <n v="1453540.0367100001"/>
    <n v="16.938876152071778"/>
    <n v="15.475769102280784"/>
    <n v="55876.253069999861"/>
    <n v="3.8826079314031148"/>
    <n v="98.942943051881116"/>
    <n v="99.009470898194976"/>
    <n v="11.787797640112984"/>
    <n v="10.64735642315496"/>
    <n v="0.26747380371700435"/>
    <n v="0.27921458724736997"/>
    <n v="0.26991354972904463"/>
    <n v="0.2810447789408313"/>
    <m/>
    <m/>
    <m/>
    <n v="0"/>
    <m/>
    <n v="0"/>
    <m/>
    <n v="0"/>
    <m/>
    <n v="-35.345350439991577"/>
    <n v="2.2489570821079949"/>
    <n v="3.6134683028223464"/>
    <n v="2.3182691064870422"/>
    <n v="-35.227160088740476"/>
    <n v="5.4921375737666978"/>
    <n v="2.2310149018846626"/>
    <n v="3.6335373172024297"/>
    <s v="Grandes"/>
    <n v="2025"/>
    <n v="2"/>
    <d v="2026-08-03T00:00:00"/>
    <n v="1.0336597699512124"/>
    <s v="64 Miscelaneos"/>
    <n v="3.8826079314031148"/>
    <n v="0.49980752980863552"/>
    <n v="-35.34535043999157"/>
    <n v="-37.450744007324523"/>
    <n v="8.1931152206542734E-3"/>
    <n v="2.8692552529522599E-2"/>
    <m/>
    <m/>
    <m/>
    <m/>
    <n v="7.7881882047323141E-3"/>
    <n v="2.3949942930710857E-2"/>
    <x v="53"/>
    <x v="1"/>
  </r>
  <r>
    <n v="2026"/>
    <n v="6"/>
    <n v="22"/>
    <x v="29"/>
    <s v="Tecnicos"/>
    <n v="16"/>
    <s v="b17ef6d19c7a5b1ee83b907c595526dcb1eb06db8227d650d5dda0a9f4ce8cd9"/>
    <s v="62494afd1a4895e2be1120874c058412e30b56ad7bf55525b0ac454fd367add2"/>
    <x v="1"/>
    <n v="759766.54084999999"/>
    <n v="709562.20157000003"/>
    <n v="1194564.74749"/>
    <n v="1440356.6521900001"/>
    <n v="201326.17319000003"/>
    <n v="1116635.1344399997"/>
    <n v="413450.30076000013"/>
    <n v="1487458.33063"/>
    <n v="35563119.782749981"/>
    <n v="35274659.092"/>
    <n v="145.131"/>
    <n v="140.405"/>
    <n v="0"/>
    <n v="0"/>
    <n v="21094.386750000001"/>
    <n v="21199.615309999997"/>
    <n v="127717.20812000001"/>
    <n v="81335.268680000008"/>
    <n v="0"/>
    <n v="0"/>
    <n v="0"/>
    <n v="0"/>
    <n v="0"/>
    <n v="0"/>
    <s v="Tecnicos"/>
    <s v="Daños Sin Autos"/>
    <s v="Diversos"/>
    <x v="54"/>
    <x v="0"/>
    <n v="18235846.34637"/>
    <n v="17846008.112819999"/>
    <n v="558940177.29368985"/>
    <n v="533186385.44996989"/>
    <n v="535437122.91273993"/>
    <n v="512068683.5256899"/>
    <n v="9905404.8665500041"/>
    <n v="9737930.0558699984"/>
    <n v="2805612.6424699998"/>
    <n v="3315830.0159999998"/>
    <n v="1136292.1149500001"/>
    <n v="1473722.4365300001"/>
    <n v="7.6702219756376531"/>
    <n v="7.2865814141094374"/>
    <n v="50204.339279999956"/>
    <n v="7.075396514768717"/>
    <n v="66.863663916512508"/>
    <n v="48.147614773425197"/>
    <n v="4.1663355043635688"/>
    <n v="3.9760275636111211"/>
    <n v="0.13592984933176272"/>
    <n v="0.14189650069777082"/>
    <n v="0.13307957984920826"/>
    <n v="0.13856777897147116"/>
    <m/>
    <m/>
    <m/>
    <n v="0"/>
    <m/>
    <n v="0"/>
    <m/>
    <n v="0"/>
    <m/>
    <n v="-81.970281340738353"/>
    <n v="26.498425814430231"/>
    <n v="157.36959099136018"/>
    <n v="7.1758363981692384"/>
    <n v="-0.49637013908624406"/>
    <n v="57.025617782713645"/>
    <n v="16.516479698006101"/>
    <n v="26.064480580258898"/>
    <s v="Grandes"/>
    <n v="2025"/>
    <n v="2"/>
    <d v="2026-08-03T00:00:00"/>
    <n v="1.0336597699512124"/>
    <s v="65 Tecnicos"/>
    <n v="7.075396514768717"/>
    <n v="3.5886271551639766"/>
    <n v="-81.970281340738353"/>
    <n v="-82.557395398959343"/>
    <n v="3.3589987458564532E-3"/>
    <n v="5.8832305155554782E-3"/>
    <m/>
    <m/>
    <m/>
    <m/>
    <n v="4.076541352384026E-3"/>
    <n v="5.3094268704445089E-3"/>
    <x v="54"/>
    <x v="1"/>
  </r>
  <r>
    <n v="2026"/>
    <n v="6"/>
    <n v="59"/>
    <x v="30"/>
    <s v="Credito"/>
    <n v="209"/>
    <s v="83f814f7a92e365cbd79f9addceed185761a8d38a06a2d4350bb1fe4b7632b34"/>
    <s v="62494afd1a4895e2be1120874c058412e30b56ad7bf55525b0ac454fd367add2"/>
    <x v="1"/>
    <n v="338696.32757999998"/>
    <n v="350774.27713"/>
    <n v="600189.83742999984"/>
    <n v="657393.75558000011"/>
    <n v="142974.99321000002"/>
    <n v="443757.06481999997"/>
    <n v="340054.01736"/>
    <n v="562903.40803000005"/>
    <n v="35563119.782749981"/>
    <n v="35274659.092"/>
    <n v="145.131"/>
    <n v="140.405"/>
    <n v="173.84393"/>
    <n v="501.81608"/>
    <n v="14114.471869999999"/>
    <n v="17144.36663"/>
    <n v="16564.15727"/>
    <n v="13883.895420000001"/>
    <n v="0"/>
    <n v="0"/>
    <n v="0"/>
    <n v="0"/>
    <n v="0"/>
    <n v="0"/>
    <s v="Credito"/>
    <s v="Daños Sin Autos"/>
    <s v="Credito"/>
    <x v="55"/>
    <x v="0"/>
    <n v="338696.32757999998"/>
    <n v="350774.27713"/>
    <n v="558940177.29368985"/>
    <n v="533186385.44996989"/>
    <n v="535437122.91273993"/>
    <n v="512068683.5256899"/>
    <n v="1017944.68563"/>
    <n v="1407067.05657"/>
    <n v="418071.25066000002"/>
    <n v="857804.92930000008"/>
    <n v="338696.32757999998"/>
    <n v="350774.27713"/>
    <n v="33.272567003027561"/>
    <n v="24.929464128389206"/>
    <n v="-12077.949550000019"/>
    <n v="-3.4432255548555557"/>
    <n v="100"/>
    <n v="100"/>
    <n v="100"/>
    <n v="100"/>
    <n v="6.0596167772358073E-2"/>
    <n v="6.3256041295290846E-2"/>
    <n v="6.5788303434262008E-2"/>
    <n v="6.8501411708064758E-2"/>
    <m/>
    <m/>
    <m/>
    <n v="0"/>
    <m/>
    <n v="0"/>
    <m/>
    <n v="0"/>
    <m/>
    <n v="-67.780796173240731"/>
    <n v="42.213328450167317"/>
    <n v="126.50786951961695"/>
    <n v="34.198714449818901"/>
    <n v="-17.672829946941004"/>
    <n v="19.304825979451223"/>
    <n v="85.210926459647169"/>
    <n v="123.48383584986698"/>
    <s v="Grandes"/>
    <n v="2025"/>
    <n v="2"/>
    <d v="2026-08-03T00:00:00"/>
    <n v="1.0336597699512124"/>
    <s v="66 Credito"/>
    <n v="-3.4432255548555557"/>
    <n v="-6.587469830907887"/>
    <n v="-67.780796173240745"/>
    <n v="-68.82997214036881"/>
    <n v="1.6876748752541223E-3"/>
    <n v="0.11070637149709583"/>
    <m/>
    <m/>
    <m/>
    <m/>
    <n v="1.8605758687240729E-3"/>
    <n v="6.2147818172864418E-2"/>
    <x v="55"/>
    <x v="1"/>
  </r>
  <r>
    <n v="2026"/>
    <n v="6"/>
    <n v="601"/>
    <x v="31"/>
    <s v="Credito a la Vivienda"/>
    <n v="241"/>
    <s v="749fc650cacb0f06547520d53c31505c8156e0a3be07073eddb2ef3ad9e383ba"/>
    <s v="62494afd1a4895e2be1120874c058412e30b56ad7bf55525b0ac454fd367add2"/>
    <x v="1"/>
    <n v="86726.746920000005"/>
    <n v="84686.237250000006"/>
    <n v="173595.94561"/>
    <n v="164798.00219999999"/>
    <n v="72259.978739999991"/>
    <n v="83577.872109999997"/>
    <n v="147330.03584999999"/>
    <n v="135101.97373"/>
    <n v="35563119.782749981"/>
    <n v="35274659.092"/>
    <n v="145.131"/>
    <n v="140.405"/>
    <n v="0"/>
    <n v="0"/>
    <n v="72905.713909999991"/>
    <n v="86332.924610000002"/>
    <n v="57106.800569999999"/>
    <n v="100103.78254"/>
    <n v="0"/>
    <n v="0"/>
    <n v="0"/>
    <n v="0"/>
    <n v="0"/>
    <n v="0"/>
    <s v="Credito a la Vivienda"/>
    <s v="Daños Sin Autos"/>
    <s v="Credito a la Vivienda"/>
    <x v="56"/>
    <x v="0"/>
    <n v="86726.746920000005"/>
    <n v="84686.237250000006"/>
    <n v="558940177.29368985"/>
    <n v="533186385.44996989"/>
    <n v="535437122.91273993"/>
    <n v="512068683.5256899"/>
    <n v="321293.76777000003"/>
    <n v="335597.26976"/>
    <n v="185505.51542999997"/>
    <n v="205616.29356000002"/>
    <n v="86726.746920000005"/>
    <n v="84686.237250000006"/>
    <n v="26.992975158510962"/>
    <n v="25.234483376626628"/>
    <n v="2040.5096699999995"/>
    <n v="2.409493840157606"/>
    <n v="100"/>
    <n v="100"/>
    <n v="100"/>
    <n v="100"/>
    <n v="1.5516284290014504E-2"/>
    <n v="1.6197372802283984E-2"/>
    <n v="1.5883045696774699E-2"/>
    <n v="1.6538062173011483E-2"/>
    <m/>
    <m/>
    <m/>
    <n v="0"/>
    <m/>
    <n v="0"/>
    <m/>
    <n v="0"/>
    <m/>
    <n v="-13.541734294340612"/>
    <n v="83.319138911846082"/>
    <n v="98.691209840002642"/>
    <n v="38.953008255577778"/>
    <n v="-15.552827337491504"/>
    <n v="-42.952404873231472"/>
    <n v="127.6655550342627"/>
    <n v="86.243418999179809"/>
    <s v="Grandes"/>
    <n v="2025"/>
    <n v="2"/>
    <d v="2026-08-03T00:00:00"/>
    <n v="1.0336597699512124"/>
    <s v="67 Credito a la Vivienda"/>
    <n v="2.409493840157606"/>
    <n v="-0.92533653990306308"/>
    <n v="-13.54173429434061"/>
    <n v="-16.357133924501948"/>
    <n v="4.8813474934278215E-4"/>
    <n v="7.2862070790798997E-2"/>
    <m/>
    <m/>
    <m/>
    <m/>
    <n v="4.6641633496615002E-4"/>
    <n v="6.3677915128524554E-2"/>
    <x v="56"/>
    <x v="1"/>
  </r>
  <r>
    <n v="2026"/>
    <n v="6"/>
    <n v="34"/>
    <x v="2"/>
    <s v="Total General"/>
    <n v="23"/>
    <s v="535fa30d7e25dd8a49f1536779734ec8286108d115da5045d77f3b4185d8f790"/>
    <s v="62494afd1a4895e2be1120874c058412e30b56ad7bf55525b0ac454fd367add2"/>
    <x v="2"/>
    <n v="47394577.606800005"/>
    <n v="45949941.079129994"/>
    <n v="91699713.861660019"/>
    <n v="86859956.675009996"/>
    <n v="31678898.845550001"/>
    <n v="30786839.858510006"/>
    <n v="69319422.140749976"/>
    <n v="62915936.172319986"/>
    <n v="35563119.782749981"/>
    <n v="35274659.092"/>
    <n v="145.131"/>
    <n v="140.405"/>
    <n v="80908.376130000004"/>
    <n v="58576.687719999994"/>
    <n v="29856656.049770001"/>
    <n v="29489788.961860001"/>
    <n v="41266299.78638"/>
    <n v="38943741.651809998"/>
    <n v="5059327.85647"/>
    <n v="4500622.9831799995"/>
    <n v="19478752.974310003"/>
    <n v="18597101.851840001"/>
    <n v="3784377.2543099998"/>
    <n v="4202047.0291499998"/>
    <s v="Total General"/>
    <s v="Totales"/>
    <s v="Total General"/>
    <x v="0"/>
    <x v="0"/>
    <n v="47394577.606800005"/>
    <n v="45949941.079129994"/>
    <n v="558940177.29368985"/>
    <n v="533186385.44996989"/>
    <n v="535437122.91273993"/>
    <n v="512068683.5256899"/>
    <n v="558940177.29368985"/>
    <n v="533186385.44996989"/>
    <n v="290994775.94425023"/>
    <n v="269811598.98249996"/>
    <n v="47394577.606800005"/>
    <n v="45949941.079129994"/>
    <n v="8.4793649718075237"/>
    <n v="8.617988443262977"/>
    <n v="1444636.5276700109"/>
    <n v="3.14393553885568"/>
    <n v="100"/>
    <n v="100"/>
    <n v="100"/>
    <n v="100"/>
    <n v="8.4793649718075237"/>
    <n v="8.8515673603236298"/>
    <n v="8.617988443262977"/>
    <n v="8.9733941085316804"/>
    <n v="0.90516446338972412"/>
    <n v="3.4849441435080584"/>
    <n v="0.67706302177693245"/>
    <n v="558704.87329000048"/>
    <n v="12.413945255535207"/>
    <n v="881651.12247000262"/>
    <n v="4.7407984829785255"/>
    <n v="-417669.77484000009"/>
    <n v="-9.9396739718186193"/>
    <n v="2.8975334628033034"/>
    <n v="66.840766275770804"/>
    <n v="67.000825540760232"/>
    <n v="10.886414968363264"/>
    <n v="1.2440478580042713"/>
    <n v="5.9638802951591963"/>
    <n v="72.351182936988778"/>
    <n v="75.724077120076615"/>
    <s v="Grandes"/>
    <n v="2025"/>
    <n v="2"/>
    <d v="2026-08-03T00:00:00"/>
    <n v="1.0336597699512124"/>
    <s v="10 Total General"/>
    <n v="3.14393553885568"/>
    <n v="-0.21481096848341275"/>
    <n v="2.8975334628033091"/>
    <n v="-0.45318928523264473"/>
    <n v="0.25785058909859565"/>
    <n v="7.1899630325116407E-3"/>
    <n v="144203705.68753001"/>
    <n v="141954915.30967999"/>
    <n v="0.40548665743739537"/>
    <n v="0.40176513334681169"/>
    <n v="0.24583370008642461"/>
    <n v="7.4269724808214222E-3"/>
    <x v="0"/>
    <x v="2"/>
  </r>
  <r>
    <n v="2026"/>
    <n v="6"/>
    <n v="34"/>
    <x v="2"/>
    <s v="Total General Sin Pensiones"/>
    <n v="23"/>
    <s v="535fa30d7e25dd8a49f1536779734ec8286108d115da5045d77f3b4185d8f790"/>
    <s v="62494afd1a4895e2be1120874c058412e30b56ad7bf55525b0ac454fd367add2"/>
    <x v="2"/>
    <n v="47394577.606800005"/>
    <n v="45949941.079129994"/>
    <n v="91699713.861660004"/>
    <n v="86859956.675009996"/>
    <n v="31678898.845550001"/>
    <n v="30786839.858510006"/>
    <n v="69319422.140749976"/>
    <n v="62915936.172319986"/>
    <n v="35563119.782749981"/>
    <n v="35274659.092"/>
    <n v="145.131"/>
    <n v="140.405"/>
    <n v="80908.376130000004"/>
    <n v="58576.687719999994"/>
    <n v="29856656.049770001"/>
    <n v="29489788.961860001"/>
    <n v="41266299.78638"/>
    <n v="38943741.651809998"/>
    <n v="5059327.85647"/>
    <n v="4500622.9831799995"/>
    <n v="19478752.974310003"/>
    <n v="18597101.851840001"/>
    <n v="3784377.2543099998"/>
    <n v="4202047.0291499998"/>
    <s v="Total General Sin Pensiones"/>
    <s v="Totales"/>
    <s v="Total General Sin Pensiones"/>
    <x v="1"/>
    <x v="0"/>
    <n v="47394577.606800005"/>
    <n v="45949941.079129994"/>
    <n v="558940177.29368985"/>
    <n v="533186385.44996989"/>
    <n v="535437122.91273993"/>
    <n v="512068683.5256899"/>
    <n v="535437122.91273993"/>
    <n v="512068683.5256899"/>
    <n v="272087211.59836"/>
    <n v="252694789.22596997"/>
    <n v="47394577.606800005"/>
    <n v="45949941.079129994"/>
    <n v="8.8515673603236298"/>
    <n v="8.9733941085316804"/>
    <n v="1444636.5276700109"/>
    <n v="3.14393553885568"/>
    <n v="100"/>
    <n v="100"/>
    <n v="100"/>
    <n v="100"/>
    <n v="8.4793649718075237"/>
    <n v="8.8515673603236298"/>
    <n v="8.617988443262977"/>
    <n v="8.9733941085316804"/>
    <n v="0.94489672829325233"/>
    <n v="3.637916039206802"/>
    <n v="0.70678275606354235"/>
    <n v="558704.87329000048"/>
    <n v="12.413945255535207"/>
    <n v="881651.12247000262"/>
    <n v="4.7407984829785255"/>
    <n v="-417669.77484000009"/>
    <n v="-9.9396739718186193"/>
    <n v="2.8975334628033034"/>
    <n v="66.840766275770804"/>
    <n v="67.000825540760232"/>
    <n v="11.642920907401054"/>
    <n v="1.2440478580042713"/>
    <n v="5.9638802951591963"/>
    <n v="72.351182936988778"/>
    <n v="75.724077120076615"/>
    <s v="Grandes"/>
    <n v="2025"/>
    <n v="2"/>
    <d v="2026-08-03T00:00:00"/>
    <n v="1.0336597699512124"/>
    <s v="11 Total General Sin Pensiones"/>
    <n v="3.14393553885568"/>
    <n v="-0.21481096848341275"/>
    <n v="2.8975334628033091"/>
    <n v="-0.45318928523264473"/>
    <n v="0.2578505890985956"/>
    <n v="7.8350244734346625E-3"/>
    <m/>
    <m/>
    <m/>
    <m/>
    <n v="0.24583370008642461"/>
    <n v="8.0521801827031069E-3"/>
    <x v="1"/>
    <x v="2"/>
  </r>
  <r>
    <n v="2026"/>
    <n v="6"/>
    <n v="50"/>
    <x v="22"/>
    <s v="Vida Total"/>
    <n v="38"/>
    <s v="aea92132c4cbeb263e6ac2bf6c183b5d81737f179f21efdc5863739672f0f470"/>
    <s v="62494afd1a4895e2be1120874c058412e30b56ad7bf55525b0ac454fd367add2"/>
    <x v="2"/>
    <n v="27647828.749359999"/>
    <n v="26113166.03836"/>
    <n v="52379480.242899999"/>
    <n v="51527668.809550002"/>
    <n v="16959797.587589994"/>
    <n v="16546180.064640002"/>
    <n v="33135689.633359998"/>
    <n v="33989185.351899996"/>
    <n v="35563119.782749981"/>
    <n v="35274659.092"/>
    <n v="145.131"/>
    <n v="140.405"/>
    <n v="0"/>
    <n v="0"/>
    <n v="16946051.510609999"/>
    <n v="16523578.836239999"/>
    <n v="11535325.879450001"/>
    <n v="10805541.543629998"/>
    <n v="18560109.198410001"/>
    <n v="18107372.766630001"/>
    <n v="9087719.5509500001"/>
    <n v="8005793.2717300002"/>
    <n v="0"/>
    <n v="0"/>
    <s v="Vida Total"/>
    <s v="Totales"/>
    <s v="Vida Total"/>
    <x v="2"/>
    <x v="0"/>
    <n v="27984284.840740003"/>
    <n v="26568293.871599998"/>
    <n v="558940177.29368985"/>
    <n v="533186385.44996989"/>
    <n v="535437122.91273993"/>
    <n v="512068683.5256899"/>
    <n v="229504437.01060998"/>
    <n v="215530450.89256996"/>
    <n v="107972465.57320999"/>
    <n v="106915701.13472"/>
    <n v="27647828.749359999"/>
    <n v="26113166.03836"/>
    <n v="12.04675130009876"/>
    <n v="12.115766440527688"/>
    <n v="1534662.7109999992"/>
    <n v="5.8769691455474726"/>
    <n v="100"/>
    <n v="100"/>
    <n v="98.797696302425479"/>
    <n v="98.286951222989501"/>
    <n v="4.9464736786728984"/>
    <n v="5.16359952760798"/>
    <n v="4.8975680458011723"/>
    <n v="5.0995436507786227"/>
    <n v="8.0870372007456943"/>
    <n v="3.9597140993530662"/>
    <m/>
    <n v="452736.43177999929"/>
    <n v="2.500287797765699"/>
    <n v="1081926.2792199999"/>
    <n v="13.514291994529648"/>
    <n v="0"/>
    <m/>
    <n v="2.4997765123680349"/>
    <n v="61.342240438980532"/>
    <n v="63.363362528824794"/>
    <n v="15.707520892065322"/>
    <n v="2.556786750358353"/>
    <n v="6.7537969556946464"/>
    <n v="146.90570242839104"/>
    <n v="152.91763739486854"/>
    <s v="Grandes"/>
    <n v="2025"/>
    <n v="2"/>
    <d v="2026-08-03T00:00:00"/>
    <n v="1.0336597699512124"/>
    <s v="12 Vida Total"/>
    <n v="5.8769691455474726"/>
    <n v="2.4292249959043484"/>
    <n v="2.4997765123680278"/>
    <n v="-0.837993804087106"/>
    <n v="0.14728595399638381"/>
    <n v="1.4512421688643119E-2"/>
    <m/>
    <m/>
    <m/>
    <m/>
    <n v="0.14583518073436885"/>
    <n v="1.4679179644141695E-2"/>
    <x v="2"/>
    <x v="2"/>
  </r>
  <r>
    <n v="2026"/>
    <n v="6"/>
    <n v="34"/>
    <x v="2"/>
    <s v="Vida Individual"/>
    <n v="23"/>
    <s v="535fa30d7e25dd8a49f1536779734ec8286108d115da5045d77f3b4185d8f790"/>
    <s v="62494afd1a4895e2be1120874c058412e30b56ad7bf55525b0ac454fd367add2"/>
    <x v="2"/>
    <n v="18479918.13002"/>
    <n v="18484363.28097"/>
    <n v="37135214.747380003"/>
    <n v="36256028.577070005"/>
    <n v="9579860.1851300001"/>
    <n v="9731843.9352599997"/>
    <n v="20233563.9844"/>
    <n v="20087344.623180002"/>
    <n v="35563119.782749981"/>
    <n v="35274659.092"/>
    <n v="145.131"/>
    <n v="140.405"/>
    <n v="-287.87707"/>
    <n v="-286.38812000000001"/>
    <n v="9579860.1851299983"/>
    <n v="9731843.9352599997"/>
    <n v="16318801.01898"/>
    <n v="15788232.268129999"/>
    <n v="1879383.4632999999"/>
    <n v="1856246.1399400001"/>
    <n v="12854057.721530002"/>
    <n v="12451433.836479999"/>
    <n v="3746476.9451899999"/>
    <n v="4176683.30455"/>
    <s v="Vida Individual"/>
    <s v="Vida"/>
    <s v="Vida"/>
    <x v="3"/>
    <x v="0"/>
    <n v="47394577.606800005"/>
    <n v="45949941.079129994"/>
    <n v="558940177.29368985"/>
    <n v="533186385.44996989"/>
    <n v="535437122.91273993"/>
    <n v="512068683.5256899"/>
    <n v="171635604.89679998"/>
    <n v="160803690.49424002"/>
    <n v="79251984.91757001"/>
    <n v="77260926.294649988"/>
    <n v="28322458.08509"/>
    <n v="27299771.86417"/>
    <n v="10.766949049488591"/>
    <n v="11.494986977075698"/>
    <n v="-4445.1509499996901"/>
    <n v="-2.4048169160229005E-2"/>
    <n v="65.248284857550971"/>
    <n v="67.708856223923547"/>
    <n v="38.99162955588524"/>
    <n v="40.227175153801042"/>
    <n v="3.3062425784986824"/>
    <n v="3.45137035502704"/>
    <n v="3.4667733058057295"/>
    <n v="3.6097429652799029"/>
    <n v="1.0949846125633571"/>
    <n v="7.4891557199095207"/>
    <n v="2.182808717015714"/>
    <n v="23137.323359999806"/>
    <n v="1.2464577225058893"/>
    <n v="402623.88505000249"/>
    <n v="3.2335543868883709"/>
    <n v="-430206.35936000012"/>
    <n v="-10.300191036541872"/>
    <n v="-1.5617158592046376"/>
    <n v="51.839299923996109"/>
    <n v="52.649062276757554"/>
    <n v="12.087848897531101"/>
    <n v="-1.5617158592046487"/>
    <n v="3.3605329706290377"/>
    <n v="58.704436520721693"/>
    <n v="61.63985790166403"/>
    <s v="Grandes"/>
    <n v="2025"/>
    <n v="2"/>
    <d v="2026-08-03T00:00:00"/>
    <n v="1.0336597699512124"/>
    <s v="13 Vida Individual"/>
    <n v="-2.4048169160229005E-2"/>
    <n v="-3.2796334566077645"/>
    <n v="-1.5617158592046323"/>
    <n v="-4.7672290221360374"/>
    <n v="0.10442057663735275"/>
    <n v="1.1592719183428329E-2"/>
    <m/>
    <m/>
    <m/>
    <m/>
    <n v="0.10261291850384453"/>
    <n v="1.321347256031399E-2"/>
    <x v="3"/>
    <x v="2"/>
  </r>
  <r>
    <n v="2026"/>
    <n v="6"/>
    <n v="91"/>
    <x v="32"/>
    <s v="Vida Gpo y Col"/>
    <n v="218"/>
    <s v="5966abd0cbfc86f98a186531b2b4ee5f6e910120ce13222f98207203dfc9a9a2"/>
    <s v="62494afd1a4895e2be1120874c058412e30b56ad7bf55525b0ac454fd367add2"/>
    <x v="2"/>
    <n v="4644100.3890699996"/>
    <n v="3540283.8057600004"/>
    <n v="7011522.476879999"/>
    <n v="5426468.21062"/>
    <n v="1612985.4323300002"/>
    <n v="1365189.2965800001"/>
    <n v="3369124.6694799997"/>
    <n v="2987870.7912700004"/>
    <n v="35563119.782749981"/>
    <n v="35274659.092"/>
    <n v="145.131"/>
    <n v="140.405"/>
    <n v="-37390.757829999995"/>
    <n v="27549.60916"/>
    <n v="640018.45652000001"/>
    <n v="766594.87098000001"/>
    <n v="1864355.6540099999"/>
    <n v="1783206.6973900001"/>
    <n v="1566202.4171700003"/>
    <n v="631187.51616"/>
    <n v="3077897.9719000002"/>
    <n v="2909096.2895999998"/>
    <n v="0"/>
    <n v="0"/>
    <s v="Vida Gpo y Col"/>
    <s v="Vida"/>
    <s v="Vida"/>
    <x v="4"/>
    <x v="0"/>
    <n v="4740041.6585600004"/>
    <n v="3561914.8073400003"/>
    <n v="558940177.29368985"/>
    <n v="533186385.44996989"/>
    <n v="535437122.91273993"/>
    <n v="512068683.5256899"/>
    <n v="57868832.11381001"/>
    <n v="54726760.39833001"/>
    <n v="28720480.655640002"/>
    <n v="29654774.840070006"/>
    <n v="4660143.1311400002"/>
    <n v="3543259.5221799999"/>
    <n v="8.0252187912424038"/>
    <n v="6.469017679818724"/>
    <n v="1103816.5833099992"/>
    <n v="31.17875977948723"/>
    <n v="99.655745722426431"/>
    <n v="99.916017542565754"/>
    <n v="97.975940373504073"/>
    <n v="99.392714235179767"/>
    <n v="0.83087610762856301"/>
    <n v="0.86734747934667333"/>
    <n v="0.66398615988145726"/>
    <n v="0.69136893539055655"/>
    <n v="2.7064697177398824"/>
    <n v="5.3187490735025227"/>
    <m/>
    <n v="935014.90101000026"/>
    <n v="148.13583555936219"/>
    <n v="168801.68230000045"/>
    <n v="5.80254709696153"/>
    <n v="0"/>
    <m/>
    <n v="18.151045893105522"/>
    <n v="34.731924316842928"/>
    <n v="38.561577870080725"/>
    <n v="5.6161505500892419"/>
    <n v="-16.511513349702845"/>
    <n v="4.5507319335876151"/>
    <n v="34.329204041267495"/>
    <n v="42.989681011294465"/>
    <s v="Grandes"/>
    <n v="2025"/>
    <n v="2"/>
    <d v="2026-08-03T00:00:00"/>
    <n v="1.0336597699512124"/>
    <s v="14 Vida Gpo y Col"/>
    <n v="31.17875977948723"/>
    <n v="26.90709611894707"/>
    <n v="18.151045893105511"/>
    <n v="14.303612588774847"/>
    <n v="1.971571256884207E-2"/>
    <n v="6.4404136647310192E-3"/>
    <m/>
    <m/>
    <m/>
    <m/>
    <n v="1.5358155929196713E-2"/>
    <n v="4.1848189741807229E-3"/>
    <x v="4"/>
    <x v="2"/>
  </r>
  <r>
    <n v="2026"/>
    <n v="6"/>
    <n v="906"/>
    <x v="5"/>
    <s v="Pensiones Total"/>
    <n v="256"/>
    <s v="51e8ea280b44e16934d4d611901f3d3afc41789840acdff81942c2f65009cd52"/>
    <s v="62494afd1a4895e2be1120874c058412e30b56ad7bf55525b0ac454fd367add2"/>
    <x v="2"/>
    <n v="6312736.01107"/>
    <n v="8196481.6780000003"/>
    <n v="14409000.395270001"/>
    <n v="13319685.984539999"/>
    <n v="4095672.1967599997"/>
    <n v="3617239.791939999"/>
    <n v="8012370.8924000002"/>
    <n v="6940084.0815700004"/>
    <n v="35563119.782749981"/>
    <n v="35274659.092"/>
    <n v="145.131"/>
    <n v="140.405"/>
    <n v="0"/>
    <n v="0"/>
    <n v="4095672.1967600002"/>
    <n v="3617239.7919399999"/>
    <n v="-247752.87771999999"/>
    <n v="-590415.03489999997"/>
    <n v="0"/>
    <n v="0"/>
    <n v="0"/>
    <n v="0"/>
    <n v="6325957.8296600012"/>
    <n v="8198347.1488100011"/>
    <s v="Pensiones Total"/>
    <s v="Totales"/>
    <s v="Pensiones Total"/>
    <x v="5"/>
    <x v="0"/>
    <n v="6312736.01107"/>
    <n v="8196481.6780000003"/>
    <n v="558940177.29368985"/>
    <n v="533186385.44996989"/>
    <n v="535437122.91273993"/>
    <n v="512068683.5256899"/>
    <n v="23503054.380949996"/>
    <n v="21117701.924279999"/>
    <n v="18907564.34589"/>
    <n v="17116809.756529998"/>
    <n v="6312736.01107"/>
    <n v="8196481.6780000003"/>
    <n v="26.859215439618271"/>
    <n v="38.813322147407177"/>
    <n v="-1883745.6669300003"/>
    <n v="-22.982369032631667"/>
    <n v="100"/>
    <n v="100"/>
    <n v="100"/>
    <n v="100"/>
    <n v="1.1294117452131254"/>
    <n v="1.1789873620882252"/>
    <n v="1.5372638727605126"/>
    <n v="1.6006606030983326"/>
    <m/>
    <m/>
    <n v="26.915471185682993"/>
    <n v="0"/>
    <m/>
    <n v="0"/>
    <m/>
    <n v="-1872389.3191499999"/>
    <n v="-22.83861960421838"/>
    <n v="13.226449788760286"/>
    <n v="64.879510082123474"/>
    <n v="44.131615661985244"/>
    <n v="21.661553660930892"/>
    <n v="13.226449788760263"/>
    <n v="-58.037505301340687"/>
    <n v="-1653.1280017618035"/>
    <n v="-612.66051474327048"/>
    <s v="Grandes"/>
    <n v="2025"/>
    <n v="2"/>
    <d v="2026-08-03T00:00:00"/>
    <n v="1.0336597699512124"/>
    <s v="15 Pensiones Total"/>
    <n v="-22.982369032631667"/>
    <n v="-25.490346817886245"/>
    <n v="13.226449788760277"/>
    <n v="9.5393794750321383"/>
    <n v="4.0516693932626066E-2"/>
    <n v="7.2141745403182855E-2"/>
    <m/>
    <m/>
    <m/>
    <m/>
    <n v="3.7697781750227692E-2"/>
    <n v="0.15064739761184084"/>
    <x v="5"/>
    <x v="2"/>
  </r>
  <r>
    <n v="2026"/>
    <n v="6"/>
    <n v="906"/>
    <x v="5"/>
    <s v="Pensiones IMSS"/>
    <n v="256"/>
    <s v="51e8ea280b44e16934d4d611901f3d3afc41789840acdff81942c2f65009cd52"/>
    <s v="62494afd1a4895e2be1120874c058412e30b56ad7bf55525b0ac454fd367add2"/>
    <x v="2"/>
    <n v="3729035.6270299996"/>
    <n v="5678815.5613199994"/>
    <n v="9750898.1617299989"/>
    <n v="9605518.2972400002"/>
    <n v="2913574.5517199994"/>
    <n v="2615481.9242899995"/>
    <n v="5732751.4500200003"/>
    <n v="5025645.2918500006"/>
    <n v="35563119.782749981"/>
    <n v="35274659.092"/>
    <n v="145.131"/>
    <n v="140.405"/>
    <n v="0"/>
    <n v="0"/>
    <n v="2913574.5517199999"/>
    <n v="2615481.9242899995"/>
    <n v="-220146.92036000002"/>
    <n v="-536757.81087000004"/>
    <n v="0"/>
    <n v="0"/>
    <n v="0"/>
    <n v="0"/>
    <n v="3729066.5458800006"/>
    <n v="5678828.0158200003"/>
    <s v="Pensiones IMSS"/>
    <s v="Pensiones"/>
    <s v="Pensiones IMSS"/>
    <x v="6"/>
    <x v="0"/>
    <n v="6312736.01107"/>
    <n v="8196481.6780000003"/>
    <n v="558940177.29368985"/>
    <n v="533186385.44996989"/>
    <n v="535437122.91273993"/>
    <n v="512068683.5256899"/>
    <n v="15487361.55239"/>
    <n v="14217315.860979998"/>
    <n v="14631956.40845"/>
    <n v="13375823.81703"/>
    <n v="6312736.01107"/>
    <n v="8196481.6780000003"/>
    <n v="24.077927117640883"/>
    <n v="39.942951375974836"/>
    <n v="-1949779.9342899998"/>
    <n v="-34.334271173913379"/>
    <n v="59.071623151843689"/>
    <n v="69.283575373106558"/>
    <n v="59.071623151843689"/>
    <n v="69.283575373106558"/>
    <n v="0.66716184996495842"/>
    <n v="0.69644697154061908"/>
    <n v="1.0650713739675666"/>
    <n v="1.1089948954152553"/>
    <m/>
    <m/>
    <n v="24.078126756875083"/>
    <n v="0"/>
    <m/>
    <n v="0"/>
    <m/>
    <n v="-1949761.4699399997"/>
    <n v="-34.333870730164421"/>
    <n v="11.397235234608649"/>
    <n v="78.132118947882617"/>
    <n v="46.056821110810112"/>
    <n v="19.912405903816126"/>
    <n v="11.397235234608649"/>
    <n v="-58.985800317805072"/>
    <n v="-1323.4682306504737"/>
    <n v="-487.27412462814738"/>
    <s v="Grandes"/>
    <n v="2025"/>
    <n v="2"/>
    <d v="2026-08-03T00:00:00"/>
    <n v="1.0336597699512124"/>
    <s v="16 Pensiones IMSS"/>
    <n v="-34.334271173913379"/>
    <n v="-36.472589206808372"/>
    <n v="11.39723523460864"/>
    <n v="7.769730885305191"/>
    <n v="2.7418567947066635E-2"/>
    <n v="5.7974657428242614E-2"/>
    <m/>
    <m/>
    <m/>
    <m/>
    <n v="2.7185831016396725E-2"/>
    <n v="0.15954393646234899"/>
    <x v="6"/>
    <x v="2"/>
  </r>
  <r>
    <n v="2026"/>
    <n v="6"/>
    <n v="902"/>
    <x v="3"/>
    <s v="IMSS Incapacidad Permanente RT"/>
    <n v="30"/>
    <s v="624b60c58c9d8bfb6ff1886c2fd605d2adeb6ea4da576068201b6c6958ce93f4"/>
    <s v="62494afd1a4895e2be1120874c058412e30b56ad7bf55525b0ac454fd367add2"/>
    <x v="2"/>
    <n v="123723.31744"/>
    <n v="96892.301659999997"/>
    <n v="334614.91180999996"/>
    <n v="326351.27312000003"/>
    <n v="418973.12748999998"/>
    <n v="401154.41816"/>
    <n v="829600.95507000003"/>
    <n v="791272.93813999998"/>
    <n v="35563119.782749981"/>
    <n v="35274659.092"/>
    <n v="145.131"/>
    <n v="140.405"/>
    <n v="0"/>
    <n v="0"/>
    <n v="418973.12748999998"/>
    <n v="401154.41816"/>
    <n v="-88332.236000000004"/>
    <n v="-123937.80202"/>
    <n v="0"/>
    <n v="0"/>
    <n v="0"/>
    <n v="0"/>
    <n v="123723.31744"/>
    <n v="96892.301659999997"/>
    <s v="IMSS Incapacidad Permanente RT"/>
    <s v="Pensiones"/>
    <s v="Pensiones IMSS"/>
    <x v="7"/>
    <x v="0"/>
    <n v="9423778.7581500001"/>
    <n v="7393377.26566"/>
    <n v="558940177.29368985"/>
    <n v="533186385.44996989"/>
    <n v="535437122.91273993"/>
    <n v="512068683.5256899"/>
    <n v="2766789.34473"/>
    <n v="2418806.0723000001"/>
    <n v="1747219.49437"/>
    <n v="1544910.9667199999"/>
    <n v="9423778.7581500001"/>
    <n v="7393377.26566"/>
    <n v="4.4717288533606689"/>
    <n v="4.0057904091445753"/>
    <n v="26831.015780000002"/>
    <n v="27.691586762126263"/>
    <n v="1.3128843600344493"/>
    <n v="1.3105283036216129"/>
    <n v="1.3128843600344493"/>
    <n v="1.3105283036216129"/>
    <n v="2.2135341574307826E-2"/>
    <n v="2.310697412367561E-2"/>
    <n v="1.81723135293918E-2"/>
    <n v="1.8921739363727173E-2"/>
    <m/>
    <m/>
    <n v="4.4717288533606689"/>
    <n v="0"/>
    <m/>
    <n v="0"/>
    <m/>
    <n v="26831.015780000002"/>
    <n v="27.691586762126263"/>
    <n v="4.4418579288569626"/>
    <n v="338.63715923490514"/>
    <n v="414.02094004090355"/>
    <n v="23.979421523171041"/>
    <n v="4.4418579288569626"/>
    <n v="-28.72857630172777"/>
    <n v="-474.31509317844052"/>
    <n v="-323.67398132110264"/>
    <s v="Grandes"/>
    <n v="2025"/>
    <n v="2"/>
    <d v="2026-08-03T00:00:00"/>
    <n v="1.0336597699512124"/>
    <s v="17 IMSS Incapacidad Permanente RT"/>
    <n v="27.691586762126263"/>
    <n v="23.53347830123365"/>
    <n v="4.4418579288569644"/>
    <n v="1.0408462871554911"/>
    <n v="9.4090426783171633E-4"/>
    <n v="1.9996358937978322E-3"/>
    <m/>
    <m/>
    <m/>
    <m/>
    <n v="9.2364933244419795E-4"/>
    <n v="1.6046356801994663E-3"/>
    <x v="7"/>
    <x v="2"/>
  </r>
  <r>
    <n v="2026"/>
    <n v="6"/>
    <n v="905"/>
    <x v="4"/>
    <s v="IMSS Invalidez (invalidez y vida)"/>
    <n v="51"/>
    <s v="031b4af5197ec30a926f48cf40e11a7dbc470048a21e4003b7a3c07c5dab1baa"/>
    <s v="62494afd1a4895e2be1120874c058412e30b56ad7bf55525b0ac454fd367add2"/>
    <x v="2"/>
    <n v="510834.94816999999"/>
    <n v="818733.2495700001"/>
    <n v="585196.55900999985"/>
    <n v="1630908.4724900001"/>
    <n v="770229.07646000001"/>
    <n v="764729.54478"/>
    <n v="1500837.1059300001"/>
    <n v="1476097.8969599998"/>
    <n v="35563119.782749981"/>
    <n v="35274659.092"/>
    <n v="145.131"/>
    <n v="140.405"/>
    <n v="0"/>
    <n v="0"/>
    <n v="770229.07646000001"/>
    <n v="764729.54478"/>
    <n v="998.86756000000003"/>
    <n v="-79642.729030000002"/>
    <n v="0"/>
    <n v="0"/>
    <n v="0"/>
    <n v="0"/>
    <n v="510834.94816999999"/>
    <n v="818733.24956999999"/>
    <s v="IMSS Invalidez (invalidez y vida)"/>
    <s v="Pensiones"/>
    <s v="Pensiones IMSS"/>
    <x v="8"/>
    <x v="0"/>
    <n v="7349003.3588199997"/>
    <n v="5520194.9199399995"/>
    <n v="558940177.29368985"/>
    <n v="533186385.44996989"/>
    <n v="535437122.91273993"/>
    <n v="512068683.5256899"/>
    <n v="4455307.3928300003"/>
    <n v="4188149.27978"/>
    <n v="3378460.9141500005"/>
    <n v="2984166.05754"/>
    <n v="7349003.3588199997"/>
    <n v="5520194.9199399995"/>
    <n v="11.465762137806587"/>
    <n v="19.548807716161622"/>
    <n v="-307898.30140000011"/>
    <n v="-37.606668785188432"/>
    <n v="6.9510778976160754"/>
    <n v="14.831600359120999"/>
    <n v="6.9510778976160754"/>
    <n v="14.831600359120999"/>
    <n v="9.1393492348929239E-2"/>
    <n v="9.5405216842473328E-2"/>
    <n v="0.15355479282897475"/>
    <n v="0.15988738931130617"/>
    <m/>
    <m/>
    <n v="11.465762137806587"/>
    <n v="0"/>
    <m/>
    <n v="0"/>
    <m/>
    <n v="-307898.3014"/>
    <n v="-37.606668785188425"/>
    <n v="0.71914727468547213"/>
    <n v="150.77846165757566"/>
    <n v="93.403992714554718"/>
    <n v="22.798223689196796"/>
    <n v="0.71914727468547213"/>
    <n v="-101.25418550088074"/>
    <n v="77110.230355263513"/>
    <n v="-960.20007613242376"/>
    <s v="Grandes"/>
    <n v="2025"/>
    <n v="2"/>
    <d v="2026-08-03T00:00:00"/>
    <n v="1.0336597699512124"/>
    <s v="18 IMSS Invalidez (invalidez y vida)"/>
    <n v="-37.606668785188432"/>
    <n v="-39.638425496857188"/>
    <n v="0.71914727468547568"/>
    <n v="-2.5606391942299331"/>
    <n v="1.6455152489007771E-3"/>
    <n v="1.3146370140075908E-2"/>
    <m/>
    <m/>
    <m/>
    <m/>
    <n v="4.6158469292659184E-3"/>
    <n v="3.8215588312346019E-2"/>
    <x v="8"/>
    <x v="2"/>
  </r>
  <r>
    <n v="2026"/>
    <n v="6"/>
    <n v="906"/>
    <x v="5"/>
    <s v="IMSS Jubilacion (retiro, cesantia y vejez)"/>
    <n v="256"/>
    <s v="51e8ea280b44e16934d4d611901f3d3afc41789840acdff81942c2f65009cd52"/>
    <s v="62494afd1a4895e2be1120874c058412e30b56ad7bf55525b0ac454fd367add2"/>
    <x v="2"/>
    <n v="93109.250849999997"/>
    <n v="178411.55872999999"/>
    <n v="212531.30033"/>
    <n v="235073.22755000001"/>
    <n v="32334.94125"/>
    <n v="24289.531839999996"/>
    <n v="61319.858450000007"/>
    <n v="41451.25748"/>
    <n v="35563119.782749981"/>
    <n v="35274659.092"/>
    <n v="145.131"/>
    <n v="140.405"/>
    <n v="0"/>
    <n v="0"/>
    <n v="32334.94125"/>
    <n v="24289.53184"/>
    <n v="6412.77412"/>
    <n v="6670.4975400000003"/>
    <n v="0"/>
    <n v="0"/>
    <n v="0"/>
    <n v="0"/>
    <n v="93109.250849999997"/>
    <n v="178411.55873000002"/>
    <s v="IMSS Jubilacion (retiro, cesantia y vejez)"/>
    <s v="Pensiones"/>
    <s v="Pensiones IMSS"/>
    <x v="9"/>
    <x v="0"/>
    <n v="6312736.01107"/>
    <n v="8196481.6780000003"/>
    <n v="558940177.29368985"/>
    <n v="533186385.44996989"/>
    <n v="535437122.91273993"/>
    <n v="512068683.5256899"/>
    <n v="662242.45016000001"/>
    <n v="562602.77382"/>
    <n v="253936.16149999999"/>
    <n v="198506.75829000003"/>
    <n v="6312736.01107"/>
    <n v="8196481.6780000003"/>
    <n v="14.059692311706156"/>
    <n v="31.711816406202303"/>
    <n v="-85302.307879999993"/>
    <n v="-47.812097202229289"/>
    <n v="1.4749428882615052"/>
    <n v="2.1766846524999943"/>
    <n v="1.4749428882615052"/>
    <n v="2.1766846524999943"/>
    <n v="1.6658178215211147E-2"/>
    <n v="1.7389390250622198E-2"/>
    <n v="3.346138678680511E-2"/>
    <n v="3.4841333686255249E-2"/>
    <m/>
    <m/>
    <n v="14.059692311706156"/>
    <n v="0"/>
    <m/>
    <n v="0"/>
    <m/>
    <n v="-85302.307880000022"/>
    <n v="-47.812097202229296"/>
    <n v="33.122949684649015"/>
    <n v="34.72795770002697"/>
    <n v="13.614326343484661"/>
    <n v="12.733492173386264"/>
    <n v="33.122949684649015"/>
    <n v="-3.8636311377756694"/>
    <n v="504.22704191551969"/>
    <n v="364.13373506768431"/>
    <s v="Grandes"/>
    <n v="2025"/>
    <n v="2"/>
    <d v="2026-08-03T00:00:00"/>
    <n v="1.0336597699512124"/>
    <s v="19 IMSS Jubilacion (retiro, cesantia y vejez)"/>
    <n v="-47.812097202229289"/>
    <n v="-49.511527569430392"/>
    <n v="33.122949684649029"/>
    <n v="28.787976038703999"/>
    <n v="5.9761714278253248E-4"/>
    <n v="1.9767494789984921E-2"/>
    <m/>
    <m/>
    <m/>
    <m/>
    <n v="6.6531142234037852E-4"/>
    <n v="0.10056392997806815"/>
    <x v="9"/>
    <x v="2"/>
  </r>
  <r>
    <n v="2026"/>
    <n v="6"/>
    <n v="906"/>
    <x v="5"/>
    <s v="IMSS Muerte (invalidez y vida)"/>
    <n v="256"/>
    <s v="51e8ea280b44e16934d4d611901f3d3afc41789840acdff81942c2f65009cd52"/>
    <s v="62494afd1a4895e2be1120874c058412e30b56ad7bf55525b0ac454fd367add2"/>
    <x v="2"/>
    <n v="1865395.1332699999"/>
    <n v="2844335.5220300001"/>
    <n v="5246261.2950599995"/>
    <n v="4956595.0107699996"/>
    <n v="1619262.3741799996"/>
    <n v="1516611.4943500001"/>
    <n v="3194749.2406900004"/>
    <n v="3000281.8432299993"/>
    <n v="35563119.782749981"/>
    <n v="35274659.092"/>
    <n v="145.131"/>
    <n v="140.405"/>
    <n v="0"/>
    <n v="0"/>
    <n v="1619262.37418"/>
    <n v="1516611.4943499998"/>
    <n v="-241707.56261000002"/>
    <n v="-483693.20699999999"/>
    <n v="0"/>
    <n v="0"/>
    <n v="0"/>
    <n v="0"/>
    <n v="1865418.6248500003"/>
    <n v="2844336.6595200002"/>
    <s v="IMSS Muerte (invalidez y vida)"/>
    <s v="Pensiones"/>
    <s v="Pensiones IMSS"/>
    <x v="10"/>
    <x v="0"/>
    <n v="6312736.01107"/>
    <n v="8196481.6780000003"/>
    <n v="558940177.29368985"/>
    <n v="533186385.44996989"/>
    <n v="535437122.91273993"/>
    <n v="512068683.5256899"/>
    <n v="7193687.9078200003"/>
    <n v="6643121.2913499996"/>
    <n v="8406784.1760200001"/>
    <n v="7838620.3806600003"/>
    <n v="6312736.01107"/>
    <n v="8196481.6780000003"/>
    <n v="25.930998914231402"/>
    <n v="42.816251537264662"/>
    <n v="-978940.38876000023"/>
    <n v="-34.417190981088311"/>
    <n v="29.549709191051981"/>
    <n v="34.701907888898475"/>
    <n v="29.549709191051981"/>
    <n v="34.701907888898475"/>
    <n v="0.33373788628006351"/>
    <n v="0.34838733689632551"/>
    <n v="0.53345989313466646"/>
    <n v="0.55545976810107012"/>
    <m/>
    <m/>
    <n v="25.931325472462746"/>
    <n v="0"/>
    <m/>
    <n v="0"/>
    <m/>
    <n v="-978918.03466999996"/>
    <n v="-34.416391301415018"/>
    <n v="6.7684360966810742"/>
    <n v="86.805328549424559"/>
    <n v="53.320414648817362"/>
    <n v="19.26137676757395"/>
    <n v="6.7684360966811186"/>
    <n v="-50.028745677629495"/>
    <n v="-669.92623511441889"/>
    <n v="-313.54823106912062"/>
    <s v="Grandes"/>
    <n v="2025"/>
    <n v="2"/>
    <d v="2026-08-03T00:00:00"/>
    <n v="1.0336597699512124"/>
    <s v="20 IMSS Muerte (invalidez y vida)"/>
    <n v="-34.417190981088311"/>
    <n v="-36.552808839598036"/>
    <n v="6.7684360966810662"/>
    <n v="3.2916624990836287"/>
    <n v="1.4751971500556365E-2"/>
    <n v="6.7241670468987005E-2"/>
    <m/>
    <m/>
    <m/>
    <m/>
    <n v="1.4028306459863433E-2"/>
    <n v="0.18332313957023183"/>
    <x v="10"/>
    <x v="2"/>
  </r>
  <r>
    <n v="2026"/>
    <n v="6"/>
    <n v="905"/>
    <x v="4"/>
    <s v="IMSS Muerte (riesgos de trabajo)"/>
    <n v="51"/>
    <s v="031b4af5197ec30a926f48cf40e11a7dbc470048a21e4003b7a3c07c5dab1baa"/>
    <s v="62494afd1a4895e2be1120874c058412e30b56ad7bf55525b0ac454fd367add2"/>
    <x v="2"/>
    <n v="124561.01526999999"/>
    <n v="112929.35331999999"/>
    <n v="261809.31307999999"/>
    <n v="293782.13657999993"/>
    <n v="281938.35974000004"/>
    <n v="267456.59629999998"/>
    <n v="551412.73226000008"/>
    <n v="524607.59246999992"/>
    <n v="35563119.782749981"/>
    <n v="35274659.092"/>
    <n v="145.131"/>
    <n v="140.405"/>
    <n v="0"/>
    <n v="0"/>
    <n v="281938.35973999999"/>
    <n v="267456.59630000003"/>
    <n v="-6364.8445000000002"/>
    <n v="-39592.60428"/>
    <n v="0"/>
    <n v="0"/>
    <n v="0"/>
    <n v="0"/>
    <n v="124561.01527"/>
    <n v="112929.35331999999"/>
    <s v="IMSS Muerte (riesgos de trabajo)"/>
    <s v="Pensiones"/>
    <s v="Pensiones IMSS"/>
    <x v="11"/>
    <x v="0"/>
    <n v="7349003.3588199997"/>
    <n v="5520194.9199399995"/>
    <n v="558940177.29368985"/>
    <n v="533186385.44996989"/>
    <n v="535437122.91273993"/>
    <n v="512068683.5256899"/>
    <n v="409334.45684999996"/>
    <n v="404636.44373"/>
    <n v="845555.66241000011"/>
    <n v="809619.65381999989"/>
    <n v="7349003.3588199997"/>
    <n v="5520194.9199399995"/>
    <n v="30.430131933810106"/>
    <n v="27.908843869573417"/>
    <n v="11631.661949999994"/>
    <n v="10.299945592568992"/>
    <n v="1.6949375199360401"/>
    <n v="2.0457493794662498"/>
    <n v="1.6949375199360401"/>
    <n v="2.0457493794662498"/>
    <n v="2.2285214112377286E-2"/>
    <n v="2.3263425328523529E-2"/>
    <n v="2.1180089439961219E-2"/>
    <n v="2.2053555890678572E-2"/>
    <m/>
    <m/>
    <n v="30.430131933810113"/>
    <n v="0"/>
    <m/>
    <n v="0"/>
    <m/>
    <n v="11631.661950000009"/>
    <n v="10.299945592568992"/>
    <n v="5.4146219014004737"/>
    <n v="226.34558583909018"/>
    <n v="236.83532087722753"/>
    <n v="33.343560013118498"/>
    <n v="5.4146219014004293"/>
    <n v="-83.924158019544151"/>
    <n v="-4429.6189756089088"/>
    <n v="-675.52160602656886"/>
    <s v="Grandes"/>
    <n v="2025"/>
    <n v="2"/>
    <d v="2026-08-03T00:00:00"/>
    <n v="1.0336597699512124"/>
    <s v="21 IMSS Muerte (riesgos de trabajo)"/>
    <n v="10.299945592568992"/>
    <n v="6.7081730362544878"/>
    <n v="5.4146219014004817"/>
    <n v="1.9819334812420197"/>
    <n v="7.3618207479927435E-4"/>
    <n v="9.2599292950908962E-2"/>
    <m/>
    <m/>
    <m/>
    <m/>
    <n v="8.3147116829653228E-4"/>
    <n v="7.7890356613622577E-2"/>
    <x v="11"/>
    <x v="2"/>
  </r>
  <r>
    <n v="2026"/>
    <n v="6"/>
    <n v="905"/>
    <x v="4"/>
    <s v="Pensiones ISSSTE"/>
    <n v="51"/>
    <s v="031b4af5197ec30a926f48cf40e11a7dbc470048a21e4003b7a3c07c5dab1baa"/>
    <s v="62494afd1a4895e2be1120874c058412e30b56ad7bf55525b0ac454fd367add2"/>
    <x v="2"/>
    <n v="2492151.21159"/>
    <n v="1693510.3076500001"/>
    <n v="3982469.4779900005"/>
    <n v="3365286.8292400003"/>
    <n v="1442543.4795599999"/>
    <n v="1263882.13573"/>
    <n v="2781067.0972100003"/>
    <n v="2465347.7396200001"/>
    <n v="35563119.782749981"/>
    <n v="35274659.092"/>
    <n v="145.131"/>
    <n v="140.405"/>
    <n v="0"/>
    <n v="0"/>
    <n v="1442543.4795600001"/>
    <n v="1263882.1357300002"/>
    <n v="-48823.98167999999"/>
    <n v="-156061.37151"/>
    <n v="0"/>
    <n v="0"/>
    <n v="0"/>
    <n v="0"/>
    <n v="2492151.21159"/>
    <n v="1693510.3076500001"/>
    <s v="Pensiones ISSSTE"/>
    <s v="Pensiones"/>
    <s v="Pensiones ISSSTE"/>
    <x v="12"/>
    <x v="0"/>
    <n v="7349003.3588199997"/>
    <n v="5520194.9199399995"/>
    <n v="558940177.29368985"/>
    <n v="533186385.44996989"/>
    <n v="535437122.91273993"/>
    <n v="512068683.5256899"/>
    <n v="8015692.8285600003"/>
    <n v="6900386.0633000005"/>
    <n v="4275607.9374399995"/>
    <n v="3740985.9394999999"/>
    <n v="7349003.3588199997"/>
    <n v="5520194.9199399995"/>
    <n v="31.090902120281331"/>
    <n v="24.542254478441539"/>
    <n v="798640.90393999987"/>
    <n v="47.158904219970999"/>
    <n v="33.911417506688345"/>
    <n v="30.678451254188815"/>
    <n v="33.911417506688345"/>
    <n v="30.678451254188815"/>
    <n v="0.44587083069545075"/>
    <n v="0.46544236567552028"/>
    <n v="0.31762069585118957"/>
    <n v="0.33071936678295982"/>
    <m/>
    <m/>
    <n v="31.090902120281331"/>
    <n v="0"/>
    <m/>
    <n v="0"/>
    <m/>
    <n v="798640.90393999987"/>
    <n v="47.158904219970999"/>
    <n v="14.135918119200852"/>
    <n v="57.883465210750707"/>
    <n v="74.630908948161419"/>
    <n v="33.738909195301851"/>
    <n v="14.135918119200852"/>
    <n v="-68.714883633538065"/>
    <n v="-2954.5797575762167"/>
    <n v="-809.86225066528641"/>
    <s v="Grandes"/>
    <n v="2025"/>
    <n v="2"/>
    <d v="2026-08-03T00:00:00"/>
    <n v="1.0336597699512124"/>
    <s v="22 Pensiones ISSSTE"/>
    <n v="47.158904219970999"/>
    <n v="42.366868188085462"/>
    <n v="14.135918119200863"/>
    <n v="10.4192321662939"/>
    <n v="1.1198313034172305E-2"/>
    <n v="9.6664419465291432E-2"/>
    <m/>
    <m/>
    <m/>
    <m/>
    <n v="9.5245374825543676E-3"/>
    <n v="6.0232225488458378E-2"/>
    <x v="12"/>
    <x v="2"/>
  </r>
  <r>
    <n v="2026"/>
    <n v="6"/>
    <n v="902"/>
    <x v="3"/>
    <s v="ISSSTE Incapacidad Permanente RT"/>
    <n v="30"/>
    <s v="624b60c58c9d8bfb6ff1886c2fd605d2adeb6ea4da576068201b6c6958ce93f4"/>
    <s v="62494afd1a4895e2be1120874c058412e30b56ad7bf55525b0ac454fd367add2"/>
    <x v="2"/>
    <n v="99039.387749999994"/>
    <n v="12402.81156"/>
    <n v="176255.85571999999"/>
    <n v="132216.58156000002"/>
    <n v="143854.44205000001"/>
    <n v="117950.08778"/>
    <n v="281983.65635999996"/>
    <n v="255673.21337000004"/>
    <n v="35563119.782749981"/>
    <n v="35274659.092"/>
    <n v="145.131"/>
    <n v="140.405"/>
    <n v="0"/>
    <n v="0"/>
    <n v="143854.44205000001"/>
    <n v="117950.08778"/>
    <n v="24326.137559999999"/>
    <n v="-6412.4589299999998"/>
    <n v="0"/>
    <n v="0"/>
    <n v="0"/>
    <n v="0"/>
    <n v="99039.387749999994"/>
    <n v="12402.81156"/>
    <s v="ISSSTE Incapacidad Permanente RT"/>
    <s v="Pensiones"/>
    <s v="Pensiones ISSSTE"/>
    <x v="13"/>
    <x v="0"/>
    <n v="9423778.7581500001"/>
    <n v="7393377.26566"/>
    <n v="558940177.29368985"/>
    <n v="533186385.44996989"/>
    <n v="535437122.91273993"/>
    <n v="512068683.5256899"/>
    <n v="371490.68872999999"/>
    <n v="322280.81757000001"/>
    <n v="434334.69636000006"/>
    <n v="382734.17001"/>
    <n v="9423778.7581500001"/>
    <n v="7393377.26566"/>
    <n v="26.659991960655027"/>
    <n v="3.8484485839142706"/>
    <n v="86636.576189999992"/>
    <n v="698.52368368966813"/>
    <n v="1.0509519619648053"/>
    <n v="0.16775569694796053"/>
    <n v="1.0509519619648053"/>
    <n v="0.16775569694796053"/>
    <n v="1.7719139144646009E-2"/>
    <n v="1.8496922143020782E-2"/>
    <n v="2.3261680902697738E-3"/>
    <n v="2.4220992142312422E-3"/>
    <m/>
    <m/>
    <n v="26.659991960655027"/>
    <n v="0"/>
    <m/>
    <n v="0"/>
    <m/>
    <n v="86636.576189999992"/>
    <n v="698.52368368966813"/>
    <n v="21.962132252344489"/>
    <n v="145.24972873734271"/>
    <n v="950.99475799824211"/>
    <n v="33.120642503486685"/>
    <n v="21.962132252344489"/>
    <n v="-479.35740135804662"/>
    <n v="591.35751286115817"/>
    <n v="-1839.3893679097609"/>
    <s v="Grandes"/>
    <n v="2025"/>
    <n v="2"/>
    <d v="2026-08-03T00:00:00"/>
    <n v="1.0336597699512124"/>
    <s v="23 ISSSTE Incapacidad Permanente RT"/>
    <n v="698.52368368966813"/>
    <n v="672.52081091185107"/>
    <n v="21.962132252344485"/>
    <n v="17.99059593670842"/>
    <n v="4.9561415532923387E-4"/>
    <n v="7.1075517134219071E-2"/>
    <m/>
    <m/>
    <m/>
    <m/>
    <n v="3.7420340398379095E-4"/>
    <n v="1.4810556503031755E-3"/>
    <x v="13"/>
    <x v="2"/>
  </r>
  <r>
    <n v="2026"/>
    <n v="6"/>
    <n v="902"/>
    <x v="3"/>
    <s v="ISSSTE Invalidez (invalidez y vida)"/>
    <n v="30"/>
    <s v="624b60c58c9d8bfb6ff1886c2fd605d2adeb6ea4da576068201b6c6958ce93f4"/>
    <s v="62494afd1a4895e2be1120874c058412e30b56ad7bf55525b0ac454fd367add2"/>
    <x v="2"/>
    <n v="17761.39169"/>
    <n v="60816.590090000005"/>
    <n v="76053.608989999993"/>
    <n v="111240.83794"/>
    <n v="56715.477029999995"/>
    <n v="53458.882680000002"/>
    <n v="115713.41774999999"/>
    <n v="106188.15462000002"/>
    <n v="35563119.782749981"/>
    <n v="35274659.092"/>
    <n v="145.131"/>
    <n v="140.405"/>
    <n v="0"/>
    <n v="0"/>
    <n v="56715.477030000002"/>
    <n v="53458.882680000002"/>
    <n v="38330.451810000006"/>
    <n v="40423.366710000002"/>
    <n v="0"/>
    <n v="0"/>
    <n v="0"/>
    <n v="0"/>
    <n v="17761.39169"/>
    <n v="60816.590089999998"/>
    <s v="ISSSTE Invalidez (invalidez y vida)"/>
    <s v="Pensiones"/>
    <s v="Pensiones ISSSTE"/>
    <x v="14"/>
    <x v="0"/>
    <n v="9423778.7581500001"/>
    <n v="7393377.26566"/>
    <n v="558940177.29368985"/>
    <n v="533186385.44996989"/>
    <n v="535437122.91273993"/>
    <n v="512068683.5256899"/>
    <n v="119610.41194000001"/>
    <n v="129239.65799000001"/>
    <n v="118858.54079999999"/>
    <n v="105345.28367999999"/>
    <n v="9423778.7581500001"/>
    <n v="7393377.26566"/>
    <n v="14.849369216209723"/>
    <n v="47.057219924479931"/>
    <n v="-43055.198400000008"/>
    <n v="-70.795153651798572"/>
    <n v="0.18847420069830642"/>
    <n v="0.82258199338040905"/>
    <n v="0.18847420069830642"/>
    <n v="0.82258199338040905"/>
    <n v="3.1776909965567646E-3"/>
    <n v="3.3171759913431646E-3"/>
    <n v="1.1406253375857543E-2"/>
    <n v="1.1876647029313774E-2"/>
    <m/>
    <m/>
    <n v="14.849369216209723"/>
    <n v="0"/>
    <m/>
    <n v="0"/>
    <m/>
    <n v="-43055.198399999994"/>
    <n v="-70.795153651798557"/>
    <n v="6.0917740639917062"/>
    <n v="319.31888007363682"/>
    <n v="87.901808702014321"/>
    <n v="47.716787239912001"/>
    <n v="6.0917740639917062"/>
    <n v="-5.17748785007125"/>
    <n v="147.96454085939979"/>
    <n v="132.24747721662493"/>
    <s v="Grandes"/>
    <n v="2025"/>
    <n v="2"/>
    <d v="2026-08-03T00:00:00"/>
    <n v="1.0336597699512124"/>
    <s v="24 ISSSTE Invalidez (invalidez y vida)"/>
    <n v="-70.795153651798572"/>
    <n v="-71.746171035001311"/>
    <n v="6.0917740639917017"/>
    <n v="2.6370350748961742"/>
    <n v="2.1385527888048245E-4"/>
    <n v="2.2050376611931696E-2"/>
    <m/>
    <m/>
    <m/>
    <m/>
    <n v="3.1483721427381635E-4"/>
    <n v="0.22143819470208712"/>
    <x v="14"/>
    <x v="2"/>
  </r>
  <r>
    <n v="2026"/>
    <n v="6"/>
    <n v="905"/>
    <x v="4"/>
    <s v="ISSSTE Jubilacion (retiro, cesantia y vejez)"/>
    <n v="51"/>
    <s v="031b4af5197ec30a926f48cf40e11a7dbc470048a21e4003b7a3c07c5dab1baa"/>
    <s v="62494afd1a4895e2be1120874c058412e30b56ad7bf55525b0ac454fd367add2"/>
    <x v="2"/>
    <n v="1854695.3450499999"/>
    <n v="1301965.68548"/>
    <n v="2828485.6086999997"/>
    <n v="2213670.6574300001"/>
    <n v="795923.37375999999"/>
    <n v="685015.87729999993"/>
    <n v="1525308.3801300002"/>
    <n v="1315057.1962600001"/>
    <n v="35563119.782749981"/>
    <n v="35274659.092"/>
    <n v="145.131"/>
    <n v="140.405"/>
    <n v="0"/>
    <n v="0"/>
    <n v="795923.37375999999"/>
    <n v="685015.87729999993"/>
    <n v="-60206.302939999994"/>
    <n v="-93033.35166"/>
    <n v="0"/>
    <n v="0"/>
    <n v="0"/>
    <n v="0"/>
    <n v="1854695.3450499999"/>
    <n v="1301965.68548"/>
    <s v="ISSSTE Jubilacion (retiro, cesantia y vejez)"/>
    <s v="Pensiones"/>
    <s v="Pensiones ISSSTE"/>
    <x v="15"/>
    <x v="0"/>
    <n v="7349003.3588199997"/>
    <n v="5520194.9199399995"/>
    <n v="558940177.29368985"/>
    <n v="533186385.44996989"/>
    <n v="535437122.91273993"/>
    <n v="512068683.5256899"/>
    <n v="6180623.3583999993"/>
    <n v="5188915.0899799997"/>
    <n v="2376446.9422000004"/>
    <n v="2028021.8690999998"/>
    <n v="7349003.3588199997"/>
    <n v="5520194.9199399995"/>
    <n v="30.008224696774466"/>
    <n v="25.091289082647496"/>
    <n v="552729.6595699999"/>
    <n v="42.453473677090294"/>
    <n v="25.23737239586459"/>
    <n v="23.5855020404633"/>
    <n v="25.23737239586459"/>
    <n v="23.5855020404633"/>
    <n v="0.33182358692305414"/>
    <n v="0.34638900921934379"/>
    <n v="0.24418584588975153"/>
    <n v="0.25425606512699034"/>
    <m/>
    <m/>
    <n v="30.008224696774466"/>
    <n v="0"/>
    <m/>
    <n v="0"/>
    <m/>
    <n v="552729.6595699999"/>
    <n v="42.453473677090294"/>
    <n v="16.190500123463348"/>
    <n v="42.913968371368455"/>
    <n v="52.61397323597302"/>
    <n v="33.492158382596685"/>
    <n v="16.190500123463348"/>
    <n v="-35.28524785387701"/>
    <n v="-1321.9934373867736"/>
    <n v="-736.31215588519399"/>
    <s v="Grandes"/>
    <n v="2025"/>
    <n v="2"/>
    <d v="2026-08-03T00:00:00"/>
    <n v="1.0336597699512124"/>
    <s v="25 ISSSTE Jubilacion (retiro, cesantia y vejez)"/>
    <n v="42.453473677090294"/>
    <n v="37.814663797754207"/>
    <n v="16.190500123463352"/>
    <n v="12.406909411737482"/>
    <n v="7.9534237321663981E-3"/>
    <n v="9.0049354945210505E-2"/>
    <m/>
    <m/>
    <m/>
    <m/>
    <n v="6.2651982492334399E-3"/>
    <n v="6.2957278782898529E-2"/>
    <x v="15"/>
    <x v="2"/>
  </r>
  <r>
    <n v="2026"/>
    <n v="6"/>
    <n v="906"/>
    <x v="5"/>
    <s v="ISSSTE Muerte (invalidez y vida)"/>
    <n v="256"/>
    <s v="51e8ea280b44e16934d4d611901f3d3afc41789840acdff81942c2f65009cd52"/>
    <s v="62494afd1a4895e2be1120874c058412e30b56ad7bf55525b0ac454fd367add2"/>
    <x v="2"/>
    <n v="318854.59833000001"/>
    <n v="318335.14525"/>
    <n v="847732.64641000004"/>
    <n v="600478.88461000007"/>
    <n v="240339.05781999999"/>
    <n v="210412.15419000003"/>
    <n v="480965.78484999994"/>
    <n v="412179.00542000006"/>
    <n v="35563119.782749981"/>
    <n v="35274659.092"/>
    <n v="145.131"/>
    <n v="140.405"/>
    <n v="0"/>
    <n v="0"/>
    <n v="240339.05781999999"/>
    <n v="210412.15419"/>
    <n v="17718.254550000001"/>
    <n v="-3045.6869100000004"/>
    <n v="0"/>
    <n v="0"/>
    <n v="0"/>
    <n v="0"/>
    <n v="318854.59833000001"/>
    <n v="318335.14525"/>
    <s v="ISSSTE Muerte (invalidez y vida)"/>
    <s v="Pensiones"/>
    <s v="Pensiones ISSSTE"/>
    <x v="16"/>
    <x v="0"/>
    <n v="6312736.01107"/>
    <n v="8196481.6780000003"/>
    <n v="558940177.29368985"/>
    <n v="533186385.44996989"/>
    <n v="535437122.91273993"/>
    <n v="512068683.5256899"/>
    <n v="1199660.96166"/>
    <n v="1172351.3045000001"/>
    <n v="1030776.4096600001"/>
    <n v="927609.71409000002"/>
    <n v="6312736.01107"/>
    <n v="8196481.6780000003"/>
    <n v="26.57872586674765"/>
    <n v="27.153562590674795"/>
    <n v="519.45308000000659"/>
    <n v="0.16317804921981427"/>
    <n v="5.0509731085040981"/>
    <n v="3.883802316113711"/>
    <n v="5.0509731085040981"/>
    <n v="3.883802316113711"/>
    <n v="5.7046283535001789E-2"/>
    <n v="5.9550334611738087E-2"/>
    <n v="5.9704289895052123E-2"/>
    <n v="6.2166493576252743E-2"/>
    <m/>
    <m/>
    <n v="26.57872586674765"/>
    <n v="0"/>
    <m/>
    <n v="0"/>
    <m/>
    <n v="519.45308000000659"/>
    <n v="0.16317804921981427"/>
    <n v="14.222991891892466"/>
    <n v="75.375754051776283"/>
    <n v="66.09768268745691"/>
    <n v="23.316313369965016"/>
    <n v="14.222991891892466"/>
    <n v="-681.74904622747317"/>
    <n v="1356.4488372247704"/>
    <n v="-6908.5286967333086"/>
    <s v="Grandes"/>
    <n v="2025"/>
    <n v="2"/>
    <d v="2026-08-03T00:00:00"/>
    <n v="1.0336597699512124"/>
    <s v="26 ISSSTE Muerte (invalidez y vida)"/>
    <n v="0.16317804921981427"/>
    <n v="-3.0985040136104014"/>
    <n v="14.222991891892455"/>
    <n v="10.503470496180437"/>
    <n v="2.3837409417078077E-3"/>
    <n v="7.0642866869972051E-2"/>
    <m/>
    <m/>
    <m/>
    <m/>
    <n v="1.6994936640339804E-3"/>
    <n v="7.3731596136569377E-2"/>
    <x v="16"/>
    <x v="2"/>
  </r>
  <r>
    <n v="2026"/>
    <n v="6"/>
    <n v="906"/>
    <x v="5"/>
    <s v="ISSSTE Muerte (riesgos de trabajo)"/>
    <n v="256"/>
    <s v="51e8ea280b44e16934d4d611901f3d3afc41789840acdff81942c2f65009cd52"/>
    <s v="62494afd1a4895e2be1120874c058412e30b56ad7bf55525b0ac454fd367add2"/>
    <x v="2"/>
    <n v="34085.156790000001"/>
    <n v="13753.047060000001"/>
    <n v="82576.50052999999"/>
    <n v="35196.156070000005"/>
    <n v="64697.621720000003"/>
    <n v="60312.007430000005"/>
    <n v="128246.60105000001"/>
    <n v="118599.39697000002"/>
    <n v="35563119.782749981"/>
    <n v="35274659.092"/>
    <n v="145.131"/>
    <n v="140.405"/>
    <n v="0"/>
    <n v="0"/>
    <n v="64697.621719999996"/>
    <n v="60312.007429999998"/>
    <n v="-28831.612929999999"/>
    <n v="-25167.457420000002"/>
    <n v="0"/>
    <n v="0"/>
    <n v="0"/>
    <n v="0"/>
    <n v="34085.156790000001"/>
    <n v="13753.047060000001"/>
    <s v="ISSSTE Muerte (riesgos de trabajo)"/>
    <s v="Pensiones"/>
    <s v="Pensiones ISSSTE"/>
    <x v="17"/>
    <x v="0"/>
    <n v="6312736.01107"/>
    <n v="8196481.6780000003"/>
    <n v="558940177.29368985"/>
    <n v="533186385.44996989"/>
    <n v="535437122.91273993"/>
    <n v="512068683.5256899"/>
    <n v="144307.40783000001"/>
    <n v="87599.19326"/>
    <n v="315191.34841999999"/>
    <n v="297274.90262000001"/>
    <n v="6312736.01107"/>
    <n v="8196481.6780000003"/>
    <n v="23.61982472178677"/>
    <n v="15.699969997646074"/>
    <n v="20332.10973"/>
    <n v="147.83712759287249"/>
    <n v="0.53994269252236027"/>
    <n v="0.16779207958109951"/>
    <n v="0.53994269252236027"/>
    <n v="0.16779207958109951"/>
    <n v="6.0981761867675288E-3"/>
    <n v="6.3658561073575114E-3"/>
    <n v="2.5794070207538111E-3"/>
    <n v="2.6857817129740617E-3"/>
    <m/>
    <m/>
    <n v="23.61982472178677"/>
    <n v="0"/>
    <m/>
    <n v="0"/>
    <m/>
    <n v="20332.10973"/>
    <n v="147.83712759287249"/>
    <n v="7.2715442195985247"/>
    <n v="189.81171809947836"/>
    <n v="438.53559990654173"/>
    <n v="20.526458624044743"/>
    <n v="7.2715442195985247"/>
    <n v="14.559100861289931"/>
    <n v="-224.3982044191518"/>
    <n v="-239.64283091255547"/>
    <s v="Grandes"/>
    <n v="2025"/>
    <n v="2"/>
    <d v="2026-08-03T00:00:00"/>
    <n v="1.0336597699512124"/>
    <s v="27 ISSSTE Muerte (riesgos de trabajo)"/>
    <n v="147.83712759287249"/>
    <n v="139.76663772507092"/>
    <n v="7.2715442195985247"/>
    <n v="3.7783875681469357"/>
    <n v="2.321970092456681E-4"/>
    <n v="5.5789611988792946E-2"/>
    <m/>
    <m/>
    <m/>
    <m/>
    <n v="9.9613234990211666E-5"/>
    <n v="2.4648905792698687E-2"/>
    <x v="17"/>
    <x v="2"/>
  </r>
  <r>
    <n v="2026"/>
    <n v="6"/>
    <n v="48"/>
    <x v="14"/>
    <s v="Accidentes y Enfermedades Total"/>
    <n v="36"/>
    <s v="76a50887d8f1c2e9301755428990ad81479ee21c25b43215cf524541e0503269"/>
    <s v="62494afd1a4895e2be1120874c058412e30b56ad7bf55525b0ac454fd367add2"/>
    <x v="2"/>
    <n v="17861935.403380003"/>
    <n v="15962384.57817"/>
    <n v="33279003.149690002"/>
    <n v="30998062.775940001"/>
    <n v="13010200.318539999"/>
    <n v="10811470.23962"/>
    <n v="27071345.790239993"/>
    <n v="22941377.447480004"/>
    <n v="35563119.782749981"/>
    <n v="35274659.092"/>
    <n v="145.131"/>
    <n v="140.405"/>
    <n v="564.86993000000007"/>
    <n v="90804.86911"/>
    <n v="12443632.100219999"/>
    <n v="10462590.5921"/>
    <n v="16702859.95559"/>
    <n v="14356953.998049999"/>
    <n v="0"/>
    <n v="0"/>
    <n v="0"/>
    <n v="0"/>
    <n v="0"/>
    <n v="0"/>
    <s v="Accidentes y Enfermedades Total"/>
    <s v="Totales"/>
    <s v="Accidentes y Enfermedades Total"/>
    <x v="18"/>
    <x v="0"/>
    <n v="36347870.615870006"/>
    <n v="34581959.66691"/>
    <n v="558940177.29368985"/>
    <n v="533186385.44996989"/>
    <n v="535437122.91273993"/>
    <n v="512068683.5256899"/>
    <n v="104862690.40417002"/>
    <n v="96161356.508719951"/>
    <n v="73824842.736680001"/>
    <n v="63674470.30387"/>
    <n v="17861935.403380003"/>
    <n v="15962384.57817"/>
    <n v="17.033642122412772"/>
    <n v="16.59958340617057"/>
    <n v="1899550.8252100032"/>
    <n v="11.900169526098313"/>
    <n v="100"/>
    <n v="100"/>
    <n v="49.141628108418608"/>
    <n v="46.158126178846146"/>
    <n v="3.1956792746345406"/>
    <n v="3.3359538662938317"/>
    <n v="2.9937719742597944"/>
    <n v="3.1172350685978212"/>
    <m/>
    <m/>
    <m/>
    <n v="0"/>
    <m/>
    <n v="0"/>
    <m/>
    <n v="0"/>
    <m/>
    <n v="20.337012729891946"/>
    <n v="72.837573447265342"/>
    <n v="67.730921947624665"/>
    <n v="17.623065402177769"/>
    <n v="18.934521911005731"/>
    <n v="16.339858425809737"/>
    <n v="74.50000858119779"/>
    <n v="72.874723938803854"/>
    <s v="Grandes"/>
    <n v="2025"/>
    <n v="2"/>
    <d v="2026-08-03T00:00:00"/>
    <n v="1.0336597699512124"/>
    <s v="28 Accidentes y Enfermedades Total"/>
    <n v="11.900169526098313"/>
    <n v="8.2562877835323683"/>
    <n v="20.337012729891953"/>
    <n v="16.418396292594153"/>
    <n v="9.3577288362175992E-2"/>
    <n v="2.9014496395443474E-2"/>
    <m/>
    <m/>
    <m/>
    <m/>
    <n v="8.7731663236173499E-2"/>
    <n v="2.7554616925841335E-2"/>
    <x v="18"/>
    <x v="2"/>
  </r>
  <r>
    <n v="2026"/>
    <n v="6"/>
    <n v="50"/>
    <x v="22"/>
    <s v="Accidentes Personales"/>
    <n v="38"/>
    <s v="aea92132c4cbeb263e6ac2bf6c183b5d81737f179f21efdc5863739672f0f470"/>
    <s v="62494afd1a4895e2be1120874c058412e30b56ad7bf55525b0ac454fd367add2"/>
    <x v="2"/>
    <n v="336456.25926999998"/>
    <n v="455128.81404999999"/>
    <n v="984421.81241999997"/>
    <n v="1051860.65802"/>
    <n v="-34050.73014"/>
    <n v="71635.598140000002"/>
    <n v="-5046.7080000000115"/>
    <n v="105404.75806000001"/>
    <n v="35563119.782749981"/>
    <n v="35274659.092"/>
    <n v="145.131"/>
    <n v="140.405"/>
    <n v="0"/>
    <n v="0"/>
    <n v="-34050.73014"/>
    <n v="71683.91214"/>
    <n v="407802.77698000002"/>
    <n v="450193.17618000001"/>
    <n v="0"/>
    <n v="0"/>
    <n v="0"/>
    <n v="0"/>
    <n v="0"/>
    <n v="0"/>
    <s v="Accidentes Personales"/>
    <s v="Accidentes y Enfermedades"/>
    <s v="Accidentes Personales"/>
    <x v="19"/>
    <x v="0"/>
    <n v="27984284.840740003"/>
    <n v="26568293.871599998"/>
    <n v="558940177.29368985"/>
    <n v="533186385.44996989"/>
    <n v="535437122.91273993"/>
    <n v="512068683.5256899"/>
    <n v="3258047.170789999"/>
    <n v="3201354.5602400005"/>
    <n v="762805.7273899999"/>
    <n v="869289.54186999996"/>
    <n v="336456.25926999998"/>
    <n v="455128.81404999999"/>
    <n v="10.326930263210933"/>
    <n v="14.21675748455303"/>
    <n v="-118672.55478000001"/>
    <n v="-26.074498277527812"/>
    <n v="100"/>
    <n v="100"/>
    <n v="1.2023042975183742"/>
    <n v="1.7130524686664466"/>
    <n v="6.019539709939517E-2"/>
    <n v="6.283767876229833E-2"/>
    <n v="8.5360171690412712E-2"/>
    <n v="8.8880423406553957E-2"/>
    <m/>
    <m/>
    <m/>
    <n v="0"/>
    <m/>
    <n v="0"/>
    <m/>
    <n v="0"/>
    <m/>
    <n v="-147.53325305311677"/>
    <n v="-10.120403232764623"/>
    <n v="15.739631490817935"/>
    <n v="-4.4638797163344934"/>
    <n v="-147.50121627499669"/>
    <n v="-9.4160465868658783"/>
    <n v="-8.3498034005957642"/>
    <n v="15.922922854641122"/>
    <s v="Grandes"/>
    <n v="2025"/>
    <n v="2"/>
    <d v="2026-08-03T00:00:00"/>
    <n v="1.0336597699512124"/>
    <s v="29 Accidentes Personales"/>
    <n v="-26.074498277527812"/>
    <n v="-28.481784943646023"/>
    <n v="-147.53325305311677"/>
    <n v="-145.98539522860628"/>
    <n v="2.7680974516119286E-3"/>
    <n v="1.0664548866122184E-2"/>
    <m/>
    <m/>
    <m/>
    <m/>
    <n v="2.977008133954013E-3"/>
    <n v="2.021161933745946E-2"/>
    <x v="19"/>
    <x v="2"/>
  </r>
  <r>
    <n v="2026"/>
    <n v="6"/>
    <n v="50"/>
    <x v="22"/>
    <s v="AP Individual"/>
    <n v="38"/>
    <s v="aea92132c4cbeb263e6ac2bf6c183b5d81737f179f21efdc5863739672f0f470"/>
    <s v="62494afd1a4895e2be1120874c058412e30b56ad7bf55525b0ac454fd367add2"/>
    <x v="2"/>
    <n v="271117.18202999997"/>
    <n v="375711.60241000005"/>
    <n v="629576.95258000004"/>
    <n v="709269.99351000017"/>
    <n v="6140.4684299999999"/>
    <n v="60243.243929999997"/>
    <n v="40985.094240000006"/>
    <n v="92382.476750000002"/>
    <n v="35563119.782749981"/>
    <n v="35274659.092"/>
    <n v="145.131"/>
    <n v="140.405"/>
    <n v="0"/>
    <n v="0"/>
    <n v="6140.4684299999999"/>
    <n v="60291.557930000003"/>
    <n v="303944.05007"/>
    <n v="355273.35158999998"/>
    <n v="0"/>
    <n v="0"/>
    <n v="0"/>
    <n v="0"/>
    <n v="0"/>
    <n v="0"/>
    <s v="AP Individual"/>
    <s v="Accidentes y Enfermedades"/>
    <s v="Accidentes Personales"/>
    <x v="20"/>
    <x v="0"/>
    <n v="27984284.840740003"/>
    <n v="26568293.871599998"/>
    <n v="558940177.29368985"/>
    <n v="533186385.44996989"/>
    <n v="535437122.91273993"/>
    <n v="512068683.5256899"/>
    <n v="1831690.0583299999"/>
    <n v="1927936.4523199999"/>
    <n v="148204.84184000004"/>
    <n v="240716.59444999998"/>
    <n v="336456.25926999998"/>
    <n v="455128.81404999999"/>
    <n v="14.801476963694645"/>
    <n v="19.48775863218334"/>
    <n v="-104594.42038000008"/>
    <n v="-27.83901793532053"/>
    <n v="80.580216465057177"/>
    <n v="82.55060783049538"/>
    <n v="0.96881940550899093"/>
    <n v="1.4141352253394581"/>
    <n v="4.8505581284693372E-2"/>
    <n v="5.0634737568277251E-2"/>
    <n v="7.0465340575590132E-2"/>
    <n v="7.3371329764428186E-2"/>
    <m/>
    <m/>
    <m/>
    <n v="0"/>
    <m/>
    <n v="0"/>
    <m/>
    <n v="0"/>
    <m/>
    <n v="-89.807208195602882"/>
    <n v="2.2648761631494594"/>
    <n v="16.034437995411917"/>
    <n v="4.1432306487187294"/>
    <n v="-89.815376081126914"/>
    <n v="-14.447833278313571"/>
    <n v="2.0202627518406158"/>
    <n v="16.97047010707939"/>
    <s v="Grandes"/>
    <n v="2025"/>
    <n v="2"/>
    <d v="2026-08-03T00:00:00"/>
    <n v="1.0336597699512124"/>
    <s v="30 AP Individual"/>
    <n v="-27.83901793532053"/>
    <n v="-30.188845341165422"/>
    <n v="-89.807208195602882"/>
    <n v="-90.139123045411552"/>
    <n v="1.7703085568026532E-3"/>
    <n v="2.1908372030678327E-2"/>
    <m/>
    <m/>
    <m/>
    <m/>
    <n v="2.0073975804204215E-3"/>
    <n v="3.7977273650623623E-2"/>
    <x v="20"/>
    <x v="2"/>
  </r>
  <r>
    <n v="2026"/>
    <n v="6"/>
    <n v="43"/>
    <x v="0"/>
    <s v="AP Gpo y Col"/>
    <n v="31"/>
    <s v="eb1e33e8a81b697b75855af6bfcdbcbf7cbbde9f94962ceaec1ed8af21f5a50f"/>
    <s v="62494afd1a4895e2be1120874c058412e30b56ad7bf55525b0ac454fd367add2"/>
    <x v="2"/>
    <n v="171863.40205999999"/>
    <n v="105091.85087000001"/>
    <n v="275158.63091999997"/>
    <n v="176799.81457999998"/>
    <n v="51256.216869999997"/>
    <n v="38361.590349999999"/>
    <n v="144710.49674"/>
    <n v="75431.612960000013"/>
    <n v="35563119.782749981"/>
    <n v="35274659.092"/>
    <n v="145.131"/>
    <n v="140.405"/>
    <n v="6511.4836399999995"/>
    <n v="6528.8693300000004"/>
    <n v="51256.216869999997"/>
    <n v="38361.590349999999"/>
    <n v="160478.28260000001"/>
    <n v="103003.13001000001"/>
    <n v="0"/>
    <n v="0"/>
    <n v="0"/>
    <n v="0"/>
    <n v="0"/>
    <n v="0"/>
    <s v="AP Gpo y Col"/>
    <s v="Accidentes y Enfermedades"/>
    <s v="Accidentes Personales"/>
    <x v="21"/>
    <x v="0"/>
    <n v="63098720.828300007"/>
    <n v="63645419.190459996"/>
    <n v="558940177.29368985"/>
    <n v="533186385.44996989"/>
    <n v="535437122.91273993"/>
    <n v="512068683.5256899"/>
    <n v="1426357.1124600004"/>
    <n v="1273418.1079200001"/>
    <n v="614600.88751999999"/>
    <n v="628572.9474200001"/>
    <n v="26645472.263179999"/>
    <n v="24520398.418959998"/>
    <n v="12.04911452809961"/>
    <n v="8.2527372758706043"/>
    <n v="66771.551189999984"/>
    <n v="63.536373788484582"/>
    <n v="0.64500039767540229"/>
    <n v="0.42858949138746238"/>
    <n v="0.27237224432435503"/>
    <n v="0.16512084012756811"/>
    <n v="3.0748085223026644E-2"/>
    <n v="3.2097774828363651E-2"/>
    <n v="1.9710152722918883E-2"/>
    <n v="2.05229990138086E-2"/>
    <m/>
    <m/>
    <m/>
    <n v="0"/>
    <m/>
    <n v="0"/>
    <m/>
    <n v="0"/>
    <m/>
    <n v="33.613378388000001"/>
    <n v="29.823811384872801"/>
    <n v="36.502916289345585"/>
    <n v="8.3397564030253779"/>
    <n v="33.613378388000001"/>
    <n v="55.799423361620228"/>
    <n v="31.939659397875431"/>
    <n v="37.243130714839133"/>
    <s v="Grandes"/>
    <n v="2025"/>
    <n v="2"/>
    <d v="2026-08-03T00:00:00"/>
    <n v="1.0336597699512124"/>
    <s v="31 AP Gpo y Col"/>
    <n v="63.536373788484582"/>
    <n v="58.211027015401108"/>
    <n v="33.613378388000015"/>
    <n v="29.262434576810914"/>
    <n v="7.7371904546312228E-4"/>
    <n v="1.4518116091126108E-2"/>
    <m/>
    <m/>
    <m/>
    <m/>
    <n v="5.0038423062326732E-4"/>
    <n v="6.8107672544544164E-3"/>
    <x v="21"/>
    <x v="2"/>
  </r>
  <r>
    <n v="2026"/>
    <n v="6"/>
    <n v="48"/>
    <x v="14"/>
    <s v="Gastos Medicos"/>
    <n v="36"/>
    <s v="76a50887d8f1c2e9301755428990ad81479ee21c25b43215cf524541e0503269"/>
    <s v="62494afd1a4895e2be1120874c058412e30b56ad7bf55525b0ac454fd367add2"/>
    <x v="2"/>
    <n v="17763898.64387"/>
    <n v="15839954.483719999"/>
    <n v="33028974.472140007"/>
    <n v="30744209.921879999"/>
    <n v="12928016.320950001"/>
    <n v="10756279.183639999"/>
    <n v="26922934.386130001"/>
    <n v="22817262.747239999"/>
    <n v="35563119.782749981"/>
    <n v="35274659.092"/>
    <n v="145.131"/>
    <n v="140.405"/>
    <n v="564.86993000000007"/>
    <n v="90804.86911"/>
    <n v="12379168.75303"/>
    <n v="10419670.908569999"/>
    <n v="16638725.94957"/>
    <n v="14281573.762469999"/>
    <n v="0"/>
    <n v="0"/>
    <n v="0"/>
    <n v="0"/>
    <n v="0"/>
    <n v="0"/>
    <s v="Gastos Medicos"/>
    <s v="Accidentes y Enfermedades"/>
    <s v="Gastos Medicos"/>
    <x v="22"/>
    <x v="0"/>
    <n v="36347870.615870006"/>
    <n v="34581959.66691"/>
    <n v="558940177.29368985"/>
    <n v="533186385.44996989"/>
    <n v="535437122.91273993"/>
    <n v="512068683.5256899"/>
    <n v="98610475.131789997"/>
    <n v="90208136.069440037"/>
    <n v="71280271.095210001"/>
    <n v="60948248.666680008"/>
    <n v="17861935.403380003"/>
    <n v="15962384.57817"/>
    <n v="18.014210579686459"/>
    <n v="17.559341289932856"/>
    <n v="1923944.1601500008"/>
    <n v="12.14614702414325"/>
    <n v="99.451141450822561"/>
    <n v="99.233008740953181"/>
    <n v="48.871910081340566"/>
    <n v="45.804097385714591"/>
    <n v="3.1781395157314174"/>
    <n v="3.3176441983020624"/>
    <n v="2.9708100049014283"/>
    <n v="3.0933261480977339"/>
    <m/>
    <m/>
    <m/>
    <n v="0"/>
    <m/>
    <n v="0"/>
    <m/>
    <n v="0"/>
    <m/>
    <n v="20.190412504476019"/>
    <n v="72.776908831391168"/>
    <n v="67.905998055077106"/>
    <n v="18.136878721577641"/>
    <n v="18.805755591074846"/>
    <n v="16.504849019470601"/>
    <n v="74.399739442489704"/>
    <n v="72.958842504818705"/>
    <s v="Grandes"/>
    <n v="2025"/>
    <n v="2"/>
    <d v="2026-08-03T00:00:00"/>
    <n v="1.0336597699512124"/>
    <s v="32 Gastos Medicos"/>
    <n v="12.14614702414325"/>
    <n v="8.4942553480981555"/>
    <n v="20.190412504476026"/>
    <n v="16.276569910570153"/>
    <n v="9.2874232277452867E-2"/>
    <n v="3.2451178280928757E-2"/>
    <m/>
    <m/>
    <m/>
    <m/>
    <n v="8.7013201141786761E-2"/>
    <n v="3.0833046653634087E-2"/>
    <x v="22"/>
    <x v="2"/>
  </r>
  <r>
    <n v="2026"/>
    <n v="6"/>
    <n v="38"/>
    <x v="33"/>
    <s v="GMM. Individual"/>
    <n v="26"/>
    <s v="5f9c4ab08cac7457e9111a30e4664920607ea2c115a1433d7be98e97e64244ca"/>
    <s v="62494afd1a4895e2be1120874c058412e30b56ad7bf55525b0ac454fd367add2"/>
    <x v="2"/>
    <n v="6532795.3034499995"/>
    <n v="6115535.6886"/>
    <n v="12071921.49205"/>
    <n v="11097823.371240001"/>
    <n v="4475480.067809999"/>
    <n v="3867137.7979200003"/>
    <n v="9357479.9765299987"/>
    <n v="7677758.4098899988"/>
    <n v="35563119.782749981"/>
    <n v="35274659.092"/>
    <n v="145.131"/>
    <n v="140.405"/>
    <n v="0"/>
    <n v="0"/>
    <n v="4116468.4558099997"/>
    <n v="3357509.2483899998"/>
    <n v="6056556.9740600009"/>
    <n v="5294194.0487600006"/>
    <n v="0"/>
    <n v="0"/>
    <n v="0"/>
    <n v="0"/>
    <n v="0"/>
    <n v="0"/>
    <s v="GMM. Individual"/>
    <s v="Accidentes y Enfermedades"/>
    <s v="Gastos Medicos"/>
    <x v="23"/>
    <x v="0"/>
    <n v="23484450.173020002"/>
    <n v="22546358.18217"/>
    <n v="558940177.29368985"/>
    <n v="533186385.44996989"/>
    <n v="535437122.91273993"/>
    <n v="512068683.5256899"/>
    <n v="47491324.482370012"/>
    <n v="42836881.990619987"/>
    <n v="33535124.903859999"/>
    <n v="29112160.675519999"/>
    <n v="8820986.8703700006"/>
    <n v="8296386.5019700006"/>
    <n v="13.755765657525806"/>
    <n v="14.276332460282992"/>
    <n v="417259.61484999955"/>
    <n v="6.8229446461708143"/>
    <n v="74.059687418806675"/>
    <n v="73.713244762015947"/>
    <n v="27.817535668581122"/>
    <n v="27.124272750338267"/>
    <n v="1.168782558283944"/>
    <n v="1.2200863600775487"/>
    <n v="1.1469789656086098"/>
    <n v="1.1942803544425677"/>
    <m/>
    <m/>
    <m/>
    <n v="0"/>
    <m/>
    <n v="0"/>
    <m/>
    <n v="0"/>
    <m/>
    <n v="15.7310729971196"/>
    <n v="68.50788766405212"/>
    <n v="63.234653427478982"/>
    <n v="13.345649019171708"/>
    <n v="22.604828498504894"/>
    <n v="14.399980776650235"/>
    <n v="67.967138317045055"/>
    <n v="63.418703913514307"/>
    <s v="Grandes"/>
    <n v="2025"/>
    <n v="2"/>
    <d v="2026-08-03T00:00:00"/>
    <n v="1.0336597699512124"/>
    <s v="33 GMM. Individual"/>
    <n v="6.8229446461708143"/>
    <n v="3.3443960494009892"/>
    <n v="15.7310729971196"/>
    <n v="11.962442925085476"/>
    <n v="3.3945057592797381E-2"/>
    <n v="1.8922108882476637E-2"/>
    <m/>
    <m/>
    <m/>
    <m/>
    <n v="3.1409398377497108E-2"/>
    <n v="2.0381366851652982E-2"/>
    <x v="23"/>
    <x v="2"/>
  </r>
  <r>
    <n v="2026"/>
    <n v="6"/>
    <n v="48"/>
    <x v="14"/>
    <s v="GMM. Gpo y Col"/>
    <n v="36"/>
    <s v="76a50887d8f1c2e9301755428990ad81479ee21c25b43215cf524541e0503269"/>
    <s v="62494afd1a4895e2be1120874c058412e30b56ad7bf55525b0ac454fd367add2"/>
    <x v="2"/>
    <n v="7524893.0300799999"/>
    <n v="6534148.4194099996"/>
    <n v="12190334.980479999"/>
    <n v="11221770.687649999"/>
    <n v="5049954.5421499992"/>
    <n v="4101753.6315200008"/>
    <n v="10611195.363740005"/>
    <n v="8827788.7849700022"/>
    <n v="35563119.782749981"/>
    <n v="35274659.092"/>
    <n v="145.131"/>
    <n v="140.405"/>
    <n v="564.86993000000007"/>
    <n v="90804.86911"/>
    <n v="4812338.9674700005"/>
    <n v="3963992.2209899998"/>
    <n v="6259365.7736"/>
    <n v="5339564.39188"/>
    <n v="0"/>
    <n v="0"/>
    <n v="0"/>
    <n v="0"/>
    <n v="0"/>
    <n v="0"/>
    <s v="GMM. Gpo y Col"/>
    <s v="Accidentes y Enfermedades"/>
    <s v="Gastos Medicos"/>
    <x v="24"/>
    <x v="0"/>
    <n v="36347870.615870006"/>
    <n v="34581959.66691"/>
    <n v="558940177.29368985"/>
    <n v="533186385.44996989"/>
    <n v="535437122.91273993"/>
    <n v="512068683.5256899"/>
    <n v="51119150.649419993"/>
    <n v="47371254.078819998"/>
    <n v="37745146.191339992"/>
    <n v="31836731.141160015"/>
    <n v="17861935.403380003"/>
    <n v="15962384.57817"/>
    <n v="14.720301363546575"/>
    <n v="13.79348836435272"/>
    <n v="990744.61067000031"/>
    <n v="15.16256667398228"/>
    <n v="42.128094521358918"/>
    <n v="40.934663536086184"/>
    <n v="20.702431538849272"/>
    <n v="18.894673645872786"/>
    <n v="1.3462787854175162"/>
    <n v="1.4053737979811927"/>
    <n v="1.2254904847008914"/>
    <n v="1.2760296869594034"/>
    <m/>
    <m/>
    <m/>
    <n v="0"/>
    <m/>
    <n v="0"/>
    <m/>
    <n v="0"/>
    <m/>
    <n v="23.116964006407681"/>
    <n v="67.109984447131893"/>
    <n v="62.774111762376648"/>
    <n v="13.379083277490732"/>
    <n v="21.401322181912043"/>
    <n v="17.226150191554268"/>
    <n v="76.882213654407366"/>
    <n v="74.238120005035142"/>
    <s v="Grandes"/>
    <n v="2025"/>
    <n v="2"/>
    <d v="2026-08-03T00:00:00"/>
    <n v="1.0336597699512124"/>
    <s v="34 GMM. Gpo y Col"/>
    <n v="15.16256667398228"/>
    <n v="11.412449262118244"/>
    <n v="23.116964006407677"/>
    <n v="19.107822114638989"/>
    <n v="3.4278024692290812E-2"/>
    <n v="2.1668727223363118E-2"/>
    <m/>
    <m/>
    <m/>
    <m/>
    <n v="3.1760197854900252E-2"/>
    <n v="1.9026032125753392E-2"/>
    <x v="24"/>
    <x v="2"/>
  </r>
  <r>
    <n v="2026"/>
    <n v="6"/>
    <n v="707"/>
    <x v="26"/>
    <s v="Salud"/>
    <n v="9"/>
    <s v="19581e27de7ced00ff1ce50b2047e7a567c76b1cbaebabe5ef03f7c3017bb5b7"/>
    <s v="62494afd1a4895e2be1120874c058412e30b56ad7bf55525b0ac454fd367add2"/>
    <x v="2"/>
    <n v="395972.90993999998"/>
    <n v="406147.50622000004"/>
    <n v="665756.9800199999"/>
    <n v="731887.86498000007"/>
    <n v="269887.98453000007"/>
    <n v="534441.63101000013"/>
    <n v="538775.49982000014"/>
    <n v="1054211.3872599995"/>
    <n v="35563119.782749981"/>
    <n v="35274659.092"/>
    <n v="145.131"/>
    <n v="140.405"/>
    <n v="0"/>
    <n v="0"/>
    <n v="46215.556299999997"/>
    <n v="256472.37311000002"/>
    <n v="18482.095690000002"/>
    <n v="150809.84795"/>
    <n v="0"/>
    <n v="0"/>
    <n v="0"/>
    <n v="0"/>
    <n v="0"/>
    <n v="0"/>
    <s v="Salud"/>
    <s v="Accidentes y Enfermedades"/>
    <s v="Salud"/>
    <x v="25"/>
    <x v="0"/>
    <n v="397690.09380999999"/>
    <n v="408268.24757999997"/>
    <n v="558940177.29368985"/>
    <n v="533186385.44996989"/>
    <n v="535437122.91273993"/>
    <n v="512068683.5256899"/>
    <n v="2994168.1015900001"/>
    <n v="2751865.87904"/>
    <n v="1781765.9140800002"/>
    <n v="1856932.0953199998"/>
    <n v="397690.09380999999"/>
    <n v="408268.24757999997"/>
    <n v="13.224805572196349"/>
    <n v="14.758986232340884"/>
    <n v="-10174.596280000056"/>
    <n v="-2.5051480371490298"/>
    <n v="99.568210549689866"/>
    <n v="99.480551972246047"/>
    <n v="99.568210549689866"/>
    <n v="99.480551972246047"/>
    <n v="7.0843522442284507E-2"/>
    <n v="7.3953204399787503E-2"/>
    <n v="7.6173645333656004E-2"/>
    <n v="7.9315044892727574E-2"/>
    <m/>
    <m/>
    <m/>
    <n v="0"/>
    <m/>
    <n v="0"/>
    <m/>
    <n v="0"/>
    <m/>
    <n v="-49.500942877530044"/>
    <n v="68.158194097392922"/>
    <n v="131.58806168331029"/>
    <n v="15.147218969521845"/>
    <n v="-81.980298408133677"/>
    <n v="-87.744768699635827"/>
    <n v="250.05582199753232"/>
    <n v="170.06341203595122"/>
    <s v="Grandes"/>
    <n v="2025"/>
    <n v="2"/>
    <d v="2026-08-03T00:00:00"/>
    <n v="1.0336597699512124"/>
    <s v="35 Salud"/>
    <n v="-2.5051480371490298"/>
    <n v="-5.6799395729093503"/>
    <n v="-49.500942877530044"/>
    <n v="-51.145378208098926"/>
    <n v="1.8720432405453014E-3"/>
    <n v="1.7489548242239562E-2"/>
    <m/>
    <m/>
    <m/>
    <m/>
    <n v="2.0714113704842722E-3"/>
    <n v="2.1782767460642779E-2"/>
    <x v="25"/>
    <x v="2"/>
  </r>
  <r>
    <n v="2026"/>
    <n v="6"/>
    <n v="707"/>
    <x v="26"/>
    <s v="Salud Individual"/>
    <n v="9"/>
    <s v="19581e27de7ced00ff1ce50b2047e7a567c76b1cbaebabe5ef03f7c3017bb5b7"/>
    <s v="62494afd1a4895e2be1120874c058412e30b56ad7bf55525b0ac454fd367add2"/>
    <x v="2"/>
    <n v="46177.086170000002"/>
    <n v="48414.338710000004"/>
    <n v="100441.67872999999"/>
    <n v="98805.208219999971"/>
    <n v="42181.651349999993"/>
    <n v="41209.974869999991"/>
    <n v="77443.918129999976"/>
    <n v="84800.407339999991"/>
    <n v="35563119.782749981"/>
    <n v="35274659.092"/>
    <n v="145.131"/>
    <n v="140.405"/>
    <n v="0"/>
    <n v="0"/>
    <n v="7102.3544900000006"/>
    <n v="20593.02895"/>
    <n v="2039.7722800000001"/>
    <n v="13576.39831"/>
    <n v="0"/>
    <n v="0"/>
    <n v="0"/>
    <n v="0"/>
    <n v="0"/>
    <n v="0"/>
    <s v="Salud Individual"/>
    <s v="Accidentes y Enfermedades"/>
    <s v="Salud"/>
    <x v="26"/>
    <x v="0"/>
    <n v="397690.09380999999"/>
    <n v="408268.24757999997"/>
    <n v="558940177.29368985"/>
    <n v="533186385.44996989"/>
    <n v="535437122.91273993"/>
    <n v="512068683.5256899"/>
    <n v="1641982.0218999998"/>
    <n v="1385215.7678700001"/>
    <n v="931939.87865000009"/>
    <n v="878203.38696999988"/>
    <n v="397690.09380999999"/>
    <n v="408268.24757999997"/>
    <n v="2.8122772085267256"/>
    <n v="3.4950756288635891"/>
    <n v="-2237.2525400000013"/>
    <n v="-4.6210535961279113"/>
    <n v="11.611324216705663"/>
    <n v="11.858462909367752"/>
    <n v="11.611324216705663"/>
    <n v="11.858462909367752"/>
    <n v="8.2615435507933949E-3"/>
    <n v="8.624184651000651E-3"/>
    <n v="9.0801903482854076E-3"/>
    <n v="9.4546572105636516E-3"/>
    <m/>
    <m/>
    <m/>
    <n v="0"/>
    <m/>
    <n v="0"/>
    <m/>
    <n v="0"/>
    <m/>
    <n v="2.3578671985732269"/>
    <n v="91.347581340903801"/>
    <n v="85.119359198203924"/>
    <n v="4.5262202333377948"/>
    <n v="-65.510879884428078"/>
    <n v="-84.975600793197415"/>
    <n v="348.19349981557747"/>
    <n v="151.68256322320585"/>
    <s v="Grandes"/>
    <n v="2025"/>
    <n v="2"/>
    <d v="2026-08-03T00:00:00"/>
    <n v="1.0336597699512124"/>
    <s v="36 Salud Individual"/>
    <n v="-4.6210535961279113"/>
    <n v="-7.7269434522213558"/>
    <n v="2.3578671985732322"/>
    <n v="-0.97528202785293461"/>
    <n v="2.8243213571695579E-4"/>
    <n v="7.9089030975988716E-4"/>
    <m/>
    <m/>
    <m/>
    <m/>
    <n v="2.7964151554222974E-4"/>
    <n v="1.2215553651476214E-3"/>
    <x v="26"/>
    <x v="2"/>
  </r>
  <r>
    <n v="2026"/>
    <n v="6"/>
    <n v="701"/>
    <x v="8"/>
    <s v="Salud Gpo y Col"/>
    <n v="243"/>
    <s v="72440a20f54075ac43f51a2cf0dbb2a14366b38a5c01b110ae174abc1cb44238"/>
    <s v="62494afd1a4895e2be1120874c058412e30b56ad7bf55525b0ac454fd367add2"/>
    <x v="2"/>
    <n v="190791.87268999999"/>
    <n v="198999.85269"/>
    <n v="455513.69933999993"/>
    <n v="215016.20191"/>
    <n v="141176.78464"/>
    <n v="64787.210189999998"/>
    <n v="235822.64662000001"/>
    <n v="82643.59427999999"/>
    <n v="35563119.782749981"/>
    <n v="35274659.092"/>
    <n v="145.131"/>
    <n v="140.405"/>
    <n v="0"/>
    <n v="0"/>
    <n v="141176.78464"/>
    <n v="64107.35972"/>
    <n v="208308.32868000001"/>
    <n v="117358.75481"/>
    <n v="0"/>
    <n v="0"/>
    <n v="0"/>
    <n v="0"/>
    <n v="0"/>
    <n v="0"/>
    <s v="Salud Gpo y Col"/>
    <s v="Accidentes y Enfermedades"/>
    <s v="Salud"/>
    <x v="27"/>
    <x v="0"/>
    <n v="2459831.92509"/>
    <n v="2393188.9370599999"/>
    <n v="558940177.29368985"/>
    <n v="533186385.44996989"/>
    <n v="535437122.91273993"/>
    <n v="512068683.5256899"/>
    <n v="1352186.07969"/>
    <n v="1366650.1111700002"/>
    <n v="849826.03543000005"/>
    <n v="978728.70835000009"/>
    <n v="2459831.92509"/>
    <n v="2393188.9370599999"/>
    <n v="14.109882918905702"/>
    <n v="14.561141221408501"/>
    <n v="-8207.9800000000105"/>
    <n v="-4.1246161185789054"/>
    <n v="7.7562971170487316"/>
    <n v="8.3152587582353021"/>
    <n v="7.7562971170487316"/>
    <n v="8.3152587582353021"/>
    <n v="3.4134578339633334E-2"/>
    <n v="3.563291832514446E-2"/>
    <n v="3.7322755816816072E-2"/>
    <n v="3.8861945495250426E-2"/>
    <m/>
    <m/>
    <m/>
    <n v="0"/>
    <m/>
    <n v="0"/>
    <m/>
    <n v="0"/>
    <m/>
    <n v="117.9084177663678"/>
    <n v="73.995177388601377"/>
    <n v="32.556411130074991"/>
    <n v="16.612433457462448"/>
    <n v="120.21930907249039"/>
    <n v="77.49705083122636"/>
    <n v="67.772990899885514"/>
    <n v="54.625119211419481"/>
    <s v="Grandes"/>
    <n v="2025"/>
    <n v="2"/>
    <d v="2026-08-03T00:00:00"/>
    <n v="1.0336597699512124"/>
    <s v="37 Salud Gpo y Col"/>
    <n v="-4.1246161185789054"/>
    <n v="-7.246671807739685"/>
    <n v="117.90841776636778"/>
    <n v="110.81251694322283"/>
    <n v="1.2808597843008941E-3"/>
    <n v="1.9908879598522691E-2"/>
    <m/>
    <m/>
    <m/>
    <m/>
    <n v="6.0854541629391139E-4"/>
    <n v="2.1202683366980189E-2"/>
    <x v="27"/>
    <x v="2"/>
  </r>
  <r>
    <n v="2026"/>
    <n v="6"/>
    <n v="48"/>
    <x v="14"/>
    <s v="Daños"/>
    <n v="36"/>
    <s v="76a50887d8f1c2e9301755428990ad81479ee21c25b43215cf524541e0503269"/>
    <s v="62494afd1a4895e2be1120874c058412e30b56ad7bf55525b0ac454fd367add2"/>
    <x v="2"/>
    <n v="15380094.597290002"/>
    <n v="15390991.47923"/>
    <n v="27074080.615490004"/>
    <n v="26896840.88927"/>
    <n v="7340610.3713000035"/>
    <n v="7689881.0888600014"/>
    <n v="17254612.897990007"/>
    <n v="14460860.853769995"/>
    <n v="35563119.782749981"/>
    <n v="35274659.092"/>
    <n v="145.131"/>
    <n v="140.405"/>
    <n v="147659.08140999998"/>
    <n v="119197.91091999999"/>
    <n v="6663627.7183299996"/>
    <n v="6273831.4229899999"/>
    <n v="9818623.8977000006"/>
    <n v="9856094.7116200011"/>
    <n v="0"/>
    <n v="0"/>
    <n v="0"/>
    <n v="0"/>
    <n v="0"/>
    <n v="0"/>
    <s v="Daños"/>
    <s v="Totales"/>
    <s v="Daños Total"/>
    <x v="28"/>
    <x v="0"/>
    <n v="36347870.615870006"/>
    <n v="34581959.66691"/>
    <n v="558940177.29368985"/>
    <n v="533186385.44996989"/>
    <n v="535437122.91273993"/>
    <n v="512068683.5256899"/>
    <n v="201069995.49796006"/>
    <n v="200376876.12440008"/>
    <n v="90289903.28847003"/>
    <n v="82104617.787379965"/>
    <n v="15380094.597290002"/>
    <n v="15390991.47923"/>
    <n v="7.6491246539297997"/>
    <n v="7.6810217710325031"/>
    <n v="-10896.881939997897"/>
    <n v="-7.080038966107427E-2"/>
    <n v="100"/>
    <n v="100"/>
    <n v="42.313605547431521"/>
    <n v="44.505839540253071"/>
    <n v="2.7516530788246905"/>
    <n v="2.8724371058964646"/>
    <n v="2.8866062411254445"/>
    <n v="3.0056498228440973"/>
    <m/>
    <m/>
    <m/>
    <n v="0"/>
    <m/>
    <n v="0"/>
    <m/>
    <n v="0"/>
    <m/>
    <n v="-4.5419521254492672"/>
    <n v="47.727992340134442"/>
    <n v="49.963519889134005"/>
    <n v="8.130045668392464"/>
    <n v="6.2130501930864668"/>
    <n v="-0.3801791177577063"/>
    <n v="67.86722648467007"/>
    <n v="63.654333755471782"/>
    <s v="Grandes"/>
    <n v="2025"/>
    <n v="2"/>
    <d v="2026-08-03T00:00:00"/>
    <n v="1.0336597699512124"/>
    <s v="38 Daños Total"/>
    <n v="-7.080038966107427E-2"/>
    <n v="-3.3248632525811965"/>
    <n v="-4.5419521254492654"/>
    <n v="-7.6504178168255015"/>
    <n v="7.6129655611998318E-2"/>
    <n v="5.8509107971356673E-3"/>
    <m/>
    <m/>
    <m/>
    <m/>
    <n v="7.6124259895554713E-2"/>
    <n v="5.8998095447075297E-3"/>
    <x v="28"/>
    <x v="2"/>
  </r>
  <r>
    <n v="2026"/>
    <n v="6"/>
    <n v="39"/>
    <x v="6"/>
    <s v="Automoviles"/>
    <n v="27"/>
    <s v="670671cd97404156226e507973f2ab8330d3022ca96e0c93bdbdb320c41adcaf"/>
    <s v="62494afd1a4895e2be1120874c058412e30b56ad7bf55525b0ac454fd367add2"/>
    <x v="2"/>
    <n v="10806179.45002"/>
    <n v="10657334.927750001"/>
    <n v="19747532.92069"/>
    <n v="18387760.259089999"/>
    <n v="6031028.6790500022"/>
    <n v="4654629.31379"/>
    <n v="11963643.555330001"/>
    <n v="9382597.703019999"/>
    <n v="35563119.782749981"/>
    <n v="35274659.092"/>
    <n v="145.131"/>
    <n v="140.405"/>
    <n v="23254.891609999999"/>
    <n v="8475.86931"/>
    <n v="3201216.0811300003"/>
    <n v="2431345.4551900001"/>
    <n v="4626067.1200600006"/>
    <n v="4166798.1510600001"/>
    <n v="0"/>
    <n v="0"/>
    <n v="0"/>
    <n v="0"/>
    <n v="0"/>
    <n v="0"/>
    <s v="Automoviles"/>
    <s v="Totales"/>
    <s v="Automoviles Total"/>
    <x v="29"/>
    <x v="0"/>
    <n v="16937240.937909998"/>
    <n v="16996819.43369"/>
    <n v="558940177.29368985"/>
    <n v="533186385.44996989"/>
    <n v="535437122.91273993"/>
    <n v="512068683.5256899"/>
    <n v="111867630.92766999"/>
    <n v="104683930.16637003"/>
    <n v="65593449.113900006"/>
    <n v="57891971.036489993"/>
    <n v="10806179.45002"/>
    <n v="10657334.927750001"/>
    <n v="9.6597910945364784"/>
    <n v="10.18048798016345"/>
    <n v="148844.52226999961"/>
    <n v="1.3966392468574229"/>
    <n v="100"/>
    <n v="100"/>
    <n v="63.801297328379682"/>
    <n v="62.701936496576053"/>
    <n v="1.9333338144239351"/>
    <n v="2.0181976533930168"/>
    <n v="1.9988010231649103"/>
    <n v="2.0812315360455615"/>
    <m/>
    <m/>
    <m/>
    <n v="0"/>
    <m/>
    <n v="0"/>
    <m/>
    <n v="0"/>
    <m/>
    <n v="29.570547351262189"/>
    <n v="55.810924730098201"/>
    <n v="43.675359227662888"/>
    <n v="9.194559457572355"/>
    <n v="31.664386658696266"/>
    <n v="11.022107439573613"/>
    <n v="69.199516523410935"/>
    <n v="58.350449602927981"/>
    <s v="Grandes"/>
    <n v="2025"/>
    <n v="2"/>
    <d v="2026-08-03T00:00:00"/>
    <n v="1.0336597699512124"/>
    <s v="39 Automoviles Total"/>
    <n v="1.3966392468574229"/>
    <n v="-1.9052088564468277"/>
    <n v="29.570547351262189"/>
    <n v="25.351253011789147"/>
    <n v="5.5528123070542904E-2"/>
    <n v="9.3311563990086249E-3"/>
    <m/>
    <m/>
    <m/>
    <m/>
    <n v="5.2041600224453345E-2"/>
    <n v="1.0364233551425248E-2"/>
    <x v="29"/>
    <x v="2"/>
  </r>
  <r>
    <n v="2026"/>
    <n v="6"/>
    <n v="39"/>
    <x v="6"/>
    <s v="Automoviles Residentes"/>
    <n v="27"/>
    <s v="670671cd97404156226e507973f2ab8330d3022ca96e0c93bdbdb320c41adcaf"/>
    <s v="62494afd1a4895e2be1120874c058412e30b56ad7bf55525b0ac454fd367add2"/>
    <x v="2"/>
    <n v="7863163.4091699999"/>
    <n v="7338617.2971000001"/>
    <n v="14599050.007479999"/>
    <n v="12749604.535050001"/>
    <n v="4426083.9539099969"/>
    <n v="3115913.27049"/>
    <n v="8742854.4007900022"/>
    <n v="6442841.7684899997"/>
    <n v="35563119.782749981"/>
    <n v="35274659.092"/>
    <n v="145.131"/>
    <n v="140.405"/>
    <n v="8034.3913600000005"/>
    <n v="14463.793250000001"/>
    <n v="2269684.1080700001"/>
    <n v="1692557.34243"/>
    <n v="3382744.6658100002"/>
    <n v="2980816.0400100001"/>
    <n v="0"/>
    <n v="0"/>
    <n v="0"/>
    <n v="0"/>
    <n v="0"/>
    <n v="0"/>
    <s v="Automoviles Residentes"/>
    <s v="Automóviles"/>
    <s v="Automóviles"/>
    <x v="30"/>
    <x v="0"/>
    <n v="16937240.937909998"/>
    <n v="16996819.43369"/>
    <n v="558940177.29368985"/>
    <n v="533186385.44996989"/>
    <n v="535437122.91273993"/>
    <n v="512068683.5256899"/>
    <n v="70203684.327219978"/>
    <n v="63495573.047850005"/>
    <n v="41862778.105490007"/>
    <n v="35779806.134049997"/>
    <n v="10806179.45002"/>
    <n v="10657334.927750001"/>
    <n v="11.20049963833768"/>
    <n v="11.557683386162445"/>
    <n v="524546.1120699998"/>
    <n v="7.1477512838458601"/>
    <n v="72.765434310416225"/>
    <n v="68.859779174166803"/>
    <n v="46.425291096675451"/>
    <n v="43.17641500946857"/>
    <n v="1.4067987467357128"/>
    <n v="1.468550287734057"/>
    <n v="1.376369970682344"/>
    <n v="1.4331314398240935"/>
    <m/>
    <m/>
    <m/>
    <n v="0"/>
    <m/>
    <n v="0"/>
    <m/>
    <n v="0"/>
    <m/>
    <n v="42.047726290339369"/>
    <n v="56.288846149989837"/>
    <n v="42.459132890351356"/>
    <n v="10.572838579314322"/>
    <n v="34.097915099964695"/>
    <n v="13.483845376739566"/>
    <n v="67.095933400179433"/>
    <n v="56.781677222332775"/>
    <s v="Grandes"/>
    <n v="2025"/>
    <n v="2"/>
    <d v="2026-08-03T00:00:00"/>
    <n v="1.0336597699512124"/>
    <s v="41 Automoviles Residentes"/>
    <n v="7.1477512838458601"/>
    <n v="3.6586257864162768"/>
    <n v="42.047726290339362"/>
    <n v="37.422129040626054"/>
    <n v="4.1051094776452433E-2"/>
    <n v="1.254511921484025E-2"/>
    <m/>
    <m/>
    <m/>
    <m/>
    <n v="3.6084319834708695E-2"/>
    <n v="1.3358004525477541E-2"/>
    <x v="30"/>
    <x v="2"/>
  </r>
  <r>
    <n v="2026"/>
    <n v="6"/>
    <n v="48"/>
    <x v="14"/>
    <s v="Camiones"/>
    <n v="36"/>
    <s v="76a50887d8f1c2e9301755428990ad81479ee21c25b43215cf524541e0503269"/>
    <s v="62494afd1a4895e2be1120874c058412e30b56ad7bf55525b0ac454fd367add2"/>
    <x v="2"/>
    <n v="3084804.6184800002"/>
    <n v="2802887.11711"/>
    <n v="5828217.6861900007"/>
    <n v="5669206.2501400001"/>
    <n v="1759840.3508099997"/>
    <n v="1537406.6504899997"/>
    <n v="3457197.1367599992"/>
    <n v="3106104.8006500006"/>
    <n v="35563119.782749981"/>
    <n v="35274659.092"/>
    <n v="145.131"/>
    <n v="140.405"/>
    <n v="0"/>
    <n v="0"/>
    <n v="1759840.35081"/>
    <n v="1537406.6504899999"/>
    <n v="2906387.7245700001"/>
    <n v="2629705.2134499997"/>
    <n v="0"/>
    <n v="0"/>
    <n v="0"/>
    <n v="0"/>
    <n v="0"/>
    <n v="0"/>
    <s v="Camiones"/>
    <s v="Automóviles"/>
    <s v="Automóviles"/>
    <x v="31"/>
    <x v="0"/>
    <n v="36347870.615870006"/>
    <n v="34581959.66691"/>
    <n v="558940177.29368985"/>
    <n v="533186385.44996989"/>
    <n v="535437122.91273993"/>
    <n v="512068683.5256899"/>
    <n v="37709407.170060001"/>
    <n v="36344121.306299999"/>
    <n v="21653502.093650013"/>
    <n v="20013592.176389989"/>
    <n v="8623200.2460099999"/>
    <n v="7805949.9359900001"/>
    <n v="8.1804643721082702"/>
    <n v="7.7120783674694025"/>
    <n v="281917.50137000019"/>
    <n v="10.05811114008328"/>
    <n v="35.773315364065162"/>
    <n v="35.907059872201444"/>
    <n v="8.4868922613946189"/>
    <n v="8.1050557692714076"/>
    <n v="0.55190246537942445"/>
    <n v="0.57612826725552424"/>
    <n v="0.52568617534083706"/>
    <n v="0.54736546234610384"/>
    <m/>
    <m/>
    <m/>
    <n v="0"/>
    <m/>
    <n v="0"/>
    <m/>
    <n v="0"/>
    <m/>
    <n v="14.468110974354541"/>
    <n v="57.048681147175529"/>
    <n v="54.850822964115245"/>
    <n v="8.1272781797549545"/>
    <n v="14.46811097435452"/>
    <n v="10.52142687723585"/>
    <n v="60.550777032695059"/>
    <n v="58.463079535558428"/>
    <s v="Grandes"/>
    <n v="2025"/>
    <n v="2"/>
    <d v="2026-08-03T00:00:00"/>
    <n v="1.0336597699512124"/>
    <s v="42 Camiones"/>
    <n v="10.05811114008328"/>
    <n v="6.4742136044221796"/>
    <n v="14.468110974354531"/>
    <n v="10.740607598337014"/>
    <n v="1.6388375715611428E-2"/>
    <n v="6.6919997343332762E-3"/>
    <m/>
    <m/>
    <m/>
    <m/>
    <n v="1.6045160536281609E-2"/>
    <n v="5.9476152745989519E-3"/>
    <x v="31"/>
    <x v="2"/>
  </r>
  <r>
    <n v="2026"/>
    <n v="6"/>
    <n v="27"/>
    <x v="34"/>
    <s v="Automoviles Turistas"/>
    <n v="21"/>
    <s v="6f4b6612125fb3a0daecd2799dfd6c9c299424fd920f9b308110a2c1fbd8f443"/>
    <s v="62494afd1a4895e2be1120874c058412e30b56ad7bf55525b0ac454fd367add2"/>
    <x v="2"/>
    <n v="136783.86332"/>
    <n v="154893.31422999999"/>
    <n v="315648.08635"/>
    <n v="340247.51029000001"/>
    <n v="64580.47280000001"/>
    <n v="75664.772540000049"/>
    <n v="136680.64805999995"/>
    <n v="166024.65909999999"/>
    <n v="35563119.782749981"/>
    <n v="35274659.092"/>
    <n v="145.131"/>
    <n v="140.405"/>
    <n v="0"/>
    <n v="0"/>
    <n v="64580.472799999996"/>
    <n v="69951.459419999999"/>
    <n v="145903.31154"/>
    <n v="165068.00708000001"/>
    <n v="0"/>
    <n v="0"/>
    <n v="0"/>
    <n v="0"/>
    <n v="0"/>
    <n v="0"/>
    <s v="Automoviles Turistas"/>
    <s v="Automóviles"/>
    <s v="Automóviles"/>
    <x v="32"/>
    <x v="0"/>
    <n v="7862685.1248199996"/>
    <n v="7432464.5520399995"/>
    <n v="558940177.29368985"/>
    <n v="533186385.44996989"/>
    <n v="535437122.91273993"/>
    <n v="512068683.5256899"/>
    <n v="1083502.1167600001"/>
    <n v="1101931.6082300001"/>
    <n v="570070.38715999969"/>
    <n v="595710.09883999999"/>
    <n v="6452104.0308699999"/>
    <n v="6009566.5943799997"/>
    <n v="12.624235910957445"/>
    <n v="14.056527017933581"/>
    <n v="-18109.450909999985"/>
    <n v="-11.691563964542329"/>
    <n v="2.1199884977917209"/>
    <n v="2.5774456742829415"/>
    <n v="1.7396584137423585"/>
    <n v="2.084010130764582"/>
    <n v="2.4472004138669783E-2"/>
    <n v="2.5546204674025123E-2"/>
    <n v="2.9050500623582408E-2"/>
    <n v="3.0248542668833051E-2"/>
    <m/>
    <m/>
    <m/>
    <n v="0"/>
    <m/>
    <n v="0"/>
    <m/>
    <n v="0"/>
    <m/>
    <n v="-14.6492209887241"/>
    <n v="47.213517174110478"/>
    <n v="48.849605237089811"/>
    <n v="11.328508593777284"/>
    <n v="-7.6781623493395905"/>
    <n v="-11.610181693604549"/>
    <n v="44.262513385307905"/>
    <n v="42.377357464610391"/>
    <s v="Grandes"/>
    <n v="2025"/>
    <n v="2"/>
    <d v="2026-08-03T00:00:00"/>
    <n v="1.0336597699512124"/>
    <s v="43 Automoviles Turistas"/>
    <n v="-11.691563964542329"/>
    <n v="-14.567211956381227"/>
    <n v="-14.649220988724101"/>
    <n v="-17.428556772307829"/>
    <n v="8.8757141746351024E-4"/>
    <n v="1.5937133233550758E-2"/>
    <m/>
    <m/>
    <m/>
    <m/>
    <n v="9.629788869541235E-4"/>
    <n v="1.9758595180589675E-2"/>
    <x v="32"/>
    <x v="2"/>
  </r>
  <r>
    <n v="2026"/>
    <n v="6"/>
    <n v="105"/>
    <x v="35"/>
    <s v="Otros Automoviles y Obligatorios"/>
    <n v="226"/>
    <s v="8f1f64db81c40ea10e1e9080c9ae60a7acb8925968c431ee16784dea9841c66f"/>
    <s v="62494afd1a4895e2be1120874c058412e30b56ad7bf55525b0ac454fd367add2"/>
    <x v="2"/>
    <n v="657812.71623000002"/>
    <n v="565365.71987999999"/>
    <n v="1260360.0425700003"/>
    <n v="1589155.2892399998"/>
    <n v="96090.885510000007"/>
    <n v="68034.972569999998"/>
    <n v="204229.68745999999"/>
    <n v="182267.12432"/>
    <n v="35563119.782749981"/>
    <n v="35274659.092"/>
    <n v="145.131"/>
    <n v="140.405"/>
    <n v="0"/>
    <n v="0"/>
    <n v="96090.885510000007"/>
    <n v="68034.972569999998"/>
    <n v="547289.73675000004"/>
    <n v="571910.45941999997"/>
    <n v="0"/>
    <n v="0"/>
    <n v="0"/>
    <n v="0"/>
    <n v="0"/>
    <n v="0"/>
    <s v="Otros Automoviles y Obligatorios"/>
    <s v="Automóviles"/>
    <s v="Automóviles"/>
    <x v="33"/>
    <x v="0"/>
    <n v="1100860.8072800001"/>
    <n v="1102266.38717"/>
    <n v="558940177.29368985"/>
    <n v="533186385.44996989"/>
    <n v="535437122.91273993"/>
    <n v="512068683.5256899"/>
    <n v="2871037.3136300002"/>
    <n v="3742304.2039899998"/>
    <n v="1507098.5276000006"/>
    <n v="1502862.6272099994"/>
    <n v="657812.71623000002"/>
    <n v="565365.71987999999"/>
    <n v="22.912022533008933"/>
    <n v="15.107422835300611"/>
    <n v="92446.99635000003"/>
    <n v="16.351715906939333"/>
    <n v="100"/>
    <n v="100"/>
    <n v="59.754395095172796"/>
    <n v="51.291205688630413"/>
    <n v="0.11768928821954386"/>
    <n v="0.12285526872913582"/>
    <n v="0.10603528809215057"/>
    <n v="0.11040818118135048"/>
    <m/>
    <m/>
    <m/>
    <n v="0"/>
    <m/>
    <n v="0"/>
    <m/>
    <n v="0"/>
    <m/>
    <n v="41.237486957364133"/>
    <n v="14.607635750903064"/>
    <n v="12.033798685997544"/>
    <n v="6.3758860983708363"/>
    <n v="41.237486957364133"/>
    <n v="-4.3049960469282"/>
    <n v="17.557589528468352"/>
    <n v="11.896088181180899"/>
    <s v="Grandes"/>
    <n v="2025"/>
    <n v="2"/>
    <d v="2026-08-03T00:00:00"/>
    <n v="1.0336597699512124"/>
    <s v="44 Otros Automoviles y Obligatorios"/>
    <n v="16.351715906939333"/>
    <n v="12.562875415409657"/>
    <n v="41.237486957364119"/>
    <n v="36.638274085128018"/>
    <n v="3.5440086535415334E-3"/>
    <n v="5.2496077655310905E-2"/>
    <m/>
    <m/>
    <m/>
    <m/>
    <n v="4.4976757958501085E-3"/>
    <n v="2.2823422472456233E-2"/>
    <x v="33"/>
    <x v="2"/>
  </r>
  <r>
    <n v="2026"/>
    <n v="6"/>
    <n v="48"/>
    <x v="14"/>
    <s v="Daños Sin Autos"/>
    <n v="36"/>
    <s v="76a50887d8f1c2e9301755428990ad81479ee21c25b43215cf524541e0503269"/>
    <s v="62494afd1a4895e2be1120874c058412e30b56ad7bf55525b0ac454fd367add2"/>
    <x v="2"/>
    <n v="6756894.3512800001"/>
    <n v="7585041.5432400005"/>
    <n v="10863432.884330001"/>
    <n v="11149093.034650002"/>
    <n v="1818020.7955500002"/>
    <n v="2444494.8488399992"/>
    <n v="5906889.4088200005"/>
    <n v="4011288.7244600006"/>
    <n v="35563119.782749981"/>
    <n v="35274659.092"/>
    <n v="145.131"/>
    <n v="140.405"/>
    <n v="0"/>
    <n v="0"/>
    <n v="1355412.2662599999"/>
    <n v="1077413.4989700001"/>
    <n v="2316968.2604700001"/>
    <n v="2654501.43365"/>
    <n v="0"/>
    <n v="0"/>
    <n v="0"/>
    <n v="0"/>
    <n v="0"/>
    <n v="0"/>
    <s v="Daños Sin Autos"/>
    <s v="Totales"/>
    <s v="Daños Sin Autos Total"/>
    <x v="34"/>
    <x v="0"/>
    <n v="36347870.615870006"/>
    <n v="34581959.66691"/>
    <n v="558940177.29368985"/>
    <n v="533186385.44996989"/>
    <n v="535437122.91273993"/>
    <n v="512068683.5256899"/>
    <n v="89202364.570290014"/>
    <n v="95692945.958029971"/>
    <n v="24696454.174569987"/>
    <n v="24212646.750889998"/>
    <n v="15380094.597290002"/>
    <n v="15390991.47923"/>
    <n v="7.5747928699307936"/>
    <n v="7.9264374895164469"/>
    <n v="-828147.19196000043"/>
    <n v="-10.918162903116436"/>
    <n v="43.932722965634916"/>
    <n v="49.282345152850901"/>
    <n v="18.589519101924619"/>
    <n v="21.933521455401507"/>
    <n v="1.2088761240954153"/>
    <n v="1.2619398360955949"/>
    <n v="1.4225872509551769"/>
    <n v="1.4812547197800796"/>
    <m/>
    <m/>
    <m/>
    <n v="0"/>
    <m/>
    <n v="0"/>
    <m/>
    <n v="0"/>
    <m/>
    <n v="-25.627955550296356"/>
    <n v="26.906159857384793"/>
    <n v="32.227837315124539"/>
    <n v="7.3614648592834095"/>
    <n v="25.80242103479906"/>
    <n v="-12.71550163436469"/>
    <n v="58.499388592619425"/>
    <n v="40.588167906488259"/>
    <s v="Grandes"/>
    <n v="2025"/>
    <n v="2"/>
    <d v="2026-08-03T00:00:00"/>
    <n v="1.0336597699512124"/>
    <s v="46 Daños Sin Autos Total"/>
    <n v="-10.918162903116436"/>
    <n v="-13.818995682604424"/>
    <n v="-25.627955550296356"/>
    <n v="-28.049783292607088"/>
    <n v="3.0546906319505036E-2"/>
    <n v="5.737748702235439E-3"/>
    <m/>
    <m/>
    <m/>
    <m/>
    <n v="3.155450334347612E-2"/>
    <n v="6.2828411275211793E-3"/>
    <x v="34"/>
    <x v="2"/>
  </r>
  <r>
    <n v="2026"/>
    <n v="6"/>
    <n v="22"/>
    <x v="29"/>
    <s v="Responsabilidad Civil y Riesgos Profesionales"/>
    <n v="16"/>
    <s v="b17ef6d19c7a5b1ee83b907c595526dcb1eb06db8227d650d5dda0a9f4ce8cd9"/>
    <s v="62494afd1a4895e2be1120874c058412e30b56ad7bf55525b0ac454fd367add2"/>
    <x v="2"/>
    <n v="981964.14387000003"/>
    <n v="1120541.4772300001"/>
    <n v="1736552.18943"/>
    <n v="1757891.3164299999"/>
    <n v="990552.31150000019"/>
    <n v="894067.14846000005"/>
    <n v="2285602.2045800006"/>
    <n v="1293464.92117"/>
    <n v="35563119.782749981"/>
    <n v="35274659.092"/>
    <n v="145.131"/>
    <n v="140.405"/>
    <n v="0"/>
    <n v="0"/>
    <n v="271957.76532999997"/>
    <n v="162927.22127000001"/>
    <n v="257732.05119"/>
    <n v="266723.30356000003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8235846.34637"/>
    <n v="17846008.112819999"/>
    <n v="558940177.29368985"/>
    <n v="533186385.44996989"/>
    <n v="535437122.91273993"/>
    <n v="512068683.5256899"/>
    <n v="12032871.974339999"/>
    <n v="12141199.838969996"/>
    <n v="5707796.6931599993"/>
    <n v="3790374.5277900007"/>
    <n v="981964.14387000003"/>
    <n v="1120541.4772300001"/>
    <n v="8.1606797276995096"/>
    <n v="9.229248279345196"/>
    <n v="-138577.33336000005"/>
    <n v="-12.366997221965036"/>
    <n v="100"/>
    <n v="100"/>
    <n v="5.384801589236182"/>
    <n v="6.2789474830790821"/>
    <n v="0.17568322760845947"/>
    <n v="0.18339485662260113"/>
    <n v="0.21015943163746501"/>
    <n v="0.21882640225425617"/>
    <m/>
    <m/>
    <m/>
    <n v="0"/>
    <m/>
    <n v="0"/>
    <m/>
    <n v="0"/>
    <m/>
    <n v="10.791713262945901"/>
    <n v="100.87459075604875"/>
    <n v="79.788849108035791"/>
    <n v="17.354372707196095"/>
    <n v="66.919783698585604"/>
    <n v="-3.3710036768412444"/>
    <n v="105.51957510690542"/>
    <n v="61.08473429032388"/>
    <s v="Grandes"/>
    <n v="2025"/>
    <n v="2"/>
    <d v="2026-08-03T00:00:00"/>
    <n v="1.0336597699512124"/>
    <s v="46 Responsabilidad Civil y Riesgos Profesionales"/>
    <n v="-12.366997221965036"/>
    <n v="-15.220650618751327"/>
    <n v="10.79171326294591"/>
    <n v="7.1839269396884413"/>
    <n v="4.8830142013365236E-3"/>
    <n v="6.6596693618085753E-3"/>
    <m/>
    <m/>
    <m/>
    <m/>
    <n v="4.9752376493196436E-3"/>
    <n v="8.5179023801796264E-3"/>
    <x v="35"/>
    <x v="2"/>
  </r>
  <r>
    <n v="2026"/>
    <n v="6"/>
    <n v="39"/>
    <x v="6"/>
    <s v="RC General"/>
    <n v="27"/>
    <s v="670671cd97404156226e507973f2ab8330d3022ca96e0c93bdbdb320c41adcaf"/>
    <s v="62494afd1a4895e2be1120874c058412e30b56ad7bf55525b0ac454fd367add2"/>
    <x v="2"/>
    <n v="948505.11277999997"/>
    <n v="1106087.0622699999"/>
    <n v="1874161.12506"/>
    <n v="1970926.4587699999"/>
    <n v="120403.36727"/>
    <n v="75936.205920000008"/>
    <n v="426743.82236000011"/>
    <n v="464808.22508999996"/>
    <n v="35563119.782749981"/>
    <n v="35274659.092"/>
    <n v="145.131"/>
    <n v="140.405"/>
    <n v="11.171379999999999"/>
    <n v="-213.07977"/>
    <n v="-152048.21781999999"/>
    <n v="-64971.603920000001"/>
    <n v="484779.5245"/>
    <n v="489163.09023000003"/>
    <n v="0"/>
    <n v="0"/>
    <n v="0"/>
    <n v="0"/>
    <n v="0"/>
    <n v="0"/>
    <s v="RC General"/>
    <s v="Daños Sin Autos"/>
    <s v="Responsabilidad Civil y Riesgos Profesionales"/>
    <x v="36"/>
    <x v="0"/>
    <n v="16937240.937909998"/>
    <n v="16996819.43369"/>
    <n v="558940177.29368985"/>
    <n v="533186385.44996989"/>
    <n v="535437122.91273993"/>
    <n v="512068683.5256899"/>
    <n v="8729513.125500001"/>
    <n v="9582692.5877899975"/>
    <n v="5055557.2443700004"/>
    <n v="2932303.7598800003"/>
    <n v="957101.71116999991"/>
    <n v="1111766.23609"/>
    <n v="10.865498443542032"/>
    <n v="11.542549780625807"/>
    <n v="-157581.94948999991"/>
    <n v="-14.246794385841355"/>
    <n v="99.101809317685678"/>
    <n v="99.489175544674453"/>
    <n v="5.6001158409277645"/>
    <n v="6.507612006971053"/>
    <n v="0.16969707158510755"/>
    <n v="0.17714593781249224"/>
    <n v="0.20744848189185178"/>
    <n v="0.21600365299716842"/>
    <m/>
    <m/>
    <m/>
    <n v="0"/>
    <m/>
    <n v="0"/>
    <m/>
    <n v="0"/>
    <m/>
    <n v="58.558576651626296"/>
    <n v="12.694013521667419"/>
    <n v="6.865300979486884"/>
    <n v="2.381604271301335"/>
    <n v="134.02257085605896"/>
    <n v="-0.89613583231288318"/>
    <n v="-31.364405907370369"/>
    <n v="-13.282196718777564"/>
    <s v="Grandes"/>
    <n v="2025"/>
    <n v="2"/>
    <d v="2026-08-03T00:00:00"/>
    <n v="1.0336597699512124"/>
    <s v="47 RC General"/>
    <n v="-14.246794385841355"/>
    <n v="-17.039234662091868"/>
    <n v="58.558576651626304"/>
    <n v="53.39532529074831"/>
    <n v="5.2699570130769818E-3"/>
    <n v="1.1805905642661433E-2"/>
    <m/>
    <m/>
    <m/>
    <m/>
    <n v="5.578176210362557E-3"/>
    <n v="1.3323045543822484E-2"/>
    <x v="36"/>
    <x v="2"/>
  </r>
  <r>
    <n v="2026"/>
    <n v="6"/>
    <n v="23"/>
    <x v="28"/>
    <s v="RC Aviones y Barcos"/>
    <n v="17"/>
    <s v="4523540f1504cd17100c4835e85b7eefd49911580f8efff0599a8f283be6b9e3"/>
    <s v="62494afd1a4895e2be1120874c058412e30b56ad7bf55525b0ac454fd367add2"/>
    <x v="2"/>
    <n v="229878.91722999999"/>
    <n v="187734.48131999999"/>
    <n v="341077.08635"/>
    <n v="554926.31276"/>
    <n v="25608.830980000006"/>
    <n v="39232.868349999982"/>
    <n v="29222.666069999985"/>
    <n v="50718.241870000005"/>
    <n v="35563119.782749981"/>
    <n v="35274659.092"/>
    <n v="145.131"/>
    <n v="140.405"/>
    <n v="0"/>
    <n v="0"/>
    <n v="195.18691000000001"/>
    <n v="6075.6575999999995"/>
    <n v="5453.5866900000001"/>
    <n v="16990.820530000001"/>
    <n v="0"/>
    <n v="0"/>
    <n v="0"/>
    <n v="0"/>
    <n v="0"/>
    <n v="0"/>
    <s v="RC Aviones y Barcos"/>
    <s v="Daños Sin Autos"/>
    <s v="Responsabilidad Civil y Riesgos Profesionales"/>
    <x v="37"/>
    <x v="0"/>
    <n v="12771305.68936"/>
    <n v="12724961.123440001"/>
    <n v="558940177.29368985"/>
    <n v="533186385.44996989"/>
    <n v="535437122.91273993"/>
    <n v="512068683.5256899"/>
    <n v="1742271.2390899998"/>
    <n v="1292434.1434399998"/>
    <n v="183427.25303000005"/>
    <n v="515183.78324999998"/>
    <n v="550092.10958000005"/>
    <n v="553921.42457000003"/>
    <n v="13.194209493469417"/>
    <n v="14.525651637484414"/>
    <n v="42144.43591"/>
    <n v="22.448958557678765"/>
    <n v="41.789168255024506"/>
    <n v="33.891897477288438"/>
    <n v="1.7999640978096403"/>
    <n v="1.4753245962707413"/>
    <n v="4.1127642379018371E-2"/>
    <n v="4.2932943457389544E-2"/>
    <n v="3.5209916540079315E-2"/>
    <n v="3.6661972770412853E-2"/>
    <m/>
    <m/>
    <m/>
    <n v="0"/>
    <m/>
    <n v="0"/>
    <m/>
    <n v="0"/>
    <m/>
    <n v="-34.726080307100418"/>
    <n v="11.140139029964931"/>
    <n v="20.898062025764027"/>
    <n v="13.961301037317289"/>
    <n v="-96.787394503600737"/>
    <n v="-67.90274677805688"/>
    <n v="3.5790557864956209"/>
    <n v="35.758470812356933"/>
    <s v="Grandes"/>
    <n v="2025"/>
    <n v="2"/>
    <d v="2026-08-03T00:00:00"/>
    <n v="1.0336597699512124"/>
    <s v="48 RC Aviones y Barcos"/>
    <n v="22.448958557678765"/>
    <n v="18.461569384148738"/>
    <n v="-34.726080307100418"/>
    <n v="-36.851639591255029"/>
    <n v="9.5907526795621764E-4"/>
    <n v="1.7408716415755848E-2"/>
    <m/>
    <m/>
    <m/>
    <m/>
    <n v="1.5705693850565302E-3"/>
    <n v="2.1099455549355359E-2"/>
    <x v="37"/>
    <x v="2"/>
  </r>
  <r>
    <n v="2026"/>
    <n v="6"/>
    <n v="1"/>
    <x v="23"/>
    <s v="RC Viajero"/>
    <n v="30"/>
    <s v="624b60c58c9d8bfb6ff1886c2fd605d2adeb6ea4da576068201b6c6958ce93f4"/>
    <s v="62494afd1a4895e2be1120874c058412e30b56ad7bf55525b0ac454fd367add2"/>
    <x v="2"/>
    <n v="40104.867539999999"/>
    <n v="41756.646249999998"/>
    <n v="85619.481510000012"/>
    <n v="85582.987540000002"/>
    <n v="13941.580309999998"/>
    <n v="18899.601030000002"/>
    <n v="35520.610479999988"/>
    <n v="45497.754610000004"/>
    <n v="35563119.782749981"/>
    <n v="35274659.092"/>
    <n v="145.131"/>
    <n v="140.405"/>
    <n v="0"/>
    <n v="0"/>
    <n v="13941.580310000001"/>
    <n v="18899.601030000002"/>
    <n v="46211.667609999997"/>
    <n v="42830.357479999999"/>
    <n v="0"/>
    <n v="0"/>
    <n v="0"/>
    <n v="0"/>
    <n v="0"/>
    <n v="0"/>
    <s v="RC Viajero"/>
    <s v="Daños Sin Autos"/>
    <s v="Responsabilidad Civil y Riesgos Profesionales"/>
    <x v="38"/>
    <x v="0"/>
    <n v="36847039.208959997"/>
    <n v="34421360.903379999"/>
    <n v="558940177.29368985"/>
    <n v="533186385.44996989"/>
    <n v="535437122.91273993"/>
    <n v="512068683.5256899"/>
    <n v="260336.58478"/>
    <n v="211800.12452000001"/>
    <n v="57019.792599999993"/>
    <n v="27834.588710000007"/>
    <n v="270481.40566000005"/>
    <n v="234563.05924999999"/>
    <n v="15.405006397349421"/>
    <n v="19.715118838873476"/>
    <n v="-1651.7787099999987"/>
    <n v="-3.9557264731240216"/>
    <n v="14.827217953167743"/>
    <n v="17.801885080930536"/>
    <n v="0.10884149283356206"/>
    <n v="0.12131027116333366"/>
    <n v="7.1751627757700581E-3"/>
    <n v="7.4901171069036761E-3"/>
    <n v="7.8315289717610613E-3"/>
    <n v="8.1545010646809288E-3"/>
    <m/>
    <m/>
    <m/>
    <n v="0"/>
    <m/>
    <n v="0"/>
    <m/>
    <n v="0"/>
    <m/>
    <n v="-26.233467638443596"/>
    <n v="34.762813506602093"/>
    <n v="45.26130024151545"/>
    <n v="24.450422694101484"/>
    <n v="-26.233467638443585"/>
    <n v="7.8946577356467929"/>
    <n v="30.168961716895726"/>
    <n v="44.126647877793992"/>
    <s v="Grandes"/>
    <n v="2025"/>
    <n v="2"/>
    <d v="2026-08-03T00:00:00"/>
    <n v="1.0336597699512124"/>
    <s v="49 RC Viajero"/>
    <n v="-3.9557264731240216"/>
    <n v="-7.0832818313039727"/>
    <n v="-26.233467638443603"/>
    <n v="-28.635577676552032"/>
    <n v="2.4075357289528361E-4"/>
    <n v="2.3731422210237659E-2"/>
    <m/>
    <m/>
    <m/>
    <m/>
    <n v="2.4221958307125939E-4"/>
    <n v="3.886859108309039E-2"/>
    <x v="38"/>
    <x v="2"/>
  </r>
  <r>
    <n v="2026"/>
    <n v="6"/>
    <n v="48"/>
    <x v="14"/>
    <s v="RC Otros"/>
    <n v="36"/>
    <s v="76a50887d8f1c2e9301755428990ad81479ee21c25b43215cf524541e0503269"/>
    <s v="62494afd1a4895e2be1120874c058412e30b56ad7bf55525b0ac454fd367add2"/>
    <x v="2"/>
    <n v="132921.69284"/>
    <n v="101174.58375000001"/>
    <n v="254775.93006000004"/>
    <n v="213354.61205000003"/>
    <n v="4361.2151000000003"/>
    <n v="3956.6810899999991"/>
    <n v="41059.789280000012"/>
    <n v="42133.387019999995"/>
    <n v="35563119.782749981"/>
    <n v="35274659.092"/>
    <n v="145.131"/>
    <n v="140.405"/>
    <n v="0"/>
    <n v="0"/>
    <n v="1974.2401"/>
    <n v="1534.3812"/>
    <n v="101706.74765"/>
    <n v="123435.53"/>
    <n v="0"/>
    <n v="0"/>
    <n v="0"/>
    <n v="0"/>
    <n v="0"/>
    <n v="0"/>
    <s v="RC Otros"/>
    <s v="Daños Sin Autos"/>
    <s v="Responsabilidad Civil y Riesgos Profesionales"/>
    <x v="39"/>
    <x v="0"/>
    <n v="36347870.615870006"/>
    <n v="34581959.66691"/>
    <n v="558940177.29368985"/>
    <n v="533186385.44996989"/>
    <n v="535437122.91273993"/>
    <n v="512068683.5256899"/>
    <n v="1300751.0249699997"/>
    <n v="1054272.9832200001"/>
    <n v="411792.40316000005"/>
    <n v="315052.39594999998"/>
    <n v="632703.81689000002"/>
    <n v="712004.1174600001"/>
    <n v="10.218842060344768"/>
    <n v="9.5966211180892458"/>
    <n v="31747.109089999998"/>
    <n v="31.378541836600338"/>
    <n v="21.008517617827074"/>
    <n v="14.209831273297926"/>
    <n v="0.36569320454762616"/>
    <n v="0.29256463405921335"/>
    <n v="2.3781023129091965E-2"/>
    <n v="2.4824892998997795E-2"/>
    <n v="1.8975462710777234E-2"/>
    <n v="1.975801040075207E-2"/>
    <m/>
    <m/>
    <m/>
    <n v="0"/>
    <m/>
    <n v="0"/>
    <m/>
    <n v="0"/>
    <m/>
    <n v="10.224074187389242"/>
    <n v="3.2810408946940406"/>
    <n v="3.9107461017846776"/>
    <n v="1.0590809996816455"/>
    <n v="28.666859317619362"/>
    <n v="-17.603345122753545"/>
    <n v="1.9411102464842214"/>
    <n v="1.2430628361218201"/>
    <s v="Grandes"/>
    <n v="2025"/>
    <n v="2"/>
    <d v="2026-08-03T00:00:00"/>
    <n v="1.0336597699512124"/>
    <s v="50 RC Otros"/>
    <n v="31.378541836600338"/>
    <n v="27.10037253631458"/>
    <n v="10.224074187389242"/>
    <n v="6.6347722835258418"/>
    <n v="7.1640489253021046E-4"/>
    <n v="1.044247330542713E-2"/>
    <m/>
    <m/>
    <m/>
    <m/>
    <n v="6.0384273396541096E-4"/>
    <n v="9.2095136884156499E-3"/>
    <x v="39"/>
    <x v="2"/>
  </r>
  <r>
    <n v="2026"/>
    <n v="6"/>
    <n v="92"/>
    <x v="12"/>
    <s v="Maritimo y Transportes"/>
    <n v="219"/>
    <s v="314f04b30f62e0056bd059354a5536fb2e302107eed143b5fa2aa0bbba07f608"/>
    <s v="62494afd1a4895e2be1120874c058412e30b56ad7bf55525b0ac454fd367add2"/>
    <x v="2"/>
    <n v="850871.95069000009"/>
    <n v="1175478.49343"/>
    <n v="1559982.7469900001"/>
    <n v="1956634.8559700001"/>
    <n v="407002.24570000009"/>
    <n v="569530.89594999992"/>
    <n v="1514977.7317300003"/>
    <n v="1118551.98853"/>
    <n v="35563119.782749981"/>
    <n v="35274659.092"/>
    <n v="145.131"/>
    <n v="140.405"/>
    <n v="0"/>
    <n v="0"/>
    <n v="33811.444000000003"/>
    <n v="160225.22030000002"/>
    <n v="188563.54140000002"/>
    <n v="216099.21067"/>
    <n v="0"/>
    <n v="0"/>
    <n v="0"/>
    <n v="0"/>
    <n v="0"/>
    <n v="0"/>
    <s v="Maritimo y Transportes"/>
    <s v="Daños Sin Autos"/>
    <s v="Maritimo y Transportes"/>
    <x v="40"/>
    <x v="0"/>
    <n v="6747132.6749999998"/>
    <n v="6380210.4408900002"/>
    <n v="558940177.29368985"/>
    <n v="533186385.44996989"/>
    <n v="535437122.91273993"/>
    <n v="512068683.5256899"/>
    <n v="14105050.96421"/>
    <n v="15962808.80302"/>
    <n v="3896017.91072"/>
    <n v="-67081.096579998208"/>
    <n v="850871.95069000009"/>
    <n v="1175478.49343"/>
    <n v="6.0323918917343375"/>
    <n v="7.3638575011160405"/>
    <n v="-324606.54273999995"/>
    <n v="-27.61484319400952"/>
    <n v="100"/>
    <n v="100"/>
    <n v="12.610867336916568"/>
    <n v="18.423820096849784"/>
    <n v="0.15222952030569764"/>
    <n v="0.15891164700372606"/>
    <n v="0.22046296107841973"/>
    <n v="0.22955484903638473"/>
    <m/>
    <m/>
    <m/>
    <n v="0"/>
    <m/>
    <n v="0"/>
    <m/>
    <n v="0"/>
    <m/>
    <n v="-28.537284176461696"/>
    <n v="47.833548322981926"/>
    <n v="48.450983929797914"/>
    <n v="10.446621525535656"/>
    <n v="-78.897551873111709"/>
    <n v="-12.74214245606341"/>
    <n v="17.93106119505666"/>
    <n v="74.144287618281098"/>
    <s v="Grandes"/>
    <n v="2025"/>
    <n v="2"/>
    <d v="2026-08-03T00:00:00"/>
    <n v="1.0336597699512124"/>
    <s v="51 Maritimo y Transportes"/>
    <n v="-27.61484319400952"/>
    <n v="-29.971970555256323"/>
    <n v="-28.537284176461693"/>
    <n v="-30.864373461190947"/>
    <n v="4.3865182709495448E-3"/>
    <n v="3.6389751935462177E-3"/>
    <m/>
    <m/>
    <m/>
    <m/>
    <n v="5.5377276799812346E-3"/>
    <n v="5.4226397296742975E-3"/>
    <x v="40"/>
    <x v="2"/>
  </r>
  <r>
    <n v="2026"/>
    <n v="6"/>
    <n v="41"/>
    <x v="11"/>
    <s v="MyT Carga"/>
    <n v="29"/>
    <s v="35135aaa6cc23891b40cb3f378c53a17a1127210ce60e125ccf03efcfdaec458"/>
    <s v="62494afd1a4895e2be1120874c058412e30b56ad7bf55525b0ac454fd367add2"/>
    <x v="2"/>
    <n v="696382.86670000001"/>
    <n v="592281.52865999995"/>
    <n v="1147857.98979"/>
    <n v="1011538.85062"/>
    <n v="355903.35142999998"/>
    <n v="808544.29779999971"/>
    <n v="614782.10473999998"/>
    <n v="1231647.0987300007"/>
    <n v="35563119.782749981"/>
    <n v="35274659.092"/>
    <n v="145.131"/>
    <n v="140.405"/>
    <n v="155.28873999999999"/>
    <n v="859.50384999999994"/>
    <n v="59932.799399999996"/>
    <n v="47750.398270000005"/>
    <n v="166385.38990000001"/>
    <n v="143319.20613000001"/>
    <n v="0"/>
    <n v="0"/>
    <n v="0"/>
    <n v="0"/>
    <n v="0"/>
    <n v="0"/>
    <s v="MyT Carga"/>
    <s v="Daños Sin Autos"/>
    <s v="Maritimo y Transportes"/>
    <x v="41"/>
    <x v="0"/>
    <n v="24204021.398200002"/>
    <n v="22924639.598130003"/>
    <n v="558940177.29368985"/>
    <n v="533186385.44996989"/>
    <n v="535437122.91273993"/>
    <n v="512068683.5256899"/>
    <n v="7315033.6216200003"/>
    <n v="7755472.2297"/>
    <n v="2759672.59131"/>
    <n v="3877269.6166600003"/>
    <n v="5593038.4232399995"/>
    <n v="5624727.8407500004"/>
    <n v="9.5198860691740457"/>
    <n v="7.6369498996054146"/>
    <n v="104101.33804000006"/>
    <n v="17.576326966590173"/>
    <n v="12.450886512890991"/>
    <n v="10.529958878526383"/>
    <n v="2.8771370477791285"/>
    <n v="2.5836023555559549"/>
    <n v="0.12458987472895372"/>
    <n v="0.13005875702299585"/>
    <n v="0.11108339312905714"/>
    <n v="0.11566446996563613"/>
    <m/>
    <m/>
    <m/>
    <n v="0"/>
    <m/>
    <n v="0"/>
    <m/>
    <n v="0"/>
    <m/>
    <n v="-55.98220748097642"/>
    <n v="51.107425017008964"/>
    <n v="136.51350897761083"/>
    <n v="12.896578838761986"/>
    <n v="25.512669153282829"/>
    <n v="16.094272632990613"/>
    <n v="36.020469967958405"/>
    <n v="33.317515188220639"/>
    <s v="Grandes"/>
    <n v="2025"/>
    <n v="2"/>
    <d v="2026-08-03T00:00:00"/>
    <n v="1.0336597699512124"/>
    <s v="52 MyT Carga"/>
    <n v="17.576326966590173"/>
    <n v="13.747608627681855"/>
    <n v="-55.98220748097642"/>
    <n v="-57.415588960087739"/>
    <n v="3.2276639305046928E-3"/>
    <n v="9.0628230770054049E-3"/>
    <m/>
    <m/>
    <m/>
    <m/>
    <n v="2.862888124150162E-3"/>
    <n v="5.8323003769083157E-3"/>
    <x v="41"/>
    <x v="2"/>
  </r>
  <r>
    <n v="2026"/>
    <n v="6"/>
    <n v="92"/>
    <x v="12"/>
    <s v="MyT Cascos"/>
    <n v="219"/>
    <s v="314f04b30f62e0056bd059354a5536fb2e302107eed143b5fa2aa0bbba07f608"/>
    <s v="62494afd1a4895e2be1120874c058412e30b56ad7bf55525b0ac454fd367add2"/>
    <x v="2"/>
    <n v="523876.77208999998"/>
    <n v="795899.60721000005"/>
    <n v="895652.44646999997"/>
    <n v="1162530.5226199999"/>
    <n v="288714.26919000002"/>
    <n v="435173.97395999997"/>
    <n v="1295474.7818200001"/>
    <n v="831965.33554"/>
    <n v="35563119.782749981"/>
    <n v="35274659.092"/>
    <n v="145.131"/>
    <n v="140.405"/>
    <n v="0"/>
    <n v="0"/>
    <n v="-18818.249459999999"/>
    <n v="82016.40701000001"/>
    <n v="67177.863700000002"/>
    <n v="74870.416970000006"/>
    <n v="0"/>
    <n v="0"/>
    <n v="0"/>
    <n v="0"/>
    <n v="0"/>
    <n v="0"/>
    <s v="MyT Cascos"/>
    <s v="Daños Sin Autos"/>
    <s v="Maritimo y Transportes"/>
    <x v="42"/>
    <x v="0"/>
    <n v="6747132.6749999998"/>
    <n v="6380210.4408900002"/>
    <n v="558940177.29368985"/>
    <n v="533186385.44996989"/>
    <n v="535437122.91273993"/>
    <n v="512068683.5256899"/>
    <n v="6790017.3425900005"/>
    <n v="8207336.5733200004"/>
    <n v="1136345.31941"/>
    <n v="-3944350.71324"/>
    <n v="850871.95069000009"/>
    <n v="1175478.49343"/>
    <n v="7.7153966721706659"/>
    <n v="9.6974164529485822"/>
    <n v="-272022.83512000006"/>
    <n v="-34.178033593152179"/>
    <n v="61.569402031077772"/>
    <n v="67.708563930216741"/>
    <n v="7.7644356102720327"/>
    <n v="12.474504008663652"/>
    <n v="9.3726805366996166E-2"/>
    <n v="9.784095081793126E-2"/>
    <n v="0.14927230494423063"/>
    <n v="0.15542829171471306"/>
    <m/>
    <m/>
    <m/>
    <n v="0"/>
    <m/>
    <n v="0"/>
    <m/>
    <n v="0"/>
    <m/>
    <n v="-33.65543748796479"/>
    <n v="55.111103330307621"/>
    <n v="54.676993180771639"/>
    <n v="25.40726522637528"/>
    <n v="-122.94449384707325"/>
    <n v="-10.274489686737487"/>
    <n v="-28.01257501137238"/>
    <n v="109.54447741738014"/>
    <s v="Grandes"/>
    <n v="2025"/>
    <n v="2"/>
    <d v="2026-08-03T00:00:00"/>
    <n v="1.0336597699512124"/>
    <s v="53 MyT Cascos"/>
    <n v="-34.178033593152179"/>
    <n v="-36.321439297231684"/>
    <n v="-33.65543748796479"/>
    <n v="-35.815860846391843"/>
    <n v="2.5184867130370252E-3"/>
    <n v="5.9527345808942185E-3"/>
    <m/>
    <m/>
    <m/>
    <m/>
    <n v="3.2902293620565713E-3"/>
    <n v="9.4039885861917846E-3"/>
    <x v="42"/>
    <x v="2"/>
  </r>
  <r>
    <n v="2026"/>
    <n v="6"/>
    <n v="1"/>
    <x v="23"/>
    <s v="Incendio"/>
    <n v="30"/>
    <s v="624b60c58c9d8bfb6ff1886c2fd605d2adeb6ea4da576068201b6c6958ce93f4"/>
    <s v="62494afd1a4895e2be1120874c058412e30b56ad7bf55525b0ac454fd367add2"/>
    <x v="2"/>
    <n v="1611677.8723299999"/>
    <n v="1740732.1499900001"/>
    <n v="1904036.0837700001"/>
    <n v="2098741.7607500004"/>
    <n v="137606.38422000004"/>
    <n v="1339527.1399800002"/>
    <n v="96855.155090000262"/>
    <n v="1477393.52198"/>
    <n v="35563119.782749981"/>
    <n v="35274659.092"/>
    <n v="145.131"/>
    <n v="140.405"/>
    <n v="0"/>
    <n v="0"/>
    <n v="9908.267679999999"/>
    <n v="137124.0036"/>
    <n v="833128.93992999999"/>
    <n v="707262.65097000008"/>
    <n v="0"/>
    <n v="0"/>
    <n v="0"/>
    <n v="0"/>
    <n v="0"/>
    <n v="0"/>
    <s v="Incendio"/>
    <s v="Daños Sin Autos"/>
    <s v="Incendio"/>
    <x v="43"/>
    <x v="0"/>
    <n v="36847039.208959997"/>
    <n v="34421360.903379999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8.5605474146793981"/>
    <n v="8.230218156793649"/>
    <n v="-129054.27766000014"/>
    <n v="-7.4137929641123428"/>
    <m/>
    <m/>
    <n v="4.3739684569773862"/>
    <n v="5.0571276216422616"/>
    <n v="0.28834532527855106"/>
    <n v="0.30100226587999479"/>
    <n v="0.32647723150713065"/>
    <n v="0.3399411457862897"/>
    <m/>
    <m/>
    <m/>
    <n v="0"/>
    <m/>
    <n v="0"/>
    <m/>
    <n v="0"/>
    <m/>
    <n v="-89.727241792050989"/>
    <n v="8.5380823663641117"/>
    <n v="76.951938871680824"/>
    <n v="1.7439868466014929"/>
    <n v="-92.774228129377633"/>
    <n v="17.7962584037735"/>
    <n v="1.1892838197209303"/>
    <n v="19.38798880612973"/>
    <s v="Grandes"/>
    <n v="2025"/>
    <n v="2"/>
    <d v="2026-08-03T00:00:00"/>
    <n v="1.0336597699512124"/>
    <s v="54 Incendio"/>
    <n v="-7.4137929641123428"/>
    <n v="-10.428740938367346"/>
    <n v="-89.727241792050989"/>
    <n v="-90.061760642543078"/>
    <n v="5.3539624628027149E-3"/>
    <n v="7.328297203897413E-3"/>
    <m/>
    <m/>
    <m/>
    <m/>
    <n v="5.9399229785652083E-3"/>
    <n v="6.7736490908415848E-3"/>
    <x v="43"/>
    <x v="2"/>
  </r>
  <r>
    <n v="2026"/>
    <n v="6"/>
    <n v="22"/>
    <x v="29"/>
    <s v="Riesgos Catastroficos"/>
    <n v="16"/>
    <s v="b17ef6d19c7a5b1ee83b907c595526dcb1eb06db8227d650d5dda0a9f4ce8cd9"/>
    <s v="62494afd1a4895e2be1120874c058412e30b56ad7bf55525b0ac454fd367add2"/>
    <x v="2"/>
    <n v="1929407.7138099999"/>
    <n v="2772785.6847800002"/>
    <n v="2810624.8404099997"/>
    <n v="3899470.7323200004"/>
    <n v="-66071.538339999999"/>
    <n v="153436.84817000001"/>
    <n v="553790.38023999985"/>
    <n v="147458.21674"/>
    <n v="35563119.782749981"/>
    <n v="35274659.092"/>
    <n v="145.131"/>
    <n v="140.405"/>
    <n v="0"/>
    <n v="0"/>
    <n v="13301.012990000001"/>
    <n v="63264.669529999999"/>
    <n v="138211.89350000001"/>
    <n v="180153.98224000001"/>
    <n v="0"/>
    <n v="0"/>
    <n v="0"/>
    <n v="0"/>
    <n v="0"/>
    <n v="0"/>
    <s v="Riesgos Catastroficos"/>
    <s v="Daños Sin Autos"/>
    <s v="Riesgos Catastroficos"/>
    <x v="44"/>
    <x v="0"/>
    <n v="18235846.34637"/>
    <n v="17846008.112819999"/>
    <n v="558940177.29368985"/>
    <n v="533186385.44996989"/>
    <n v="535437122.91273993"/>
    <n v="512068683.5256899"/>
    <n v="23861872.30387"/>
    <n v="25393145.209070001"/>
    <n v="2047024.05226"/>
    <n v="2089187.4729500005"/>
    <n v="1929407.7138099999"/>
    <n v="2772785.6847800002"/>
    <n v="8.0857348042093165"/>
    <n v="10.919425939365746"/>
    <n v="-843377.97097000037"/>
    <n v="-30.416269659763341"/>
    <n v="100"/>
    <n v="100"/>
    <n v="10.580302537995802"/>
    <n v="15.537288043638847"/>
    <n v="0.34519037853960011"/>
    <n v="0.36034253719916898"/>
    <n v="0.52004060126928675"/>
    <n v="0.54148706491653531"/>
    <m/>
    <m/>
    <m/>
    <n v="0"/>
    <m/>
    <n v="0"/>
    <m/>
    <n v="0"/>
    <m/>
    <n v="-143.06106331563601"/>
    <n v="-3.4244466769301227"/>
    <n v="5.5336713909129287"/>
    <n v="-3.2276874454432649"/>
    <n v="-78.975606624021509"/>
    <n v="-23.281244310283977"/>
    <n v="9.6236384967839257"/>
    <n v="35.116997550306273"/>
    <s v="Grandes"/>
    <n v="2025"/>
    <n v="2"/>
    <d v="2026-08-03T00:00:00"/>
    <n v="1.0336597699512124"/>
    <s v="55 Riesgos Catastroficos"/>
    <n v="-30.416269659763341"/>
    <n v="-32.682172255266416"/>
    <n v="-143.06106331563601"/>
    <n v="-141.65883646382838"/>
    <n v="7.9032010059289105E-3"/>
    <n v="6.5379107324001866E-3"/>
    <m/>
    <m/>
    <m/>
    <m/>
    <n v="1.1036401066738562E-2"/>
    <n v="1.1923386284529353E-2"/>
    <x v="44"/>
    <x v="2"/>
  </r>
  <r>
    <n v="2026"/>
    <n v="6"/>
    <n v="22"/>
    <x v="29"/>
    <s v="Terremoto y Erupcion Volcanica"/>
    <n v="16"/>
    <s v="b17ef6d19c7a5b1ee83b907c595526dcb1eb06db8227d650d5dda0a9f4ce8cd9"/>
    <s v="62494afd1a4895e2be1120874c058412e30b56ad7bf55525b0ac454fd367add2"/>
    <x v="2"/>
    <n v="809559.21870000008"/>
    <n v="1010673.08277"/>
    <n v="1090281.45578"/>
    <n v="1435674.9696399998"/>
    <n v="157979.49224999998"/>
    <n v="13737.423560000001"/>
    <n v="154519.78195000006"/>
    <n v="20952.418720000001"/>
    <n v="35563119.782749981"/>
    <n v="35274659.092"/>
    <n v="145.131"/>
    <n v="140.405"/>
    <n v="0"/>
    <n v="0"/>
    <n v="28083.42296"/>
    <n v="2755.5105699999999"/>
    <n v="53528.499130000004"/>
    <n v="57261.760490000001"/>
    <n v="0"/>
    <n v="0"/>
    <n v="0"/>
    <n v="0"/>
    <n v="0"/>
    <n v="0"/>
    <s v="Terremoto y Erupcion Volcanica"/>
    <s v="Daños Sin Autos"/>
    <s v="Riesgos Catastroficos"/>
    <x v="45"/>
    <x v="0"/>
    <n v="18235846.34637"/>
    <n v="17846008.112819999"/>
    <n v="558940177.29368985"/>
    <n v="533186385.44996989"/>
    <n v="535437122.91273993"/>
    <n v="512068683.5256899"/>
    <n v="9433065.3521900009"/>
    <n v="9697566.7351200003"/>
    <n v="907474.54581000016"/>
    <n v="276437.41434000002"/>
    <n v="1929407.7138099999"/>
    <n v="2772785.6847800002"/>
    <n v="8.5821436455123372"/>
    <n v="10.421924492768069"/>
    <n v="-201113.86406999989"/>
    <n v="-19.899002704098688"/>
    <n v="41.958950039717848"/>
    <n v="36.449736750937866"/>
    <n v="4.4393838559686571"/>
    <n v="5.6633005901413034"/>
    <n v="0.1448382584733437"/>
    <n v="0.15119594515525098"/>
    <n v="0.18955343016064946"/>
    <n v="0.19737060970245715"/>
    <m/>
    <m/>
    <m/>
    <n v="0"/>
    <m/>
    <n v="0"/>
    <m/>
    <n v="0"/>
    <m/>
    <n v="1049.9936036768745"/>
    <n v="19.514260180210822"/>
    <n v="1.3592351269857894"/>
    <n v="17.408696803610013"/>
    <n v="919.17311679918544"/>
    <n v="-6.5196412545715621"/>
    <n v="52.464431875431885"/>
    <n v="4.8121303753509519"/>
    <s v="Grandes"/>
    <n v="2025"/>
    <n v="2"/>
    <d v="2026-08-03T00:00:00"/>
    <n v="1.0336597699512124"/>
    <s v="56 Terremoto y Erupcion Volcanica"/>
    <n v="-19.899002704098688"/>
    <n v="-22.507386255651621"/>
    <n v="1049.9936036768745"/>
    <n v="1012.54557554383"/>
    <n v="3.0657643717434623E-3"/>
    <n v="7.3653189552207784E-3"/>
    <m/>
    <m/>
    <m/>
    <m/>
    <n v="4.0632911115601345E-3"/>
    <n v="1.0861651013295896E-2"/>
    <x v="45"/>
    <x v="2"/>
  </r>
  <r>
    <n v="2026"/>
    <n v="6"/>
    <n v="22"/>
    <x v="29"/>
    <s v="Huracan y Otros Riesgos Hidrometeorologicos"/>
    <n v="16"/>
    <s v="b17ef6d19c7a5b1ee83b907c595526dcb1eb06db8227d650d5dda0a9f4ce8cd9"/>
    <s v="62494afd1a4895e2be1120874c058412e30b56ad7bf55525b0ac454fd367add2"/>
    <x v="2"/>
    <n v="1119848.4951099998"/>
    <n v="1762112.60201"/>
    <n v="1720343.38463"/>
    <n v="2463795.7626800002"/>
    <n v="-224051.03058999995"/>
    <n v="139699.42460999999"/>
    <n v="399270.59828999994"/>
    <n v="126505.79802000002"/>
    <n v="35563119.782749981"/>
    <n v="35274659.092"/>
    <n v="145.131"/>
    <n v="140.405"/>
    <n v="0"/>
    <n v="0"/>
    <n v="-14782.409970000001"/>
    <n v="60509.158960000001"/>
    <n v="84683.394370000009"/>
    <n v="122892.22175"/>
    <n v="0"/>
    <n v="0"/>
    <n v="0"/>
    <n v="0"/>
    <n v="0"/>
    <n v="0"/>
    <s v="Huracan y Otros Riesgos Hidrometeorologicos"/>
    <s v="Daños Sin Autos"/>
    <s v="Riesgos Catastroficos"/>
    <x v="46"/>
    <x v="0"/>
    <n v="18235846.34637"/>
    <n v="17846008.112819999"/>
    <n v="558940177.29368985"/>
    <n v="533186385.44996989"/>
    <n v="535437122.91273993"/>
    <n v="512068683.5256899"/>
    <n v="14428806.951679999"/>
    <n v="15695578.629980002"/>
    <n v="1139589.9410999997"/>
    <n v="1835326.74049"/>
    <n v="1929407.7138099999"/>
    <n v="2772785.6847800002"/>
    <n v="7.7611995146945372"/>
    <n v="11.22680879470224"/>
    <n v="-642264.10690000025"/>
    <n v="-36.448528100155727"/>
    <n v="58.041049960282152"/>
    <n v="63.55026324906212"/>
    <n v="6.1409186820271442"/>
    <n v="9.8739874534975414"/>
    <n v="0.20035212006625636"/>
    <n v="0.20914659204391794"/>
    <n v="0.33048717110863723"/>
    <n v="0.34411645521407808"/>
    <m/>
    <m/>
    <m/>
    <n v="0"/>
    <m/>
    <n v="0"/>
    <m/>
    <n v="0"/>
    <m/>
    <n v="-260.38078268073406"/>
    <n v="-20.007262729588433"/>
    <n v="7.927951054356468"/>
    <n v="-19.660671133489704"/>
    <n v="-124.43003707880325"/>
    <n v="-31.091330953173191"/>
    <n v="-17.456090512164007"/>
    <n v="49.237582410296035"/>
    <s v="Grandes"/>
    <n v="2025"/>
    <n v="2"/>
    <d v="2026-08-03T00:00:00"/>
    <n v="1.0336597699512124"/>
    <s v="57 Huracan y Otros Riesgos Hidrometeorologicos"/>
    <n v="-36.448528100155727"/>
    <n v="-38.517998138939056"/>
    <n v="-260.38078268073406"/>
    <n v="-255.15819357882506"/>
    <n v="4.8374366341854477E-3"/>
    <n v="6.0236217906894729E-3"/>
    <m/>
    <m/>
    <m/>
    <m/>
    <n v="6.9731099551784258E-3"/>
    <n v="1.2604123571280358E-2"/>
    <x v="46"/>
    <x v="2"/>
  </r>
  <r>
    <n v="2026"/>
    <n v="6"/>
    <n v="123"/>
    <x v="18"/>
    <s v="Agricola y de Animales"/>
    <n v="236"/>
    <s v="9a049b03f6fc40bfcf2f136320359257ed4af8513f71aa6fef47f17059bbae23"/>
    <s v="62494afd1a4895e2be1120874c058412e30b56ad7bf55525b0ac454fd367add2"/>
    <x v="2"/>
    <n v="67500.163120000012"/>
    <n v="41811.246420000003"/>
    <n v="165148.04985000001"/>
    <n v="109486.63615999999"/>
    <n v="62156.575510000017"/>
    <n v="13589.457159999998"/>
    <n v="93904.584029999998"/>
    <n v="64216.92211"/>
    <n v="35563119.782749981"/>
    <n v="35274659.092"/>
    <n v="145.131"/>
    <n v="140.405"/>
    <n v="0"/>
    <n v="0"/>
    <n v="6451.4662500000004"/>
    <n v="1166.5903600000001"/>
    <n v="12080.69651"/>
    <n v="8481.5305700000008"/>
    <n v="0"/>
    <n v="0"/>
    <n v="0"/>
    <n v="0"/>
    <n v="0"/>
    <n v="0"/>
    <s v="Agricola y de Animales"/>
    <s v="Daños Sin Autos"/>
    <s v="Agricola y de Animales"/>
    <x v="48"/>
    <x v="0"/>
    <n v="67500.163120000012"/>
    <n v="41811.246420000003"/>
    <n v="558940177.29368985"/>
    <n v="533186385.44996989"/>
    <n v="535437122.91273993"/>
    <n v="512068683.5256899"/>
    <n v="305156.75800999999"/>
    <n v="265372.92543999996"/>
    <n v="295710.49171000003"/>
    <n v="147687.42582999996"/>
    <n v="67500.163120000012"/>
    <n v="41811.246420000003"/>
    <n v="22.119832298712531"/>
    <n v="15.755656441091389"/>
    <n v="25688.916700000009"/>
    <n v="61.440207837745689"/>
    <n v="100"/>
    <n v="100"/>
    <n v="100"/>
    <n v="100"/>
    <n v="1.207645573929331E-2"/>
    <n v="1.2606552708337425E-2"/>
    <n v="7.8417693251327854E-3"/>
    <n v="8.1651637300140384E-3"/>
    <m/>
    <m/>
    <m/>
    <n v="0"/>
    <m/>
    <n v="0"/>
    <m/>
    <n v="0"/>
    <m/>
    <n v="357.38821483580159"/>
    <n v="92.083593041841539"/>
    <n v="32.501918319994431"/>
    <n v="21.019401493186205"/>
    <n v="453.01899203075874"/>
    <n v="42.435335347733094"/>
    <n v="53.403098444362797"/>
    <n v="13.754479222492504"/>
    <s v="Grandes"/>
    <n v="2025"/>
    <n v="2"/>
    <d v="2026-08-03T00:00:00"/>
    <n v="1.0336597699512124"/>
    <s v="59 Agricola y de Animales"/>
    <n v="61.440207837745689"/>
    <n v="56.1831199499672"/>
    <n v="357.38821483580165"/>
    <n v="342.49396961380222"/>
    <n v="4.6438009617509899E-4"/>
    <n v="4.8928698092316605E-2"/>
    <m/>
    <m/>
    <m/>
    <m/>
    <n v="3.0987241886309448E-4"/>
    <n v="2.4824070988970458E-2"/>
    <x v="48"/>
    <x v="2"/>
  </r>
  <r>
    <n v="2026"/>
    <n v="6"/>
    <n v="1"/>
    <x v="23"/>
    <s v="AyA Agricola"/>
    <n v="30"/>
    <s v="624b60c58c9d8bfb6ff1886c2fd605d2adeb6ea4da576068201b6c6958ce93f4"/>
    <s v="62494afd1a4895e2be1120874c058412e30b56ad7bf55525b0ac454fd367add2"/>
    <x v="2"/>
    <n v="31282.012469999998"/>
    <n v="18866.358"/>
    <n v="31524.560669999999"/>
    <n v="18866.358"/>
    <n v="762.99601000000018"/>
    <n v="155.60801000000001"/>
    <n v="832.96690999999998"/>
    <n v="1378.695010000001"/>
    <n v="35563119.782749981"/>
    <n v="35274659.092"/>
    <n v="145.131"/>
    <n v="140.405"/>
    <n v="0"/>
    <n v="0"/>
    <n v="3.8379000000000003"/>
    <n v="155.60801000000001"/>
    <n v="-2929.86391"/>
    <n v="-1601.2941899999998"/>
    <n v="0"/>
    <n v="0"/>
    <n v="0"/>
    <n v="0"/>
    <n v="0"/>
    <n v="0"/>
    <s v="AyA Agricola"/>
    <s v="Daños Sin Autos"/>
    <s v="Agricola y de Animales"/>
    <x v="49"/>
    <x v="0"/>
    <n v="36847039.208959997"/>
    <n v="34421360.903379999"/>
    <n v="558940177.29368985"/>
    <n v="533186385.44996989"/>
    <n v="535437122.91273993"/>
    <n v="512068683.5256899"/>
    <n v="204564.57133000001"/>
    <n v="156550.80340999999"/>
    <n v="222840.65741999997"/>
    <n v="135146.33537999997"/>
    <n v="31282.012469999998"/>
    <n v="18866.358"/>
    <n v="15.291999130942571"/>
    <n v="12.051268718557642"/>
    <n v="12415.654469999998"/>
    <n v="65.808432501916883"/>
    <n v="100"/>
    <n v="100"/>
    <n v="8.4896950044206623E-2"/>
    <n v="5.4810029309873748E-2"/>
    <n v="5.5966655718798254E-3"/>
    <n v="5.8423316448116391E-3"/>
    <n v="3.5384170554314111E-3"/>
    <n v="3.6843413016592911E-3"/>
    <m/>
    <m/>
    <m/>
    <n v="0"/>
    <m/>
    <n v="0"/>
    <m/>
    <n v="0"/>
    <m/>
    <n v="390.33209151636868"/>
    <n v="2.4390886319469596"/>
    <n v="0.82479093209192789"/>
    <n v="0.34239533253662047"/>
    <n v="-97.533610255667426"/>
    <n v="82.968496875642856"/>
    <n v="-0.13099243234133698"/>
    <n v="-9.7176403294137987"/>
    <s v="Grandes"/>
    <n v="2025"/>
    <n v="2"/>
    <d v="2026-08-03T00:00:00"/>
    <n v="1.0336597699512124"/>
    <s v="60 AyA Agricola"/>
    <n v="65.808432501916883"/>
    <n v="60.409099127213665"/>
    <n v="390.33209151636868"/>
    <n v="374.36507230953936"/>
    <n v="8.8643968421721827E-5"/>
    <n v="2.3384523742074836E-2"/>
    <m/>
    <m/>
    <m/>
    <m/>
    <n v="5.3396142156141413E-5"/>
    <n v="1.4523307772688596E-2"/>
    <x v="49"/>
    <x v="2"/>
  </r>
  <r>
    <n v="2026"/>
    <n v="6"/>
    <n v="41"/>
    <x v="11"/>
    <s v="AyA Pecuario"/>
    <n v="29"/>
    <s v="35135aaa6cc23891b40cb3f378c53a17a1127210ce60e125ccf03efcfdaec458"/>
    <s v="62494afd1a4895e2be1120874c058412e30b56ad7bf55525b0ac454fd367add2"/>
    <x v="2"/>
    <n v="1355.9682"/>
    <n v="-466.51095000000004"/>
    <n v="3357.9363000000003"/>
    <n v="1773.83905"/>
    <n v="1383.62454"/>
    <n v="656.97266999999999"/>
    <n v="2436.4147999999996"/>
    <n v="1103.0888799999998"/>
    <n v="35563119.782749981"/>
    <n v="35274659.092"/>
    <n v="145.131"/>
    <n v="140.405"/>
    <n v="0"/>
    <n v="0"/>
    <n v="542.38454000000002"/>
    <n v="193.25267000000002"/>
    <n v="487.89165000000003"/>
    <n v="587.53577000000007"/>
    <n v="0"/>
    <n v="0"/>
    <n v="0"/>
    <n v="0"/>
    <n v="0"/>
    <n v="0"/>
    <s v="AyA Pecuario"/>
    <s v="Daños Sin Autos"/>
    <s v="Agricola y de Animales"/>
    <x v="51"/>
    <x v="0"/>
    <n v="24204021.398200002"/>
    <n v="22924639.598130003"/>
    <n v="558940177.29368985"/>
    <n v="533186385.44996989"/>
    <n v="535437122.91273993"/>
    <n v="512068683.5256899"/>
    <n v="100592.18668"/>
    <n v="108818.62203"/>
    <n v="72569.331290000016"/>
    <n v="12360.283770000002"/>
    <n v="12103.05242"/>
    <n v="24108.487670000002"/>
    <n v="1.3479856087765087"/>
    <n v="-0.42870507023272958"/>
    <n v="1822.4791500000001"/>
    <n v="-390.66160183378332"/>
    <n v="11.203522491229531"/>
    <n v="-1.935048586977584"/>
    <n v="5.6022434358814453E-3"/>
    <n v="-2.0349761574356617E-3"/>
    <n v="2.4259630190933998E-4"/>
    <n v="2.5324508555246028E-4"/>
    <n v="-8.7494910359779584E-5"/>
    <n v="-9.1103198654521054E-5"/>
    <m/>
    <m/>
    <m/>
    <n v="0"/>
    <m/>
    <n v="0"/>
    <m/>
    <n v="0"/>
    <m/>
    <n v="110.60610329498184"/>
    <n v="102.03960092869436"/>
    <n v="-140.8268487588555"/>
    <n v="1.906624348611935"/>
    <n v="180.66082605740968"/>
    <n v="-16.959668685363628"/>
    <n v="111.1690556704547"/>
    <n v="32.892068852250475"/>
    <s v="Grandes"/>
    <n v="2025"/>
    <n v="2"/>
    <d v="2026-08-03T00:00:00"/>
    <n v="1.0336597699512124"/>
    <s v="62 AyA Pecuario"/>
    <n v="-390.66160183378332"/>
    <n v="-381.19658932600441"/>
    <n v="110.60610329498182"/>
    <n v="103.74799273161437"/>
    <n v="9.4421870761427938E-6"/>
    <n v="1.8170652014685748E-4"/>
    <m/>
    <m/>
    <m/>
    <m/>
    <n v="5.020373411546352E-6"/>
    <n v="1.837880372432496E-5"/>
    <x v="51"/>
    <x v="2"/>
  </r>
  <r>
    <n v="2026"/>
    <n v="6"/>
    <n v="18"/>
    <x v="24"/>
    <s v="Diversos"/>
    <n v="5"/>
    <s v="ef2d127de37b942baad06145e54b0c619a1f22327b2ebbcfbec78f5564afe39d"/>
    <s v="62494afd1a4895e2be1120874c058412e30b56ad7bf55525b0ac454fd367add2"/>
    <x v="2"/>
    <n v="1510990.58366"/>
    <n v="1453540.0367100001"/>
    <n v="2943524.6804299997"/>
    <n v="2778833.81592"/>
    <n v="33751.409910000002"/>
    <n v="53549.821809999994"/>
    <n v="92939.001779999991"/>
    <n v="106754.49666999998"/>
    <n v="35563119.782749981"/>
    <n v="35274659.092"/>
    <n v="145.131"/>
    <n v="140.405"/>
    <n v="0"/>
    <n v="0"/>
    <n v="33724.120350000005"/>
    <n v="53412.801369999994"/>
    <n v="1521371.21499"/>
    <n v="1441628.61513"/>
    <n v="0"/>
    <n v="0"/>
    <n v="0"/>
    <n v="0"/>
    <n v="0"/>
    <n v="0"/>
    <s v="Diversos"/>
    <s v="Daños Sin Autos"/>
    <s v="Diversos"/>
    <x v="52"/>
    <x v="0"/>
    <n v="12682763.976389999"/>
    <n v="13516428.326850001"/>
    <n v="558940177.29368985"/>
    <n v="533186385.44996989"/>
    <n v="535437122.91273993"/>
    <n v="512068683.5256899"/>
    <n v="18731365.569540001"/>
    <n v="19037256.571589999"/>
    <n v="4255932.8630999988"/>
    <n v="5127603.960119999"/>
    <n v="1510990.58366"/>
    <n v="1453540.0367100001"/>
    <n v="8.0666333591668113"/>
    <n v="7.6352389917314651"/>
    <n v="57450.546949999873"/>
    <n v="3.9524571390572527"/>
    <n v="100"/>
    <n v="100"/>
    <n v="11.913732578110201"/>
    <n v="10.753876701455104"/>
    <n v="0.27033136014233317"/>
    <n v="0.2821975763354469"/>
    <n v="0.27261386944141869"/>
    <n v="0.28385645978232876"/>
    <m/>
    <m/>
    <m/>
    <n v="0"/>
    <m/>
    <n v="0"/>
    <m/>
    <n v="0"/>
    <m/>
    <n v="-36.971947302171607"/>
    <n v="2.233727349130501"/>
    <n v="3.6840967883627598"/>
    <n v="0.79304375787111592"/>
    <n v="-36.861352550324014"/>
    <n v="5.5314246001428868"/>
    <n v="2.2166924165330464"/>
    <n v="3.705031990169219"/>
    <s v="Grandes"/>
    <n v="2025"/>
    <n v="2"/>
    <d v="2026-08-03T00:00:00"/>
    <n v="1.0336597699512124"/>
    <s v="63 Diversos"/>
    <n v="3.9524571390572527"/>
    <n v="0.56738218994795508"/>
    <n v="-36.9719473021716"/>
    <n v="-39.024372883542476"/>
    <n v="8.2769023033175144E-3"/>
    <n v="6.5070573751222832E-3"/>
    <m/>
    <m/>
    <m/>
    <m/>
    <n v="7.8647402674727803E-3"/>
    <n v="5.8296874460856511E-3"/>
    <x v="52"/>
    <x v="2"/>
  </r>
  <r>
    <n v="2026"/>
    <n v="6"/>
    <n v="1"/>
    <x v="23"/>
    <s v="Miscelaneos"/>
    <n v="30"/>
    <s v="624b60c58c9d8bfb6ff1886c2fd605d2adeb6ea4da576068201b6c6958ce93f4"/>
    <s v="62494afd1a4895e2be1120874c058412e30b56ad7bf55525b0ac454fd367add2"/>
    <x v="2"/>
    <n v="619249.42290000001"/>
    <n v="481229.74235000001"/>
    <n v="1109815.8960600002"/>
    <n v="1000030.41325"/>
    <n v="51133.000439999982"/>
    <n v="50058.828229999999"/>
    <n v="107197.98228000001"/>
    <n v="93184.110689999972"/>
    <n v="35563119.782749981"/>
    <n v="35274659.092"/>
    <n v="145.131"/>
    <n v="140.405"/>
    <n v="0"/>
    <n v="0"/>
    <n v="50934.589030000003"/>
    <n v="47813.77188"/>
    <n v="460456.16012000002"/>
    <n v="460014.60448000004"/>
    <n v="0"/>
    <n v="0"/>
    <n v="0"/>
    <n v="0"/>
    <n v="0"/>
    <n v="0"/>
    <s v="Miscelaneos"/>
    <s v="Daños Sin Autos"/>
    <s v="Diversos"/>
    <x v="53"/>
    <x v="0"/>
    <n v="36847039.208959997"/>
    <n v="34421360.903379999"/>
    <n v="558940177.29368985"/>
    <n v="533186385.44996989"/>
    <n v="535437122.91273993"/>
    <n v="512068683.5256899"/>
    <n v="8825960.7029900011"/>
    <n v="9299326.5157200005"/>
    <n v="1450320.2206299996"/>
    <n v="1811773.9441199994"/>
    <n v="877898.72311000002"/>
    <n v="716462.4524500001"/>
    <n v="7.0162268305841744"/>
    <n v="5.1748881119133481"/>
    <n v="138019.68054999999"/>
    <n v="28.680621417123021"/>
    <n v="70.537683516189432"/>
    <n v="67.167475518695625"/>
    <n v="1.6805947945728534"/>
    <n v="1.3980555379573787"/>
    <n v="0.11078992852120938"/>
    <n v="0.11565306109731935"/>
    <n v="9.025544452787887E-2"/>
    <n v="9.3977577194653272E-2"/>
    <m/>
    <m/>
    <m/>
    <n v="0"/>
    <m/>
    <n v="0"/>
    <m/>
    <n v="0"/>
    <m/>
    <n v="2.1458197244741628"/>
    <n v="8.2572544356262139"/>
    <n v="10.402272308761839"/>
    <n v="3.5256352157724513"/>
    <n v="6.5270256398772153"/>
    <n v="9.5987309033174206E-2"/>
    <n v="11.061767317159115"/>
    <n v="10.393968238040753"/>
    <s v="Grandes"/>
    <n v="2025"/>
    <n v="2"/>
    <d v="2026-08-03T00:00:00"/>
    <n v="1.0336597699512124"/>
    <s v="64 Miscelaneos"/>
    <n v="28.680621417123021"/>
    <n v="24.490306344414066"/>
    <n v="2.1458197244741668"/>
    <n v="-1.1804244550454555"/>
    <n v="3.1206932992372633E-3"/>
    <n v="4.9227438938209247E-3"/>
    <m/>
    <m/>
    <m/>
    <m/>
    <n v="2.8303165935026696E-3"/>
    <n v="2.6779466970822093E-3"/>
    <x v="53"/>
    <x v="2"/>
  </r>
  <r>
    <n v="2026"/>
    <n v="6"/>
    <n v="23"/>
    <x v="28"/>
    <s v="Tecnicos"/>
    <n v="17"/>
    <s v="4523540f1504cd17100c4835e85b7eefd49911580f8efff0599a8f283be6b9e3"/>
    <s v="62494afd1a4895e2be1120874c058412e30b56ad7bf55525b0ac454fd367add2"/>
    <x v="2"/>
    <n v="757665.76532000001"/>
    <n v="632024.73196"/>
    <n v="1670560.2329799999"/>
    <n v="1524595.5336500001"/>
    <n v="372951.03084000008"/>
    <n v="39668.260790000022"/>
    <n v="680401.86518000008"/>
    <n v="52777.139669999997"/>
    <n v="35563119.782749981"/>
    <n v="35274659.092"/>
    <n v="145.131"/>
    <n v="140.405"/>
    <n v="0"/>
    <n v="0"/>
    <n v="14379.723980000001"/>
    <n v="-1063.4399099999998"/>
    <n v="82023.990420000002"/>
    <n v="6269.4676300000001"/>
    <n v="0"/>
    <n v="0"/>
    <n v="0"/>
    <n v="0"/>
    <n v="0"/>
    <n v="0"/>
    <s v="Tecnicos"/>
    <s v="Daños Sin Autos"/>
    <s v="Diversos"/>
    <x v="54"/>
    <x v="0"/>
    <n v="12771305.68936"/>
    <n v="12724961.123440001"/>
    <n v="558940177.29368985"/>
    <n v="533186385.44996989"/>
    <n v="535437122.91273993"/>
    <n v="512068683.5256899"/>
    <n v="9905404.8665500041"/>
    <n v="9737930.0558699984"/>
    <n v="2805612.6424699998"/>
    <n v="3315830.0159999998"/>
    <n v="956452.55241999996"/>
    <n v="789922.22794000001"/>
    <n v="7.6490135994197948"/>
    <n v="6.4903396135918765"/>
    <n v="125641.03336"/>
    <n v="19.879132414702983"/>
    <n v="79.216241663317959"/>
    <n v="80.01100736312064"/>
    <n v="5.9325630734156229"/>
    <n v="4.9668107102958414"/>
    <n v="0.13555399953327951"/>
    <n v="0.1415041529429921"/>
    <n v="0.11853729750181409"/>
    <n v="0.12342577320065543"/>
    <m/>
    <m/>
    <m/>
    <n v="0"/>
    <m/>
    <n v="0"/>
    <m/>
    <n v="0"/>
    <m/>
    <n v="840.17489905687364"/>
    <n v="49.22368779358591"/>
    <n v="6.2763779301773539"/>
    <n v="13.293033585408361"/>
    <n v="-1452.1896107886344"/>
    <n v="1208.3086995697593"/>
    <n v="17.531119744807949"/>
    <n v="-16.962204333129314"/>
    <s v="Grandes"/>
    <n v="2025"/>
    <n v="2"/>
    <d v="2026-08-03T00:00:00"/>
    <n v="1.0336597699512124"/>
    <s v="65 Tecnicos"/>
    <n v="19.879132414702983"/>
    <n v="15.975426247227489"/>
    <n v="840.17489905687364"/>
    <n v="809.55934088568495"/>
    <n v="4.6974513011940845E-3"/>
    <n v="5.8507409044108961E-3"/>
    <m/>
    <m/>
    <m/>
    <m/>
    <n v="4.3149568054095915E-3"/>
    <n v="4.2124508299759946E-3"/>
    <x v="54"/>
    <x v="2"/>
  </r>
  <r>
    <n v="2026"/>
    <n v="6"/>
    <n v="102"/>
    <x v="36"/>
    <s v="Credito"/>
    <n v="224"/>
    <s v="84a5092e4a5b6fe968fd523fb2fc917dbffae44105f82b6b94c8ed5b9a800223"/>
    <s v="62494afd1a4895e2be1120874c058412e30b56ad7bf55525b0ac454fd367add2"/>
    <x v="2"/>
    <n v="185293.45986999999"/>
    <n v="220672.46857"/>
    <n v="294034.91798000003"/>
    <n v="354325.00573000003"/>
    <n v="63612.610930000003"/>
    <n v="119475.68799000002"/>
    <n v="135200.68581"/>
    <n v="165706.68646"/>
    <n v="35563119.782749981"/>
    <n v="35274659.092"/>
    <n v="145.131"/>
    <n v="140.405"/>
    <n v="4320.4513099999995"/>
    <n v="-5468.3426799999997"/>
    <n v="16890.649140000001"/>
    <n v="17557.833360000001"/>
    <n v="31026.64084"/>
    <n v="38969.685010000001"/>
    <n v="0"/>
    <n v="0"/>
    <n v="0"/>
    <n v="0"/>
    <n v="0"/>
    <n v="0"/>
    <s v="Credito"/>
    <s v="Daños Sin Autos"/>
    <s v="Credito"/>
    <x v="55"/>
    <x v="0"/>
    <n v="185293.45986999999"/>
    <n v="220672.46857"/>
    <n v="558940177.29368985"/>
    <n v="533186385.44996989"/>
    <n v="535437122.91273993"/>
    <n v="512068683.5256899"/>
    <n v="1017944.68563"/>
    <n v="1407067.05657"/>
    <n v="418071.25066000002"/>
    <n v="857804.92930000008"/>
    <n v="185293.45986999999"/>
    <n v="220672.46857"/>
    <n v="18.202704182823346"/>
    <n v="15.683152237813891"/>
    <n v="-35379.008700000006"/>
    <n v="-16.032361866100821"/>
    <n v="100"/>
    <n v="100"/>
    <n v="100"/>
    <n v="100"/>
    <n v="3.3150857175300044E-2"/>
    <n v="3.4606016643376668E-2"/>
    <n v="4.1387491239816401E-2"/>
    <n v="4.3094310523078314E-2"/>
    <m/>
    <m/>
    <m/>
    <n v="0"/>
    <m/>
    <n v="0"/>
    <m/>
    <n v="0"/>
    <m/>
    <n v="-46.756857399034772"/>
    <n v="34.330737293496469"/>
    <n v="54.141637497520847"/>
    <n v="15.215734358575519"/>
    <n v="-3.799923409228656"/>
    <n v="-20.382623487877151"/>
    <n v="54.439180919077543"/>
    <n v="45.055107208319725"/>
    <s v="Grandes"/>
    <n v="2025"/>
    <n v="2"/>
    <d v="2026-08-03T00:00:00"/>
    <n v="1.0336597699512124"/>
    <s v="66 Credito"/>
    <n v="-16.032361866100821"/>
    <n v="-18.766657487441591"/>
    <n v="-46.756857399034772"/>
    <n v="-48.490650261566969"/>
    <n v="8.2679731074275075E-4"/>
    <n v="3.3133843956737449E-2"/>
    <m/>
    <m/>
    <m/>
    <m/>
    <n v="1.0028214441512614E-3"/>
    <n v="2.4596126411444687E-2"/>
    <x v="55"/>
    <x v="2"/>
  </r>
  <r>
    <n v="2026"/>
    <n v="6"/>
    <n v="46"/>
    <x v="10"/>
    <s v="Total General"/>
    <n v="34"/>
    <s v="86e50149658661312a9e0b35558d84f6c6d3da797f552a9657fe0558ca40cdef"/>
    <s v="62494afd1a4895e2be1120874c058412e30b56ad7bf55525b0ac454fd367add2"/>
    <x v="3"/>
    <n v="37207993.956"/>
    <n v="34287174.897239998"/>
    <n v="74892722.330689996"/>
    <n v="69651364.593879998"/>
    <n v="21547525.231319997"/>
    <n v="18807100.298499987"/>
    <n v="45177040.37778002"/>
    <n v="38507893.782129988"/>
    <n v="35563119.782749981"/>
    <n v="35274659.092"/>
    <n v="145.131"/>
    <n v="140.405"/>
    <n v="109937.84663"/>
    <n v="115651.28493000001"/>
    <n v="21515903.643490002"/>
    <n v="18797999.149270002"/>
    <n v="34431085.833109997"/>
    <n v="31690880.923939999"/>
    <n v="0"/>
    <n v="0"/>
    <n v="0"/>
    <n v="0"/>
    <n v="0"/>
    <n v="0"/>
    <s v="Total General"/>
    <s v="Totales"/>
    <s v="Total General"/>
    <x v="0"/>
    <x v="0"/>
    <n v="37207993.956"/>
    <n v="34287174.897239998"/>
    <n v="558940177.29368985"/>
    <n v="533186385.44996989"/>
    <n v="535437122.91273993"/>
    <n v="512068683.5256899"/>
    <n v="558940177.29368985"/>
    <n v="533186385.44996989"/>
    <n v="290994775.94425023"/>
    <n v="269811598.98249996"/>
    <n v="37207993.956"/>
    <n v="34287174.897239998"/>
    <n v="6.656883056100189"/>
    <n v="6.4306171036802002"/>
    <n v="2920819.0587600023"/>
    <n v="8.5186926817791608"/>
    <n v="100"/>
    <n v="100"/>
    <n v="100"/>
    <n v="100"/>
    <n v="6.656883056100189"/>
    <n v="6.9490874584098972"/>
    <n v="6.4306171036802002"/>
    <n v="6.6958156201168766"/>
    <m/>
    <m/>
    <m/>
    <n v="0"/>
    <m/>
    <n v="0"/>
    <m/>
    <n v="0"/>
    <m/>
    <n v="14.571225172009017"/>
    <n v="57.911010351164968"/>
    <n v="54.85170579047589"/>
    <n v="7.4047807770432783"/>
    <n v="14.45847758922547"/>
    <n v="8.6466668936930233"/>
    <n v="62.489762152083053"/>
    <n v="59.3167453892693"/>
    <s v="Grandes"/>
    <n v="2025"/>
    <n v="2"/>
    <d v="2026-08-03T00:00:00"/>
    <n v="1.0336597699512124"/>
    <s v="10 Total General"/>
    <n v="8.5186926817791608"/>
    <n v="4.9849242820982589"/>
    <n v="14.571225172009006"/>
    <n v="10.84036401785921"/>
    <n v="0.21059097961089732"/>
    <n v="4.4314092022593793E-3"/>
    <n v="45143869.513400003"/>
    <n v="39946146.77555"/>
    <n v="0.12694012726998491"/>
    <n v="0.11305680364049901"/>
    <n v="0.19712941762390235"/>
    <n v="4.1352836334144329E-3"/>
    <x v="0"/>
    <x v="3"/>
  </r>
  <r>
    <n v="2026"/>
    <n v="6"/>
    <n v="46"/>
    <x v="10"/>
    <s v="Total General Sin Pensiones"/>
    <n v="34"/>
    <s v="86e50149658661312a9e0b35558d84f6c6d3da797f552a9657fe0558ca40cdef"/>
    <s v="62494afd1a4895e2be1120874c058412e30b56ad7bf55525b0ac454fd367add2"/>
    <x v="3"/>
    <n v="37207993.956"/>
    <n v="34287174.897239998"/>
    <n v="74892722.330689996"/>
    <n v="69651364.593879998"/>
    <n v="21547525.231319997"/>
    <n v="18807100.298499987"/>
    <n v="45177040.37778002"/>
    <n v="38507893.782129988"/>
    <n v="35563119.782749981"/>
    <n v="35274659.092"/>
    <n v="145.131"/>
    <n v="140.405"/>
    <n v="109937.84663"/>
    <n v="115651.28493000001"/>
    <n v="21515903.643490002"/>
    <n v="18797999.149270002"/>
    <n v="34431085.833109997"/>
    <n v="31690880.923939999"/>
    <n v="0"/>
    <n v="0"/>
    <n v="0"/>
    <n v="0"/>
    <n v="0"/>
    <n v="0"/>
    <s v="Total General Sin Pensiones"/>
    <s v="Totales"/>
    <s v="Total General Sin Pensiones"/>
    <x v="1"/>
    <x v="0"/>
    <n v="37207993.956"/>
    <n v="34287174.897239998"/>
    <n v="558940177.29368985"/>
    <n v="533186385.44996989"/>
    <n v="535437122.91273993"/>
    <n v="512068683.5256899"/>
    <n v="535437122.91273993"/>
    <n v="512068683.5256899"/>
    <n v="272087211.59836"/>
    <n v="252694789.22596997"/>
    <n v="37207993.956"/>
    <n v="34287174.897239998"/>
    <n v="6.9490874584098972"/>
    <n v="6.6958156201168766"/>
    <n v="2920819.0587600023"/>
    <n v="8.5186926817791608"/>
    <n v="100"/>
    <n v="100"/>
    <n v="100"/>
    <n v="100"/>
    <n v="6.656883056100189"/>
    <n v="6.9490874584098972"/>
    <n v="6.4306171036802002"/>
    <n v="6.6958156201168766"/>
    <m/>
    <m/>
    <m/>
    <n v="0"/>
    <m/>
    <n v="0"/>
    <m/>
    <n v="0"/>
    <m/>
    <n v="14.571225172009017"/>
    <n v="57.911010351164968"/>
    <n v="54.85170579047589"/>
    <n v="7.9193450896645796"/>
    <n v="14.45847758922547"/>
    <n v="8.6466668936930233"/>
    <n v="62.489762152083053"/>
    <n v="59.3167453892693"/>
    <s v="Grandes"/>
    <n v="2025"/>
    <n v="2"/>
    <d v="2026-08-03T00:00:00"/>
    <n v="1.0336597699512124"/>
    <s v="11 Total General Sin Pensiones"/>
    <n v="8.5186926817791608"/>
    <n v="4.9849242820982589"/>
    <n v="14.571225172009006"/>
    <n v="10.84036401785921"/>
    <n v="0.21059097961089732"/>
    <n v="4.8289816504629721E-3"/>
    <m/>
    <m/>
    <m/>
    <m/>
    <n v="0.19712941762390235"/>
    <n v="4.4833946818601152E-3"/>
    <x v="1"/>
    <x v="3"/>
  </r>
  <r>
    <n v="2026"/>
    <n v="6"/>
    <n v="1"/>
    <x v="23"/>
    <s v="Vida Total"/>
    <n v="30"/>
    <s v="624b60c58c9d8bfb6ff1886c2fd605d2adeb6ea4da576068201b6c6958ce93f4"/>
    <s v="62494afd1a4895e2be1120874c058412e30b56ad7bf55525b0ac454fd367add2"/>
    <x v="3"/>
    <n v="23910775.806330003"/>
    <n v="22774685.90904"/>
    <n v="38474216.593520001"/>
    <n v="31556118.632840004"/>
    <n v="5891019.0395800006"/>
    <n v="5137218.1750299996"/>
    <n v="11637780.818910003"/>
    <n v="10483500.54132"/>
    <n v="35563119.782749981"/>
    <n v="35274659.092"/>
    <n v="145.131"/>
    <n v="140.405"/>
    <n v="-33019.732749999996"/>
    <n v="-54952.889000000003"/>
    <n v="5153153.3131099995"/>
    <n v="4383851.3551599998"/>
    <n v="7464479.2758500008"/>
    <n v="7028611.9401400005"/>
    <n v="7056015.8906100001"/>
    <n v="4584249.9520699997"/>
    <n v="5484654.4248299999"/>
    <n v="8206406.2182100005"/>
    <n v="11370105.49089"/>
    <n v="9984029.7387600001"/>
    <s v="Vida Total"/>
    <s v="Totales"/>
    <s v="Vida Total"/>
    <x v="2"/>
    <x v="0"/>
    <n v="36847039.208959997"/>
    <n v="34421360.903379999"/>
    <n v="558940177.29368985"/>
    <n v="533186385.44996989"/>
    <n v="535437122.91273993"/>
    <n v="512068683.5256899"/>
    <n v="229504437.01060998"/>
    <n v="215530450.89256996"/>
    <n v="107972465.57320999"/>
    <n v="106915701.13472"/>
    <n v="23910775.806330003"/>
    <n v="22774685.90904"/>
    <n v="10.418437271966384"/>
    <n v="10.566806599588995"/>
    <n v="1136089.8972900026"/>
    <n v="4.9883888709922886"/>
    <n v="100"/>
    <n v="100"/>
    <n v="64.891986763798599"/>
    <n v="66.164397081707605"/>
    <n v="4.2778774505176269"/>
    <n v="4.465655215734218"/>
    <n v="4.2714305035789408"/>
    <n v="4.4475842092572373"/>
    <n v="3.0744572882849321"/>
    <n v="2.3897814335399734"/>
    <n v="4.9541985501414771"/>
    <n v="2471765.9385400005"/>
    <n v="53.918655491808074"/>
    <n v="-2721751.7933800006"/>
    <n v="-33.166184088480023"/>
    <n v="1386075.7521299999"/>
    <n v="13.88292892146521"/>
    <n v="14.673327837504168"/>
    <n v="24.637506901890006"/>
    <n v="22.556702628293433"/>
    <n v="5.4560382670761891"/>
    <n v="17.548541125704343"/>
    <n v="6.2013287889858715"/>
    <n v="69.035670442305502"/>
    <n v="62.371509374761111"/>
    <s v="Grandes"/>
    <n v="2025"/>
    <n v="2"/>
    <d v="2026-08-03T00:00:00"/>
    <n v="1.0336597699512124"/>
    <s v="12 Vida Total"/>
    <n v="4.9883888709922886"/>
    <n v="1.5695801684800281"/>
    <n v="14.673327837504177"/>
    <n v="10.939141844435539"/>
    <n v="0.10818571831873439"/>
    <n v="1.0854383518989834E-2"/>
    <m/>
    <m/>
    <m/>
    <m/>
    <n v="8.9311089952559333E-2"/>
    <n v="1.1165740171311753E-2"/>
    <x v="2"/>
    <x v="3"/>
  </r>
  <r>
    <n v="2026"/>
    <n v="6"/>
    <n v="43"/>
    <x v="0"/>
    <s v="Vida Individual"/>
    <n v="31"/>
    <s v="eb1e33e8a81b697b75855af6bfcdbcbf7cbbde9f94962ceaec1ed8af21f5a50f"/>
    <s v="62494afd1a4895e2be1120874c058412e30b56ad7bf55525b0ac454fd367add2"/>
    <x v="3"/>
    <n v="16454224.14683"/>
    <n v="16886840.084459998"/>
    <n v="36195764.454380006"/>
    <n v="35645407.540959999"/>
    <n v="9792895.2962000072"/>
    <n v="10461904.669379996"/>
    <n v="20810610.691510003"/>
    <n v="21282856.493610006"/>
    <n v="35563119.782749981"/>
    <n v="35274659.092"/>
    <n v="145.131"/>
    <n v="140.405"/>
    <n v="744.31256999999994"/>
    <n v="705.21600000000001"/>
    <n v="9752953.3571700007"/>
    <n v="10322783.59767"/>
    <n v="9175763.8798099998"/>
    <n v="10569562.80019"/>
    <n v="1906192.0248499999"/>
    <n v="1950261.9525300001"/>
    <n v="10285476.582910001"/>
    <n v="10195900.43053"/>
    <n v="4262555.5390699999"/>
    <n v="4740677.7013999997"/>
    <s v="Vida Individual"/>
    <s v="Vida"/>
    <s v="Vida"/>
    <x v="3"/>
    <x v="0"/>
    <n v="63098720.828300007"/>
    <n v="63645419.190459996"/>
    <n v="558940177.29368985"/>
    <n v="533186385.44996989"/>
    <n v="535437122.91273993"/>
    <n v="512068683.5256899"/>
    <n v="171635604.89679998"/>
    <n v="160803690.49424002"/>
    <n v="79251984.91757001"/>
    <n v="77260926.294649988"/>
    <n v="19257575.448970001"/>
    <n v="19484019.931259997"/>
    <n v="9.5867195834590948"/>
    <n v="10.50152520290875"/>
    <n v="-432615.93762999773"/>
    <n v="-2.5618525163159989"/>
    <n v="85.442864759540953"/>
    <n v="86.670205347957449"/>
    <n v="26.07695359087251"/>
    <n v="26.532687346949263"/>
    <n v="2.9438256212854572"/>
    <n v="3.0730450771362636"/>
    <n v="3.1671551534851647"/>
    <n v="3.2977685665506637"/>
    <n v="1.1106040765819793"/>
    <n v="5.9926240765104595"/>
    <n v="2.483491430366656"/>
    <n v="-44069.927680000197"/>
    <n v="-2.2596927362926844"/>
    <n v="89576.1523800008"/>
    <n v="0.87855067819002652"/>
    <n v="-478122.16232999973"/>
    <n v="-10.085523472494284"/>
    <n v="-6.394718689590551"/>
    <n v="59.515995459966206"/>
    <n v="61.953003741697621"/>
    <n v="12.356656185186527"/>
    <n v="-5.5201219235925691"/>
    <n v="-13.186911764741538"/>
    <n v="106.29036977106642"/>
    <n v="97.66519006334336"/>
    <s v="Grandes"/>
    <n v="2025"/>
    <n v="2"/>
    <d v="2026-08-03T00:00:00"/>
    <n v="1.0336597699512124"/>
    <s v="13 Vida Individual"/>
    <n v="-2.5618525163159989"/>
    <n v="-5.7347975453441915"/>
    <n v="-6.3947186895905492"/>
    <n v="-9.4428514763348943"/>
    <n v="0.10177893468147553"/>
    <n v="9.190519237187814E-3"/>
    <m/>
    <m/>
    <m/>
    <m/>
    <n v="0.10088472021312726"/>
    <n v="1.1028203158732767E-2"/>
    <x v="3"/>
    <x v="3"/>
  </r>
  <r>
    <n v="2026"/>
    <n v="6"/>
    <n v="41"/>
    <x v="11"/>
    <s v="Vida Gpo y Col"/>
    <n v="29"/>
    <s v="35135aaa6cc23891b40cb3f378c53a17a1127210ce60e125ccf03efcfdaec458"/>
    <s v="62494afd1a4895e2be1120874c058412e30b56ad7bf55525b0ac454fd367add2"/>
    <x v="3"/>
    <n v="4420745.75954"/>
    <n v="3933443.3029700001"/>
    <n v="9481604.8887200002"/>
    <n v="7859016.9037100002"/>
    <n v="1573663.3831200004"/>
    <n v="1329380.1623900007"/>
    <n v="3054299.0311399992"/>
    <n v="2679349.6499700001"/>
    <n v="35563119.782749981"/>
    <n v="35274659.092"/>
    <n v="145.131"/>
    <n v="140.405"/>
    <n v="40674.380590000001"/>
    <n v="25593.691749999998"/>
    <n v="1283377.3854799997"/>
    <n v="1142353.0208699999"/>
    <n v="3310526.9813000001"/>
    <n v="3009735.0059700003"/>
    <n v="4420745.75954"/>
    <n v="3933443.3029700001"/>
    <n v="0"/>
    <n v="0"/>
    <n v="0"/>
    <n v="0"/>
    <s v="Vida Gpo y Col"/>
    <s v="Vida"/>
    <s v="Vida"/>
    <x v="4"/>
    <x v="0"/>
    <n v="24204021.398200002"/>
    <n v="22924639.598130003"/>
    <n v="558940177.29368985"/>
    <n v="533186385.44996989"/>
    <n v="535437122.91273993"/>
    <n v="512068683.5256899"/>
    <n v="57868832.11381001"/>
    <n v="54726760.39833001"/>
    <n v="28720480.655640002"/>
    <n v="29654774.840070006"/>
    <n v="5733074.4681599997"/>
    <n v="5105064.9117200002"/>
    <n v="7.6392517319958468"/>
    <n v="7.1874221575337929"/>
    <n v="487302.45656999992"/>
    <n v="12.388699138031445"/>
    <n v="77.109512253707308"/>
    <n v="77.049819561348983"/>
    <n v="18.264509383836362"/>
    <n v="17.15814674482759"/>
    <n v="0.79091572571229951"/>
    <n v="0.82563303334132998"/>
    <n v="0.73772388236253728"/>
    <n v="0.76814760002261762"/>
    <n v="7.6392517319958468"/>
    <m/>
    <m/>
    <n v="487302.45656999992"/>
    <n v="12.388699138031445"/>
    <n v="0"/>
    <m/>
    <n v="0"/>
    <m/>
    <n v="18.37572333641717"/>
    <n v="35.597237857979593"/>
    <n v="33.796855833316172"/>
    <n v="5.4792376283262909"/>
    <n v="12.345077400206605"/>
    <n v="9.993968729252245"/>
    <n v="38.766558699848879"/>
    <n v="37.955269105222563"/>
    <s v="Grandes"/>
    <n v="2025"/>
    <n v="2"/>
    <d v="2026-08-03T00:00:00"/>
    <n v="1.0336597699512124"/>
    <s v="14 Vida Gpo y Col"/>
    <n v="12.388699138031445"/>
    <n v="8.7289090716339501"/>
    <n v="18.375723336417163"/>
    <n v="14.520973706855544"/>
    <n v="2.6661341711980754E-2"/>
    <n v="5.8358167024801545E-3"/>
    <m/>
    <m/>
    <m/>
    <m/>
    <n v="2.2242829474454873E-2"/>
    <n v="5.165903727060773E-3"/>
    <x v="4"/>
    <x v="3"/>
  </r>
  <r>
    <n v="2026"/>
    <n v="6"/>
    <n v="908"/>
    <x v="37"/>
    <s v="Pensiones Total"/>
    <n v="38"/>
    <s v="aea92132c4cbeb263e6ac2bf6c183b5d81737f179f21efdc5863739672f0f470"/>
    <s v="62494afd1a4895e2be1120874c058412e30b56ad7bf55525b0ac454fd367add2"/>
    <x v="3"/>
    <n v="417536.25291000004"/>
    <n v="7648.0606799999996"/>
    <n v="427223.15283000004"/>
    <n v="12038.470380000002"/>
    <n v="433485.36681000015"/>
    <n v="407862.93952999997"/>
    <n v="834518.42038000014"/>
    <n v="810714.93900000001"/>
    <n v="35563119.782749981"/>
    <n v="35274659.092"/>
    <n v="145.131"/>
    <n v="140.405"/>
    <n v="0"/>
    <n v="0"/>
    <n v="433485.36680999998"/>
    <n v="407862.93952999997"/>
    <n v="48885.194929999998"/>
    <n v="36733.494709999999"/>
    <n v="0"/>
    <n v="0"/>
    <n v="0"/>
    <n v="0"/>
    <n v="417536.50888000004"/>
    <n v="7648.0606800000005"/>
    <s v="Pensiones Total"/>
    <s v="Totales"/>
    <s v="Pensiones Total"/>
    <x v="5"/>
    <x v="0"/>
    <n v="417536.25291000004"/>
    <n v="7648.0606799999996"/>
    <n v="558940177.29368985"/>
    <n v="533186385.44996989"/>
    <n v="535437122.91273993"/>
    <n v="512068683.5256899"/>
    <n v="23503054.380949996"/>
    <n v="21117701.924279999"/>
    <n v="18907564.34589"/>
    <n v="17116809.756529998"/>
    <n v="417536.25291000004"/>
    <n v="7648.0606799999996"/>
    <n v="1.776519111696508"/>
    <n v="3.6216349238297897E-2"/>
    <n v="409888.19223000004"/>
    <n v="5359.3742175957741"/>
    <n v="100"/>
    <n v="100"/>
    <n v="100"/>
    <n v="100"/>
    <n v="7.4701420629959395E-2"/>
    <n v="7.7980445330094503E-2"/>
    <n v="1.4344065956495874E-3"/>
    <n v="1.4935614940053848E-3"/>
    <m/>
    <m/>
    <n v="1.7765202007889971"/>
    <n v="0"/>
    <m/>
    <n v="0"/>
    <m/>
    <n v="409888.44820000004"/>
    <n v="5359.3775644572943"/>
    <n v="6.2821170537156856"/>
    <n v="103.81981535467722"/>
    <n v="5332.8936131034989"/>
    <n v="2.2926557798769482"/>
    <n v="6.2821170537156412"/>
    <n v="33.080708263491012"/>
    <n v="886.74161457414482"/>
    <n v="1110.3298032217094"/>
    <s v="Grandes"/>
    <n v="2025"/>
    <n v="2"/>
    <d v="2026-08-03T00:00:00"/>
    <n v="1.0336597699512124"/>
    <s v="15 Pensiones Total"/>
    <n v="5359.3742175957741"/>
    <n v="5181.5968815865308"/>
    <n v="6.282117053715675"/>
    <n v="2.8211797956808011"/>
    <n v="1.2013095460686387E-3"/>
    <n v="3.1560201542229496E-4"/>
    <m/>
    <m/>
    <m/>
    <m/>
    <n v="3.4071646247409162E-5"/>
    <n v="1.3116239521503609E-7"/>
    <x v="5"/>
    <x v="3"/>
  </r>
  <r>
    <n v="2026"/>
    <n v="6"/>
    <n v="908"/>
    <x v="37"/>
    <s v="Pensiones IMSS"/>
    <n v="38"/>
    <s v="aea92132c4cbeb263e6ac2bf6c183b5d81737f179f21efdc5863739672f0f470"/>
    <s v="62494afd1a4895e2be1120874c058412e30b56ad7bf55525b0ac454fd367add2"/>
    <x v="3"/>
    <n v="417536.25290999998"/>
    <n v="7648.0606800000005"/>
    <n v="427223.15282999998"/>
    <n v="12038.470379999999"/>
    <n v="433485.36681000015"/>
    <n v="407862.93952999997"/>
    <n v="834518.42038000014"/>
    <n v="810714.93900000001"/>
    <n v="35563119.782749981"/>
    <n v="35274659.092"/>
    <n v="145.131"/>
    <n v="140.405"/>
    <n v="0"/>
    <n v="0"/>
    <n v="433485.36680999998"/>
    <n v="407862.93953000003"/>
    <n v="48885.194930000005"/>
    <n v="36733.494709999999"/>
    <n v="0"/>
    <n v="0"/>
    <n v="0"/>
    <n v="0"/>
    <n v="417536.50888000004"/>
    <n v="7648.0606800000005"/>
    <s v="Pensiones IMSS"/>
    <s v="Pensiones"/>
    <s v="Pensiones IMSS"/>
    <x v="6"/>
    <x v="0"/>
    <n v="417536.25291000004"/>
    <n v="7648.0606799999996"/>
    <n v="558940177.29368985"/>
    <n v="533186385.44996989"/>
    <n v="535437122.91273993"/>
    <n v="512068683.5256899"/>
    <n v="15487361.55239"/>
    <n v="14217315.860979998"/>
    <n v="14631956.40845"/>
    <n v="13375823.81703"/>
    <n v="417536.25291000004"/>
    <n v="7648.0606799999996"/>
    <n v="2.6959805354680704"/>
    <n v="5.3793984425642635E-2"/>
    <n v="409888.19222999999"/>
    <n v="5359.3742175957732"/>
    <n v="99.999999999999986"/>
    <n v="100.00000000000003"/>
    <n v="99.999999999999986"/>
    <n v="100.00000000000003"/>
    <n v="7.4701420629959381E-2"/>
    <n v="7.7980445330094489E-2"/>
    <n v="1.4344065956495874E-3"/>
    <n v="1.493561494005385E-3"/>
    <m/>
    <m/>
    <n v="2.6959821882350647"/>
    <n v="0"/>
    <m/>
    <n v="0"/>
    <m/>
    <n v="409888.44820000004"/>
    <n v="5359.3775644572943"/>
    <n v="6.2821170537156856"/>
    <n v="103.81981535467723"/>
    <n v="5332.893613103498"/>
    <n v="2.9625933450680662"/>
    <n v="6.282117053715619"/>
    <n v="33.080708263491012"/>
    <n v="886.74161457414482"/>
    <n v="1110.3298032217094"/>
    <s v="Grandes"/>
    <n v="2025"/>
    <n v="2"/>
    <d v="2026-08-03T00:00:00"/>
    <n v="1.0336597699512124"/>
    <s v="16 Pensiones IMSS"/>
    <n v="5359.3742175957732"/>
    <n v="5181.596881586529"/>
    <n v="6.282117053715675"/>
    <n v="2.8211797956808011"/>
    <n v="1.2013095460686385E-3"/>
    <n v="7.2683110476227041E-4"/>
    <m/>
    <m/>
    <m/>
    <m/>
    <n v="3.4071646247409156E-5"/>
    <n v="2.8937927603862823E-7"/>
    <x v="6"/>
    <x v="3"/>
  </r>
  <r>
    <n v="2026"/>
    <n v="6"/>
    <n v="908"/>
    <x v="37"/>
    <s v="IMSS Incapacidad Permanente RT"/>
    <n v="38"/>
    <s v="aea92132c4cbeb263e6ac2bf6c183b5d81737f179f21efdc5863739672f0f470"/>
    <s v="62494afd1a4895e2be1120874c058412e30b56ad7bf55525b0ac454fd367add2"/>
    <x v="3"/>
    <n v="33092.879030000004"/>
    <n v="549.55518000000006"/>
    <n v="33640.489200000004"/>
    <n v="963.35262000000012"/>
    <n v="36751.078430000001"/>
    <n v="34286.732069999998"/>
    <n v="71140.026400000017"/>
    <n v="68168.899080000003"/>
    <n v="35563119.782749981"/>
    <n v="35274659.092"/>
    <n v="145.131"/>
    <n v="140.405"/>
    <n v="0"/>
    <n v="0"/>
    <n v="36751.078430000001"/>
    <n v="34286.732069999998"/>
    <n v="-1041.95633"/>
    <n v="-1617.3174299999998"/>
    <n v="0"/>
    <n v="0"/>
    <n v="0"/>
    <n v="0"/>
    <n v="33092.879030000004"/>
    <n v="549.55518000000006"/>
    <s v="IMSS Incapacidad Permanente RT"/>
    <s v="Pensiones"/>
    <s v="Pensiones IMSS"/>
    <x v="7"/>
    <x v="0"/>
    <n v="417536.25291000004"/>
    <n v="7648.0606799999996"/>
    <n v="558940177.29368985"/>
    <n v="533186385.44996989"/>
    <n v="535437122.91273993"/>
    <n v="512068683.5256899"/>
    <n v="2766789.34473"/>
    <n v="2418806.0723000001"/>
    <n v="1747219.49437"/>
    <n v="1544910.9667199999"/>
    <n v="417536.25291000004"/>
    <n v="7648.0606799999996"/>
    <n v="1.1960751219832895"/>
    <n v="2.2720100891653449E-2"/>
    <n v="32543.323850000004"/>
    <n v="5921.7572746744008"/>
    <n v="7.9257498718639825"/>
    <n v="7.1855494221837182"/>
    <n v="7.9257498718639825"/>
    <n v="7.1855494221837182"/>
    <n v="5.9206477498595818E-3"/>
    <n v="6.1805350458289283E-3"/>
    <n v="1.0306999484546405E-4"/>
    <n v="1.0732059930246243E-4"/>
    <m/>
    <m/>
    <n v="1.1960751219832895"/>
    <n v="0"/>
    <m/>
    <n v="0"/>
    <m/>
    <n v="32543.323850000004"/>
    <n v="5921.7572746744008"/>
    <n v="7.1874635207834325"/>
    <n v="111.05434010949516"/>
    <n v="6238.997159484511"/>
    <n v="2.1034036392348887"/>
    <n v="7.1874635207834325"/>
    <n v="-35.575026233409226"/>
    <n v="-3527.1227182812927"/>
    <n v="-2119.9754256033711"/>
    <s v="Grandes"/>
    <n v="2025"/>
    <n v="2"/>
    <d v="2026-08-03T00:00:00"/>
    <n v="1.0336597699512124"/>
    <s v="17 IMSS Incapacidad Permanente RT"/>
    <n v="5921.7572746744008"/>
    <n v="5725.6666745950861"/>
    <n v="7.1874635207834299"/>
    <n v="3.6970448466254484"/>
    <n v="9.4593751632322877E-5"/>
    <n v="1.430595697427341E-4"/>
    <m/>
    <m/>
    <m/>
    <m/>
    <n v="2.7265099837505088E-6"/>
    <n v="5.1620298452691184E-8"/>
    <x v="7"/>
    <x v="3"/>
  </r>
  <r>
    <n v="2026"/>
    <n v="6"/>
    <n v="908"/>
    <x v="37"/>
    <s v="IMSS Invalidez (invalidez y vida)"/>
    <n v="38"/>
    <s v="aea92132c4cbeb263e6ac2bf6c183b5d81737f179f21efdc5863739672f0f470"/>
    <s v="62494afd1a4895e2be1120874c058412e30b56ad7bf55525b0ac454fd367add2"/>
    <x v="3"/>
    <n v="171802.78758999999"/>
    <n v="3224.7001800000003"/>
    <n v="173205.81217999998"/>
    <n v="4558.0343400000002"/>
    <n v="66248.758459999983"/>
    <n v="59904.894439999996"/>
    <n v="125418.90750999999"/>
    <n v="120932.39177000002"/>
    <n v="35563119.782749981"/>
    <n v="35274659.092"/>
    <n v="145.131"/>
    <n v="140.405"/>
    <n v="0"/>
    <n v="0"/>
    <n v="66248.758459999997"/>
    <n v="59904.894439999996"/>
    <n v="16530.39372"/>
    <n v="17094.401329999997"/>
    <n v="0"/>
    <n v="0"/>
    <n v="0"/>
    <n v="0"/>
    <n v="171802.78758999999"/>
    <n v="3224.7001800000003"/>
    <s v="IMSS Invalidez (invalidez y vida)"/>
    <s v="Pensiones"/>
    <s v="Pensiones IMSS"/>
    <x v="8"/>
    <x v="0"/>
    <n v="417536.25291000004"/>
    <n v="7648.0606799999996"/>
    <n v="558940177.29368985"/>
    <n v="533186385.44996989"/>
    <n v="535437122.91273993"/>
    <n v="512068683.5256899"/>
    <n v="4455307.3928300003"/>
    <n v="4188149.27978"/>
    <n v="3378460.9141500005"/>
    <n v="2984166.05754"/>
    <n v="417536.25291000004"/>
    <n v="7648.0606799999996"/>
    <n v="3.8561376902183011"/>
    <n v="7.6995827144188872E-2"/>
    <n v="168578.08740999998"/>
    <n v="5227.713523742229"/>
    <n v="41.146795372288807"/>
    <n v="42.16363225821059"/>
    <n v="41.146795372288807"/>
    <n v="42.16363225821059"/>
    <n v="3.0737240686802132E-2"/>
    <n v="3.2086454270373529E-2"/>
    <n v="6.0479792207720974E-4"/>
    <n v="6.2973977588266653E-4"/>
    <m/>
    <m/>
    <n v="3.8561376902183011"/>
    <n v="0"/>
    <m/>
    <n v="0"/>
    <m/>
    <n v="168578.08740999998"/>
    <n v="5227.713523742229"/>
    <n v="10.58989266119803"/>
    <n v="38.560933375597962"/>
    <n v="1857.6888112432205"/>
    <n v="1.9609153441003402"/>
    <n v="10.589892661198054"/>
    <n v="-3.2993703558965026"/>
    <n v="400.76939232152779"/>
    <n v="350.43575544742407"/>
    <s v="Grandes"/>
    <n v="2025"/>
    <n v="2"/>
    <d v="2026-08-03T00:00:00"/>
    <n v="1.0336597699512124"/>
    <s v="18 IMSS Invalidez (invalidez y vida)"/>
    <n v="5227.713523742229"/>
    <n v="5054.2235449423461"/>
    <n v="10.58989266119803"/>
    <n v="6.9886783602091347"/>
    <n v="4.8703773245454716E-4"/>
    <n v="1.4869797885922133E-3"/>
    <m/>
    <m/>
    <m/>
    <m/>
    <n v="1.2900287886576425E-5"/>
    <n v="5.9283573976178131E-7"/>
    <x v="8"/>
    <x v="3"/>
  </r>
  <r>
    <n v="2026"/>
    <n v="6"/>
    <n v="908"/>
    <x v="37"/>
    <s v="IMSS Jubilacion (retiro, cesantia y vejez)"/>
    <n v="38"/>
    <s v="aea92132c4cbeb263e6ac2bf6c183b5d81737f179f21efdc5863739672f0f470"/>
    <s v="62494afd1a4895e2be1120874c058412e30b56ad7bf55525b0ac454fd367add2"/>
    <x v="3"/>
    <n v="83473.818939999997"/>
    <n v="0"/>
    <n v="83473.818939999997"/>
    <n v="0"/>
    <n v="5515.5617400000001"/>
    <n v="0"/>
    <n v="5515.5617400000001"/>
    <n v="0"/>
    <n v="35563119.782749981"/>
    <n v="35274659.092"/>
    <n v="145.131"/>
    <n v="140.405"/>
    <n v="0"/>
    <n v="0"/>
    <n v="5515.5617400000001"/>
    <n v="0"/>
    <n v="-3223.7248500000001"/>
    <n v="0"/>
    <n v="0"/>
    <n v="0"/>
    <n v="0"/>
    <n v="0"/>
    <n v="83473.818939999997"/>
    <n v="0"/>
    <s v="IMSS Jubilacion (retiro, cesantia y vejez)"/>
    <s v="Pensiones"/>
    <s v="Pensiones IMSS"/>
    <x v="9"/>
    <x v="0"/>
    <n v="417536.25291000004"/>
    <n v="7648.0606799999996"/>
    <n v="558940177.29368985"/>
    <n v="533186385.44996989"/>
    <n v="535437122.91273993"/>
    <n v="512068683.5256899"/>
    <n v="662242.45016000001"/>
    <n v="562602.77382"/>
    <n v="253936.16149999999"/>
    <n v="198506.75829000003"/>
    <n v="417536.25291000004"/>
    <n v="7648.0606799999996"/>
    <n v="12.604721868831037"/>
    <m/>
    <m/>
    <m/>
    <n v="19.991993116342112"/>
    <m/>
    <n v="19.991993116342112"/>
    <m/>
    <n v="1.493430287015125E-2"/>
    <n v="1.5589845262485415E-2"/>
    <m/>
    <m/>
    <m/>
    <m/>
    <n v="12.604721868831037"/>
    <n v="0"/>
    <m/>
    <n v="0"/>
    <m/>
    <n v="83473.818939999997"/>
    <m/>
    <m/>
    <n v="6.6075349253692597"/>
    <m/>
    <n v="2.1720269013359879"/>
    <m/>
    <m/>
    <n v="-171.09281953762277"/>
    <m/>
    <s v="Grandes"/>
    <n v="2025"/>
    <n v="2"/>
    <d v="2026-08-03T00:00:00"/>
    <n v="1.0336597699512124"/>
    <s v="19 IMSS Jubilacion (retiro, cesantia y vejez)"/>
    <m/>
    <m/>
    <m/>
    <m/>
    <n v="2.3472018048452902E-4"/>
    <n v="1.5887901339058739E-2"/>
    <m/>
    <m/>
    <m/>
    <m/>
    <m/>
    <m/>
    <x v="9"/>
    <x v="3"/>
  </r>
  <r>
    <n v="2026"/>
    <n v="6"/>
    <n v="908"/>
    <x v="37"/>
    <s v="IMSS Muerte (invalidez y vida)"/>
    <n v="38"/>
    <s v="aea92132c4cbeb263e6ac2bf6c183b5d81737f179f21efdc5863739672f0f470"/>
    <s v="62494afd1a4895e2be1120874c058412e30b56ad7bf55525b0ac454fd367add2"/>
    <x v="3"/>
    <n v="114993.34120000001"/>
    <n v="3873.8053199999999"/>
    <n v="122729.60636000001"/>
    <n v="6517.083419999999"/>
    <n v="289513.54649000004"/>
    <n v="278452.61434999999"/>
    <n v="562927.97393000009"/>
    <n v="552102.79108"/>
    <n v="35563119.782749981"/>
    <n v="35274659.092"/>
    <n v="145.131"/>
    <n v="140.405"/>
    <n v="0"/>
    <n v="0"/>
    <n v="289513.54649000004"/>
    <n v="278452.61435000005"/>
    <n v="33890.074350000003"/>
    <n v="20697.752170000003"/>
    <n v="0"/>
    <n v="0"/>
    <n v="0"/>
    <n v="0"/>
    <n v="114993.59717000001"/>
    <n v="3873.8053199999999"/>
    <s v="IMSS Muerte (invalidez y vida)"/>
    <s v="Pensiones"/>
    <s v="Pensiones IMSS"/>
    <x v="10"/>
    <x v="0"/>
    <n v="417536.25291000004"/>
    <n v="7648.0606799999996"/>
    <n v="558940177.29368985"/>
    <n v="533186385.44996989"/>
    <n v="535437122.91273993"/>
    <n v="512068683.5256899"/>
    <n v="7193687.9078200003"/>
    <n v="6643121.2913499996"/>
    <n v="8406784.1760200001"/>
    <n v="7838620.3806600003"/>
    <n v="417536.25291000004"/>
    <n v="7648.0606799999996"/>
    <n v="1.598531138319121"/>
    <n v="5.8313030127028952E-2"/>
    <n v="111119.53588000001"/>
    <n v="2868.4852929057365"/>
    <n v="27.540923787709236"/>
    <n v="50.650818319605698"/>
    <n v="27.540923787709236"/>
    <n v="50.650818319605698"/>
    <n v="2.0573461324033225E-2"/>
    <n v="2.1476535017677593E-2"/>
    <n v="7.2653867872691353E-4"/>
    <n v="7.5650111882025607E-4"/>
    <m/>
    <m/>
    <n v="1.5985346965774618"/>
    <n v="0"/>
    <m/>
    <n v="0"/>
    <m/>
    <n v="111119.79185000001"/>
    <n v="2868.4919006203445"/>
    <n v="3.9722852542864118"/>
    <n v="251.76548786983156"/>
    <n v="7188.0900393311449"/>
    <n v="3.4438084816763261"/>
    <n v="3.9722852542863896"/>
    <n v="63.737946380097156"/>
    <n v="854.27238518289062"/>
    <n v="1345.327802086636"/>
    <s v="Grandes"/>
    <n v="2025"/>
    <n v="2"/>
    <d v="2026-08-03T00:00:00"/>
    <n v="1.0336597699512124"/>
    <s v="20 IMSS Muerte (invalidez y vida)"/>
    <n v="2868.4852929057365"/>
    <n v="2771.820476331246"/>
    <n v="3.9722852542864082"/>
    <n v="0.58656462870155512"/>
    <n v="3.4510359920540614E-4"/>
    <n v="2.5553018001758245E-4"/>
    <m/>
    <m/>
    <m/>
    <m/>
    <n v="1.844484837708222E-5"/>
    <n v="3.4004094825957856E-7"/>
    <x v="10"/>
    <x v="3"/>
  </r>
  <r>
    <n v="2026"/>
    <n v="6"/>
    <n v="908"/>
    <x v="37"/>
    <s v="IMSS Muerte (riesgos de trabajo)"/>
    <n v="38"/>
    <s v="aea92132c4cbeb263e6ac2bf6c183b5d81737f179f21efdc5863739672f0f470"/>
    <s v="62494afd1a4895e2be1120874c058412e30b56ad7bf55525b0ac454fd367add2"/>
    <x v="3"/>
    <n v="14173.426150000001"/>
    <n v="0"/>
    <n v="14173.426150000001"/>
    <n v="0"/>
    <n v="35456.421690000003"/>
    <n v="35218.698669999998"/>
    <n v="69515.950800000006"/>
    <n v="69510.857069999998"/>
    <n v="35563119.782749981"/>
    <n v="35274659.092"/>
    <n v="145.131"/>
    <n v="140.405"/>
    <n v="0"/>
    <n v="0"/>
    <n v="35456.421689999996"/>
    <n v="35218.698670000005"/>
    <n v="2730.4080400000003"/>
    <n v="558.65863999999999"/>
    <n v="0"/>
    <n v="0"/>
    <n v="0"/>
    <n v="0"/>
    <n v="14173.426150000001"/>
    <n v="0"/>
    <s v="IMSS Muerte (riesgos de trabajo)"/>
    <s v="Pensiones"/>
    <s v="Pensiones IMSS"/>
    <x v="11"/>
    <x v="0"/>
    <n v="417536.25291000004"/>
    <n v="7648.0606799999996"/>
    <n v="558940177.29368985"/>
    <n v="533186385.44996989"/>
    <n v="535437122.91273993"/>
    <n v="512068683.5256899"/>
    <n v="409334.45684999996"/>
    <n v="404636.44373"/>
    <n v="845555.66241000011"/>
    <n v="809619.65381999989"/>
    <n v="417536.25291000004"/>
    <n v="7648.0606799999996"/>
    <n v="3.4625538878574869"/>
    <m/>
    <m/>
    <m/>
    <n v="3.3945378517958495"/>
    <m/>
    <n v="3.3945378517958495"/>
    <m/>
    <n v="2.5357679991132053E-3"/>
    <n v="2.6470757337290268E-3"/>
    <m/>
    <m/>
    <m/>
    <m/>
    <n v="3.4625538878574869"/>
    <n v="0"/>
    <m/>
    <n v="0"/>
    <m/>
    <n v="14173.426150000001"/>
    <m/>
    <n v="0.6749909252112829"/>
    <n v="250.16126174968639"/>
    <m/>
    <n v="4.1932687895368383"/>
    <n v="0.67499092521123849"/>
    <n v="388.74354471632273"/>
    <n v="1298.5759333612273"/>
    <n v="6304.1535829464674"/>
    <s v="Grandes"/>
    <n v="2025"/>
    <n v="2"/>
    <d v="2026-08-03T00:00:00"/>
    <n v="1.0336597699512124"/>
    <s v="21 IMSS Muerte (riesgos de trabajo)"/>
    <m/>
    <m/>
    <n v="0.67499092521127757"/>
    <n v="-2.6033576503001368"/>
    <n v="3.985428229183333E-5"/>
    <n v="1.1989279426316999E-3"/>
    <m/>
    <m/>
    <m/>
    <m/>
    <n v="0"/>
    <m/>
    <x v="11"/>
    <x v="3"/>
  </r>
  <r>
    <n v="2026"/>
    <n v="6"/>
    <n v="908"/>
    <x v="37"/>
    <s v="Pensiones ISSSTE"/>
    <n v="38"/>
    <s v="aea92132c4cbeb263e6ac2bf6c183b5d81737f179f21efdc5863739672f0f470"/>
    <s v="62494afd1a4895e2be1120874c058412e30b56ad7bf55525b0ac454fd367add2"/>
    <x v="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Pensiones ISSSTE"/>
    <s v="Pensiones"/>
    <s v="Pensiones ISSSTE"/>
    <x v="12"/>
    <x v="0"/>
    <n v="417536.25291000004"/>
    <n v="7648.0606799999996"/>
    <n v="558940177.29368985"/>
    <n v="533186385.44996989"/>
    <n v="535437122.91273993"/>
    <n v="512068683.5256899"/>
    <n v="8015692.8285600003"/>
    <n v="6900386.0633000005"/>
    <n v="4275607.9374399995"/>
    <n v="3740985.9394999999"/>
    <n v="417536.25291000004"/>
    <n v="7648.060679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22 Pensiones ISSSTE"/>
    <m/>
    <m/>
    <m/>
    <m/>
    <n v="0"/>
    <m/>
    <m/>
    <m/>
    <m/>
    <m/>
    <m/>
    <m/>
    <x v="12"/>
    <x v="3"/>
  </r>
  <r>
    <n v="2026"/>
    <n v="6"/>
    <n v="908"/>
    <x v="37"/>
    <s v="ISSSTE Incapacidad Permanente RT"/>
    <n v="38"/>
    <s v="aea92132c4cbeb263e6ac2bf6c183b5d81737f179f21efdc5863739672f0f470"/>
    <s v="62494afd1a4895e2be1120874c058412e30b56ad7bf55525b0ac454fd367add2"/>
    <x v="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ISSSTE Incapacidad Permanente RT"/>
    <s v="Pensiones"/>
    <s v="Pensiones ISSSTE"/>
    <x v="13"/>
    <x v="0"/>
    <n v="417536.25291000004"/>
    <n v="7648.0606799999996"/>
    <n v="558940177.29368985"/>
    <n v="533186385.44996989"/>
    <n v="535437122.91273993"/>
    <n v="512068683.5256899"/>
    <n v="371490.68872999999"/>
    <n v="322280.81757000001"/>
    <n v="434334.69636000006"/>
    <n v="382734.17001"/>
    <n v="417536.25291000004"/>
    <n v="7648.060679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23 ISSSTE Incapacidad Permanente RT"/>
    <m/>
    <m/>
    <m/>
    <m/>
    <n v="0"/>
    <m/>
    <m/>
    <m/>
    <m/>
    <m/>
    <m/>
    <m/>
    <x v="13"/>
    <x v="3"/>
  </r>
  <r>
    <n v="2026"/>
    <n v="6"/>
    <n v="908"/>
    <x v="37"/>
    <s v="ISSSTE Invalidez (invalidez y vida)"/>
    <n v="38"/>
    <s v="aea92132c4cbeb263e6ac2bf6c183b5d81737f179f21efdc5863739672f0f470"/>
    <s v="62494afd1a4895e2be1120874c058412e30b56ad7bf55525b0ac454fd367add2"/>
    <x v="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ISSSTE Invalidez (invalidez y vida)"/>
    <s v="Pensiones"/>
    <s v="Pensiones ISSSTE"/>
    <x v="14"/>
    <x v="0"/>
    <n v="417536.25291000004"/>
    <n v="7648.0606799999996"/>
    <n v="558940177.29368985"/>
    <n v="533186385.44996989"/>
    <n v="535437122.91273993"/>
    <n v="512068683.5256899"/>
    <n v="119610.41194000001"/>
    <n v="129239.65799000001"/>
    <n v="118858.54079999999"/>
    <n v="105345.28367999999"/>
    <n v="417536.25291000004"/>
    <n v="7648.060679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24 ISSSTE Invalidez (invalidez y vida)"/>
    <m/>
    <m/>
    <m/>
    <m/>
    <n v="0"/>
    <m/>
    <m/>
    <m/>
    <m/>
    <m/>
    <m/>
    <m/>
    <x v="14"/>
    <x v="3"/>
  </r>
  <r>
    <n v="2026"/>
    <n v="6"/>
    <n v="908"/>
    <x v="37"/>
    <s v="ISSSTE Jubilacion (retiro, cesantia y vejez)"/>
    <n v="38"/>
    <s v="aea92132c4cbeb263e6ac2bf6c183b5d81737f179f21efdc5863739672f0f470"/>
    <s v="62494afd1a4895e2be1120874c058412e30b56ad7bf55525b0ac454fd367add2"/>
    <x v="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ISSSTE Jubilacion (retiro, cesantia y vejez)"/>
    <s v="Pensiones"/>
    <s v="Pensiones ISSSTE"/>
    <x v="15"/>
    <x v="0"/>
    <n v="417536.25291000004"/>
    <n v="7648.0606799999996"/>
    <n v="558940177.29368985"/>
    <n v="533186385.44996989"/>
    <n v="535437122.91273993"/>
    <n v="512068683.5256899"/>
    <n v="6180623.3583999993"/>
    <n v="5188915.0899799997"/>
    <n v="2376446.9422000004"/>
    <n v="2028021.8690999998"/>
    <n v="417536.25291000004"/>
    <n v="7648.060679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25 ISSSTE Jubilacion (retiro, cesantia y vejez)"/>
    <m/>
    <m/>
    <m/>
    <m/>
    <n v="0"/>
    <m/>
    <m/>
    <m/>
    <m/>
    <m/>
    <m/>
    <m/>
    <x v="15"/>
    <x v="3"/>
  </r>
  <r>
    <n v="2026"/>
    <n v="6"/>
    <n v="908"/>
    <x v="37"/>
    <s v="ISSSTE Muerte (invalidez y vida)"/>
    <n v="38"/>
    <s v="aea92132c4cbeb263e6ac2bf6c183b5d81737f179f21efdc5863739672f0f470"/>
    <s v="62494afd1a4895e2be1120874c058412e30b56ad7bf55525b0ac454fd367add2"/>
    <x v="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ISSSTE Muerte (invalidez y vida)"/>
    <s v="Pensiones"/>
    <s v="Pensiones ISSSTE"/>
    <x v="16"/>
    <x v="0"/>
    <n v="417536.25291000004"/>
    <n v="7648.0606799999996"/>
    <n v="558940177.29368985"/>
    <n v="533186385.44996989"/>
    <n v="535437122.91273993"/>
    <n v="512068683.5256899"/>
    <n v="1199660.96166"/>
    <n v="1172351.3045000001"/>
    <n v="1030776.4096600001"/>
    <n v="927609.71409000002"/>
    <n v="417536.25291000004"/>
    <n v="7648.060679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26 ISSSTE Muerte (invalidez y vida)"/>
    <m/>
    <m/>
    <m/>
    <m/>
    <n v="0"/>
    <m/>
    <m/>
    <m/>
    <m/>
    <m/>
    <m/>
    <m/>
    <x v="16"/>
    <x v="3"/>
  </r>
  <r>
    <n v="2026"/>
    <n v="6"/>
    <n v="908"/>
    <x v="37"/>
    <s v="ISSSTE Muerte (riesgos de trabajo)"/>
    <n v="38"/>
    <s v="aea92132c4cbeb263e6ac2bf6c183b5d81737f179f21efdc5863739672f0f470"/>
    <s v="62494afd1a4895e2be1120874c058412e30b56ad7bf55525b0ac454fd367add2"/>
    <x v="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ISSSTE Muerte (riesgos de trabajo)"/>
    <s v="Pensiones"/>
    <s v="Pensiones ISSSTE"/>
    <x v="17"/>
    <x v="0"/>
    <n v="417536.25291000004"/>
    <n v="7648.0606799999996"/>
    <n v="558940177.29368985"/>
    <n v="533186385.44996989"/>
    <n v="535437122.91273993"/>
    <n v="512068683.5256899"/>
    <n v="144307.40783000001"/>
    <n v="87599.19326"/>
    <n v="315191.34841999999"/>
    <n v="297274.90262000001"/>
    <n v="417536.25291000004"/>
    <n v="7648.060679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27 ISSSTE Muerte (riesgos de trabajo)"/>
    <m/>
    <m/>
    <m/>
    <m/>
    <n v="0"/>
    <m/>
    <m/>
    <m/>
    <m/>
    <m/>
    <m/>
    <m/>
    <x v="17"/>
    <x v="3"/>
  </r>
  <r>
    <n v="2026"/>
    <n v="6"/>
    <n v="38"/>
    <x v="33"/>
    <s v="Accidentes y Enfermedades Total"/>
    <n v="26"/>
    <s v="5f9c4ab08cac7457e9111a30e4664920607ea2c115a1433d7be98e97e64244ca"/>
    <s v="62494afd1a4895e2be1120874c058412e30b56ad7bf55525b0ac454fd367add2"/>
    <x v="3"/>
    <n v="8820986.8703700006"/>
    <n v="8296386.5019700006"/>
    <n v="16376502.771600001"/>
    <n v="15309211.04386"/>
    <n v="6131190.4207800021"/>
    <n v="5649343.8832699992"/>
    <n v="12860385.217140006"/>
    <n v="11301383.899809999"/>
    <n v="35563119.782749981"/>
    <n v="35274659.092"/>
    <n v="145.131"/>
    <n v="140.405"/>
    <n v="10039.94009"/>
    <n v="4543.7257699999991"/>
    <n v="5299802.7865300002"/>
    <n v="4832344.2824099995"/>
    <n v="7865806.4813799998"/>
    <n v="7147227.1575800003"/>
    <n v="0"/>
    <n v="0"/>
    <n v="0"/>
    <n v="0"/>
    <n v="0"/>
    <n v="0"/>
    <s v="Accidentes y Enfermedades Total"/>
    <s v="Totales"/>
    <s v="Accidentes y Enfermedades Total"/>
    <x v="18"/>
    <x v="0"/>
    <n v="23484450.173020002"/>
    <n v="22546358.18217"/>
    <n v="558940177.29368985"/>
    <n v="533186385.44996989"/>
    <n v="535437122.91273993"/>
    <n v="512068683.5256899"/>
    <n v="104862690.40417002"/>
    <n v="96161356.508719951"/>
    <n v="73824842.736680001"/>
    <n v="63674470.30387"/>
    <n v="8820986.8703700006"/>
    <n v="8296386.5019700006"/>
    <n v="8.4119402586100538"/>
    <n v="8.6275680826296171"/>
    <n v="524600.36840000004"/>
    <n v="6.3232392593502329"/>
    <n v="100"/>
    <n v="100"/>
    <n v="37.560968238055445"/>
    <n v="36.797013668180377"/>
    <n v="1.5781629642513777"/>
    <n v="1.6474365509780975"/>
    <n v="1.556001189896937"/>
    <n v="1.6201706468061683"/>
    <m/>
    <m/>
    <m/>
    <n v="0"/>
    <m/>
    <n v="0"/>
    <m/>
    <n v="0"/>
    <m/>
    <n v="8.5292477757805898"/>
    <n v="69.506853494758985"/>
    <n v="68.094029634812046"/>
    <n v="8.3050504322086542"/>
    <n v="9.6735347649292258"/>
    <n v="10.053959500054631"/>
    <n v="67.377741863796629"/>
    <n v="67.611455126133094"/>
    <s v="Grandes"/>
    <n v="2025"/>
    <n v="2"/>
    <d v="2026-08-03T00:00:00"/>
    <n v="1.0336597699512124"/>
    <s v="28 Accidentes y Enfermedades Total"/>
    <n v="6.3232392593502329"/>
    <n v="2.8609629108120993"/>
    <n v="8.5292477757805845"/>
    <n v="4.9951356633556951"/>
    <n v="4.6049117376770421E-2"/>
    <n v="7.0760738914424585E-3"/>
    <m/>
    <m/>
    <m/>
    <m/>
    <n v="4.3328596287440249E-2"/>
    <n v="7.4434931020409276E-3"/>
    <x v="18"/>
    <x v="3"/>
  </r>
  <r>
    <n v="2026"/>
    <n v="6"/>
    <n v="79"/>
    <x v="1"/>
    <s v="Accidentes Personales"/>
    <n v="51"/>
    <s v="031b4af5197ec30a926f48cf40e11a7dbc470048a21e4003b7a3c07c5dab1baa"/>
    <s v="62494afd1a4895e2be1120874c058412e30b56ad7bf55525b0ac454fd367add2"/>
    <x v="3"/>
    <n v="277235.54223000002"/>
    <n v="297168.98966000002"/>
    <n v="560599.79931999999"/>
    <n v="559596.19183000003"/>
    <n v="29245.316500000001"/>
    <n v="3695.8506800000018"/>
    <n v="2293.3283599999963"/>
    <n v="26016.762610000005"/>
    <n v="35563119.782749981"/>
    <n v="35274659.092"/>
    <n v="145.131"/>
    <n v="140.405"/>
    <n v="0"/>
    <n v="0"/>
    <n v="29245.316500000001"/>
    <n v="3695.85068"/>
    <n v="286399.53625999996"/>
    <n v="320589.93093999999"/>
    <n v="0"/>
    <n v="0"/>
    <n v="0"/>
    <n v="0"/>
    <n v="0"/>
    <n v="0"/>
    <s v="Accidentes Personales"/>
    <s v="Accidentes y Enfermedades"/>
    <s v="Accidentes Personales"/>
    <x v="19"/>
    <x v="0"/>
    <n v="55806634.746509999"/>
    <n v="49586162.051349998"/>
    <n v="558940177.29368985"/>
    <n v="533186385.44996989"/>
    <n v="535437122.91273993"/>
    <n v="512068683.5256899"/>
    <n v="3258047.170789999"/>
    <n v="3201354.5602400005"/>
    <n v="762805.7273899999"/>
    <n v="869289.54186999996"/>
    <n v="277237.51152999996"/>
    <n v="297170.93857999996"/>
    <n v="8.5092550137258129"/>
    <n v="9.282601600921133"/>
    <n v="-19933.44743"/>
    <n v="-6.7077818088645325"/>
    <n v="99.9992896704385"/>
    <n v="99.999344175440157"/>
    <n v="0.49677882117293876"/>
    <n v="0.59929822629196505"/>
    <n v="4.9600217249068712E-2"/>
    <n v="5.1777422663908383E-2"/>
    <n v="5.5734541948067817E-2"/>
    <n v="5.8033033305988413E-2"/>
    <m/>
    <m/>
    <m/>
    <n v="0"/>
    <m/>
    <n v="0"/>
    <m/>
    <n v="0"/>
    <m/>
    <n v="691.30135473979658"/>
    <n v="10.548905910389193"/>
    <n v="1.2436865247038515"/>
    <n v="3.8339141212357126"/>
    <n v="691.30135473979703"/>
    <n v="-10.664837345249911"/>
    <n v="10.211370060826649"/>
    <n v="1.1528280595598921"/>
    <s v="Grandes"/>
    <n v="2025"/>
    <n v="2"/>
    <d v="2026-08-03T00:00:00"/>
    <n v="1.0336597699512124"/>
    <s v="29 Accidentes Personales"/>
    <n v="-6.7077818088645325"/>
    <n v="-9.7457201071695359"/>
    <n v="691.30135473979658"/>
    <n v="665.53366759852247"/>
    <n v="1.5763515764213717E-3"/>
    <n v="7.2407420888617874E-3"/>
    <m/>
    <m/>
    <m/>
    <m/>
    <n v="1.5837862193111181E-3"/>
    <n v="8.6166692481423578E-3"/>
    <x v="19"/>
    <x v="3"/>
  </r>
  <r>
    <n v="2026"/>
    <n v="6"/>
    <n v="79"/>
    <x v="1"/>
    <s v="AP Individual"/>
    <n v="51"/>
    <s v="031b4af5197ec30a926f48cf40e11a7dbc470048a21e4003b7a3c07c5dab1baa"/>
    <s v="62494afd1a4895e2be1120874c058412e30b56ad7bf55525b0ac454fd367add2"/>
    <x v="3"/>
    <n v="261366.30072"/>
    <n v="278255.97365"/>
    <n v="546179.23821999994"/>
    <n v="558241.57820999995"/>
    <n v="18871.270369999998"/>
    <n v="-2390.1728999999996"/>
    <n v="-3899.0242900000035"/>
    <n v="14869.919390000001"/>
    <n v="35563119.782749981"/>
    <n v="35274659.092"/>
    <n v="145.131"/>
    <n v="140.405"/>
    <n v="0"/>
    <n v="0"/>
    <n v="18871.270370000002"/>
    <n v="-2390.1729"/>
    <n v="272487.52077"/>
    <n v="308350.30473000003"/>
    <n v="0"/>
    <n v="0"/>
    <n v="0"/>
    <n v="0"/>
    <n v="0"/>
    <n v="0"/>
    <s v="AP Individual"/>
    <s v="Accidentes y Enfermedades"/>
    <s v="Accidentes Personales"/>
    <x v="20"/>
    <x v="0"/>
    <n v="55806634.746509999"/>
    <n v="49586162.051349998"/>
    <n v="558940177.29368985"/>
    <n v="533186385.44996989"/>
    <n v="535437122.91273993"/>
    <n v="512068683.5256899"/>
    <n v="1831690.0583299999"/>
    <n v="1927936.4523199999"/>
    <n v="148204.84184000004"/>
    <n v="240716.59444999998"/>
    <n v="277237.51152999996"/>
    <n v="297170.93857999996"/>
    <n v="14.26913355408472"/>
    <n v="14.432839490905321"/>
    <n v="-16889.672930000001"/>
    <n v="-6.0698330060810939"/>
    <n v="94.275229667727515"/>
    <n v="93.6349883267916"/>
    <n v="0.46834270137807432"/>
    <n v="0.56115650443332588"/>
    <n v="4.6761050884819029E-2"/>
    <n v="4.8813630870079734E-2"/>
    <n v="5.2187374104680592E-2"/>
    <n v="5.4339580334058883E-2"/>
    <m/>
    <m/>
    <m/>
    <n v="0"/>
    <m/>
    <n v="0"/>
    <m/>
    <n v="0"/>
    <m/>
    <n v="-889.53578504718212"/>
    <n v="7.2202385380266243"/>
    <n v="-0.85898349949045194"/>
    <n v="12.733234714674957"/>
    <n v="-889.53578504718212"/>
    <n v="-11.630533004143606"/>
    <n v="6.9255539911234232"/>
    <n v="-0.77514854479968842"/>
    <s v="Grandes"/>
    <n v="2025"/>
    <n v="2"/>
    <d v="2026-08-03T00:00:00"/>
    <n v="1.0336597699512124"/>
    <s v="30 AP Individual"/>
    <n v="-6.0698330060810939"/>
    <n v="-9.1285452675087537"/>
    <n v="-889.53578504718212"/>
    <n v="-863.82559135918325"/>
    <n v="1.5358023749224784E-3"/>
    <n v="2.0360817238430643E-2"/>
    <m/>
    <m/>
    <m/>
    <m/>
    <n v="1.5799523505050572E-3"/>
    <n v="2.0830685577023618E-2"/>
    <x v="20"/>
    <x v="3"/>
  </r>
  <r>
    <n v="2026"/>
    <n v="6"/>
    <n v="91"/>
    <x v="32"/>
    <s v="AP Gpo y Col"/>
    <n v="218"/>
    <s v="5966abd0cbfc86f98a186531b2b4ee5f6e910120ce13222f98207203dfc9a9a2"/>
    <s v="62494afd1a4895e2be1120874c058412e30b56ad7bf55525b0ac454fd367add2"/>
    <x v="3"/>
    <n v="79777.297519999993"/>
    <n v="18634.102329999998"/>
    <n v="152356.04437999998"/>
    <n v="81065.914069999999"/>
    <n v="45596.185310000001"/>
    <n v="21505.107060000002"/>
    <n v="76067.934940000006"/>
    <n v="43061.453600000008"/>
    <n v="35563119.782749981"/>
    <n v="35274659.092"/>
    <n v="145.131"/>
    <n v="140.405"/>
    <n v="0"/>
    <n v="0"/>
    <n v="32677.664519999998"/>
    <n v="21505.107059999998"/>
    <n v="56528.740399999995"/>
    <n v="28352.659780000002"/>
    <n v="0"/>
    <n v="0"/>
    <n v="0"/>
    <n v="0"/>
    <n v="0"/>
    <n v="0"/>
    <s v="AP Gpo y Col"/>
    <s v="Accidentes y Enfermedades"/>
    <s v="Accidentes Personales"/>
    <x v="21"/>
    <x v="0"/>
    <n v="4740041.6585600004"/>
    <n v="3561914.8073400003"/>
    <n v="558940177.29368985"/>
    <n v="533186385.44996989"/>
    <n v="535437122.91273993"/>
    <n v="512068683.5256899"/>
    <n v="1426357.1124600004"/>
    <n v="1273418.1079200001"/>
    <n v="614600.88751999999"/>
    <n v="628572.9474200001"/>
    <n v="79898.527419999999"/>
    <n v="18655.285159999999"/>
    <n v="5.5930802197501714"/>
    <n v="1.4633137548543991"/>
    <n v="61143.195189999999"/>
    <n v="328.12525179472925"/>
    <n v="99.848270169783305"/>
    <n v="99.886451320264882"/>
    <n v="1.6830505566534604"/>
    <n v="0.52314845631908147"/>
    <n v="1.4272958137715293E-2"/>
    <n v="1.4899470751302627E-2"/>
    <n v="3.4948571153545476E-3"/>
    <n v="3.6389849505540301E-3"/>
    <m/>
    <m/>
    <m/>
    <n v="0"/>
    <m/>
    <n v="0"/>
    <m/>
    <n v="0"/>
    <m/>
    <n v="112.02491660601849"/>
    <n v="57.154336794335677"/>
    <n v="115.40726072636096"/>
    <n v="7.4188284195271734"/>
    <n v="51.953042729934687"/>
    <n v="99.377204250429557"/>
    <n v="57.807169041396158"/>
    <n v="75.848640751403948"/>
    <s v="Grandes"/>
    <n v="2025"/>
    <n v="2"/>
    <d v="2026-08-03T00:00:00"/>
    <n v="1.0336597699512124"/>
    <s v="31 AP Gpo y Col"/>
    <n v="328.12525179472925"/>
    <n v="314.18391644954534"/>
    <n v="112.02491660601849"/>
    <n v="105.12060425455643"/>
    <n v="4.28410233159299E-4"/>
    <n v="3.1282546344560624E-3"/>
    <m/>
    <m/>
    <m/>
    <m/>
    <n v="2.2943522388895959E-4"/>
    <n v="2.1412871451460802E-4"/>
    <x v="21"/>
    <x v="3"/>
  </r>
  <r>
    <n v="2026"/>
    <n v="6"/>
    <n v="38"/>
    <x v="33"/>
    <s v="Gastos Medicos"/>
    <n v="26"/>
    <s v="5f9c4ab08cac7457e9111a30e4664920607ea2c115a1433d7be98e97e64244ca"/>
    <s v="62494afd1a4895e2be1120874c058412e30b56ad7bf55525b0ac454fd367add2"/>
    <x v="3"/>
    <n v="8754859.0446200017"/>
    <n v="8258069.3581400001"/>
    <n v="16283203.356790002"/>
    <n v="15242879.80545"/>
    <n v="6122476.3244899977"/>
    <n v="5639272.5921200002"/>
    <n v="12841502.618550003"/>
    <n v="11281129.544480003"/>
    <n v="35563119.782749981"/>
    <n v="35274659.092"/>
    <n v="145.131"/>
    <n v="140.405"/>
    <n v="10039.94009"/>
    <n v="4543.7257699999991"/>
    <n v="5291612.6305799996"/>
    <n v="4823020.17741"/>
    <n v="7813841.5678000003"/>
    <n v="7110447.1417399999"/>
    <n v="0"/>
    <n v="0"/>
    <n v="0"/>
    <n v="0"/>
    <n v="0"/>
    <n v="0"/>
    <s v="Gastos Medicos"/>
    <s v="Accidentes y Enfermedades"/>
    <s v="Gastos Medicos"/>
    <x v="22"/>
    <x v="0"/>
    <n v="23484450.173020002"/>
    <n v="22546358.18217"/>
    <n v="558940177.29368985"/>
    <n v="533186385.44996989"/>
    <n v="535437122.91273993"/>
    <n v="512068683.5256899"/>
    <n v="98610475.131789997"/>
    <n v="90208136.069440037"/>
    <n v="71280271.095210001"/>
    <n v="60948248.666680008"/>
    <n v="8820986.8703700006"/>
    <n v="8296386.5019700006"/>
    <n v="8.8782241774206945"/>
    <n v="9.1544618012982095"/>
    <n v="496789.68648000155"/>
    <n v="6.015809082425716"/>
    <n v="99.250335288763154"/>
    <n v="99.53814659164081"/>
    <n v="37.27938691397587"/>
    <n v="36.627065406379494"/>
    <n v="1.5663320334225757"/>
    <n v="1.6350863005153975"/>
    <n v="1.5488147453672885"/>
    <n v="1.6126878334526589"/>
    <m/>
    <m/>
    <m/>
    <n v="0"/>
    <m/>
    <n v="0"/>
    <m/>
    <n v="0"/>
    <m/>
    <n v="8.5685471747756878"/>
    <n v="69.932323219439567"/>
    <n v="68.288026505388387"/>
    <n v="8.5892999990307626"/>
    <n v="9.7157473104671368"/>
    <n v="9.8924077774365173"/>
    <n v="67.721012573202984"/>
    <n v="67.830054584018157"/>
    <s v="Grandes"/>
    <n v="2025"/>
    <n v="2"/>
    <d v="2026-08-03T00:00:00"/>
    <n v="1.0336597699512124"/>
    <s v="32 Gastos Medicos"/>
    <n v="6.015809082425716"/>
    <n v="2.5635437929731362"/>
    <n v="8.5685471747756807"/>
    <n v="5.0331553291466467"/>
    <n v="4.5786768585719603E-2"/>
    <n v="7.8822864544537373E-3"/>
    <m/>
    <m/>
    <m/>
    <m/>
    <n v="4.3140863592262234E-2"/>
    <n v="8.3804170871428062E-3"/>
    <x v="22"/>
    <x v="3"/>
  </r>
  <r>
    <n v="2026"/>
    <n v="6"/>
    <n v="41"/>
    <x v="11"/>
    <s v="GMM. Individual"/>
    <n v="29"/>
    <s v="35135aaa6cc23891b40cb3f378c53a17a1127210ce60e125ccf03efcfdaec458"/>
    <s v="62494afd1a4895e2be1120874c058412e30b56ad7bf55525b0ac454fd367add2"/>
    <x v="3"/>
    <n v="3212835.68065"/>
    <n v="2370977.17032"/>
    <n v="5805825.0488099996"/>
    <n v="4428992.5352500007"/>
    <n v="2262902.47218"/>
    <n v="1704915.5357299997"/>
    <n v="4731851.7475099992"/>
    <n v="3150960.1902700001"/>
    <n v="35563119.782749981"/>
    <n v="35274659.092"/>
    <n v="145.131"/>
    <n v="140.405"/>
    <n v="0"/>
    <n v="0"/>
    <n v="2262902.47218"/>
    <n v="1704915.5357300001"/>
    <n v="2867953.1476799999"/>
    <n v="2223568.8711599996"/>
    <n v="0"/>
    <n v="0"/>
    <n v="0"/>
    <n v="0"/>
    <n v="0"/>
    <n v="0"/>
    <s v="GMM. Individual"/>
    <s v="Accidentes y Enfermedades"/>
    <s v="Gastos Medicos"/>
    <x v="23"/>
    <x v="0"/>
    <n v="24204021.398200002"/>
    <n v="22924639.598130003"/>
    <n v="558940177.29368985"/>
    <n v="533186385.44996989"/>
    <n v="535437122.91273993"/>
    <n v="512068683.5256899"/>
    <n v="47491324.482370012"/>
    <n v="42836881.990619987"/>
    <n v="33535124.903859999"/>
    <n v="29112160.675519999"/>
    <n v="4614988.4088500002"/>
    <n v="3536445.4395100004"/>
    <n v="6.7651001854932185"/>
    <n v="5.5348967061588983"/>
    <n v="841858.51032999996"/>
    <n v="35.506816382225146"/>
    <n v="69.617416037033991"/>
    <n v="67.044076060975954"/>
    <n v="13.273974715990505"/>
    <n v="10.342483946894433"/>
    <n v="0.57480850566264552"/>
    <n v="0.60003976996820874"/>
    <n v="0.44468074111064759"/>
    <n v="0.46301936568262153"/>
    <m/>
    <m/>
    <m/>
    <n v="0"/>
    <m/>
    <n v="0"/>
    <m/>
    <n v="0"/>
    <m/>
    <n v="32.728127860661751"/>
    <n v="70.433184174616244"/>
    <n v="71.907716239203396"/>
    <n v="6.7478575930979545"/>
    <n v="32.728127860661701"/>
    <n v="28.979730957639994"/>
    <n v="78.903048817605367"/>
    <n v="76.674734830253925"/>
    <s v="Grandes"/>
    <n v="2025"/>
    <n v="2"/>
    <d v="2026-08-03T00:00:00"/>
    <n v="1.0336597699512124"/>
    <s v="33 GMM. Individual"/>
    <n v="35.506816382225146"/>
    <n v="31.094215254813413"/>
    <n v="32.728127860661743"/>
    <n v="28.406011067767846"/>
    <n v="1.6325409818590032E-2"/>
    <n v="4.576658051976038E-3"/>
    <m/>
    <m/>
    <m/>
    <m/>
    <n v="1.2535069832804942E-2"/>
    <n v="3.063508154784862E-3"/>
    <x v="23"/>
    <x v="3"/>
  </r>
  <r>
    <n v="2026"/>
    <n v="6"/>
    <n v="23"/>
    <x v="28"/>
    <s v="GMM. Gpo y Col"/>
    <n v="17"/>
    <s v="4523540f1504cd17100c4835e85b7eefd49911580f8efff0599a8f283be6b9e3"/>
    <s v="62494afd1a4895e2be1120874c058412e30b56ad7bf55525b0ac454fd367add2"/>
    <x v="3"/>
    <n v="3394062.3101999997"/>
    <n v="2884600.0796999997"/>
    <n v="5772194.3172900006"/>
    <n v="5035387.0533299986"/>
    <n v="2131608.4025899996"/>
    <n v="1911508.1689500003"/>
    <n v="4452545.3169499999"/>
    <n v="3898235.7037000004"/>
    <n v="35563119.782749981"/>
    <n v="35274659.092"/>
    <n v="145.131"/>
    <n v="140.405"/>
    <n v="0"/>
    <n v="0"/>
    <n v="1897703.2787199998"/>
    <n v="1684995.5042000001"/>
    <n v="2618435.4210399999"/>
    <n v="2462844.7898300001"/>
    <n v="0"/>
    <n v="0"/>
    <n v="0"/>
    <n v="0"/>
    <n v="0"/>
    <n v="0"/>
    <s v="GMM. Gpo y Col"/>
    <s v="Accidentes y Enfermedades"/>
    <s v="Gastos Medicos"/>
    <x v="24"/>
    <x v="0"/>
    <n v="12771305.68936"/>
    <n v="12724961.123440001"/>
    <n v="558940177.29368985"/>
    <n v="533186385.44996989"/>
    <n v="535437122.91273993"/>
    <n v="512068683.5256899"/>
    <n v="51119150.649419993"/>
    <n v="47371254.078819998"/>
    <n v="37745146.191339992"/>
    <n v="31836731.141160015"/>
    <n v="4368954.5124700004"/>
    <n v="3785405.7823000001"/>
    <n v="6.6395123296879532"/>
    <n v="6.089347085682757"/>
    <n v="509462.23050000006"/>
    <n v="17.661451030431373"/>
    <n v="77.685915486475437"/>
    <n v="76.203193147428607"/>
    <n v="26.575687660719392"/>
    <n v="22.668832161588494"/>
    <n v="0.60723176613167706"/>
    <n v="0.63388625199099791"/>
    <n v="0.54101157839309988"/>
    <n v="0.56332288470347014"/>
    <m/>
    <m/>
    <m/>
    <n v="0"/>
    <m/>
    <n v="0"/>
    <m/>
    <n v="0"/>
    <m/>
    <n v="11.514480409513572"/>
    <n v="62.804044468599983"/>
    <n v="66.265968111212089"/>
    <n v="5.6473709011069149"/>
    <n v="12.623640477960141"/>
    <n v="6.3175167128879162"/>
    <n v="72.47470239179178"/>
    <n v="68.416633933164277"/>
    <s v="Grandes"/>
    <n v="2025"/>
    <n v="2"/>
    <d v="2026-08-03T00:00:00"/>
    <n v="1.0336597699512124"/>
    <s v="34 GMM. Gpo y Col"/>
    <n v="17.661451030431373"/>
    <n v="13.829960738420608"/>
    <n v="11.514480409513569"/>
    <n v="7.8831581254022547"/>
    <n v="1.6230843504595523E-2"/>
    <n v="4.4083123976078357E-3"/>
    <m/>
    <m/>
    <m/>
    <m/>
    <n v="1.4251306103213065E-2"/>
    <n v="3.7080147929913088E-3"/>
    <x v="24"/>
    <x v="3"/>
  </r>
  <r>
    <n v="2026"/>
    <n v="6"/>
    <n v="714"/>
    <x v="38"/>
    <s v="Salud"/>
    <n v="250"/>
    <s v="1e472b39b105d349bcd069c4a711b44a2fffb8e274714bb07ecfff69a9a7f67b"/>
    <s v="62494afd1a4895e2be1120874c058412e30b56ad7bf55525b0ac454fd367add2"/>
    <x v="3"/>
    <n v="103145.69602"/>
    <n v="113787.79418000001"/>
    <n v="186087.70192000002"/>
    <n v="194324.77103000003"/>
    <n v="34221.923750000009"/>
    <n v="35737.691439999995"/>
    <n v="71306.325620000018"/>
    <n v="71809.728170000017"/>
    <n v="35563119.782749981"/>
    <n v="35274659.092"/>
    <n v="145.131"/>
    <n v="140.405"/>
    <n v="124.3394"/>
    <n v="97.772229999999993"/>
    <n v="34221.923750000002"/>
    <n v="35737.691439999995"/>
    <n v="99101.39648000001"/>
    <n v="102939.04739000001"/>
    <n v="0"/>
    <n v="0"/>
    <n v="0"/>
    <n v="0"/>
    <n v="0"/>
    <n v="0"/>
    <s v="Salud"/>
    <s v="Accidentes y Enfermedades"/>
    <s v="Salud"/>
    <x v="25"/>
    <x v="0"/>
    <n v="365852.86960999999"/>
    <n v="370321.25618000003"/>
    <n v="558940177.29368985"/>
    <n v="533186385.44996989"/>
    <n v="535437122.91273993"/>
    <n v="512068683.5256899"/>
    <n v="2994168.1015900001"/>
    <n v="2751865.87904"/>
    <n v="1781765.9140800002"/>
    <n v="1856932.0953199998"/>
    <n v="365852.86960999999"/>
    <n v="370321.25618000003"/>
    <n v="3.4448866102483127"/>
    <n v="4.1349324124653686"/>
    <n v="-10642.098160000009"/>
    <n v="-9.3525832332819085"/>
    <n v="28.193217707969204"/>
    <n v="30.726779054965132"/>
    <n v="28.193217707969204"/>
    <n v="30.726779054965132"/>
    <n v="1.8453798851858716E-2"/>
    <n v="1.9263829795531311E-2"/>
    <n v="2.1341091461660546E-2"/>
    <n v="2.2221197632424913E-2"/>
    <m/>
    <m/>
    <m/>
    <n v="0"/>
    <m/>
    <n v="0"/>
    <m/>
    <n v="0"/>
    <m/>
    <n v="-4.2413699064608235"/>
    <n v="33.178237260975351"/>
    <n v="31.407315430921194"/>
    <n v="1.9206745105835188"/>
    <n v="-4.2413699064608457"/>
    <n v="-3.7280808471643279"/>
    <n v="34.532231598680291"/>
    <n v="34.717332582846232"/>
    <s v="Grandes"/>
    <n v="2025"/>
    <n v="2"/>
    <d v="2026-08-03T00:00:00"/>
    <n v="1.0336597699512124"/>
    <s v="35 Salud"/>
    <n v="-9.3525832332819085"/>
    <n v="-12.304397054171371"/>
    <n v="-4.2413699064608252"/>
    <n v="-7.359623662185415"/>
    <n v="5.2326034120961048E-4"/>
    <n v="1.1867243757468112E-3"/>
    <m/>
    <m/>
    <m/>
    <m/>
    <m/>
    <m/>
    <x v="25"/>
    <x v="3"/>
  </r>
  <r>
    <n v="2026"/>
    <n v="6"/>
    <n v="705"/>
    <x v="9"/>
    <s v="Salud Individual"/>
    <n v="36"/>
    <s v="76a50887d8f1c2e9301755428990ad81479ee21c25b43215cf524541e0503269"/>
    <s v="62494afd1a4895e2be1120874c058412e30b56ad7bf55525b0ac454fd367add2"/>
    <x v="3"/>
    <n v="39838.795969999999"/>
    <n v="42071.952079999995"/>
    <n v="79996.397110000005"/>
    <n v="81778.337040000013"/>
    <n v="42110.982120000001"/>
    <n v="43374.778339999997"/>
    <n v="90504.758419999998"/>
    <n v="84393.375870000033"/>
    <n v="35563119.782749981"/>
    <n v="35274659.092"/>
    <n v="145.131"/>
    <n v="140.405"/>
    <n v="0"/>
    <n v="0"/>
    <n v="42110.982120000001"/>
    <n v="43374.778340000004"/>
    <n v="41120.840170000003"/>
    <n v="25439.50416"/>
    <n v="0"/>
    <n v="0"/>
    <n v="0"/>
    <n v="0"/>
    <n v="0"/>
    <n v="0"/>
    <s v="Salud Individual"/>
    <s v="Accidentes y Enfermedades"/>
    <s v="Salud"/>
    <x v="26"/>
    <x v="0"/>
    <n v="662559.60774999997"/>
    <n v="653214.70785000001"/>
    <n v="558940177.29368985"/>
    <n v="533186385.44996989"/>
    <n v="535437122.91273993"/>
    <n v="512068683.5256899"/>
    <n v="1641982.0218999998"/>
    <n v="1385215.7678700001"/>
    <n v="931939.87865000009"/>
    <n v="878203.38696999988"/>
    <n v="662559.60774999997"/>
    <n v="653214.70785000001"/>
    <n v="2.4262626166820644"/>
    <n v="3.0372129061664257"/>
    <n v="-2233.1561099999963"/>
    <n v="-5.3079450788345639"/>
    <n v="6.0128621642495537"/>
    <n v="6.4407539472704469"/>
    <n v="6.0128621642495537"/>
    <n v="6.4407539472704469"/>
    <n v="7.1275599050499242E-3"/>
    <n v="7.4404247044507817E-3"/>
    <n v="7.8906651085050451E-3"/>
    <n v="8.2160759744819064E-3"/>
    <m/>
    <m/>
    <m/>
    <n v="0"/>
    <m/>
    <n v="0"/>
    <m/>
    <n v="0"/>
    <m/>
    <n v="-2.913666117423197"/>
    <n v="105.70345085657466"/>
    <n v="103.09666225499276"/>
    <n v="4.5186372087651829"/>
    <n v="-2.9136661174232192"/>
    <n v="61.641673168522956"/>
    <n v="102.40788355954449"/>
    <n v="170.50166570542154"/>
    <s v="Grandes"/>
    <n v="2025"/>
    <n v="2"/>
    <d v="2026-08-03T00:00:00"/>
    <n v="1.0336597699512124"/>
    <s v="36 Salud Individual"/>
    <n v="-5.3079450788345639"/>
    <n v="-8.39146721784984"/>
    <n v="-2.9136661174231988"/>
    <n v="-6.0751547995728119"/>
    <n v="2.2494201183328845E-4"/>
    <n v="5.8867502851088981E-4"/>
    <m/>
    <m/>
    <m/>
    <m/>
    <n v="2.3145154511966144E-4"/>
    <n v="9.2246622373839059E-4"/>
    <x v="26"/>
    <x v="3"/>
  </r>
  <r>
    <n v="2026"/>
    <n v="6"/>
    <n v="714"/>
    <x v="38"/>
    <s v="Salud Gpo y Col"/>
    <n v="250"/>
    <s v="1e472b39b105d349bcd069c4a711b44a2fffb8e274714bb07ecfff69a9a7f67b"/>
    <s v="62494afd1a4895e2be1120874c058412e30b56ad7bf55525b0ac454fd367add2"/>
    <x v="3"/>
    <n v="99867.429489999995"/>
    <n v="110619.67809999999"/>
    <n v="178953.49945"/>
    <n v="189350.78407999995"/>
    <n v="33852.684740000004"/>
    <n v="35313.34087"/>
    <n v="70408.910860000018"/>
    <n v="71195.43925000001"/>
    <n v="35563119.782749981"/>
    <n v="35274659.092"/>
    <n v="145.131"/>
    <n v="140.405"/>
    <n v="124.3394"/>
    <n v="97.772229999999993"/>
    <n v="33852.684740000004"/>
    <n v="35313.34087"/>
    <n v="95662.724459999998"/>
    <n v="101230.95851000001"/>
    <n v="0"/>
    <n v="0"/>
    <n v="0"/>
    <n v="0"/>
    <n v="0"/>
    <n v="0"/>
    <s v="Salud Gpo y Col"/>
    <s v="Accidentes y Enfermedades"/>
    <s v="Salud"/>
    <x v="27"/>
    <x v="0"/>
    <n v="365852.86960999999"/>
    <n v="370321.25618000003"/>
    <n v="558940177.29368985"/>
    <n v="533186385.44996989"/>
    <n v="535437122.91273993"/>
    <n v="512068683.5256899"/>
    <n v="1352186.07969"/>
    <n v="1366650.1111700002"/>
    <n v="849826.03543000005"/>
    <n v="978728.70835000009"/>
    <n v="365852.86960999999"/>
    <n v="370321.25618000003"/>
    <n v="7.3856276876401088"/>
    <n v="8.094220839399604"/>
    <n v="-10752.248609999995"/>
    <n v="-9.7200143723795485"/>
    <n v="27.297156257502884"/>
    <n v="29.871274266317482"/>
    <n v="27.297156257502884"/>
    <n v="29.871274266317482"/>
    <n v="1.7867284111431053E-2"/>
    <n v="1.8651569944707656E-2"/>
    <n v="2.0746905982350836E-2"/>
    <n v="2.1602507956230119E-2"/>
    <m/>
    <m/>
    <m/>
    <n v="0"/>
    <m/>
    <n v="0"/>
    <m/>
    <n v="0"/>
    <m/>
    <n v="-4.1362728476389439"/>
    <n v="33.897622991677949"/>
    <n v="31.923199810866205"/>
    <n v="3.9834840695214777"/>
    <n v="-4.1362728476389439"/>
    <n v="-5.5005248710056964"/>
    <n v="35.387539850127332"/>
    <n v="34.883934114396041"/>
    <s v="Grandes"/>
    <n v="2025"/>
    <n v="2"/>
    <d v="2026-08-03T00:00:00"/>
    <n v="1.0336597699512124"/>
    <s v="37 Salud Gpo y Col"/>
    <n v="-9.7200143723795485"/>
    <n v="-12.659863281820908"/>
    <n v="-4.136272847638943"/>
    <n v="-7.2579489507599666"/>
    <n v="5.031996645491211E-4"/>
    <n v="5.454749634043618E-3"/>
    <m/>
    <m/>
    <m/>
    <m/>
    <m/>
    <m/>
    <x v="27"/>
    <x v="3"/>
  </r>
  <r>
    <n v="2026"/>
    <n v="6"/>
    <n v="39"/>
    <x v="6"/>
    <s v="Daños"/>
    <n v="27"/>
    <s v="670671cd97404156226e507973f2ab8330d3022ca96e0c93bdbdb320c41adcaf"/>
    <s v="62494afd1a4895e2be1120874c058412e30b56ad7bf55525b0ac454fd367add2"/>
    <x v="3"/>
    <n v="15348474.93101"/>
    <n v="15438579.40827"/>
    <n v="28106496.927919999"/>
    <n v="26544693.904210001"/>
    <n v="8392789.1855300069"/>
    <n v="5701808.1479599988"/>
    <n v="15750676.339010004"/>
    <n v="11765461.422580006"/>
    <n v="35563119.782749981"/>
    <n v="35274659.092"/>
    <n v="145.131"/>
    <n v="140.405"/>
    <n v="41784.227839999992"/>
    <n v="8520.6032699999996"/>
    <n v="3170859.3952500001"/>
    <n v="2443593.5832099998"/>
    <n v="5648511.36534"/>
    <n v="5182273.6050100001"/>
    <n v="0"/>
    <n v="0"/>
    <n v="0"/>
    <n v="0"/>
    <n v="0"/>
    <n v="0"/>
    <s v="Daños"/>
    <s v="Totales"/>
    <s v="Daños Total"/>
    <x v="28"/>
    <x v="0"/>
    <n v="16937240.937909998"/>
    <n v="16996819.43369"/>
    <n v="558940177.29368985"/>
    <n v="533186385.44996989"/>
    <n v="535437122.91273993"/>
    <n v="512068683.5256899"/>
    <n v="201069995.49796006"/>
    <n v="200376876.12440008"/>
    <n v="90289903.28847003"/>
    <n v="82104617.787379965"/>
    <n v="15348474.93101"/>
    <n v="15438579.40827"/>
    <n v="7.633398952936127"/>
    <n v="7.7047709829976885"/>
    <n v="-90104.477259999141"/>
    <n v="-0.58363191895578481"/>
    <n v="100"/>
    <n v="100"/>
    <n v="90.619688220033993"/>
    <n v="90.832166973949498"/>
    <n v="2.7459960036018827"/>
    <n v="2.866531712914373"/>
    <n v="2.8955314369553866"/>
    <n v="3.0149430935655848"/>
    <m/>
    <m/>
    <m/>
    <n v="0"/>
    <m/>
    <n v="0"/>
    <m/>
    <n v="0"/>
    <m/>
    <n v="47.195222423132407"/>
    <n v="54.681583826763443"/>
    <n v="36.932207278771422"/>
    <n v="9.295379527338314"/>
    <n v="29.762142814462432"/>
    <n v="8.9967800982036383"/>
    <n v="56.136195718872152"/>
    <n v="47.152924941045917"/>
    <s v="Grandes"/>
    <n v="2025"/>
    <n v="2"/>
    <d v="2026-08-03T00:00:00"/>
    <n v="1.0336597699512124"/>
    <s v="38 Daños Total"/>
    <n v="-0.58363191895578481"/>
    <n v="-3.8209950980905898"/>
    <n v="47.195222423132407"/>
    <n v="42.40200373676133"/>
    <n v="7.9032708883862199E-2"/>
    <n v="5.8268779574686359E-3"/>
    <m/>
    <m/>
    <m/>
    <m/>
    <n v="7.5127602751970349E-2"/>
    <n v="5.9363495900443168E-3"/>
    <x v="28"/>
    <x v="3"/>
  </r>
  <r>
    <n v="2026"/>
    <n v="6"/>
    <n v="48"/>
    <x v="14"/>
    <s v="Automoviles"/>
    <n v="36"/>
    <s v="76a50887d8f1c2e9301755428990ad81479ee21c25b43215cf524541e0503269"/>
    <s v="62494afd1a4895e2be1120874c058412e30b56ad7bf55525b0ac454fd367add2"/>
    <x v="3"/>
    <n v="8623200.2460099999"/>
    <n v="7805949.9359900001"/>
    <n v="16210647.73116"/>
    <n v="15747747.854619998"/>
    <n v="5522589.5757499989"/>
    <n v="5245386.2400199994"/>
    <n v="11347723.489169996"/>
    <n v="10449572.129310001"/>
    <n v="35563119.782749981"/>
    <n v="35274659.092"/>
    <n v="145.131"/>
    <n v="140.405"/>
    <n v="147659.08140999998"/>
    <n v="119197.91091999999"/>
    <n v="5308215.4520699997"/>
    <n v="5196417.9240200007"/>
    <n v="7501655.6372299995"/>
    <n v="7201593.2779700002"/>
    <n v="0"/>
    <n v="0"/>
    <n v="0"/>
    <n v="0"/>
    <n v="0"/>
    <n v="0"/>
    <s v="Automoviles"/>
    <s v="Totales"/>
    <s v="Automoviles Total"/>
    <x v="29"/>
    <x v="0"/>
    <n v="36347870.615870006"/>
    <n v="34581959.66691"/>
    <n v="558940177.29368985"/>
    <n v="533186385.44996989"/>
    <n v="535437122.91273993"/>
    <n v="512068683.5256899"/>
    <n v="111867630.92766999"/>
    <n v="104683930.16637003"/>
    <n v="65593449.113900006"/>
    <n v="57891971.036489993"/>
    <n v="8623200.2460099999"/>
    <n v="7805949.9359900001"/>
    <n v="7.7083962308860219"/>
    <n v="7.4566840618080654"/>
    <n v="817250.31001999974"/>
    <n v="10.469581751376555"/>
    <n v="100"/>
    <n v="100"/>
    <n v="23.724086445506895"/>
    <n v="22.572318084851563"/>
    <n v="1.5427769547292751"/>
    <n v="1.610497269800869"/>
    <n v="1.4640189901702678"/>
    <n v="1.5243951030640179"/>
    <m/>
    <m/>
    <m/>
    <n v="0"/>
    <m/>
    <n v="0"/>
    <m/>
    <n v="0"/>
    <m/>
    <n v="5.284707799304833"/>
    <n v="64.043387816551402"/>
    <n v="67.197282624574584"/>
    <n v="8.4194224428727278"/>
    <n v="2.1514345013172287"/>
    <n v="4.1666107440127664"/>
    <n v="70.760585512961086"/>
    <n v="72.156503754746581"/>
    <s v="Grandes"/>
    <n v="2025"/>
    <n v="2"/>
    <d v="2026-08-03T00:00:00"/>
    <n v="1.0336597699512124"/>
    <s v="39 Automoviles Total"/>
    <n v="10.469581751376555"/>
    <n v="6.8722852168181001"/>
    <n v="5.2847077993048339"/>
    <n v="1.8562498608939204"/>
    <n v="4.5582749292493265E-2"/>
    <n v="5.9419372452337834E-3"/>
    <m/>
    <m/>
    <m/>
    <m/>
    <n v="4.4569756552078593E-2"/>
    <n v="5.5602137197622425E-3"/>
    <x v="29"/>
    <x v="3"/>
  </r>
  <r>
    <n v="2026"/>
    <n v="6"/>
    <n v="48"/>
    <x v="14"/>
    <s v="Automoviles Residentes"/>
    <n v="36"/>
    <s v="76a50887d8f1c2e9301755428990ad81479ee21c25b43215cf524541e0503269"/>
    <s v="62494afd1a4895e2be1120874c058412e30b56ad7bf55525b0ac454fd367add2"/>
    <x v="3"/>
    <n v="5495127.8821999999"/>
    <n v="4964237.47059"/>
    <n v="10294503.382150002"/>
    <n v="9996565.1273300014"/>
    <n v="3743627.4323299984"/>
    <n v="3695941.4877400002"/>
    <n v="7850143.420780004"/>
    <n v="7320869.2781200018"/>
    <n v="35563119.782749981"/>
    <n v="35274659.092"/>
    <n v="145.131"/>
    <n v="140.405"/>
    <n v="147659.08140999998"/>
    <n v="119197.91091999999"/>
    <n v="3529253.30865"/>
    <n v="3646973.1717399997"/>
    <n v="4544082.5343699995"/>
    <n v="4532962.6941099996"/>
    <n v="0"/>
    <n v="0"/>
    <n v="0"/>
    <n v="0"/>
    <n v="0"/>
    <n v="0"/>
    <s v="Automoviles Residentes"/>
    <s v="Automóviles"/>
    <s v="Automóviles"/>
    <x v="30"/>
    <x v="0"/>
    <n v="36347870.615870006"/>
    <n v="34581959.66691"/>
    <n v="558940177.29368985"/>
    <n v="533186385.44996989"/>
    <n v="535437122.91273993"/>
    <n v="512068683.5256899"/>
    <n v="70203684.327219978"/>
    <n v="63495573.047850005"/>
    <n v="41862778.105490007"/>
    <n v="35779806.134049997"/>
    <n v="8623200.2460099999"/>
    <n v="7805949.9359900001"/>
    <n v="7.8274066879270343"/>
    <n v="7.8182418589229377"/>
    <n v="530890.41160999984"/>
    <n v="10.694299270637098"/>
    <n v="63.724924916855826"/>
    <n v="63.595558660989596"/>
    <n v="15.118156274609241"/>
    <n v="14.354991788796939"/>
    <n v="0.98313345603578539"/>
    <n v="1.0262881759686169"/>
    <n v="0.93105105570175994"/>
    <n v="0.96944758199433023"/>
    <m/>
    <m/>
    <m/>
    <n v="0"/>
    <m/>
    <n v="0"/>
    <m/>
    <n v="0"/>
    <m/>
    <n v="1.290224554370778"/>
    <n v="68.126302291462224"/>
    <n v="74.451343426581431"/>
    <n v="8.9426158552985484"/>
    <n v="-3.2278785048982073"/>
    <n v="0.24531065023871701"/>
    <n v="77.667015991805769"/>
    <n v="80.454515464660034"/>
    <s v="Grandes"/>
    <n v="2025"/>
    <n v="2"/>
    <d v="2026-08-03T00:00:00"/>
    <n v="1.0336597699512124"/>
    <s v="41 Automoviles Residentes"/>
    <n v="10.694299270637098"/>
    <n v="7.0896851058271659"/>
    <n v="1.2902245543707775"/>
    <n v="-2.0081582945309355"/>
    <n v="2.8947132436742483E-2"/>
    <n v="6.1268295458204863E-3"/>
    <m/>
    <m/>
    <m/>
    <m/>
    <n v="2.8292583688491368E-2"/>
    <n v="6.1124905764614792E-3"/>
    <x v="30"/>
    <x v="3"/>
  </r>
  <r>
    <n v="2026"/>
    <n v="6"/>
    <n v="39"/>
    <x v="6"/>
    <s v="Camiones"/>
    <n v="27"/>
    <s v="670671cd97404156226e507973f2ab8330d3022ca96e0c93bdbdb320c41adcaf"/>
    <s v="62494afd1a4895e2be1120874c058412e30b56ad7bf55525b0ac454fd367add2"/>
    <x v="3"/>
    <n v="2464123.1252899999"/>
    <n v="2876286.7102899998"/>
    <n v="4462768.8531899992"/>
    <n v="4978378.1135999998"/>
    <n v="1352101.6715700002"/>
    <n v="1256045.1531799999"/>
    <n v="2756584.8360700002"/>
    <n v="2507961.7799500017"/>
    <n v="35563119.782749981"/>
    <n v="35274659.092"/>
    <n v="145.131"/>
    <n v="140.405"/>
    <n v="15220.500249999999"/>
    <n v="-5987.9239400000006"/>
    <n v="733614.99327999994"/>
    <n v="673263.70705999993"/>
    <n v="1166720.6737800001"/>
    <n v="1111349.9083099999"/>
    <n v="0"/>
    <n v="0"/>
    <n v="0"/>
    <n v="0"/>
    <n v="0"/>
    <n v="0"/>
    <s v="Camiones"/>
    <s v="Automóviles"/>
    <s v="Automóviles"/>
    <x v="31"/>
    <x v="0"/>
    <n v="16937240.937909998"/>
    <n v="16996819.43369"/>
    <n v="558940177.29368985"/>
    <n v="533186385.44996989"/>
    <n v="535437122.91273993"/>
    <n v="512068683.5256899"/>
    <n v="37709407.170060001"/>
    <n v="36344121.306299999"/>
    <n v="21653502.093650013"/>
    <n v="20013592.176389989"/>
    <n v="10806179.45002"/>
    <n v="10657334.927750001"/>
    <n v="6.5345050750265585"/>
    <n v="7.9140356319232721"/>
    <n v="-412163.58499999996"/>
    <n v="-14.329711413172852"/>
    <n v="22.802907694499179"/>
    <n v="26.988799073965552"/>
    <n v="14.548550937683387"/>
    <n v="16.922499656546385"/>
    <n v="0.44085632512963002"/>
    <n v="0.46020774799575809"/>
    <n v="0.53945239203034534"/>
    <n v="0.56169939752734355"/>
    <m/>
    <m/>
    <m/>
    <n v="0"/>
    <m/>
    <n v="0"/>
    <m/>
    <n v="0"/>
    <m/>
    <n v="7.6475370448911617"/>
    <n v="54.871514239406075"/>
    <n v="43.668982952445653"/>
    <n v="6.244263240755453"/>
    <n v="8.9639892344028702"/>
    <n v="4.9822981093507357"/>
    <n v="62.878374384435766"/>
    <n v="60.580713781118142"/>
    <s v="Grandes"/>
    <n v="2025"/>
    <n v="2"/>
    <d v="2026-08-03T00:00:00"/>
    <n v="1.0336597699512124"/>
    <s v="42 Camiones"/>
    <n v="-14.329711413172852"/>
    <n v="-17.119451605560023"/>
    <n v="7.6475370448911537"/>
    <n v="4.1421366819490233"/>
    <n v="1.2548867704668254E-2"/>
    <n v="4.2699756575547854E-3"/>
    <m/>
    <m/>
    <m/>
    <m/>
    <n v="1.4089957662247727E-2"/>
    <n v="6.2631959983351177E-3"/>
    <x v="31"/>
    <x v="3"/>
  </r>
  <r>
    <n v="2026"/>
    <n v="6"/>
    <n v="89"/>
    <x v="39"/>
    <s v="Automoviles Turistas"/>
    <n v="61"/>
    <s v="d029fa3a95e174a19934857f535eb9427d967218a36ea014b70ad704bc6c8d1c"/>
    <s v="62494afd1a4895e2be1120874c058412e30b56ad7bf55525b0ac454fd367add2"/>
    <x v="3"/>
    <n v="62546.834210000001"/>
    <n v="61934.113369999999"/>
    <n v="126365.62036999999"/>
    <n v="141906.04060999997"/>
    <n v="21698.287229999994"/>
    <n v="31761.476539999996"/>
    <n v="41265.81177"/>
    <n v="56150.078609999997"/>
    <n v="35563119.782749981"/>
    <n v="35274659.092"/>
    <n v="145.131"/>
    <n v="140.405"/>
    <n v="0"/>
    <n v="0"/>
    <n v="21625.055079999998"/>
    <n v="31840.083119999999"/>
    <n v="64695.781159999999"/>
    <n v="62927.265359999998"/>
    <n v="0"/>
    <n v="0"/>
    <n v="0"/>
    <n v="0"/>
    <n v="0"/>
    <n v="0"/>
    <s v="Automoviles Turistas"/>
    <s v="Automóviles"/>
    <s v="Automóviles"/>
    <x v="32"/>
    <x v="0"/>
    <n v="3077958.9960599998"/>
    <n v="2214299.0685000001"/>
    <n v="558940177.29368985"/>
    <n v="533186385.44996989"/>
    <n v="535437122.91273993"/>
    <n v="512068683.5256899"/>
    <n v="1083502.1167600001"/>
    <n v="1101931.6082300001"/>
    <n v="570070.38715999969"/>
    <n v="595710.09883999999"/>
    <n v="3077958.9960599998"/>
    <n v="2214299.0685000001"/>
    <n v="5.7726545470011628"/>
    <n v="5.6205042951334265"/>
    <n v="612.72084000000177"/>
    <n v="0.98931074759971427"/>
    <n v="2.0320879612127474"/>
    <n v="2.7970076062017726"/>
    <n v="2.0320879612127474"/>
    <n v="2.7970076062017726"/>
    <n v="1.1190255549859203E-2"/>
    <n v="1.1681452692288062E-2"/>
    <n v="1.1615846739547219E-2"/>
    <n v="1.2094884018989777E-2"/>
    <m/>
    <m/>
    <m/>
    <n v="0"/>
    <m/>
    <n v="0"/>
    <m/>
    <n v="0"/>
    <m/>
    <n v="-31.683631890748376"/>
    <n v="34.691263761085558"/>
    <n v="51.282685440661858"/>
    <n v="3.8062470387380447"/>
    <n v="-32.082290744974664"/>
    <n v="2.8104126087197923"/>
    <n v="33.425757742253367"/>
    <n v="50.598231049524188"/>
    <s v="Grandes"/>
    <n v="2025"/>
    <n v="2"/>
    <d v="2026-08-03T00:00:00"/>
    <n v="1.0336597699512124"/>
    <s v="43 Automoviles Turistas"/>
    <n v="0.98931074759971427"/>
    <n v="-2.2992732392339317"/>
    <n v="-31.683631890748369"/>
    <n v="-33.908264503245519"/>
    <n v="3.5532771349068787E-4"/>
    <n v="3.3323540519013205E-3"/>
    <m/>
    <m/>
    <m/>
    <m/>
    <n v="4.0162680668026835E-4"/>
    <n v="3.1590068531613296E-3"/>
    <x v="32"/>
    <x v="3"/>
  </r>
  <r>
    <n v="2026"/>
    <n v="6"/>
    <n v="27"/>
    <x v="34"/>
    <s v="Otros Automoviles y Obligatorios"/>
    <n v="21"/>
    <s v="6f4b6612125fb3a0daecd2799dfd6c9c299424fd920f9b308110a2c1fbd8f443"/>
    <s v="62494afd1a4895e2be1120874c058412e30b56ad7bf55525b0ac454fd367add2"/>
    <x v="3"/>
    <n v="255256.49909999999"/>
    <n v="150907.79812999998"/>
    <n v="473409.00173999998"/>
    <n v="200710.66437999997"/>
    <n v="131714.28912999999"/>
    <n v="55168.745549999985"/>
    <n v="241803.86316000007"/>
    <n v="100581.90344999995"/>
    <n v="35563119.782749981"/>
    <n v="35274659.092"/>
    <n v="145.131"/>
    <n v="140.405"/>
    <n v="0"/>
    <n v="0"/>
    <n v="130083.52988"/>
    <n v="53680.1901"/>
    <n v="221144.46212000001"/>
    <n v="-10313.221170000001"/>
    <n v="0"/>
    <n v="0"/>
    <n v="0"/>
    <n v="0"/>
    <n v="0"/>
    <n v="0"/>
    <s v="Otros Automoviles y Obligatorios"/>
    <s v="Automóviles"/>
    <s v="Automóviles"/>
    <x v="33"/>
    <x v="0"/>
    <n v="7862685.1248199996"/>
    <n v="7432464.5520399995"/>
    <n v="558940177.29368985"/>
    <n v="533186385.44996989"/>
    <n v="535437122.91273993"/>
    <n v="512068683.5256899"/>
    <n v="2871037.3136300002"/>
    <n v="3742304.2039899998"/>
    <n v="1507098.5276000006"/>
    <n v="1502862.6272099994"/>
    <n v="6452104.0308699999"/>
    <n v="6009566.5943799997"/>
    <n v="8.8907412623372029"/>
    <n v="4.0324834621702825"/>
    <n v="104348.70097000001"/>
    <n v="69.147321916464847"/>
    <n v="3.9561745731117925"/>
    <n v="2.5111261479509235"/>
    <n v="3.2464291148355451"/>
    <n v="2.0303870549719623"/>
    <n v="4.5667946136188714E-2"/>
    <n v="4.7672544203028501E-2"/>
    <n v="2.8303010400883538E-2"/>
    <n v="2.9470225964800503E-2"/>
    <m/>
    <m/>
    <m/>
    <n v="0"/>
    <m/>
    <n v="0"/>
    <m/>
    <n v="0"/>
    <m/>
    <n v="138.74802266552538"/>
    <n v="51.600758293875707"/>
    <n v="36.557915650240091"/>
    <n v="8.7395937769078831"/>
    <n v="142.33060582995213"/>
    <n v="-2244.2811947375312"/>
    <n v="58.822874709569959"/>
    <n v="-520.49877739604415"/>
    <s v="Grandes"/>
    <n v="2025"/>
    <n v="2"/>
    <d v="2026-08-03T00:00:00"/>
    <n v="1.0336597699512124"/>
    <s v="44 Otros Automoviles y Obligatorios"/>
    <n v="69.147321916464847"/>
    <n v="63.639262002475348"/>
    <n v="138.74802266552538"/>
    <n v="130.97350753700516"/>
    <n v="1.3311796170639356E-3"/>
    <n v="7.9045280193825312E-3"/>
    <m/>
    <m/>
    <m/>
    <m/>
    <n v="5.6805744741449658E-4"/>
    <n v="1.6260922872676827E-3"/>
    <x v="33"/>
    <x v="3"/>
  </r>
  <r>
    <n v="2026"/>
    <n v="6"/>
    <n v="92"/>
    <x v="12"/>
    <s v="Daños Sin Autos"/>
    <n v="219"/>
    <s v="314f04b30f62e0056bd059354a5536fb2e302107eed143b5fa2aa0bbba07f608"/>
    <s v="62494afd1a4895e2be1120874c058412e30b56ad7bf55525b0ac454fd367add2"/>
    <x v="3"/>
    <n v="6747132.6750000007"/>
    <n v="6380210.4408900002"/>
    <n v="12245177.319699999"/>
    <n v="11490479.2579"/>
    <n v="3157824.9529499998"/>
    <n v="2603752.8468800001"/>
    <n v="8038799.6344599994"/>
    <n v="6403055.5392000014"/>
    <n v="35563119.782749981"/>
    <n v="35274659.092"/>
    <n v="145.131"/>
    <n v="140.405"/>
    <n v="0"/>
    <n v="0"/>
    <n v="692863.35395000002"/>
    <n v="715464.50332999998"/>
    <n v="1813483.7524700002"/>
    <n v="1875172.88491"/>
    <n v="0"/>
    <n v="0"/>
    <n v="0"/>
    <n v="0"/>
    <n v="0"/>
    <n v="0"/>
    <s v="Daños Sin Autos"/>
    <s v="Totales"/>
    <s v="Daños Sin Autos Total"/>
    <x v="34"/>
    <x v="0"/>
    <n v="6747132.6749999998"/>
    <n v="6380210.4408900002"/>
    <n v="558940177.29368985"/>
    <n v="533186385.44996989"/>
    <n v="535437122.91273993"/>
    <n v="512068683.5256899"/>
    <n v="89202364.570290014"/>
    <n v="95692945.958029971"/>
    <n v="24696454.174569987"/>
    <n v="24212646.750889998"/>
    <n v="6747132.6749999998"/>
    <n v="6380210.4408900002"/>
    <n v="7.5638495767490221"/>
    <n v="6.6673780151865119"/>
    <n v="366922.23411000054"/>
    <n v="5.7509425043167806"/>
    <n v="100.00000000000003"/>
    <n v="100"/>
    <n v="100.00000000000003"/>
    <n v="100"/>
    <n v="1.2071296623672096"/>
    <n v="1.260116713293258"/>
    <n v="1.1966191588904833"/>
    <n v="1.2459677082693366"/>
    <m/>
    <m/>
    <m/>
    <n v="0"/>
    <m/>
    <n v="0"/>
    <m/>
    <n v="0"/>
    <m/>
    <n v="21.279750370083249"/>
    <n v="46.802473066086542"/>
    <n v="40.809827058255976"/>
    <n v="12.786551990939742"/>
    <n v="-3.1589476871049516"/>
    <n v="-3.2897837280193354"/>
    <n v="38.206206866000677"/>
    <n v="38.154588789520552"/>
    <s v="Grandes"/>
    <n v="2025"/>
    <n v="2"/>
    <d v="2026-08-03T00:00:00"/>
    <n v="1.0336597699512124"/>
    <s v="46 Daños Sin Autos Total"/>
    <n v="5.7509425043167806"/>
    <n v="2.3073022463746531"/>
    <n v="21.279750370083242"/>
    <n v="17.330434922322173"/>
    <n v="3.4432235963841297E-2"/>
    <n v="5.7211820419686369E-3"/>
    <m/>
    <m/>
    <m/>
    <m/>
    <n v="3.252070505059973E-2"/>
    <n v="4.4453929597392432E-3"/>
    <x v="34"/>
    <x v="3"/>
  </r>
  <r>
    <n v="2026"/>
    <n v="6"/>
    <n v="39"/>
    <x v="6"/>
    <s v="Responsabilidad Civil y Riesgos Profesionales"/>
    <n v="27"/>
    <s v="670671cd97404156226e507973f2ab8330d3022ca96e0c93bdbdb320c41adcaf"/>
    <s v="62494afd1a4895e2be1120874c058412e30b56ad7bf55525b0ac454fd367add2"/>
    <x v="3"/>
    <n v="957101.71116999991"/>
    <n v="1111766.23609"/>
    <n v="1889820.1207900001"/>
    <n v="1983252.4284299999"/>
    <n v="121939.01984999998"/>
    <n v="76408.893619999988"/>
    <n v="429354.17628999997"/>
    <n v="464238.46510999987"/>
    <n v="35563119.782749981"/>
    <n v="35274659.092"/>
    <n v="145.131"/>
    <n v="140.405"/>
    <n v="11.171379999999999"/>
    <n v="44.654409999999984"/>
    <n v="-151784.11856999999"/>
    <n v="-64618.754799999995"/>
    <n v="485462.60381"/>
    <n v="489943.64058999997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6937240.937909998"/>
    <n v="16996819.43369"/>
    <n v="558940177.29368985"/>
    <n v="533186385.44996989"/>
    <n v="535437122.91273993"/>
    <n v="512068683.5256899"/>
    <n v="12032871.974339999"/>
    <n v="12141199.838969996"/>
    <n v="5707796.6931599993"/>
    <n v="3790374.5277900007"/>
    <n v="957101.71116999991"/>
    <n v="1111766.23609"/>
    <n v="7.9540587917083423"/>
    <n v="9.1569717230213818"/>
    <n v="-154664.52492000011"/>
    <n v="-13.911604786986864"/>
    <n v="100"/>
    <n v="100"/>
    <n v="5.6508714416865535"/>
    <n v="6.5410251631333365"/>
    <n v="0.17123508920116506"/>
    <n v="0.17875146683207815"/>
    <n v="0.20851362045783511"/>
    <n v="0.2171127178555968"/>
    <m/>
    <m/>
    <m/>
    <n v="0"/>
    <m/>
    <n v="0"/>
    <m/>
    <n v="0"/>
    <m/>
    <n v="59.587469563991327"/>
    <n v="12.740445286733088"/>
    <n v="6.8727481677015518"/>
    <n v="2.1363588509753151"/>
    <n v="134.8917416310226"/>
    <n v="-0.91460249889228074"/>
    <n v="-31.265872464484438"/>
    <n v="-13.189017969941357"/>
    <s v="Grandes"/>
    <n v="2025"/>
    <n v="2"/>
    <d v="2026-08-03T00:00:00"/>
    <n v="1.0336597699512124"/>
    <s v="46 Responsabilidad Civil y Riesgos Profesionales"/>
    <n v="-13.911604786986864"/>
    <n v="-16.714960071362352"/>
    <n v="59.587469563991313"/>
    <n v="54.390713659605474"/>
    <n v="5.3139885711226721E-3"/>
    <n v="6.3267051261952766E-3"/>
    <m/>
    <m/>
    <m/>
    <m/>
    <n v="5.6130615458458363E-3"/>
    <n v="8.3850131136213174E-3"/>
    <x v="35"/>
    <x v="3"/>
  </r>
  <r>
    <n v="2026"/>
    <n v="6"/>
    <n v="22"/>
    <x v="29"/>
    <s v="RC General"/>
    <n v="16"/>
    <s v="b17ef6d19c7a5b1ee83b907c595526dcb1eb06db8227d650d5dda0a9f4ce8cd9"/>
    <s v="62494afd1a4895e2be1120874c058412e30b56ad7bf55525b0ac454fd367add2"/>
    <x v="3"/>
    <n v="781650.95304999989"/>
    <n v="927120.59294"/>
    <n v="1492224.17203"/>
    <n v="1513982.7930900003"/>
    <n v="986888.72256000002"/>
    <n v="870882.99578"/>
    <n v="2267860.8274600008"/>
    <n v="1266492.5053899996"/>
    <n v="35563119.782749981"/>
    <n v="35274659.092"/>
    <n v="145.131"/>
    <n v="140.405"/>
    <n v="0"/>
    <n v="0"/>
    <n v="269754.25092999998"/>
    <n v="157861.46797"/>
    <n v="255037.22691999999"/>
    <n v="263587.03704999998"/>
    <n v="0"/>
    <n v="0"/>
    <n v="0"/>
    <n v="0"/>
    <n v="0"/>
    <n v="0"/>
    <s v="RC General"/>
    <s v="Daños Sin Autos"/>
    <s v="Responsabilidad Civil y Riesgos Profesionales"/>
    <x v="36"/>
    <x v="0"/>
    <n v="18235846.34637"/>
    <n v="17846008.112819999"/>
    <n v="558940177.29368985"/>
    <n v="533186385.44996989"/>
    <n v="535437122.91273993"/>
    <n v="512068683.5256899"/>
    <n v="8729513.125500001"/>
    <n v="9582692.5877899975"/>
    <n v="5055557.2443700004"/>
    <n v="2932303.7598800003"/>
    <n v="981964.14387000003"/>
    <n v="1120541.4772300001"/>
    <n v="8.954118538028192"/>
    <n v="9.674948710358418"/>
    <n v="-145469.63989000011"/>
    <n v="-15.690476621676597"/>
    <n v="79.600763218242392"/>
    <n v="82.738623404807811"/>
    <n v="4.2863431628200468"/>
    <n v="5.1951147118104597"/>
    <n v="0.13984519002277568"/>
    <n v="0.14598370557459189"/>
    <n v="0.17388302069220668"/>
    <n v="0.18105395287143886"/>
    <m/>
    <m/>
    <m/>
    <n v="0"/>
    <m/>
    <n v="0"/>
    <m/>
    <n v="0"/>
    <m/>
    <n v="13.320472134847506"/>
    <n v="126.25695890335231"/>
    <n v="93.934165890796962"/>
    <n v="19.52086930988715"/>
    <n v="70.880363903155953"/>
    <n v="-3.2436383160899473"/>
    <n v="105.77053953563274"/>
    <n v="59.889693262895619"/>
    <s v="Grandes"/>
    <n v="2025"/>
    <n v="2"/>
    <d v="2026-08-03T00:00:00"/>
    <n v="1.0336597699512124"/>
    <s v="47 RC General"/>
    <n v="-15.690476621676597"/>
    <n v="-18.435905286027797"/>
    <n v="13.320472134847499"/>
    <n v="9.6303401071670702"/>
    <n v="4.1959878130652887E-3"/>
    <n v="8.0176238793060132E-3"/>
    <m/>
    <m/>
    <m/>
    <m/>
    <n v="4.2849203032077352E-3"/>
    <n v="9.3604632548066006E-3"/>
    <x v="36"/>
    <x v="3"/>
  </r>
  <r>
    <n v="2026"/>
    <n v="6"/>
    <n v="22"/>
    <x v="29"/>
    <s v="RC Aviones y Barcos"/>
    <n v="16"/>
    <s v="b17ef6d19c7a5b1ee83b907c595526dcb1eb06db8227d650d5dda0a9f4ce8cd9"/>
    <s v="62494afd1a4895e2be1120874c058412e30b56ad7bf55525b0ac454fd367add2"/>
    <x v="3"/>
    <n v="194228.08875"/>
    <n v="190232.81694999998"/>
    <n v="234809.66365000003"/>
    <n v="236617.83799999999"/>
    <n v="2813.6797300000012"/>
    <n v="19709.036050000002"/>
    <n v="13478.159879999999"/>
    <n v="18608.841310000007"/>
    <n v="35563119.782749981"/>
    <n v="35274659.092"/>
    <n v="145.131"/>
    <n v="140.405"/>
    <n v="0"/>
    <n v="0"/>
    <n v="1353.60519"/>
    <n v="1590.6366699999999"/>
    <n v="-1970.2738100000001"/>
    <n v="-54.61965"/>
    <n v="0"/>
    <n v="0"/>
    <n v="0"/>
    <n v="0"/>
    <n v="0"/>
    <n v="0"/>
    <s v="RC Aviones y Barcos"/>
    <s v="Daños Sin Autos"/>
    <s v="Responsabilidad Civil y Riesgos Profesionales"/>
    <x v="37"/>
    <x v="0"/>
    <n v="18235846.34637"/>
    <n v="17846008.112819999"/>
    <n v="558940177.29368985"/>
    <n v="533186385.44996989"/>
    <n v="535437122.91273993"/>
    <n v="512068683.5256899"/>
    <n v="1742271.2390899998"/>
    <n v="1292434.1434399998"/>
    <n v="183427.25303000005"/>
    <n v="515183.78324999998"/>
    <n v="981964.14387000003"/>
    <n v="1120541.4772300001"/>
    <n v="11.147982265462101"/>
    <n v="14.718956313214374"/>
    <n v="3995.2718000000168"/>
    <n v="2.1002011451316083"/>
    <n v="19.779549992989704"/>
    <n v="16.976865275907425"/>
    <n v="1.0650895223662746"/>
    <n v="1.0659684549473158"/>
    <n v="3.474935183411313E-2"/>
    <n v="3.6274677350239183E-2"/>
    <n v="3.5678483573705198E-2"/>
    <n v="3.714986349882031E-2"/>
    <m/>
    <m/>
    <m/>
    <n v="0"/>
    <m/>
    <n v="0"/>
    <m/>
    <n v="0"/>
    <m/>
    <n v="-85.723909972755877"/>
    <n v="1.4486471797710059"/>
    <n v="10.360481627720546"/>
    <n v="1.5339485728109419"/>
    <n v="-14.901673302929696"/>
    <n v="3507.261873702962"/>
    <n v="-68.701374556666309"/>
    <n v="-2912.2059002575079"/>
    <s v="Grandes"/>
    <n v="2025"/>
    <n v="2"/>
    <d v="2026-08-03T00:00:00"/>
    <n v="1.0336597699512124"/>
    <s v="48 RC Aviones y Barcos"/>
    <n v="2.1002011451316083"/>
    <n v="-1.2245575253928804"/>
    <n v="-85.723909972755877"/>
    <n v="-86.188792054935121"/>
    <n v="6.6026171237062081E-4"/>
    <n v="1.2427750859105753E-2"/>
    <m/>
    <m/>
    <m/>
    <m/>
    <n v="6.6968302597283686E-4"/>
    <n v="2.1664767495031326E-2"/>
    <x v="37"/>
    <x v="3"/>
  </r>
  <r>
    <n v="2026"/>
    <n v="6"/>
    <n v="8"/>
    <x v="40"/>
    <s v="RC Viajero"/>
    <n v="8"/>
    <s v="2c624232cdd221771294dfbb310aca000a0df6ac8b66b696d90ef06fdefb64a3"/>
    <s v="62494afd1a4895e2be1120874c058412e30b56ad7bf55525b0ac454fd367add2"/>
    <x v="3"/>
    <n v="11476.540220000001"/>
    <n v="9691.6234999999997"/>
    <n v="14959.599110000001"/>
    <n v="12698.11347"/>
    <n v="8047.7114099999972"/>
    <n v="1970.0319"/>
    <n v="11556.072269999995"/>
    <n v="2477.0393600000011"/>
    <n v="35563119.782749981"/>
    <n v="35274659.092"/>
    <n v="145.131"/>
    <n v="140.405"/>
    <n v="0"/>
    <n v="0"/>
    <n v="4915.6793699999998"/>
    <n v="1199.2152699999999"/>
    <n v="5834.8235000000004"/>
    <n v="4450.81214"/>
    <n v="0"/>
    <n v="0"/>
    <n v="0"/>
    <n v="0"/>
    <n v="0"/>
    <n v="0"/>
    <s v="RC Viajero"/>
    <s v="Daños Sin Autos"/>
    <s v="Responsabilidad Civil y Riesgos Profesionales"/>
    <x v="38"/>
    <x v="0"/>
    <n v="2110711.4658499998"/>
    <n v="1860236.7715"/>
    <n v="558940177.29368985"/>
    <n v="533186385.44996989"/>
    <n v="535437122.91273993"/>
    <n v="512068683.5256899"/>
    <n v="260336.58478"/>
    <n v="211800.12452000001"/>
    <n v="57019.792599999993"/>
    <n v="27834.588710000007"/>
    <n v="132655.88271000001"/>
    <n v="59998.248879999999"/>
    <n v="4.4083470748832188"/>
    <n v="4.5758346563600973"/>
    <n v="1784.9167200000011"/>
    <n v="18.417107515577769"/>
    <n v="8.6513616927859491"/>
    <n v="16.153177269196327"/>
    <n v="0.54372852024937046"/>
    <n v="0.52098870683999909"/>
    <n v="2.053268075229053E-3"/>
    <n v="2.143396437954925E-3"/>
    <n v="1.8176802267411585E-3"/>
    <n v="1.8926413217210112E-3"/>
    <m/>
    <m/>
    <m/>
    <n v="0"/>
    <m/>
    <n v="0"/>
    <m/>
    <n v="0"/>
    <m/>
    <n v="308.5066546384349"/>
    <n v="70.123149100069085"/>
    <n v="20.327160872479208"/>
    <n v="14.113891059645836"/>
    <n v="309.90800342293846"/>
    <n v="31.095703805642994"/>
    <n v="84.24726763371676"/>
    <n v="26.943740429359032"/>
    <s v="Grandes"/>
    <n v="2025"/>
    <n v="2"/>
    <d v="2026-08-03T00:00:00"/>
    <n v="1.0336597699512124"/>
    <s v="49 RC Viajero"/>
    <n v="18.417107515577769"/>
    <n v="14.561010264689816"/>
    <n v="308.5066546384349"/>
    <n v="295.20417308851631"/>
    <n v="4.2064923441436114E-5"/>
    <n v="1.9433523932631434E-3"/>
    <m/>
    <m/>
    <m/>
    <m/>
    <n v="3.5938588251051644E-5"/>
    <n v="2.0938262802346133E-3"/>
    <x v="38"/>
    <x v="3"/>
  </r>
  <r>
    <n v="2026"/>
    <n v="6"/>
    <n v="94"/>
    <x v="41"/>
    <s v="RC Otros"/>
    <n v="7"/>
    <s v="7902699be42c8a8e46fbbb4501726517e86b22c56a189f7625a6da49081b2451"/>
    <s v="62494afd1a4895e2be1120874c058412e30b56ad7bf55525b0ac454fd367add2"/>
    <x v="3"/>
    <n v="91527.699439999997"/>
    <n v="99312.462889999995"/>
    <n v="180745.52743999998"/>
    <n v="238723.85669999997"/>
    <n v="17176.703889999997"/>
    <n v="12174.379689999998"/>
    <n v="-7481.0394800000158"/>
    <n v="97745.721950000006"/>
    <n v="35563119.782749981"/>
    <n v="35274659.092"/>
    <n v="145.131"/>
    <n v="140.405"/>
    <n v="0"/>
    <n v="0"/>
    <n v="17209.410769999999"/>
    <n v="12407.02599"/>
    <n v="43872.095200000003"/>
    <n v="36770.55659"/>
    <n v="0"/>
    <n v="0"/>
    <n v="0"/>
    <n v="0"/>
    <n v="0"/>
    <n v="0"/>
    <s v="RC Otros"/>
    <s v="Daños Sin Autos"/>
    <s v="Responsabilidad Civil y Riesgos Profesionales"/>
    <x v="39"/>
    <x v="0"/>
    <n v="3631207.3068499998"/>
    <n v="3833520.1551100002"/>
    <n v="558940177.29368985"/>
    <n v="533186385.44996989"/>
    <n v="535437122.91273993"/>
    <n v="512068683.5256899"/>
    <n v="1300751.0249699997"/>
    <n v="1054272.9832200001"/>
    <n v="411792.40316000005"/>
    <n v="315052.39594999998"/>
    <n v="242185.07805000001"/>
    <n v="267375.64945999999"/>
    <n v="7.0365271818341233"/>
    <n v="9.4199950554244634"/>
    <n v="-7784.7634499999986"/>
    <n v="-7.8386571266715226"/>
    <n v="37.792460285725682"/>
    <n v="37.143420910084544"/>
    <n v="2.5205859017561423"/>
    <n v="2.5906336440573714"/>
    <n v="1.6375222816002299E-2"/>
    <n v="1.7094014502038225E-2"/>
    <n v="1.8626218823308404E-2"/>
    <n v="1.9394363702582799E-2"/>
    <m/>
    <m/>
    <m/>
    <n v="0"/>
    <m/>
    <n v="0"/>
    <m/>
    <n v="0"/>
    <m/>
    <n v="41.088945206045246"/>
    <n v="18.766672816091049"/>
    <n v="12.258662544180913"/>
    <n v="4.1712046551101789"/>
    <n v="38.706977674349162"/>
    <n v="19.313111545152182"/>
    <n v="39.226325279308746"/>
    <n v="33.741741057501898"/>
    <s v="Grandes"/>
    <n v="2025"/>
    <n v="2"/>
    <d v="2026-08-03T00:00:00"/>
    <n v="1.0336597699512124"/>
    <s v="50 RC Otros"/>
    <n v="-7.8386571266715226"/>
    <n v="-10.839769958660202"/>
    <n v="41.088945206045238"/>
    <n v="36.494569400436724"/>
    <n v="5.0823867125310881E-4"/>
    <n v="4.9512714780690472E-3"/>
    <m/>
    <m/>
    <m/>
    <m/>
    <n v="6.7564354436693767E-4"/>
    <n v="8.8736306844221322E-3"/>
    <x v="39"/>
    <x v="3"/>
  </r>
  <r>
    <n v="2026"/>
    <n v="6"/>
    <n v="39"/>
    <x v="6"/>
    <s v="Maritimo y Transportes"/>
    <n v="27"/>
    <s v="670671cd97404156226e507973f2ab8330d3022ca96e0c93bdbdb320c41adcaf"/>
    <s v="62494afd1a4895e2be1120874c058412e30b56ad7bf55525b0ac454fd367add2"/>
    <x v="3"/>
    <n v="813675.19728999992"/>
    <n v="973581.69562000001"/>
    <n v="1629821.16172"/>
    <n v="1726187.1121499999"/>
    <n v="365887.93449999997"/>
    <n v="364619.06244000013"/>
    <n v="824528.91032999987"/>
    <n v="705592.49381999986"/>
    <n v="35563119.782749981"/>
    <n v="35274659.092"/>
    <n v="145.131"/>
    <n v="140.405"/>
    <n v="0"/>
    <n v="0"/>
    <n v="65428.689850000002"/>
    <n v="52465.241090000003"/>
    <n v="251695.44237"/>
    <n v="278410.06831"/>
    <n v="0"/>
    <n v="0"/>
    <n v="0"/>
    <n v="0"/>
    <n v="0"/>
    <n v="0"/>
    <s v="Maritimo y Transportes"/>
    <s v="Daños Sin Autos"/>
    <s v="Maritimo y Transportes"/>
    <x v="40"/>
    <x v="0"/>
    <n v="16937240.937909998"/>
    <n v="16996819.43369"/>
    <n v="558940177.29368985"/>
    <n v="533186385.44996989"/>
    <n v="535437122.91273993"/>
    <n v="512068683.5256899"/>
    <n v="14105050.96421"/>
    <n v="15962808.80302"/>
    <n v="3896017.91072"/>
    <n v="-67081.096579998208"/>
    <n v="813675.19728999992"/>
    <n v="973581.69562000001"/>
    <n v="5.7686795982135077"/>
    <n v="6.0990625624470818"/>
    <n v="-159906.49833000009"/>
    <n v="-16.424558827409729"/>
    <n v="100"/>
    <n v="100"/>
    <n v="4.8040598836188302"/>
    <n v="5.7280228187294213"/>
    <n v="0.14557464829773042"/>
    <n v="0.1519646588685642"/>
    <n v="0.18259687835021687"/>
    <n v="0.19012716983915237"/>
    <m/>
    <m/>
    <m/>
    <n v="0"/>
    <m/>
    <n v="0"/>
    <m/>
    <n v="0"/>
    <m/>
    <n v="0.34799937543272819"/>
    <n v="44.967320586717449"/>
    <n v="37.451306251993785"/>
    <n v="9.3913309149131283"/>
    <n v="24.708642313798237"/>
    <n v="-9.5954237941762166"/>
    <n v="25.995182603989242"/>
    <n v="18.844591867123775"/>
    <s v="Grandes"/>
    <n v="2025"/>
    <n v="2"/>
    <d v="2026-08-03T00:00:00"/>
    <n v="1.0336597699512124"/>
    <s v="51 Maritimo y Transportes"/>
    <n v="-16.424558827409729"/>
    <n v="-19.146083070897753"/>
    <n v="0.34799937543272247"/>
    <n v="-2.9197011506319557"/>
    <n v="4.5828970339957375E-3"/>
    <n v="3.3277664306844762E-3"/>
    <m/>
    <m/>
    <m/>
    <m/>
    <n v="4.8855074428493621E-3"/>
    <n v="3.7198564140643558E-3"/>
    <x v="40"/>
    <x v="3"/>
  </r>
  <r>
    <n v="2026"/>
    <n v="6"/>
    <n v="12"/>
    <x v="42"/>
    <s v="MyT Carga"/>
    <n v="12"/>
    <s v="6b51d431df5d7f141cbececcf79edf3dd861c3b4069f0b11661a3eefacbba918"/>
    <s v="62494afd1a4895e2be1120874c058412e30b56ad7bf55525b0ac454fd367add2"/>
    <x v="3"/>
    <n v="633864.24715999991"/>
    <n v="658046.13728999998"/>
    <n v="1343232.42301"/>
    <n v="1358477.6815800001"/>
    <n v="267783.81020999991"/>
    <n v="370094.46029000002"/>
    <n v="640615.95819999964"/>
    <n v="687152.9236900002"/>
    <n v="35563119.782749981"/>
    <n v="35274659.092"/>
    <n v="145.131"/>
    <n v="140.405"/>
    <n v="4338.1039299999993"/>
    <n v="352.47889000000004"/>
    <n v="64641.993539999996"/>
    <n v="103368.99984999999"/>
    <n v="121719.40101"/>
    <n v="110151.18429"/>
    <n v="0"/>
    <n v="0"/>
    <n v="0"/>
    <n v="0"/>
    <n v="0"/>
    <n v="0"/>
    <s v="MyT Carga"/>
    <s v="Daños Sin Autos"/>
    <s v="Maritimo y Transportes"/>
    <x v="41"/>
    <x v="0"/>
    <n v="2879749.4015600001"/>
    <n v="4354857.8661599997"/>
    <n v="558940177.29368985"/>
    <n v="533186385.44996989"/>
    <n v="535437122.91273993"/>
    <n v="512068683.5256899"/>
    <n v="7315033.6216200003"/>
    <n v="7755472.2297"/>
    <n v="2759672.59131"/>
    <n v="3877269.6166600003"/>
    <n v="634194.17313999997"/>
    <n v="658432.6706699999"/>
    <n v="8.6652267090964266"/>
    <n v="8.4849267433384217"/>
    <n v="-24181.890130000073"/>
    <n v="-3.6748016225104263"/>
    <n v="99.94797713476828"/>
    <n v="99.941294926995866"/>
    <n v="22.011090507272154"/>
    <n v="15.110622608453761"/>
    <n v="0.11340466706635439"/>
    <n v="0.11838257379537366"/>
    <n v="0.1234176556730078"/>
    <n v="0.12850739724195348"/>
    <m/>
    <m/>
    <m/>
    <n v="0"/>
    <m/>
    <n v="0"/>
    <m/>
    <n v="0"/>
    <m/>
    <n v="-27.644469468640832"/>
    <n v="42.246239854952087"/>
    <n v="56.241415201393387"/>
    <n v="9.703463050407894"/>
    <n v="-37.464816691848831"/>
    <n v="10.502126504190667"/>
    <n v="53.107387157359788"/>
    <n v="93.842840198481895"/>
    <s v="Grandes"/>
    <n v="2025"/>
    <n v="2"/>
    <d v="2026-08-03T00:00:00"/>
    <n v="1.0336597699512124"/>
    <s v="52 MyT Carga"/>
    <n v="-3.6748016225104263"/>
    <n v="-6.8115049287097387"/>
    <n v="-27.644469468640825"/>
    <n v="-30.000632089247052"/>
    <n v="3.7770376480342977E-3"/>
    <n v="7.5086153920038094E-3"/>
    <m/>
    <m/>
    <m/>
    <m/>
    <n v="3.8448049910635163E-3"/>
    <n v="7.1993981839819565E-3"/>
    <x v="41"/>
    <x v="3"/>
  </r>
  <r>
    <n v="2026"/>
    <n v="6"/>
    <n v="22"/>
    <x v="29"/>
    <s v="MyT Cascos"/>
    <n v="16"/>
    <s v="b17ef6d19c7a5b1ee83b907c595526dcb1eb06db8227d650d5dda0a9f4ce8cd9"/>
    <s v="62494afd1a4895e2be1120874c058412e30b56ad7bf55525b0ac454fd367add2"/>
    <x v="3"/>
    <n v="233859.81813"/>
    <n v="156919.58478"/>
    <n v="367875.99208"/>
    <n v="330827.76579999999"/>
    <n v="155647.30458000003"/>
    <n v="5961.9982599999994"/>
    <n v="283198.99289999995"/>
    <n v="119146.17600000002"/>
    <n v="35563119.782749981"/>
    <n v="35274659.092"/>
    <n v="145.131"/>
    <n v="140.405"/>
    <n v="0"/>
    <n v="0"/>
    <n v="3914.1860200000001"/>
    <n v="10389.885480000001"/>
    <n v="4517.2373399999997"/>
    <n v="5888.5908899999995"/>
    <n v="0"/>
    <n v="0"/>
    <n v="0"/>
    <n v="0"/>
    <n v="0"/>
    <n v="0"/>
    <s v="MyT Cascos"/>
    <s v="Daños Sin Autos"/>
    <s v="Maritimo y Transportes"/>
    <x v="42"/>
    <x v="0"/>
    <n v="18235846.34637"/>
    <n v="17846008.112819999"/>
    <n v="558940177.29368985"/>
    <n v="533186385.44996989"/>
    <n v="535437122.91273993"/>
    <n v="512068683.5256899"/>
    <n v="6790017.3425900005"/>
    <n v="8207336.5733200004"/>
    <n v="1136345.31941"/>
    <n v="-3944350.71324"/>
    <n v="414343.71247000003"/>
    <n v="440100.55529000005"/>
    <n v="3.4441711461195763"/>
    <n v="1.9119428498900162"/>
    <n v="76940.233349999995"/>
    <n v="49.03163200302216"/>
    <n v="56.441020122136479"/>
    <n v="35.655393499015091"/>
    <n v="1.2824182310384062"/>
    <n v="0.87929795721248172"/>
    <n v="4.1839865450774449E-2"/>
    <n v="4.3676429616575557E-2"/>
    <n v="2.9430531060460494E-2"/>
    <n v="3.0644245553072866E-2"/>
    <m/>
    <m/>
    <m/>
    <n v="0"/>
    <m/>
    <n v="0"/>
    <m/>
    <n v="0"/>
    <m/>
    <n v="2510.6566589303238"/>
    <n v="66.55581357438561"/>
    <n v="3.7993971678925056"/>
    <n v="13.697183586835507"/>
    <n v="-62.326957043611216"/>
    <n v="-23.288314226903275"/>
    <n v="86.649997009012608"/>
    <n v="176.440946129304"/>
    <s v="Grandes"/>
    <n v="2025"/>
    <n v="2"/>
    <d v="2026-08-03T00:00:00"/>
    <n v="1.0336597699512124"/>
    <s v="53 MyT Cascos"/>
    <n v="49.03163200302216"/>
    <n v="44.178613055683016"/>
    <n v="2510.6566589303238"/>
    <n v="2425.6440608630282"/>
    <n v="1.0344311588164983E-3"/>
    <n v="1.1862314883762635E-3"/>
    <m/>
    <m/>
    <m/>
    <m/>
    <n v="9.3631883863623587E-4"/>
    <n v="3.6555254612455568E-4"/>
    <x v="42"/>
    <x v="3"/>
  </r>
  <r>
    <n v="2026"/>
    <n v="6"/>
    <n v="48"/>
    <x v="14"/>
    <s v="Incendio"/>
    <n v="36"/>
    <s v="76a50887d8f1c2e9301755428990ad81479ee21c25b43215cf524541e0503269"/>
    <s v="62494afd1a4895e2be1120874c058412e30b56ad7bf55525b0ac454fd367add2"/>
    <x v="3"/>
    <n v="1437041.37849"/>
    <n v="1570308.5217800001"/>
    <n v="2368564.9456399996"/>
    <n v="2294865.6952299997"/>
    <n v="1051733.5216999997"/>
    <n v="1529058.9871099994"/>
    <n v="1859771.0387400002"/>
    <n v="2268456.1453599981"/>
    <n v="35563119.782749981"/>
    <n v="35274659.092"/>
    <n v="145.131"/>
    <n v="140.405"/>
    <n v="0"/>
    <n v="0"/>
    <n v="649551.44179999991"/>
    <n v="512672.47282999998"/>
    <n v="691275.86538999993"/>
    <n v="970845.49465000001"/>
    <n v="0"/>
    <n v="0"/>
    <n v="0"/>
    <n v="0"/>
    <n v="0"/>
    <n v="0"/>
    <s v="Incendio"/>
    <s v="Daños Sin Autos"/>
    <s v="Incendio"/>
    <x v="43"/>
    <x v="0"/>
    <n v="36347870.615870006"/>
    <n v="34581959.66691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7.6329526319270675"/>
    <n v="7.4244516640861695"/>
    <n v="-133267.14329000004"/>
    <n v="-8.4866853514197977"/>
    <m/>
    <m/>
    <n v="3.9535778964244663"/>
    <n v="4.540831511299694"/>
    <n v="0.25710110614126064"/>
    <n v="0.26838657930040355"/>
    <n v="0.2945139944739541"/>
    <n v="0.30665974551853636"/>
    <m/>
    <m/>
    <m/>
    <n v="0"/>
    <m/>
    <n v="0"/>
    <m/>
    <n v="0"/>
    <m/>
    <n v="-31.216942540076197"/>
    <n v="73.187420866414428"/>
    <n v="97.37315730648632"/>
    <n v="13.329391934622731"/>
    <n v="26.699106393291451"/>
    <n v="-28.796510958809961"/>
    <n v="93.964142872764668"/>
    <n v="52.806803518702402"/>
    <s v="Grandes"/>
    <n v="2025"/>
    <n v="2"/>
    <d v="2026-08-03T00:00:00"/>
    <n v="1.0336597699512124"/>
    <s v="54 Incendio"/>
    <n v="-8.4866853514197977"/>
    <n v="-11.466695997175623"/>
    <n v="-31.216942540076204"/>
    <n v="-33.456772277042113"/>
    <n v="6.6601719987144673E-3"/>
    <n v="5.8261965881242347E-3"/>
    <m/>
    <m/>
    <m/>
    <m/>
    <n v="6.4949989230435132E-3"/>
    <n v="5.5122482512351889E-3"/>
    <x v="43"/>
    <x v="3"/>
  </r>
  <r>
    <n v="2026"/>
    <n v="6"/>
    <n v="1"/>
    <x v="23"/>
    <s v="Riesgos Catastroficos"/>
    <n v="30"/>
    <s v="624b60c58c9d8bfb6ff1886c2fd605d2adeb6ea4da576068201b6c6958ce93f4"/>
    <s v="62494afd1a4895e2be1120874c058412e30b56ad7bf55525b0ac454fd367add2"/>
    <x v="3"/>
    <n v="1565946.1843900001"/>
    <n v="1496495.1608699998"/>
    <n v="1874282.2899600007"/>
    <n v="2033176.6872999996"/>
    <n v="55116.41249000001"/>
    <n v="-10472.420850000006"/>
    <n v="189391.29462999999"/>
    <n v="226549.87540000008"/>
    <n v="35563119.782749981"/>
    <n v="35274659.092"/>
    <n v="145.131"/>
    <n v="140.405"/>
    <n v="0"/>
    <n v="0"/>
    <n v="8043.1655499999997"/>
    <n v="67960.373720000003"/>
    <n v="41527.244429999999"/>
    <n v="40867.645259999998"/>
    <n v="0"/>
    <n v="0"/>
    <n v="0"/>
    <n v="0"/>
    <n v="0"/>
    <n v="0"/>
    <s v="Riesgos Catastroficos"/>
    <s v="Daños Sin Autos"/>
    <s v="Riesgos Catastroficos"/>
    <x v="44"/>
    <x v="0"/>
    <n v="36847039.208959997"/>
    <n v="34421360.903379999"/>
    <n v="558940177.29368985"/>
    <n v="533186385.44996989"/>
    <n v="535437122.91273993"/>
    <n v="512068683.5256899"/>
    <n v="23861872.30387"/>
    <n v="25393145.209070001"/>
    <n v="2047024.05226"/>
    <n v="2089187.4729500005"/>
    <n v="1565946.1843900001"/>
    <n v="1496495.1608699998"/>
    <n v="6.5625453210393285"/>
    <n v="5.8933036791971602"/>
    <n v="69451.023520000279"/>
    <n v="4.6409120013207739"/>
    <n v="100"/>
    <n v="100"/>
    <n v="4.2498562109956808"/>
    <n v="4.3475769742824193"/>
    <n v="0.28016346793535085"/>
    <n v="0.29246126526890104"/>
    <n v="0.28067017495337365"/>
    <n v="0.29224500716707513"/>
    <m/>
    <m/>
    <m/>
    <n v="0"/>
    <m/>
    <n v="0"/>
    <m/>
    <n v="0"/>
    <m/>
    <n v="-626.30058779580065"/>
    <n v="3.5196875243493824"/>
    <n v="-0.69979650611845468"/>
    <n v="2.6925141611867818"/>
    <n v="-88.164918599273406"/>
    <n v="1.6139886842112539"/>
    <n v="19.368406597644309"/>
    <n v="166.29383290286495"/>
    <s v="Grandes"/>
    <n v="2025"/>
    <n v="2"/>
    <d v="2026-08-03T00:00:00"/>
    <n v="1.0336597699512124"/>
    <s v="55 Riesgos Catastroficos"/>
    <n v="4.6409120013207739"/>
    <n v="1.2334184257356642"/>
    <n v="-626.30058779580054"/>
    <n v="-609.16230184777476"/>
    <n v="5.2702977168755825E-3"/>
    <n v="4.3067001090695183E-3"/>
    <m/>
    <m/>
    <m/>
    <m/>
    <n v="5.7543587068380371E-3"/>
    <n v="3.4731028255238785E-3"/>
    <x v="44"/>
    <x v="3"/>
  </r>
  <r>
    <n v="2026"/>
    <n v="6"/>
    <n v="48"/>
    <x v="14"/>
    <s v="Terremoto y Erupcion Volcanica"/>
    <n v="36"/>
    <s v="76a50887d8f1c2e9301755428990ad81479ee21c25b43215cf524541e0503269"/>
    <s v="62494afd1a4895e2be1120874c058412e30b56ad7bf55525b0ac454fd367add2"/>
    <x v="3"/>
    <n v="654339.13702999998"/>
    <n v="834513.66877999995"/>
    <n v="1054297.1743199998"/>
    <n v="1210115.1507299999"/>
    <n v="55031.288939999999"/>
    <n v="13801.806860000001"/>
    <n v="452695.80597000004"/>
    <n v="38448.400889999997"/>
    <n v="35563119.782749981"/>
    <n v="35274659.092"/>
    <n v="145.131"/>
    <n v="140.405"/>
    <n v="0"/>
    <n v="0"/>
    <n v="16198.05716"/>
    <n v="34876.525540000002"/>
    <n v="269275.14882"/>
    <n v="151980.03153000001"/>
    <n v="0"/>
    <n v="0"/>
    <n v="0"/>
    <n v="0"/>
    <n v="0"/>
    <n v="0"/>
    <s v="Terremoto y Erupcion Volcanica"/>
    <s v="Daños Sin Autos"/>
    <s v="Riesgos Catastroficos"/>
    <x v="45"/>
    <x v="0"/>
    <n v="36347870.615870006"/>
    <n v="34581959.66691"/>
    <n v="558940177.29368985"/>
    <n v="533186385.44996989"/>
    <n v="535437122.91273993"/>
    <n v="512068683.5256899"/>
    <n v="9433065.3521900009"/>
    <n v="9697566.7351200003"/>
    <n v="907474.54581000016"/>
    <n v="276437.41434000002"/>
    <n v="2821903.47382"/>
    <n v="3249292.0213500001"/>
    <n v="6.9366543387520077"/>
    <n v="8.6053923790777969"/>
    <n v="-180174.53174999997"/>
    <n v="-21.590363164860126"/>
    <n v="23.187863904650982"/>
    <n v="25.682938415405342"/>
    <n v="1.8002131237484544"/>
    <n v="2.4131474237375579"/>
    <n v="0.11706783008482563"/>
    <n v="0.12220653164099671"/>
    <n v="0.15651443689353248"/>
    <n v="0.1629690890359112"/>
    <m/>
    <m/>
    <m/>
    <n v="0"/>
    <m/>
    <n v="0"/>
    <m/>
    <n v="0"/>
    <m/>
    <n v="298.72525023872123"/>
    <n v="8.4102089918972602"/>
    <n v="1.65387427148764"/>
    <n v="6.0642239712497696"/>
    <n v="-53.555989568334738"/>
    <n v="77.177979310292869"/>
    <n v="6.0154296566103742"/>
    <n v="22.948097318374071"/>
    <s v="Grandes"/>
    <n v="2025"/>
    <n v="2"/>
    <d v="2026-08-03T00:00:00"/>
    <n v="1.0336597699512124"/>
    <s v="56 Terremoto y Erupcion Volcanica"/>
    <n v="-21.590363164860126"/>
    <n v="-24.143669789102152"/>
    <n v="298.72525023872129"/>
    <n v="285.7412872492277"/>
    <n v="2.9645801064713969E-3"/>
    <n v="4.811717341532705E-3"/>
    <m/>
    <m/>
    <m/>
    <m/>
    <n v="3.4249048286733226E-3"/>
    <n v="7.4052777997890232E-3"/>
    <x v="45"/>
    <x v="3"/>
  </r>
  <r>
    <n v="2026"/>
    <n v="6"/>
    <n v="23"/>
    <x v="28"/>
    <s v="Huracan y Otros Riesgos Hidrometeorologicos"/>
    <n v="17"/>
    <s v="4523540f1504cd17100c4835e85b7eefd49911580f8efff0599a8f283be6b9e3"/>
    <s v="62494afd1a4895e2be1120874c058412e30b56ad7bf55525b0ac454fd367add2"/>
    <x v="3"/>
    <n v="1116667.1960699998"/>
    <n v="1095849.547"/>
    <n v="1634060.6341599997"/>
    <n v="1698558.5237499997"/>
    <n v="-50599.884360000004"/>
    <n v="70.724380000000053"/>
    <n v="589821.86693999975"/>
    <n v="-153334.17355999991"/>
    <n v="35563119.782749981"/>
    <n v="35274659.092"/>
    <n v="145.131"/>
    <n v="140.405"/>
    <n v="0"/>
    <n v="0"/>
    <n v="2618.9273700000003"/>
    <n v="8579.9815099999996"/>
    <n v="37528.506649999996"/>
    <n v="41440.485110000001"/>
    <n v="0"/>
    <n v="0"/>
    <n v="0"/>
    <n v="0"/>
    <n v="0"/>
    <n v="0"/>
    <s v="Huracan y Otros Riesgos Hidrometeorologicos"/>
    <s v="Daños Sin Autos"/>
    <s v="Riesgos Catastroficos"/>
    <x v="46"/>
    <x v="0"/>
    <n v="12771305.68936"/>
    <n v="12724961.123440001"/>
    <n v="558940177.29368985"/>
    <n v="533186385.44996989"/>
    <n v="535437122.91273993"/>
    <n v="512068683.5256899"/>
    <n v="14428806.951679999"/>
    <n v="15695578.629980002"/>
    <n v="1139589.9410999997"/>
    <n v="1835326.74049"/>
    <n v="1529217.6091500001"/>
    <n v="1398520.5134999999"/>
    <n v="7.7391512673886194"/>
    <n v="6.9818996345048818"/>
    <n v="20817.64906999981"/>
    <n v="1.8996813136429314"/>
    <n v="73.022125130424556"/>
    <n v="78.357774263709445"/>
    <n v="8.7435632912640635"/>
    <n v="8.6118105695536595"/>
    <n v="0.19978295378169919"/>
    <n v="0.20855244216079183"/>
    <n v="0.20552841874894912"/>
    <n v="0.21400440648993965"/>
    <m/>
    <m/>
    <m/>
    <n v="0"/>
    <m/>
    <n v="0"/>
    <m/>
    <n v="0"/>
    <m/>
    <n v="-71645.179130591117"/>
    <n v="-4.5313307794910882"/>
    <n v="6.4538403281376774E-3"/>
    <n v="-4.4401834848733399"/>
    <n v="-69.476305200102928"/>
    <n v="-9.4399919538007637"/>
    <n v="6.9785014213988195"/>
    <n v="20.704346214155596"/>
    <s v="Grandes"/>
    <n v="2025"/>
    <n v="2"/>
    <d v="2026-08-03T00:00:00"/>
    <n v="1.0336597699512124"/>
    <s v="57 Huracan y Otros Riesgos Hidrometeorologicos"/>
    <n v="1.8996813136429314"/>
    <n v="-1.4185476924844511"/>
    <n v="-71645.179130591117"/>
    <n v="-69315.404536802249"/>
    <n v="4.594818014117554E-3"/>
    <n v="5.9894462339522871E-3"/>
    <m/>
    <m/>
    <m/>
    <m/>
    <n v="4.8073121688182044E-3"/>
    <n v="4.8746922506299403E-3"/>
    <x v="46"/>
    <x v="3"/>
  </r>
  <r>
    <n v="2026"/>
    <n v="6"/>
    <n v="1"/>
    <x v="23"/>
    <s v="Agricola y de Animales"/>
    <n v="30"/>
    <s v="624b60c58c9d8bfb6ff1886c2fd605d2adeb6ea4da576068201b6c6958ce93f4"/>
    <s v="62494afd1a4895e2be1120874c058412e30b56ad7bf55525b0ac454fd367add2"/>
    <x v="3"/>
    <n v="31282.012469999998"/>
    <n v="18866.358"/>
    <n v="31524.560669999999"/>
    <n v="18866.358"/>
    <n v="762.99601000000018"/>
    <n v="155.60801000000001"/>
    <n v="832.96690999999998"/>
    <n v="1378.695010000001"/>
    <n v="35563119.782749981"/>
    <n v="35274659.092"/>
    <n v="145.131"/>
    <n v="140.405"/>
    <n v="0"/>
    <n v="0"/>
    <n v="3.8379000000000003"/>
    <n v="155.60801000000001"/>
    <n v="-2929.86391"/>
    <n v="-1601.2941899999998"/>
    <n v="0"/>
    <n v="0"/>
    <n v="0"/>
    <n v="0"/>
    <n v="0"/>
    <n v="0"/>
    <s v="Agricola y de Animales"/>
    <s v="Daños Sin Autos"/>
    <s v="Agricola y de Animales"/>
    <x v="48"/>
    <x v="0"/>
    <n v="36847039.208959997"/>
    <n v="34421360.903379999"/>
    <n v="558940177.29368985"/>
    <n v="533186385.44996989"/>
    <n v="535437122.91273993"/>
    <n v="512068683.5256899"/>
    <n v="305156.75800999999"/>
    <n v="265372.92543999996"/>
    <n v="295710.49171000003"/>
    <n v="147687.42582999996"/>
    <n v="31282.012469999998"/>
    <n v="18866.358"/>
    <n v="10.251128853903634"/>
    <n v="7.1093755961422023"/>
    <n v="12415.654469999998"/>
    <n v="65.808432501916883"/>
    <n v="100"/>
    <n v="100"/>
    <n v="8.4896950044206623E-2"/>
    <n v="5.4810029309873748E-2"/>
    <n v="5.5966655718798254E-3"/>
    <n v="5.8423316448116391E-3"/>
    <n v="3.5384170554314111E-3"/>
    <n v="3.6843413016592911E-3"/>
    <m/>
    <m/>
    <m/>
    <n v="0"/>
    <m/>
    <n v="0"/>
    <m/>
    <n v="0"/>
    <m/>
    <n v="390.33209151636868"/>
    <n v="2.4390886319469596"/>
    <n v="0.82479093209192789"/>
    <n v="0.25802128480049397"/>
    <n v="-97.533610255667426"/>
    <n v="82.968496875642856"/>
    <n v="-0.13099243234133698"/>
    <n v="-9.7176403294137987"/>
    <s v="Grandes"/>
    <n v="2025"/>
    <n v="2"/>
    <d v="2026-08-03T00:00:00"/>
    <n v="1.0336597699512124"/>
    <s v="59 Agricola y de Animales"/>
    <n v="65.808432501916883"/>
    <n v="60.409099127213665"/>
    <n v="390.33209151636868"/>
    <n v="374.36507230953936"/>
    <n v="8.8643968421721827E-5"/>
    <n v="1.0508564277933563E-2"/>
    <m/>
    <m/>
    <m/>
    <m/>
    <n v="5.3396142156141413E-5"/>
    <n v="5.0543221367022294E-3"/>
    <x v="48"/>
    <x v="3"/>
  </r>
  <r>
    <n v="2026"/>
    <n v="6"/>
    <n v="10"/>
    <x v="17"/>
    <s v="AyA Agricola"/>
    <n v="10"/>
    <s v="4a44dc15364204a80fe80e9039455cc1608281820fe2b24f1e5233ade6af1dd5"/>
    <s v="62494afd1a4895e2be1120874c058412e30b56ad7bf55525b0ac454fd367add2"/>
    <x v="3"/>
    <n v="23315.25735"/>
    <n v="29108.728579999999"/>
    <n v="32334.095749999997"/>
    <n v="42776.871419999996"/>
    <n v="2243.5765000000001"/>
    <n v="6883.2967600000002"/>
    <n v="17909.383469999997"/>
    <n v="31789.017699999997"/>
    <n v="35563119.782749981"/>
    <n v="35274659.092"/>
    <n v="145.131"/>
    <n v="140.405"/>
    <n v="0"/>
    <n v="0"/>
    <n v="224.35766000000001"/>
    <n v="687.34948999999995"/>
    <n v="-528.95434999999998"/>
    <n v="417.61053999999996"/>
    <n v="0"/>
    <n v="0"/>
    <n v="0"/>
    <n v="0"/>
    <n v="0"/>
    <n v="0"/>
    <s v="AyA Agricola"/>
    <s v="Daños Sin Autos"/>
    <s v="Agricola y de Animales"/>
    <x v="49"/>
    <x v="0"/>
    <n v="3435865.2452399996"/>
    <n v="3211255.1390500003"/>
    <n v="558940177.29368985"/>
    <n v="533186385.44996989"/>
    <n v="535437122.91273993"/>
    <n v="512068683.5256899"/>
    <n v="204564.57133000001"/>
    <n v="156550.80340999999"/>
    <n v="222840.65741999997"/>
    <n v="135146.33537999997"/>
    <n v="23315.25735"/>
    <n v="29108.728579999999"/>
    <n v="11.397505051052184"/>
    <n v="18.593790607235313"/>
    <n v="-5793.4712299999992"/>
    <n v="-19.902865953343539"/>
    <n v="100"/>
    <n v="100"/>
    <n v="0.67858474316769657"/>
    <n v="0.90645954057114764"/>
    <n v="4.1713332297723194E-3"/>
    <n v="4.3544342280876329E-3"/>
    <n v="5.4593908198601847E-3"/>
    <n v="5.6845359844271059E-3"/>
    <m/>
    <m/>
    <m/>
    <n v="0"/>
    <m/>
    <n v="0"/>
    <m/>
    <n v="0"/>
    <m/>
    <n v="-67.405495095928416"/>
    <n v="9.6227824823902282"/>
    <n v="23.646847855558246"/>
    <n v="1.0068075215607577"/>
    <n v="-67.359012661811974"/>
    <n v="-226.66211681343097"/>
    <n v="-42.415316179931224"/>
    <n v="164.59103019765737"/>
    <s v="Grandes"/>
    <n v="2025"/>
    <n v="2"/>
    <d v="2026-08-03T00:00:00"/>
    <n v="1.0336597699512124"/>
    <s v="60 AyA Agricola"/>
    <n v="-19.902865953343539"/>
    <n v="-22.51112370326944"/>
    <n v="-67.40549509592843"/>
    <n v="-68.466892248684502"/>
    <n v="9.0920301558255773E-5"/>
    <n v="1.2990312138876005E-2"/>
    <m/>
    <m/>
    <m/>
    <m/>
    <n v="1.2106840691442952E-4"/>
    <n v="3.4572904914571219E-2"/>
    <x v="49"/>
    <x v="3"/>
  </r>
  <r>
    <n v="2026"/>
    <n v="6"/>
    <n v="123"/>
    <x v="18"/>
    <s v="AyA Pecuario"/>
    <n v="236"/>
    <s v="9a049b03f6fc40bfcf2f136320359257ed4af8513f71aa6fef47f17059bbae23"/>
    <s v="62494afd1a4895e2be1120874c058412e30b56ad7bf55525b0ac454fd367add2"/>
    <x v="3"/>
    <n v="165.94508999999999"/>
    <n v="11592.0952"/>
    <n v="346.01192999999876"/>
    <n v="11615.418540000001"/>
    <n v="-210.31437999999997"/>
    <n v="-308.87734"/>
    <n v="0.2254000000000147"/>
    <n v="-291.25876"/>
    <n v="35563119.782749981"/>
    <n v="35274659.092"/>
    <n v="145.131"/>
    <n v="140.405"/>
    <n v="0"/>
    <n v="0"/>
    <n v="-269.62421000000001"/>
    <n v="-475.66035999999997"/>
    <n v="15.065479999999999"/>
    <n v="2172.0833399999997"/>
    <n v="0"/>
    <n v="0"/>
    <n v="0"/>
    <n v="0"/>
    <n v="0"/>
    <n v="0"/>
    <s v="AyA Pecuario"/>
    <s v="Daños Sin Autos"/>
    <s v="Agricola y de Animales"/>
    <x v="51"/>
    <x v="0"/>
    <n v="67500.163120000012"/>
    <n v="41811.246420000003"/>
    <n v="558940177.29368985"/>
    <n v="533186385.44996989"/>
    <n v="535437122.91273993"/>
    <n v="512068683.5256899"/>
    <n v="100592.18668"/>
    <n v="108818.62203"/>
    <n v="72569.331290000016"/>
    <n v="12360.283770000002"/>
    <n v="67500.163120000012"/>
    <n v="41811.246420000003"/>
    <n v="0.16496817046824735"/>
    <n v="10.652675970114929"/>
    <n v="-11426.15011"/>
    <n v="-98.568463361135954"/>
    <n v="0.24584398367302784"/>
    <n v="27.724825716879455"/>
    <n v="0.24584398367302784"/>
    <n v="27.724825716879455"/>
    <n v="2.9689239875988677E-5"/>
    <n v="3.0992451382016716E-5"/>
    <n v="2.1741168785127793E-3"/>
    <n v="2.2637774136442458E-3"/>
    <m/>
    <m/>
    <m/>
    <n v="0"/>
    <m/>
    <n v="0"/>
    <m/>
    <n v="0"/>
    <m/>
    <n v="-31.91006501156739"/>
    <n v="-126.73733221031125"/>
    <n v="-2.6645514436423885"/>
    <n v="-0.28981165495317313"/>
    <n v="-43.315812568446944"/>
    <n v="-99.306404145616256"/>
    <n v="-1789.6821740827377"/>
    <n v="-21.898807989568212"/>
    <s v="Grandes"/>
    <n v="2025"/>
    <n v="2"/>
    <d v="2026-08-03T00:00:00"/>
    <n v="1.0336597699512124"/>
    <s v="62 AyA Pecuario"/>
    <n v="-98.568463361135954"/>
    <n v="-98.615079467655391"/>
    <n v="-31.910065011567383"/>
    <n v="-34.127324127506306"/>
    <n v="9.7295156362472194E-7"/>
    <n v="2.7214497267640716E-6"/>
    <m/>
    <m/>
    <m/>
    <m/>
    <n v="3.2874312019570524E-5"/>
    <n v="1.1347950532426404E-2"/>
    <x v="51"/>
    <x v="3"/>
  </r>
  <r>
    <n v="2026"/>
    <n v="6"/>
    <n v="48"/>
    <x v="14"/>
    <s v="Diversos"/>
    <n v="36"/>
    <s v="76a50887d8f1c2e9301755428990ad81479ee21c25b43215cf524541e0503269"/>
    <s v="62494afd1a4895e2be1120874c058412e30b56ad7bf55525b0ac454fd367add2"/>
    <x v="3"/>
    <n v="1321648.58865"/>
    <n v="1403120.3807099999"/>
    <n v="2114328.0598299997"/>
    <n v="2280877.5910100001"/>
    <n v="372514.51061"/>
    <n v="371247.57526999997"/>
    <n v="683373.99543999985"/>
    <n v="417966.13321000012"/>
    <n v="35563119.782749981"/>
    <n v="35274659.092"/>
    <n v="145.131"/>
    <n v="140.405"/>
    <n v="0"/>
    <n v="0"/>
    <n v="206442.18552"/>
    <n v="254803.38013999999"/>
    <n v="565261.00691"/>
    <n v="683164.47673999995"/>
    <n v="0"/>
    <n v="0"/>
    <n v="0"/>
    <n v="0"/>
    <n v="0"/>
    <n v="0"/>
    <s v="Diversos"/>
    <s v="Daños Sin Autos"/>
    <s v="Diversos"/>
    <x v="52"/>
    <x v="0"/>
    <n v="36347870.615870006"/>
    <n v="34581959.66691"/>
    <n v="558940177.29368985"/>
    <n v="533186385.44996989"/>
    <n v="535437122.91273993"/>
    <n v="512068683.5256899"/>
    <n v="18731365.569540001"/>
    <n v="19037256.571589999"/>
    <n v="4255932.8630999988"/>
    <n v="5127603.960119999"/>
    <n v="1321648.58865"/>
    <n v="1403120.3807099999"/>
    <n v="7.0558047876616001"/>
    <n v="7.3703917128685879"/>
    <n v="-81471.792059999891"/>
    <n v="-5.806472001979901"/>
    <n v="100"/>
    <n v="100"/>
    <n v="3.6361100836343057"/>
    <n v="4.0573767196096346"/>
    <n v="0.23645617945184"/>
    <n v="0.24683544193953633"/>
    <n v="0.26315757847527749"/>
    <n v="0.2740101915722028"/>
    <m/>
    <m/>
    <m/>
    <n v="0"/>
    <m/>
    <n v="0"/>
    <m/>
    <n v="0"/>
    <m/>
    <n v="0.34126427332989984"/>
    <n v="28.185594401497109"/>
    <n v="26.458711624026382"/>
    <n v="8.7528286416309307"/>
    <n v="-18.979808899484873"/>
    <n v="-17.258430999314367"/>
    <n v="36.521568442959911"/>
    <n v="37.297516017796923"/>
    <s v="Grandes"/>
    <n v="2025"/>
    <n v="2"/>
    <d v="2026-08-03T00:00:00"/>
    <n v="1.0336597699512124"/>
    <s v="63 Diversos"/>
    <n v="-5.806472001979901"/>
    <n v="-8.8737602678820178"/>
    <n v="0.34126427332989639"/>
    <n v="-2.9262169329992456"/>
    <n v="5.9452828456730677E-3"/>
    <n v="4.978438120158836E-3"/>
    <m/>
    <m/>
    <m/>
    <m/>
    <n v="6.4554093636051716E-3"/>
    <n v="5.4322674001121953E-3"/>
    <x v="52"/>
    <x v="3"/>
  </r>
  <r>
    <n v="2026"/>
    <n v="6"/>
    <n v="48"/>
    <x v="14"/>
    <s v="Miscelaneos"/>
    <n v="36"/>
    <s v="76a50887d8f1c2e9301755428990ad81479ee21c25b43215cf524541e0503269"/>
    <s v="62494afd1a4895e2be1120874c058412e30b56ad7bf55525b0ac454fd367add2"/>
    <x v="3"/>
    <n v="612669.14841000002"/>
    <n v="745911.47679999995"/>
    <n v="991053.87178000004"/>
    <n v="1164254.6142199999"/>
    <n v="240333.73537999994"/>
    <n v="140682.10978999996"/>
    <n v="318291.77584000002"/>
    <n v="221060.58872000003"/>
    <n v="35563119.782749981"/>
    <n v="35274659.092"/>
    <n v="145.131"/>
    <n v="140.405"/>
    <n v="0"/>
    <n v="0"/>
    <n v="157058.35912000001"/>
    <n v="107598.82112000001"/>
    <n v="388510.96523000003"/>
    <n v="473931.15745999996"/>
    <n v="0"/>
    <n v="0"/>
    <n v="0"/>
    <n v="0"/>
    <n v="0"/>
    <n v="0"/>
    <s v="Miscelaneos"/>
    <s v="Daños Sin Autos"/>
    <s v="Diversos"/>
    <x v="53"/>
    <x v="0"/>
    <n v="36347870.615870006"/>
    <n v="34581959.66691"/>
    <n v="558940177.29368985"/>
    <n v="533186385.44996989"/>
    <n v="535437122.91273993"/>
    <n v="512068683.5256899"/>
    <n v="8825960.7029900011"/>
    <n v="9299326.5157200005"/>
    <n v="1450320.2206299996"/>
    <n v="1811773.9441199994"/>
    <n v="1321648.58865"/>
    <n v="1403120.3807099999"/>
    <n v="6.9416709299696286"/>
    <n v="8.0211343857974828"/>
    <n v="-133242.32838999992"/>
    <n v="-17.863021623104213"/>
    <n v="46.356433447699729"/>
    <n v="53.160903872165086"/>
    <n v="1.6855709510050358"/>
    <n v="2.1569381376432837"/>
    <n v="0.10961265146056567"/>
    <n v="0.11442410736803668"/>
    <n v="0.13989694732555968"/>
    <n v="0.14566629454163416"/>
    <m/>
    <m/>
    <m/>
    <n v="0"/>
    <m/>
    <n v="0"/>
    <m/>
    <n v="0"/>
    <m/>
    <n v="70.834611265606327"/>
    <n v="39.227327833254613"/>
    <n v="18.860429711248543"/>
    <n v="16.571080783497745"/>
    <n v="45.966616999307128"/>
    <n v="-18.023755325098968"/>
    <n v="40.425721067363142"/>
    <n v="22.7034706257061"/>
    <s v="Grandes"/>
    <n v="2025"/>
    <n v="2"/>
    <d v="2026-08-03T00:00:00"/>
    <n v="1.0336597699512124"/>
    <s v="64 Miscelaneos"/>
    <n v="-17.863021623104213"/>
    <n v="-20.537704218891513"/>
    <n v="70.834611265606327"/>
    <n v="65.271606994697606"/>
    <n v="2.7867461511650459E-3"/>
    <n v="4.8186795299985409E-3"/>
    <m/>
    <m/>
    <m/>
    <m/>
    <n v="3.2951089387169845E-3"/>
    <n v="6.4338596835022775E-3"/>
    <x v="53"/>
    <x v="3"/>
  </r>
  <r>
    <n v="2026"/>
    <n v="6"/>
    <n v="48"/>
    <x v="14"/>
    <s v="Tecnicos"/>
    <n v="36"/>
    <s v="76a50887d8f1c2e9301755428990ad81479ee21c25b43215cf524541e0503269"/>
    <s v="62494afd1a4895e2be1120874c058412e30b56ad7bf55525b0ac454fd367add2"/>
    <x v="3"/>
    <n v="708979.44024000003"/>
    <n v="657208.90390999999"/>
    <n v="1123274.18805"/>
    <n v="1116622.97679"/>
    <n v="132180.77522999994"/>
    <n v="230565.46548000004"/>
    <n v="365082.21959999995"/>
    <n v="196905.54448999997"/>
    <n v="35563119.782749981"/>
    <n v="35274659.092"/>
    <n v="145.131"/>
    <n v="140.405"/>
    <n v="0"/>
    <n v="0"/>
    <n v="49383.826399999998"/>
    <n v="147204.55902000002"/>
    <n v="176750.04167999999"/>
    <n v="209233.31928"/>
    <n v="0"/>
    <n v="0"/>
    <n v="0"/>
    <n v="0"/>
    <n v="0"/>
    <n v="0"/>
    <s v="Tecnicos"/>
    <s v="Daños Sin Autos"/>
    <s v="Diversos"/>
    <x v="54"/>
    <x v="0"/>
    <n v="36347870.615870006"/>
    <n v="34581959.66691"/>
    <n v="558940177.29368985"/>
    <n v="533186385.44996989"/>
    <n v="535437122.91273993"/>
    <n v="512068683.5256899"/>
    <n v="9905404.8665500041"/>
    <n v="9737930.0558699984"/>
    <n v="2805612.6424699998"/>
    <n v="3315830.0159999998"/>
    <n v="1321648.58865"/>
    <n v="1403120.3807099999"/>
    <n v="7.1575008774672471"/>
    <n v="6.7489589690966838"/>
    <n v="51770.536330000032"/>
    <n v="7.8773333748213492"/>
    <n v="53.643566552300271"/>
    <n v="46.839096127834907"/>
    <n v="1.9505391326292698"/>
    <n v="1.9004385819663512"/>
    <n v="0.12684352799127435"/>
    <n v="0.13241133457149967"/>
    <n v="0.12326063114971779"/>
    <n v="0.12834389703056867"/>
    <m/>
    <m/>
    <m/>
    <n v="0"/>
    <m/>
    <n v="0"/>
    <m/>
    <n v="0"/>
    <m/>
    <n v="-42.671043577657684"/>
    <n v="18.643809358597874"/>
    <n v="35.082523092470808"/>
    <n v="4.7112981039902531"/>
    <n v="-66.452243919095991"/>
    <n v="-15.524906698311403"/>
    <n v="27.939923482115926"/>
    <n v="70.354262660722839"/>
    <s v="Grandes"/>
    <n v="2025"/>
    <n v="2"/>
    <d v="2026-08-03T00:00:00"/>
    <n v="1.0336597699512124"/>
    <s v="65 Tecnicos"/>
    <n v="7.8773333748213492"/>
    <n v="4.3644499968428185"/>
    <n v="-42.671043577657684"/>
    <n v="-44.537885589715678"/>
    <n v="3.1585366945080227E-3"/>
    <n v="5.1229818810944417E-3"/>
    <m/>
    <m/>
    <m/>
    <m/>
    <n v="3.1603004248881863E-3"/>
    <n v="4.5548447166550579E-3"/>
    <x v="54"/>
    <x v="3"/>
  </r>
  <r>
    <n v="2026"/>
    <n v="6"/>
    <n v="12"/>
    <x v="42"/>
    <s v="Credito"/>
    <n v="12"/>
    <s v="6b51d431df5d7f141cbececcf79edf3dd861c3b4069f0b11661a3eefacbba918"/>
    <s v="62494afd1a4895e2be1120874c058412e30b56ad7bf55525b0ac454fd367add2"/>
    <x v="3"/>
    <n v="13168.065570000001"/>
    <n v="330012.10363999999"/>
    <n v="347918.00266"/>
    <n v="332511.49304999999"/>
    <n v="109.56697"/>
    <n v="-2029.8449100000003"/>
    <n v="64956.903040000005"/>
    <n v="7659.27009"/>
    <n v="35563119.782749981"/>
    <n v="35274659.092"/>
    <n v="145.131"/>
    <n v="140.405"/>
    <n v="0"/>
    <n v="0"/>
    <n v="-763.07644999999991"/>
    <n v="-3964.6196800000002"/>
    <n v="-15710.16056"/>
    <n v="-9786.8956899999994"/>
    <n v="0"/>
    <n v="0"/>
    <n v="0"/>
    <n v="0"/>
    <n v="0"/>
    <n v="0"/>
    <s v="Credito"/>
    <s v="Daños Sin Autos"/>
    <s v="Credito"/>
    <x v="55"/>
    <x v="0"/>
    <n v="2879749.4015600001"/>
    <n v="4354857.8661599997"/>
    <n v="558940177.29368985"/>
    <n v="533186385.44996989"/>
    <n v="535437122.91273993"/>
    <n v="512068683.5256899"/>
    <n v="1017944.68563"/>
    <n v="1407067.05657"/>
    <n v="418071.25066000002"/>
    <n v="857804.92930000008"/>
    <n v="13168.065570000001"/>
    <n v="330012.10363999999"/>
    <n v="1.2935934295732743"/>
    <n v="23.453900231625688"/>
    <n v="-316844.03807000001"/>
    <n v="-96.009823450486337"/>
    <n v="100"/>
    <n v="100"/>
    <n v="0.45726428705451516"/>
    <n v="7.5780223782824869"/>
    <n v="2.3558989145775729E-3"/>
    <n v="2.4593112816621043E-3"/>
    <n v="6.1894323007046434E-2"/>
    <n v="6.4446843608518323E-2"/>
    <m/>
    <m/>
    <m/>
    <n v="0"/>
    <m/>
    <n v="0"/>
    <m/>
    <n v="0"/>
    <m/>
    <n v="-105.39780007133648"/>
    <n v="0.83206579901621802"/>
    <n v="-0.61508195839213686"/>
    <n v="2.6207726512413612E-2"/>
    <n v="-80.752846134285448"/>
    <n v="60.522407284387846"/>
    <n v="4.8572161123730737"/>
    <n v="40.509471088477497"/>
    <s v="Grandes"/>
    <n v="2025"/>
    <n v="2"/>
    <d v="2026-08-03T00:00:00"/>
    <n v="1.0336597699512124"/>
    <s v="66 Credito"/>
    <n v="-96.009823450486337"/>
    <n v="-96.139758298127447"/>
    <n v="-105.39780007133648"/>
    <n v="-105.222027816359"/>
    <n v="9.7831125273986478E-4"/>
    <n v="1.673383961035146E-4"/>
    <m/>
    <m/>
    <m/>
    <m/>
    <n v="9.4108417488148095E-4"/>
    <n v="5.500854360750515E-2"/>
    <x v="55"/>
    <x v="3"/>
  </r>
  <r>
    <n v="2026"/>
    <n v="6"/>
    <n v="1"/>
    <x v="23"/>
    <s v="Total General"/>
    <n v="30"/>
    <s v="624b60c58c9d8bfb6ff1886c2fd605d2adeb6ea4da576068201b6c6958ce93f4"/>
    <s v="62494afd1a4895e2be1120874c058412e30b56ad7bf55525b0ac454fd367add2"/>
    <x v="4"/>
    <n v="36847039.208959997"/>
    <n v="34421360.903379999"/>
    <n v="61141929.480679996"/>
    <n v="51999180.102679998"/>
    <n v="12337798.994830005"/>
    <n v="11540611.404799996"/>
    <n v="24453748.971920002"/>
    <n v="22230566.683019992"/>
    <n v="35563119.782749981"/>
    <n v="35274659.092"/>
    <n v="145.131"/>
    <n v="140.405"/>
    <n v="-25389.400989999995"/>
    <n v="-53741.202250000002"/>
    <n v="10812620.80988"/>
    <n v="9495379.4578900002"/>
    <n v="16362014.084799999"/>
    <n v="15066108.555819999"/>
    <n v="7056015.8906100001"/>
    <n v="4584249.9520699997"/>
    <n v="5484654.4248299999"/>
    <n v="8206406.2182100005"/>
    <n v="11370105.49089"/>
    <n v="9984029.7387600001"/>
    <s v="Total General"/>
    <s v="Totales"/>
    <s v="Total General"/>
    <x v="0"/>
    <x v="0"/>
    <n v="36847039.208959997"/>
    <n v="34421360.903379999"/>
    <n v="558940177.29368985"/>
    <n v="533186385.44996989"/>
    <n v="535437122.91273993"/>
    <n v="512068683.5256899"/>
    <n v="558940177.29368985"/>
    <n v="533186385.44996989"/>
    <n v="290994775.94425023"/>
    <n v="269811598.98249996"/>
    <n v="36847039.208959997"/>
    <n v="34421360.903379999"/>
    <n v="6.592304633989313"/>
    <n v="6.4557839139742699"/>
    <n v="2425678.3055799976"/>
    <n v="7.0470145337623968"/>
    <n v="100"/>
    <n v="100"/>
    <n v="100"/>
    <n v="100"/>
    <n v="6.592304633989313"/>
    <n v="6.8816743614104903"/>
    <n v="6.4557839139742699"/>
    <n v="6.7220203091472825"/>
    <n v="1.2623919655899924"/>
    <n v="0.98125964953636524"/>
    <n v="2.0342258353912688"/>
    <n v="2471765.9385400005"/>
    <n v="53.918655491808074"/>
    <n v="-2721751.7933800006"/>
    <n v="-33.166184088480023"/>
    <n v="1386075.7521299999"/>
    <n v="13.88292892146521"/>
    <n v="6.9076720640506073"/>
    <n v="33.483827356825607"/>
    <n v="33.527469867313606"/>
    <n v="4.2398695834985443"/>
    <n v="13.872445622965213"/>
    <n v="8.6014615132943284"/>
    <n v="66.083678658636032"/>
    <n v="63.024764641178422"/>
    <s v="Grandes"/>
    <n v="2025"/>
    <n v="2"/>
    <d v="2026-08-03T00:00:00"/>
    <n v="1.0336597699512124"/>
    <s v="10 Total General"/>
    <n v="7.0470145337623968"/>
    <n v="3.5611693960140212"/>
    <n v="6.9076720640506188"/>
    <n v="3.4263644304320078"/>
    <n v="0.17192510064973857"/>
    <n v="4.3458480387316969E-3"/>
    <n v="96699702.616899997"/>
    <n v="75004858.073899999"/>
    <n v="0.27191006640481674"/>
    <n v="0.21228103824358549"/>
    <n v="0.14716966638529286"/>
    <n v="4.1677145943928937E-3"/>
    <x v="0"/>
    <x v="4"/>
  </r>
  <r>
    <n v="2026"/>
    <n v="6"/>
    <n v="1"/>
    <x v="23"/>
    <s v="Total General Sin Pensiones"/>
    <n v="30"/>
    <s v="624b60c58c9d8bfb6ff1886c2fd605d2adeb6ea4da576068201b6c6958ce93f4"/>
    <s v="62494afd1a4895e2be1120874c058412e30b56ad7bf55525b0ac454fd367add2"/>
    <x v="4"/>
    <n v="36847039.208959997"/>
    <n v="34421360.903379999"/>
    <n v="61141929.480679996"/>
    <n v="51999180.102679998"/>
    <n v="12337798.994830005"/>
    <n v="11540611.404799996"/>
    <n v="24453748.971920002"/>
    <n v="22230566.683019992"/>
    <n v="35563119.782749981"/>
    <n v="35274659.092"/>
    <n v="145.131"/>
    <n v="140.405"/>
    <n v="-25389.400989999995"/>
    <n v="-53741.202250000002"/>
    <n v="10812620.80988"/>
    <n v="9495379.4578900002"/>
    <n v="16362014.084799999"/>
    <n v="15066108.555819999"/>
    <n v="7056015.8906100001"/>
    <n v="4584249.9520699997"/>
    <n v="5484654.4248299999"/>
    <n v="8206406.2182100005"/>
    <n v="11370105.49089"/>
    <n v="9984029.7387600001"/>
    <s v="Total General Sin Pensiones"/>
    <s v="Totales"/>
    <s v="Total General Sin Pensiones"/>
    <x v="1"/>
    <x v="0"/>
    <n v="36847039.208959997"/>
    <n v="34421360.903379999"/>
    <n v="558940177.29368985"/>
    <n v="533186385.44996989"/>
    <n v="535437122.91273993"/>
    <n v="512068683.5256899"/>
    <n v="535437122.91273993"/>
    <n v="512068683.5256899"/>
    <n v="272087211.59836"/>
    <n v="252694789.22596997"/>
    <n v="36847039.208959997"/>
    <n v="34421360.903379999"/>
    <n v="6.8816743614104903"/>
    <n v="6.7220203091472825"/>
    <n v="2425678.3055799976"/>
    <n v="7.0470145337623968"/>
    <n v="100"/>
    <n v="100"/>
    <n v="100"/>
    <n v="100"/>
    <n v="6.592304633989313"/>
    <n v="6.8816743614104903"/>
    <n v="6.4557839139742699"/>
    <n v="6.7220203091472825"/>
    <n v="1.3178047596374669"/>
    <n v="1.0243321185863745"/>
    <n v="2.1235183375103754"/>
    <n v="2471765.9385400005"/>
    <n v="53.918655491808074"/>
    <n v="-2721751.7933800006"/>
    <n v="-33.166184088480023"/>
    <n v="1386075.7521299999"/>
    <n v="13.88292892146521"/>
    <n v="6.9076720640506073"/>
    <n v="33.483827356825607"/>
    <n v="33.527469867313606"/>
    <n v="4.5345016115797376"/>
    <n v="13.872445622965213"/>
    <n v="8.6014615132943284"/>
    <n v="66.083678658636032"/>
    <n v="63.024764641178422"/>
    <s v="Grandes"/>
    <n v="2025"/>
    <n v="2"/>
    <d v="2026-08-03T00:00:00"/>
    <n v="1.0336597699512124"/>
    <s v="11 Total General Sin Pensiones"/>
    <n v="7.0470145337623968"/>
    <n v="3.5611693960140212"/>
    <n v="6.9076720640506188"/>
    <n v="3.4263644304320078"/>
    <n v="0.17192510064973857"/>
    <n v="4.7357442016494481E-3"/>
    <m/>
    <m/>
    <m/>
    <m/>
    <n v="0.14716966638529286"/>
    <n v="4.5185557036588522E-3"/>
    <x v="1"/>
    <x v="4"/>
  </r>
  <r>
    <n v="2026"/>
    <n v="6"/>
    <n v="43"/>
    <x v="0"/>
    <s v="Vida Total"/>
    <n v="31"/>
    <s v="eb1e33e8a81b697b75855af6bfcdbcbf7cbbde9f94962ceaec1ed8af21f5a50f"/>
    <s v="62494afd1a4895e2be1120874c058412e30b56ad7bf55525b0ac454fd367add2"/>
    <x v="4"/>
    <n v="19257575.448970001"/>
    <n v="19484019.931259997"/>
    <n v="42857725.305490009"/>
    <n v="41735782.91031"/>
    <n v="11431857.809420004"/>
    <n v="12033324.343649998"/>
    <n v="24059039.72016"/>
    <n v="24786223.912899986"/>
    <n v="35563119.782749981"/>
    <n v="35274659.092"/>
    <n v="145.131"/>
    <n v="140.405"/>
    <n v="144568.31853000002"/>
    <n v="159215.88774000001"/>
    <n v="11160832.78562"/>
    <n v="11717002.595389999"/>
    <n v="12388201.989209998"/>
    <n v="13524095.60706"/>
    <n v="4709543.32699"/>
    <n v="4547440.0533300005"/>
    <n v="10285476.582910001"/>
    <n v="10195902.17653"/>
    <n v="4262555.5390699999"/>
    <n v="4740677.7013999997"/>
    <s v="Vida Total"/>
    <s v="Totales"/>
    <s v="Vida Total"/>
    <x v="2"/>
    <x v="0"/>
    <n v="63098720.828300007"/>
    <n v="63645419.190459996"/>
    <n v="558940177.29368985"/>
    <n v="533186385.44996989"/>
    <n v="535437122.91273993"/>
    <n v="512068683.5256899"/>
    <n v="229504437.01060998"/>
    <n v="215530450.89256996"/>
    <n v="107972465.57320999"/>
    <n v="106915701.13472"/>
    <n v="19257575.448970001"/>
    <n v="19484019.931259997"/>
    <n v="8.3909381883016589"/>
    <n v="9.0400311652350727"/>
    <n v="-226444.482289996"/>
    <n v="-1.1622061724885113"/>
    <n v="100"/>
    <n v="100"/>
    <n v="30.519755703720875"/>
    <n v="30.613389273081442"/>
    <n v="3.445373267352597"/>
    <n v="3.5966081963480896"/>
    <n v="3.6542605855955839"/>
    <n v="3.8049622166129802"/>
    <n v="2.0520489225976393"/>
    <n v="4.4816024983580185"/>
    <n v="1.8572867673460021"/>
    <n v="162103.27365999948"/>
    <n v="3.5647149112233878"/>
    <n v="89574.406380001456"/>
    <n v="0.87853340321559781"/>
    <n v="-478122.16232999973"/>
    <n v="-10.085523472494284"/>
    <n v="-4.9983405836425243"/>
    <n v="59.362913258280614"/>
    <n v="61.75996732760386"/>
    <n v="10.587752857851257"/>
    <n v="-4.7466901645035193"/>
    <n v="-8.3990356978623453"/>
    <n v="90.092434683749715"/>
    <n v="86.637975180191404"/>
    <s v="Grandes"/>
    <n v="2025"/>
    <n v="2"/>
    <d v="2026-08-03T00:00:00"/>
    <n v="1.0336597699512124"/>
    <s v="12 Vida Total"/>
    <n v="-1.1622061724885113"/>
    <n v="-4.3807288425508597"/>
    <n v="-4.9983405836425288"/>
    <n v="-8.0919445855559928"/>
    <n v="0.12051171429082075"/>
    <n v="7.0407843679899133E-3"/>
    <m/>
    <m/>
    <m/>
    <m/>
    <n v="0.11812188644341268"/>
    <n v="8.1722163468421379E-3"/>
    <x v="2"/>
    <x v="4"/>
  </r>
  <r>
    <n v="2026"/>
    <n v="6"/>
    <n v="1"/>
    <x v="23"/>
    <s v="Vida Individual"/>
    <n v="30"/>
    <s v="624b60c58c9d8bfb6ff1886c2fd605d2adeb6ea4da576068201b6c6958ce93f4"/>
    <s v="62494afd1a4895e2be1120874c058412e30b56ad7bf55525b0ac454fd367add2"/>
    <x v="4"/>
    <n v="15177012.568559999"/>
    <n v="13204263.988080001"/>
    <n v="29165777.723649994"/>
    <n v="21399925.217489999"/>
    <n v="2725640.8405899992"/>
    <n v="1544350.4136000003"/>
    <n v="4692978.7175499992"/>
    <n v="3392101.5686799996"/>
    <n v="35563119.782749981"/>
    <n v="35274659.092"/>
    <n v="145.131"/>
    <n v="140.405"/>
    <n v="1242.84755"/>
    <n v="1036.02701"/>
    <n v="2712291.1094400003"/>
    <n v="1514249.66906"/>
    <n v="3291634.4064699998"/>
    <n v="2092025.9757399999"/>
    <n v="2827634.2457399997"/>
    <n v="2413210.1663600001"/>
    <n v="979272.83192999999"/>
    <n v="807024.08296000003"/>
    <n v="11370105.49089"/>
    <n v="9984029.7387600001"/>
    <s v="Vida Individual"/>
    <s v="Vida"/>
    <s v="Vida"/>
    <x v="3"/>
    <x v="0"/>
    <n v="36847039.208959997"/>
    <n v="34421360.903379999"/>
    <n v="558940177.29368985"/>
    <n v="533186385.44996989"/>
    <n v="535437122.91273993"/>
    <n v="512068683.5256899"/>
    <n v="171635604.89679998"/>
    <n v="160803690.49424002"/>
    <n v="79251984.91757001"/>
    <n v="77260926.294649988"/>
    <n v="23910775.806330003"/>
    <n v="22774685.90904"/>
    <n v="8.8425781921446553"/>
    <n v="8.2114184988515397"/>
    <n v="1972748.5804799981"/>
    <n v="14.940238867239209"/>
    <n v="63.473526294124348"/>
    <n v="57.977809401265148"/>
    <n v="41.189232281299404"/>
    <n v="38.360668031528675"/>
    <n v="2.7153196683847223"/>
    <n v="2.8345088375639942"/>
    <n v="2.4764818360724981"/>
    <n v="2.5786118958039261"/>
    <n v="1.6474636759897121"/>
    <n v="0.57055343063510111"/>
    <n v="6.6245610855198418"/>
    <n v="414424.07937999954"/>
    <n v="17.173144931885552"/>
    <n v="172248.74896999996"/>
    <n v="21.343693776550833"/>
    <n v="1386075.7521299999"/>
    <n v="13.88292892146521"/>
    <n v="76.491087552877303"/>
    <n v="17.959007599666297"/>
    <n v="11.695846243260096"/>
    <n v="3.439208296706938"/>
    <n v="79.117827453362281"/>
    <n v="57.341947214860433"/>
    <n v="82.399524810797672"/>
    <n v="72.381972624616836"/>
    <s v="Grandes"/>
    <n v="2025"/>
    <n v="2"/>
    <d v="2026-08-03T00:00:00"/>
    <n v="1.0336597699512124"/>
    <s v="13 Vida Individual"/>
    <n v="14.940238867239209"/>
    <n v="11.197361267783744"/>
    <n v="76.491087552877303"/>
    <n v="70.743887576477391"/>
    <n v="8.2011302444272502E-2"/>
    <n v="7.8191189084192234E-3"/>
    <m/>
    <m/>
    <m/>
    <m/>
    <n v="6.0566721411938182E-2"/>
    <n v="6.7427393763281277E-3"/>
    <x v="3"/>
    <x v="4"/>
  </r>
  <r>
    <n v="2026"/>
    <n v="6"/>
    <n v="43"/>
    <x v="0"/>
    <s v="Vida Gpo y Col"/>
    <n v="31"/>
    <s v="eb1e33e8a81b697b75855af6bfcdbcbf7cbbde9f94962ceaec1ed8af21f5a50f"/>
    <s v="62494afd1a4895e2be1120874c058412e30b56ad7bf55525b0ac454fd367add2"/>
    <x v="4"/>
    <n v="2803351.3021399998"/>
    <n v="2597179.8468000004"/>
    <n v="6661960.8511099992"/>
    <n v="6090375.3693500012"/>
    <n v="1638962.5132199994"/>
    <n v="1571419.6742700003"/>
    <n v="3248429.0286500007"/>
    <n v="3503367.4192899996"/>
    <n v="35563119.782749981"/>
    <n v="35274659.092"/>
    <n v="145.131"/>
    <n v="140.405"/>
    <n v="143824.00596000001"/>
    <n v="158510.67174000002"/>
    <n v="1407879.42845"/>
    <n v="1394218.9977200001"/>
    <n v="3212438.1094"/>
    <n v="2954532.8068699995"/>
    <n v="2803351.3021399998"/>
    <n v="2597178.1008000001"/>
    <n v="0"/>
    <n v="1.746"/>
    <n v="0"/>
    <n v="0"/>
    <s v="Vida Gpo y Col"/>
    <s v="Vida"/>
    <s v="Vida"/>
    <x v="4"/>
    <x v="0"/>
    <n v="63098720.828300007"/>
    <n v="63645419.190459996"/>
    <n v="558940177.29368985"/>
    <n v="533186385.44996989"/>
    <n v="535437122.91273993"/>
    <n v="512068683.5256899"/>
    <n v="57868832.11381001"/>
    <n v="54726760.39833001"/>
    <n v="28720480.655640002"/>
    <n v="29654774.840070006"/>
    <n v="19257575.448970001"/>
    <n v="19484019.931259997"/>
    <n v="4.8443198173183779"/>
    <n v="4.7457218879691867"/>
    <n v="206171.4553399994"/>
    <n v="7.938281809556802"/>
    <n v="14.557135240459038"/>
    <n v="13.329794652042553"/>
    <n v="4.4428021128483586"/>
    <n v="4.0807019261321793"/>
    <n v="0.50154764606713986"/>
    <n v="0.52356311921182597"/>
    <n v="0.48710543211041907"/>
    <n v="0.50719365006231687"/>
    <n v="4.8443198173183779"/>
    <m/>
    <m/>
    <n v="206173.20133999968"/>
    <n v="7.9383543730209727"/>
    <n v="-1.746"/>
    <m/>
    <n v="0"/>
    <m/>
    <n v="4.2982049961526547"/>
    <n v="58.46439980493566"/>
    <n v="60.504846293419192"/>
    <n v="5.7065984823556466"/>
    <n v="0.9797908902646757"/>
    <n v="8.7291399144497017"/>
    <n v="43.825884904377361"/>
    <n v="47.18915269710682"/>
    <s v="Grandes"/>
    <n v="2025"/>
    <n v="2"/>
    <d v="2026-08-03T00:00:00"/>
    <n v="1.0336597699512124"/>
    <s v="14 Vida Gpo y Col"/>
    <n v="7.938281809556802"/>
    <n v="4.4234137260187243"/>
    <n v="4.2982049961526645"/>
    <n v="0.90187122313507284"/>
    <n v="1.8732779609345204E-2"/>
    <n v="2.3467434492463564E-3"/>
    <m/>
    <m/>
    <m/>
    <m/>
    <n v="1.7237166230285407E-2"/>
    <n v="2.2521876237949824E-3"/>
    <x v="4"/>
    <x v="4"/>
  </r>
  <r>
    <n v="2026"/>
    <n v="6"/>
    <n v="41"/>
    <x v="11"/>
    <s v="Accidentes y Enfermedades Total"/>
    <n v="29"/>
    <s v="35135aaa6cc23891b40cb3f378c53a17a1127210ce60e125ccf03efcfdaec458"/>
    <s v="62494afd1a4895e2be1120874c058412e30b56ad7bf55525b0ac454fd367add2"/>
    <x v="4"/>
    <n v="4614988.4088500002"/>
    <n v="3536445.4395100004"/>
    <n v="8177184.2207500003"/>
    <n v="6353276.6022900008"/>
    <n v="3282165.6362900008"/>
    <n v="2420966.8919899985"/>
    <n v="6399893.4220499974"/>
    <n v="4526469.9234600049"/>
    <n v="35563119.782749981"/>
    <n v="35274659.092"/>
    <n v="145.131"/>
    <n v="140.405"/>
    <n v="0"/>
    <n v="0"/>
    <n v="3276915.06482"/>
    <n v="2426082.7439600001"/>
    <n v="3862202.3138899999"/>
    <n v="3194371.2262900001"/>
    <n v="0"/>
    <n v="0"/>
    <n v="0"/>
    <n v="0"/>
    <n v="0"/>
    <n v="0"/>
    <s v="Accidentes y Enfermedades Total"/>
    <s v="Totales"/>
    <s v="Accidentes y Enfermedades Total"/>
    <x v="18"/>
    <x v="0"/>
    <n v="24204021.398200002"/>
    <n v="22924639.598130003"/>
    <n v="558940177.29368985"/>
    <n v="533186385.44996989"/>
    <n v="535437122.91273993"/>
    <n v="512068683.5256899"/>
    <n v="104862690.40417002"/>
    <n v="96161356.508719951"/>
    <n v="73824842.736680001"/>
    <n v="63674470.30387"/>
    <n v="4614988.4088500002"/>
    <n v="3536445.4395100004"/>
    <n v="4.400982266488251"/>
    <n v="3.6776160069968586"/>
    <n v="1078542.9693399998"/>
    <n v="30.497938899049991"/>
    <n v="100"/>
    <n v="100"/>
    <n v="19.067031601588347"/>
    <n v="15.4263949248671"/>
    <n v="0.82566768257653766"/>
    <n v="0.86191043006969537"/>
    <n v="0.66326626785969067"/>
    <n v="0.69061935503669225"/>
    <m/>
    <m/>
    <m/>
    <n v="0"/>
    <m/>
    <n v="0"/>
    <m/>
    <n v="0"/>
    <m/>
    <n v="35.572512253239033"/>
    <n v="71.119694038578899"/>
    <n v="68.457634463758069"/>
    <n v="4.4458823271685093"/>
    <n v="35.070210320659534"/>
    <n v="20.906495841926009"/>
    <n v="84.845764113260543"/>
    <n v="75.948678850882828"/>
    <s v="Grandes"/>
    <n v="2025"/>
    <n v="2"/>
    <d v="2026-08-03T00:00:00"/>
    <n v="1.0336597699512124"/>
    <s v="28 Accidentes y Enfermedades Total"/>
    <n v="30.497938899049991"/>
    <n v="26.248445274414951"/>
    <n v="35.572512253239026"/>
    <n v="31.157771826253704"/>
    <n v="2.299343890722538E-2"/>
    <n v="1.9368644909944061E-3"/>
    <m/>
    <m/>
    <m/>
    <m/>
    <n v="1.7981237322707646E-2"/>
    <n v="1.3524859494919521E-3"/>
    <x v="18"/>
    <x v="4"/>
  </r>
  <r>
    <n v="2026"/>
    <n v="6"/>
    <n v="13"/>
    <x v="7"/>
    <s v="Accidentes Personales"/>
    <n v="13"/>
    <s v="3fdba35f04dc8c462986c992bcf875546257113072a909c162f7e470e581e278"/>
    <s v="62494afd1a4895e2be1120874c058412e30b56ad7bf55525b0ac454fd367add2"/>
    <x v="4"/>
    <n v="252917.08043999999"/>
    <n v="68050.49476999999"/>
    <n v="328423.71013000002"/>
    <n v="135753.43025999999"/>
    <n v="83566.384090000007"/>
    <n v="63530.259260000013"/>
    <n v="130064.19700999999"/>
    <n v="125816.66977999997"/>
    <n v="35563119.782749981"/>
    <n v="35274659.092"/>
    <n v="145.131"/>
    <n v="140.405"/>
    <n v="0"/>
    <n v="0"/>
    <n v="38192.21776"/>
    <n v="63530.259259999999"/>
    <n v="91838.206630000001"/>
    <n v="71114.020629999999"/>
    <n v="0"/>
    <n v="0"/>
    <n v="0"/>
    <n v="0"/>
    <n v="0"/>
    <n v="0"/>
    <s v="Accidentes Personales"/>
    <s v="Accidentes y Enfermedades"/>
    <s v="Accidentes Personales"/>
    <x v="19"/>
    <x v="0"/>
    <n v="2672071.2804399999"/>
    <n v="699707.28188999998"/>
    <n v="558940177.29368985"/>
    <n v="533186385.44996989"/>
    <n v="535437122.91273993"/>
    <n v="512068683.5256899"/>
    <n v="3258047.170789999"/>
    <n v="3201354.5602400005"/>
    <n v="762805.7273899999"/>
    <n v="869289.54186999996"/>
    <n v="954169.02475999994"/>
    <n v="390898.16856999998"/>
    <n v="7.7628428068054518"/>
    <n v="2.1256781618371678"/>
    <n v="184866.58567"/>
    <n v="271.66089871178764"/>
    <n v="26.506528075947095"/>
    <n v="17.408752519599965"/>
    <n v="9.4652070957610501"/>
    <n v="9.7255661805014793"/>
    <n v="4.5249400689817851E-2"/>
    <n v="4.7235626671559311E-2"/>
    <n v="1.2762984319745974E-2"/>
    <n v="1.3289329529284907E-2"/>
    <m/>
    <m/>
    <m/>
    <n v="0"/>
    <m/>
    <n v="0"/>
    <m/>
    <n v="0"/>
    <m/>
    <n v="31.537923917485355"/>
    <n v="33.04102037893982"/>
    <n v="93.357527340135192"/>
    <n v="10.955133278289479"/>
    <n v="-39.883422159986949"/>
    <n v="29.142194206436621"/>
    <n v="41.586415024271687"/>
    <n v="89.335771901496557"/>
    <s v="Grandes"/>
    <n v="2025"/>
    <n v="2"/>
    <d v="2026-08-03T00:00:00"/>
    <n v="1.0336597699512124"/>
    <s v="29 Accidentes Personales"/>
    <n v="271.66089871178764"/>
    <n v="259.55825070886675"/>
    <n v="31.537923917485344"/>
    <n v="27.254564549507215"/>
    <n v="9.2349521677595654E-4"/>
    <n v="6.0261728443171151E-3"/>
    <m/>
    <m/>
    <m/>
    <m/>
    <n v="3.8421350110852284E-4"/>
    <n v="4.518507647711441E-4"/>
    <x v="19"/>
    <x v="4"/>
  </r>
  <r>
    <n v="2026"/>
    <n v="6"/>
    <n v="77"/>
    <x v="43"/>
    <s v="AP Individual"/>
    <n v="49"/>
    <s v="0e17daca5f3e175f448bacace3bc0da47d0655a74c8dd0dc497a3afbdad95f1f"/>
    <s v="62494afd1a4895e2be1120874c058412e30b56ad7bf55525b0ac454fd367add2"/>
    <x v="4"/>
    <n v="140497.31074000002"/>
    <n v="116043.29298"/>
    <n v="276999.29110999999"/>
    <n v="258072.52876999998"/>
    <n v="2245.0434600000021"/>
    <n v="21217.86982"/>
    <n v="29747.289069999999"/>
    <n v="24212.180609999999"/>
    <n v="35563119.782749981"/>
    <n v="35274659.092"/>
    <n v="145.131"/>
    <n v="140.405"/>
    <n v="0"/>
    <n v="0"/>
    <n v="2630.19346"/>
    <n v="21234.894820000001"/>
    <n v="139546.82836000001"/>
    <n v="114053.94518000001"/>
    <n v="0"/>
    <n v="0"/>
    <n v="0"/>
    <n v="0"/>
    <n v="0"/>
    <n v="0"/>
    <s v="AP Individual"/>
    <s v="Accidentes y Enfermedades"/>
    <s v="Accidentes Personales"/>
    <x v="20"/>
    <x v="0"/>
    <n v="9771555.1653899997"/>
    <n v="8235194.7031499995"/>
    <n v="558940177.29368985"/>
    <n v="533186385.44996989"/>
    <n v="535437122.91273993"/>
    <n v="512068683.5256899"/>
    <n v="1831690.0583299999"/>
    <n v="1927936.4523199999"/>
    <n v="148204.84184000004"/>
    <n v="240716.59444999998"/>
    <n v="271172.56542"/>
    <n v="242695.76008000001"/>
    <n v="7.6703648688302168"/>
    <n v="6.0190413869896098"/>
    <n v="24454.017760000017"/>
    <n v="21.073184957113078"/>
    <n v="51.811034247654689"/>
    <n v="47.814305837789895"/>
    <n v="1.4378193477086358"/>
    <n v="1.4091141395310656"/>
    <n v="2.5136377102155785E-2"/>
    <n v="2.6239740340696704E-2"/>
    <n v="2.1764114040921736E-2"/>
    <n v="2.2661665654111075E-2"/>
    <m/>
    <m/>
    <m/>
    <n v="0"/>
    <m/>
    <n v="0"/>
    <m/>
    <n v="0"/>
    <m/>
    <n v="-89.41909117623193"/>
    <n v="1.5979262864003214"/>
    <n v="18.284443051488456"/>
    <n v="1.5148246387413717"/>
    <n v="-87.61381451476386"/>
    <n v="22.351601375793816"/>
    <n v="1.8848106337570649"/>
    <n v="18.618290482181109"/>
    <s v="Grandes"/>
    <n v="2025"/>
    <n v="2"/>
    <d v="2026-08-03T00:00:00"/>
    <n v="1.0336597699512124"/>
    <s v="30 AP Individual"/>
    <n v="21.073184957113078"/>
    <n v="17.130596040153122"/>
    <n v="-89.41909117623193"/>
    <n v="-89.763644545953966"/>
    <n v="7.7889480113710232E-4"/>
    <n v="5.883449722098478E-3"/>
    <m/>
    <m/>
    <m/>
    <m/>
    <n v="7.3040474652276888E-4"/>
    <n v="3.6228859218293804E-3"/>
    <x v="20"/>
    <x v="4"/>
  </r>
  <r>
    <n v="2026"/>
    <n v="6"/>
    <n v="77"/>
    <x v="43"/>
    <s v="AP Gpo y Col"/>
    <n v="49"/>
    <s v="0e17daca5f3e175f448bacace3bc0da47d0655a74c8dd0dc497a3afbdad95f1f"/>
    <s v="62494afd1a4895e2be1120874c058412e30b56ad7bf55525b0ac454fd367add2"/>
    <x v="4"/>
    <n v="76518.807950000002"/>
    <n v="69775.8802"/>
    <n v="77896.147730000012"/>
    <n v="70602.385930000004"/>
    <n v="-296.52499999999998"/>
    <n v="-123.59305999999999"/>
    <n v="-317.81779999999998"/>
    <n v="893.00557000000003"/>
    <n v="35563119.782749981"/>
    <n v="35274659.092"/>
    <n v="145.131"/>
    <n v="140.405"/>
    <n v="0"/>
    <n v="0"/>
    <n v="-296.52499999999998"/>
    <n v="-123.59305999999999"/>
    <n v="68958.065930000012"/>
    <n v="63593.595209999999"/>
    <n v="0"/>
    <n v="0"/>
    <n v="0"/>
    <n v="0"/>
    <n v="0"/>
    <n v="0"/>
    <s v="AP Gpo y Col"/>
    <s v="Accidentes y Enfermedades"/>
    <s v="Accidentes Personales"/>
    <x v="21"/>
    <x v="0"/>
    <n v="9771555.1653899997"/>
    <n v="8235194.7031499995"/>
    <n v="558940177.29368985"/>
    <n v="533186385.44996989"/>
    <n v="535437122.91273993"/>
    <n v="512068683.5256899"/>
    <n v="1426357.1124600004"/>
    <n v="1273418.1079200001"/>
    <n v="614600.88751999999"/>
    <n v="628572.9474200001"/>
    <n v="271172.56542"/>
    <n v="242695.76008000001"/>
    <n v="5.3646318500161598"/>
    <n v="5.4794163649810077"/>
    <n v="6742.9277500000026"/>
    <n v="9.6636942890188102"/>
    <n v="28.217754193343797"/>
    <n v="28.75034989362802"/>
    <n v="0.7830770706900676"/>
    <n v="0.84728877355274201"/>
    <n v="1.3689981693656979E-2"/>
    <n v="1.4290904510644149E-2"/>
    <n v="1.3086583248203968E-2"/>
    <n v="1.3626273670863808E-2"/>
    <m/>
    <m/>
    <m/>
    <n v="0"/>
    <m/>
    <n v="0"/>
    <m/>
    <n v="0"/>
    <m/>
    <n v="139.92042918914703"/>
    <n v="-0.38751910536003059"/>
    <n v="-0.17712862904164411"/>
    <n v="-4.8246757533416451E-2"/>
    <n v="139.92042918914703"/>
    <n v="8.4355518858233225"/>
    <n v="-0.4300077097594433"/>
    <n v="-0.19434828238892393"/>
    <s v="Grandes"/>
    <n v="2025"/>
    <n v="2"/>
    <d v="2026-08-03T00:00:00"/>
    <n v="1.0336597699512124"/>
    <s v="31 AP Gpo y Col"/>
    <n v="9.6636942890188102"/>
    <n v="6.0926404189986103"/>
    <n v="139.92042918914703"/>
    <n v="132.10773618525465"/>
    <n v="2.1903631685256088E-4"/>
    <n v="2.8779274886207807E-3"/>
    <m/>
    <m/>
    <m/>
    <m/>
    <n v="1.9982102723170196E-4"/>
    <n v="3.0024003700821677E-3"/>
    <x v="21"/>
    <x v="4"/>
  </r>
  <r>
    <n v="2026"/>
    <n v="6"/>
    <n v="41"/>
    <x v="11"/>
    <s v="Gastos Medicos"/>
    <n v="29"/>
    <s v="35135aaa6cc23891b40cb3f378c53a17a1127210ce60e125ccf03efcfdaec458"/>
    <s v="62494afd1a4895e2be1120874c058412e30b56ad7bf55525b0ac454fd367add2"/>
    <x v="4"/>
    <n v="4530678.4991699997"/>
    <n v="3448500.0604599998"/>
    <n v="7943440.2740000002"/>
    <n v="6121196.0060399994"/>
    <n v="3239984.2964900015"/>
    <n v="2371557.7665200005"/>
    <n v="6315641.1373100029"/>
    <n v="4448074.1330900006"/>
    <n v="35563119.782749981"/>
    <n v="35274659.092"/>
    <n v="145.131"/>
    <n v="140.405"/>
    <n v="0"/>
    <n v="0"/>
    <n v="3239984.2964899996"/>
    <n v="2371557.7665200001"/>
    <n v="3794762.7919299998"/>
    <n v="3124976.9279"/>
    <n v="0"/>
    <n v="0"/>
    <n v="0"/>
    <n v="0"/>
    <n v="0"/>
    <n v="0"/>
    <s v="Gastos Medicos"/>
    <s v="Accidentes y Enfermedades"/>
    <s v="Gastos Medicos"/>
    <x v="22"/>
    <x v="0"/>
    <n v="24204021.398200002"/>
    <n v="22924639.598130003"/>
    <n v="558940177.29368985"/>
    <n v="533186385.44996989"/>
    <n v="535437122.91273993"/>
    <n v="512068683.5256899"/>
    <n v="98610475.131789997"/>
    <n v="90208136.069440037"/>
    <n v="71280271.095210001"/>
    <n v="60948248.666680008"/>
    <n v="4614988.4088500002"/>
    <n v="3536445.4395100004"/>
    <n v="4.5945205041501742"/>
    <n v="3.8228259785851559"/>
    <n v="1082178.4387099999"/>
    <n v="31.3811343986361"/>
    <n v="98.173128462937797"/>
    <n v="97.513170200013434"/>
    <n v="18.718701428296274"/>
    <n v="15.042766738811892"/>
    <n v="0.81058379469282593"/>
    <n v="0.84616443374778172"/>
    <n v="0.64677196465729725"/>
    <n v="0.67344482711116471"/>
    <m/>
    <m/>
    <m/>
    <n v="0"/>
    <m/>
    <n v="0"/>
    <m/>
    <n v="0"/>
    <m/>
    <n v="36.618400876834677"/>
    <n v="71.51212113337003"/>
    <n v="68.770703927540467"/>
    <n v="4.5454152273948445"/>
    <n v="36.618400876834635"/>
    <n v="21.433305892600597"/>
    <n v="85.380417015266403"/>
    <n v="75.890408832992534"/>
    <s v="Grandes"/>
    <n v="2025"/>
    <n v="2"/>
    <d v="2026-08-03T00:00:00"/>
    <n v="1.0336597699512124"/>
    <s v="32 Gastos Medicos"/>
    <n v="31.3811343986361"/>
    <n v="27.102880674979868"/>
    <n v="36.618400876834684"/>
    <n v="32.169602463374318"/>
    <n v="2.2336173886108257E-2"/>
    <n v="2.1109618663056372E-3"/>
    <m/>
    <m/>
    <m/>
    <m/>
    <n v="1.7324395736798635E-2"/>
    <n v="1.4613998462545553E-3"/>
    <x v="22"/>
    <x v="4"/>
  </r>
  <r>
    <n v="2026"/>
    <n v="6"/>
    <n v="34"/>
    <x v="2"/>
    <s v="GMM. Individual"/>
    <n v="23"/>
    <s v="535fa30d7e25dd8a49f1536779734ec8286108d115da5045d77f3b4185d8f790"/>
    <s v="62494afd1a4895e2be1120874c058412e30b56ad7bf55525b0ac454fd367add2"/>
    <x v="4"/>
    <n v="3191073.68939"/>
    <n v="2919844.4745200002"/>
    <n v="6168033.7711200006"/>
    <n v="5613856.6926399991"/>
    <n v="2116702.0115700001"/>
    <n v="1803265.42882"/>
    <n v="4485355.864550001"/>
    <n v="3662284.78046"/>
    <n v="35563119.782749981"/>
    <n v="35274659.092"/>
    <n v="145.131"/>
    <n v="140.405"/>
    <n v="0"/>
    <n v="0"/>
    <n v="2116702.0115700001"/>
    <n v="1803265.42882"/>
    <n v="3053630.1416100003"/>
    <n v="2748474.6703600003"/>
    <n v="0"/>
    <n v="0"/>
    <n v="0"/>
    <n v="0"/>
    <n v="0"/>
    <n v="0"/>
    <s v="GMM. Individual"/>
    <s v="Accidentes y Enfermedades"/>
    <s v="Gastos Medicos"/>
    <x v="23"/>
    <x v="0"/>
    <n v="47394577.606800005"/>
    <n v="45949941.079129994"/>
    <n v="558940177.29368985"/>
    <n v="533186385.44996989"/>
    <n v="535437122.91273993"/>
    <n v="512068683.5256899"/>
    <n v="47491324.482370012"/>
    <n v="42836881.990619987"/>
    <n v="33535124.903859999"/>
    <n v="29112160.675519999"/>
    <n v="19072119.521710001"/>
    <n v="18650169.214959998"/>
    <n v="6.7192770978089014"/>
    <n v="6.8161928199147637"/>
    <n v="271229.21486999979"/>
    <n v="9.289166503109314"/>
    <n v="16.731615412526992"/>
    <n v="15.655860495774396"/>
    <n v="6.7329932041258571"/>
    <n v="6.3544030872460997"/>
    <n v="0.57091506730482899"/>
    <n v="0.59597542882921262"/>
    <n v="0.54762172369721474"/>
    <n v="0.57020563226329679"/>
    <m/>
    <m/>
    <m/>
    <n v="0"/>
    <m/>
    <n v="0"/>
    <m/>
    <n v="0"/>
    <m/>
    <n v="17.381611034106225"/>
    <n v="66.331969036247017"/>
    <n v="61.758954785303864"/>
    <n v="6.311895416039917"/>
    <n v="17.381611034106225"/>
    <n v="11.102720885182116"/>
    <n v="69.31756347066927"/>
    <n v="65.609679734971138"/>
    <s v="Grandes"/>
    <n v="2025"/>
    <n v="2"/>
    <d v="2026-08-03T00:00:00"/>
    <n v="1.0336597699512124"/>
    <s v="33 GMM. Individual"/>
    <n v="9.289166503109314"/>
    <n v="5.7303086375003538"/>
    <n v="17.381611034106225"/>
    <n v="13.559233363262745"/>
    <n v="1.734390517142376E-2"/>
    <n v="4.5148684717139205E-3"/>
    <m/>
    <m/>
    <m/>
    <m/>
    <n v="1.5888508529542975E-2"/>
    <n v="4.6460484558257581E-3"/>
    <x v="23"/>
    <x v="4"/>
  </r>
  <r>
    <n v="2026"/>
    <n v="6"/>
    <n v="38"/>
    <x v="33"/>
    <s v="GMM. Gpo y Col"/>
    <n v="26"/>
    <s v="5f9c4ab08cac7457e9111a30e4664920607ea2c115a1433d7be98e97e64244ca"/>
    <s v="62494afd1a4895e2be1120874c058412e30b56ad7bf55525b0ac454fd367add2"/>
    <x v="4"/>
    <n v="2222063.7411700003"/>
    <n v="2142533.6695400001"/>
    <n v="4211281.8647400001"/>
    <n v="4145056.4342099992"/>
    <n v="1646996.2566699998"/>
    <n v="1772134.7942000001"/>
    <n v="3484022.642010001"/>
    <n v="3603371.1345899981"/>
    <n v="35563119.782749981"/>
    <n v="35274659.092"/>
    <n v="145.131"/>
    <n v="140.405"/>
    <n v="10039.94009"/>
    <n v="4543.7257699999991"/>
    <n v="1175144.1747699999"/>
    <n v="1465510.9290199999"/>
    <n v="1757284.5937399999"/>
    <n v="1816253.09298"/>
    <n v="0"/>
    <n v="0"/>
    <n v="0"/>
    <n v="0"/>
    <n v="0"/>
    <n v="0"/>
    <s v="GMM. Gpo y Col"/>
    <s v="Accidentes y Enfermedades"/>
    <s v="Gastos Medicos"/>
    <x v="24"/>
    <x v="0"/>
    <n v="23484450.173020002"/>
    <n v="22546358.18217"/>
    <n v="558940177.29368985"/>
    <n v="533186385.44996989"/>
    <n v="535437122.91273993"/>
    <n v="512068683.5256899"/>
    <n v="51119150.649419993"/>
    <n v="47371254.078819998"/>
    <n v="37745146.191339992"/>
    <n v="31836731.141160015"/>
    <n v="8820986.8703700006"/>
    <n v="8296386.5019700006"/>
    <n v="4.3468322789811689"/>
    <n v="4.5228561312206024"/>
    <n v="79530.071630000137"/>
    <n v="3.7119636792954269"/>
    <n v="25.190647869956468"/>
    <n v="25.824901829624853"/>
    <n v="9.4618512453947403"/>
    <n v="9.5027926560412226"/>
    <n v="0.39754947513863148"/>
    <n v="0.41499994043784844"/>
    <n v="0.40183577975867857"/>
    <n v="0.41840747901009095"/>
    <m/>
    <m/>
    <m/>
    <n v="0"/>
    <m/>
    <n v="0"/>
    <m/>
    <n v="0"/>
    <m/>
    <n v="-7.0614570595625592"/>
    <n v="74.120117535548019"/>
    <n v="82.712109470861932"/>
    <n v="4.3634650355331681"/>
    <n v="-19.813346219408324"/>
    <n v="-3.246711566131355"/>
    <n v="66.872729605451099"/>
    <n v="80.68869557245884"/>
    <s v="Grandes"/>
    <n v="2025"/>
    <n v="2"/>
    <d v="2026-08-03T00:00:00"/>
    <n v="1.0336597699512124"/>
    <s v="34 GMM. Gpo y Col"/>
    <n v="3.7119636792954269"/>
    <n v="0.33472008317640284"/>
    <n v="-7.0614570595625574"/>
    <n v="-10.087878388820307"/>
    <n v="1.1841710992922217E-2"/>
    <n v="1.8894950861592626E-3"/>
    <m/>
    <m/>
    <m/>
    <m/>
    <n v="1.1731465214765126E-2"/>
    <n v="2.0456227583719798E-3"/>
    <x v="24"/>
    <x v="4"/>
  </r>
  <r>
    <n v="2026"/>
    <n v="6"/>
    <n v="702"/>
    <x v="25"/>
    <s v="Salud"/>
    <n v="244"/>
    <s v="82c01ce15b431d420eb6a1febfba7d7a2b69e5bcdcb929cb42cd3e9179d43fc4"/>
    <s v="62494afd1a4895e2be1120874c058412e30b56ad7bf55525b0ac454fd367add2"/>
    <x v="4"/>
    <n v="79324.132719999994"/>
    <n v="92341.745859999995"/>
    <n v="242629.33851"/>
    <n v="362227.58208000002"/>
    <n v="85441.317999999999"/>
    <n v="147106.40603000001"/>
    <n v="194486.46385000003"/>
    <n v="274037.69086999999"/>
    <n v="35563119.782749981"/>
    <n v="35274659.092"/>
    <n v="145.131"/>
    <n v="140.405"/>
    <n v="0"/>
    <n v="0"/>
    <n v="77808.758459999997"/>
    <n v="138344.15401"/>
    <n v="107433.74032"/>
    <n v="154857.43666000001"/>
    <n v="0"/>
    <n v="0"/>
    <n v="0"/>
    <n v="0"/>
    <n v="0"/>
    <n v="0"/>
    <s v="Salud"/>
    <s v="Accidentes y Enfermedades"/>
    <s v="Salud"/>
    <x v="25"/>
    <x v="0"/>
    <n v="79341.224719999998"/>
    <n v="92356.402770000001"/>
    <n v="558940177.29368985"/>
    <n v="533186385.44996989"/>
    <n v="535437122.91273993"/>
    <n v="512068683.5256899"/>
    <n v="2994168.1015900001"/>
    <n v="2751865.87904"/>
    <n v="1781765.9140800002"/>
    <n v="1856932.0953199998"/>
    <n v="79341.224719999998"/>
    <n v="92356.402770000001"/>
    <n v="2.6492878832646811"/>
    <n v="3.355604884792343"/>
    <n v="-13017.613140000001"/>
    <n v="-14.09721358283187"/>
    <n v="99.978457605034052"/>
    <n v="99.984130055350349"/>
    <n v="99.978457605034052"/>
    <n v="99.984130055350349"/>
    <n v="1.4191882412904427E-2"/>
    <n v="1.4814836201211141E-2"/>
    <n v="1.7318849164175559E-2"/>
    <n v="1.8033078145730293E-2"/>
    <m/>
    <m/>
    <m/>
    <n v="0"/>
    <m/>
    <n v="0"/>
    <m/>
    <n v="0"/>
    <m/>
    <n v="-41.918696604840164"/>
    <n v="107.7116320976273"/>
    <n v="159.30650288227073"/>
    <n v="4.7953166757102821"/>
    <n v="-43.75710414595784"/>
    <n v="-30.624100051534462"/>
    <n v="72.424880887736364"/>
    <n v="89.336461324582018"/>
    <s v="Grandes"/>
    <n v="2025"/>
    <n v="2"/>
    <d v="2026-08-03T00:00:00"/>
    <n v="1.0336597699512124"/>
    <s v="35 Salud"/>
    <n v="-14.09721358283187"/>
    <n v="-16.894524761060751"/>
    <n v="-41.918696604840171"/>
    <n v="-43.81003780586218"/>
    <n v="6.822498700681717E-4"/>
    <n v="7.0187262884130539E-4"/>
    <m/>
    <m/>
    <m/>
    <m/>
    <n v="1.0251875568999093E-3"/>
    <n v="1.1260084142842234E-3"/>
    <x v="25"/>
    <x v="4"/>
  </r>
  <r>
    <n v="2026"/>
    <n v="6"/>
    <n v="715"/>
    <x v="44"/>
    <s v="Salud Individual"/>
    <n v="251"/>
    <s v="c75d3f1f5bcd6914d0331ce5ec17c0db8f2070a2d4285f8e3ff11c6ca19168ff"/>
    <s v="62494afd1a4895e2be1120874c058412e30b56ad7bf55525b0ac454fd367add2"/>
    <x v="4"/>
    <n v="14838.74129"/>
    <n v="11151.528109999999"/>
    <n v="44497.350109999999"/>
    <n v="22418.262029999998"/>
    <n v="2870.8845700000002"/>
    <n v="922.04161999999997"/>
    <n v="4824.9157599999999"/>
    <n v="1883.6351299999999"/>
    <n v="35563119.782749981"/>
    <n v="35274659.092"/>
    <n v="145.131"/>
    <n v="140.405"/>
    <n v="0"/>
    <n v="0"/>
    <n v="2870.8845699999997"/>
    <n v="922.04161999999997"/>
    <n v="18813.488730000001"/>
    <n v="10400.76729"/>
    <n v="0"/>
    <n v="0"/>
    <n v="0"/>
    <n v="0"/>
    <n v="0"/>
    <n v="0"/>
    <s v="Salud Individual"/>
    <s v="Accidentes y Enfermedades"/>
    <s v="Salud"/>
    <x v="26"/>
    <x v="0"/>
    <n v="75686.340590000007"/>
    <n v="60253.779270000006"/>
    <n v="558940177.29368985"/>
    <n v="533186385.44996989"/>
    <n v="535437122.91273993"/>
    <n v="512068683.5256899"/>
    <n v="1641982.0218999998"/>
    <n v="1385215.7678700001"/>
    <n v="931939.87865000009"/>
    <n v="878203.38696999988"/>
    <n v="75686.340590000007"/>
    <n v="60253.779270000006"/>
    <n v="0.90370912056817343"/>
    <n v="0.80503906818410897"/>
    <n v="3687.2131800000006"/>
    <n v="33.064644985233336"/>
    <n v="19.605573706334742"/>
    <n v="18.507599432111103"/>
    <n v="19.605573706334742"/>
    <n v="18.507599432111103"/>
    <n v="2.6547995461423278E-3"/>
    <n v="2.7713321798231508E-3"/>
    <n v="2.0914877825676161E-3"/>
    <n v="2.1777406954902254E-3"/>
    <m/>
    <m/>
    <m/>
    <n v="0"/>
    <m/>
    <n v="0"/>
    <m/>
    <n v="0"/>
    <m/>
    <n v="211.36171163293045"/>
    <n v="19.347224362855648"/>
    <n v="8.2682983973574906"/>
    <n v="0.3080546970646581"/>
    <n v="211.36171163293039"/>
    <n v="80.885584740354304"/>
    <n v="15.259713980757251"/>
    <n v="8.8651307570982105"/>
    <s v="Grandes"/>
    <n v="2025"/>
    <n v="2"/>
    <d v="2026-08-03T00:00:00"/>
    <n v="1.0336597699512124"/>
    <s v="36 Salud Individual"/>
    <n v="33.064644985233336"/>
    <n v="28.731569955086712"/>
    <n v="211.36171163293045"/>
    <n v="201.22262729411085"/>
    <n v="1.2512217820547791E-4"/>
    <n v="8.1669017459810148E-5"/>
    <m/>
    <m/>
    <m/>
    <m/>
    <n v="6.3448849335282788E-5"/>
    <n v="6.4808790130273852E-5"/>
    <x v="26"/>
    <x v="4"/>
  </r>
  <r>
    <n v="2026"/>
    <n v="6"/>
    <n v="715"/>
    <x v="44"/>
    <s v="Salud Gpo y Col"/>
    <n v="251"/>
    <s v="c75d3f1f5bcd6914d0331ce5ec17c0db8f2070a2d4285f8e3ff11c6ca19168ff"/>
    <s v="62494afd1a4895e2be1120874c058412e30b56ad7bf55525b0ac454fd367add2"/>
    <x v="4"/>
    <n v="43227.097600000001"/>
    <n v="35702.925819999997"/>
    <n v="58962.627660000006"/>
    <n v="63882.520919999995"/>
    <n v="9824.1325100000013"/>
    <n v="9213.1149700000024"/>
    <n v="20238.730770000002"/>
    <n v="27471.204029999994"/>
    <n v="35563119.782749981"/>
    <n v="35274659.092"/>
    <n v="145.131"/>
    <n v="140.405"/>
    <n v="0"/>
    <n v="0"/>
    <n v="9824.1325099999995"/>
    <n v="9213.1149700000005"/>
    <n v="33461.144970000001"/>
    <n v="35662.058870000001"/>
    <n v="0"/>
    <n v="0"/>
    <n v="0"/>
    <n v="0"/>
    <n v="0"/>
    <n v="0"/>
    <s v="Salud Gpo y Col"/>
    <s v="Accidentes y Enfermedades"/>
    <s v="Salud"/>
    <x v="27"/>
    <x v="0"/>
    <n v="75686.340590000007"/>
    <n v="60253.779270000006"/>
    <n v="558940177.29368985"/>
    <n v="533186385.44996989"/>
    <n v="535437122.91273993"/>
    <n v="512068683.5256899"/>
    <n v="1352186.07969"/>
    <n v="1366650.1111700002"/>
    <n v="849826.03543000005"/>
    <n v="978728.70835000009"/>
    <n v="75686.340590000007"/>
    <n v="60253.779270000006"/>
    <n v="3.1968305434641193"/>
    <n v="2.6124408528701202"/>
    <n v="7524.1717800000042"/>
    <n v="21.074384261765822"/>
    <n v="57.113472871102644"/>
    <n v="59.254251355775565"/>
    <n v="57.113472871102644"/>
    <n v="59.254251355775565"/>
    <n v="7.733761027754269E-3"/>
    <n v="8.0732350728406083E-3"/>
    <n v="6.6961435614807316E-3"/>
    <n v="6.9722923835487437E-3"/>
    <m/>
    <m/>
    <m/>
    <n v="0"/>
    <m/>
    <n v="0"/>
    <m/>
    <n v="0"/>
    <m/>
    <n v="6.6320407591744068"/>
    <n v="22.726791886207973"/>
    <n v="25.804929871711007"/>
    <n v="1.1560168905662118"/>
    <n v="6.6320407591744068"/>
    <n v="-6.1715839459046906"/>
    <n v="29.359821723996433"/>
    <n v="25.83450104096584"/>
    <s v="Grandes"/>
    <n v="2025"/>
    <n v="2"/>
    <d v="2026-08-03T00:00:00"/>
    <n v="1.0336597699512124"/>
    <s v="37 Salud Gpo y Col"/>
    <n v="21.074384261765822"/>
    <n v="17.131756291028321"/>
    <n v="6.6320407591744051"/>
    <n v="3.1597086962253682"/>
    <n v="1.6579711796994829E-4"/>
    <n v="1.0219725523625096E-3"/>
    <m/>
    <m/>
    <m/>
    <m/>
    <n v="1.8080226021031706E-4"/>
    <n v="6.824847209744761E-4"/>
    <x v="27"/>
    <x v="4"/>
  </r>
  <r>
    <n v="2026"/>
    <n v="6"/>
    <n v="41"/>
    <x v="11"/>
    <s v="Daños"/>
    <n v="29"/>
    <s v="35135aaa6cc23891b40cb3f378c53a17a1127210ce60e125ccf03efcfdaec458"/>
    <s v="62494afd1a4895e2be1120874c058412e30b56ad7bf55525b0ac454fd367add2"/>
    <x v="4"/>
    <n v="13855958.521190001"/>
    <n v="14283129.2469"/>
    <n v="18988215.618600003"/>
    <n v="18900965.31972"/>
    <n v="4815489.3994600009"/>
    <n v="-2100479.8381099994"/>
    <n v="10042300.571070002"/>
    <n v="5942642.8925200021"/>
    <n v="35563119.782749981"/>
    <n v="35274659.092"/>
    <n v="145.131"/>
    <n v="140.405"/>
    <n v="74882.00765"/>
    <n v="70215.599459999998"/>
    <n v="1884979.35507"/>
    <n v="1357573.4412100001"/>
    <n v="2815721.1147399996"/>
    <n v="2623611.9199600001"/>
    <n v="0"/>
    <n v="0"/>
    <n v="0"/>
    <n v="0"/>
    <n v="0"/>
    <n v="0"/>
    <s v="Daños"/>
    <s v="Totales"/>
    <s v="Daños Total"/>
    <x v="28"/>
    <x v="0"/>
    <n v="24204021.398200002"/>
    <n v="22924639.598130003"/>
    <n v="558940177.29368985"/>
    <n v="533186385.44996989"/>
    <n v="535437122.91273993"/>
    <n v="512068683.5256899"/>
    <n v="201069995.49796006"/>
    <n v="200376876.12440008"/>
    <n v="90289903.28847003"/>
    <n v="82104617.787379965"/>
    <n v="13855958.521190001"/>
    <n v="14283129.2469"/>
    <n v="6.8911119666934972"/>
    <n v="7.1281325086795926"/>
    <n v="-427170.72570999898"/>
    <n v="-2.990736261822402"/>
    <n v="100"/>
    <n v="100"/>
    <n v="57.246514094638989"/>
    <n v="62.304705754524036"/>
    <n v="2.4789698583269884"/>
    <n v="2.5877844341114358"/>
    <n v="2.6788248231143585"/>
    <n v="2.7892995034490196"/>
    <m/>
    <m/>
    <m/>
    <n v="0"/>
    <m/>
    <n v="0"/>
    <m/>
    <n v="0"/>
    <m/>
    <n v="-329.2566351787957"/>
    <n v="34.753924761651419"/>
    <n v="-14.706019961038203"/>
    <n v="5.3333642235442911"/>
    <n v="38.849162619881916"/>
    <n v="7.3223175012457009"/>
    <n v="66.944817269094386"/>
    <n v="51.744445544015441"/>
    <s v="Grandes"/>
    <n v="2025"/>
    <n v="2"/>
    <d v="2026-08-03T00:00:00"/>
    <n v="1.0336597699512124"/>
    <s v="38 Daños Total"/>
    <n v="-2.990736261822402"/>
    <n v="-6.1497152561559698"/>
    <n v="-329.25663517879576"/>
    <n v="-321.79119459163667"/>
    <n v="5.3392997393356657E-2"/>
    <n v="4.7487424137506321E-3"/>
    <m/>
    <m/>
    <m/>
    <m/>
    <n v="5.3494088848524336E-2"/>
    <n v="5.0810273061294821E-3"/>
    <x v="28"/>
    <x v="4"/>
  </r>
  <r>
    <n v="2026"/>
    <n v="6"/>
    <n v="79"/>
    <x v="1"/>
    <s v="Automoviles"/>
    <n v="51"/>
    <s v="031b4af5197ec30a926f48cf40e11a7dbc470048a21e4003b7a3c07c5dab1baa"/>
    <s v="62494afd1a4895e2be1120874c058412e30b56ad7bf55525b0ac454fd367add2"/>
    <x v="4"/>
    <n v="6884647.9525800003"/>
    <n v="6121437.9818500001"/>
    <n v="13731652.268639999"/>
    <n v="11972744.15113"/>
    <n v="4138387.6442899983"/>
    <n v="4136725.2038399992"/>
    <n v="9359784.7637000009"/>
    <n v="8315571.0596100017"/>
    <n v="35563119.782749981"/>
    <n v="35274659.092"/>
    <n v="145.131"/>
    <n v="140.405"/>
    <n v="0"/>
    <n v="0"/>
    <n v="3850615.1062800004"/>
    <n v="3809850.1614999999"/>
    <n v="6268510.02936"/>
    <n v="5870280.17937"/>
    <n v="0"/>
    <n v="0"/>
    <n v="0"/>
    <n v="0"/>
    <n v="0"/>
    <n v="0"/>
    <s v="Automoviles"/>
    <s v="Totales"/>
    <s v="Automoviles Total"/>
    <x v="29"/>
    <x v="0"/>
    <n v="55806634.746509999"/>
    <n v="49586162.051349998"/>
    <n v="558940177.29368985"/>
    <n v="533186385.44996989"/>
    <n v="535437122.91273993"/>
    <n v="512068683.5256899"/>
    <n v="111867630.92766999"/>
    <n v="104683930.16637003"/>
    <n v="65593449.113900006"/>
    <n v="57891971.036489993"/>
    <n v="6884647.9525800003"/>
    <n v="6121437.9818500001"/>
    <n v="6.1542806399747505"/>
    <n v="5.8475431445126684"/>
    <n v="763209.97073000018"/>
    <n v="12.467821662049182"/>
    <n v="100"/>
    <n v="100"/>
    <n v="12.336611916937972"/>
    <n v="12.345052991822227"/>
    <n v="1.2317325238479908"/>
    <n v="1.2857995193026595"/>
    <n v="1.1480859505975494"/>
    <n v="1.19543299146957"/>
    <m/>
    <m/>
    <m/>
    <n v="0"/>
    <m/>
    <n v="0"/>
    <m/>
    <n v="0"/>
    <m/>
    <n v="4.0187355168197492E-2"/>
    <n v="60.110374165742932"/>
    <n v="67.577670738564137"/>
    <n v="6.3091477886821874"/>
    <n v="1.0699881373799291"/>
    <n v="6.7838303764359287"/>
    <n v="61.427916494426341"/>
    <n v="64.900652866433944"/>
    <s v="Grandes"/>
    <n v="2025"/>
    <n v="2"/>
    <d v="2026-08-03T00:00:00"/>
    <n v="1.0336597699512124"/>
    <s v="39 Automoviles Total"/>
    <n v="12.467821662049182"/>
    <n v="8.8054550747946063"/>
    <n v="4.0187355168189214E-2"/>
    <n v="-3.2174896775851378"/>
    <n v="3.8612057526237017E-2"/>
    <n v="3.7875170195568026E-3"/>
    <m/>
    <m/>
    <m/>
    <m/>
    <n v="3.388562586869432E-2"/>
    <n v="3.4193760826937108E-3"/>
    <x v="29"/>
    <x v="4"/>
  </r>
  <r>
    <n v="2026"/>
    <n v="6"/>
    <n v="79"/>
    <x v="1"/>
    <s v="Automoviles Residentes"/>
    <n v="51"/>
    <s v="031b4af5197ec30a926f48cf40e11a7dbc470048a21e4003b7a3c07c5dab1baa"/>
    <s v="62494afd1a4895e2be1120874c058412e30b56ad7bf55525b0ac454fd367add2"/>
    <x v="4"/>
    <n v="4981267.3093599994"/>
    <n v="4477228.9574300004"/>
    <n v="10028190.12204"/>
    <n v="8838808.2431899998"/>
    <n v="3106967.44778"/>
    <n v="3077322.7187500005"/>
    <n v="7272070.5503600007"/>
    <n v="6127505.2888200004"/>
    <n v="35563119.782749981"/>
    <n v="35274659.092"/>
    <n v="145.131"/>
    <n v="140.405"/>
    <n v="0"/>
    <n v="0"/>
    <n v="3113455.7008000002"/>
    <n v="3076080.46673"/>
    <n v="4827658.4226099998"/>
    <n v="4508428.9714899994"/>
    <n v="0"/>
    <n v="0"/>
    <n v="0"/>
    <n v="0"/>
    <n v="0"/>
    <n v="0"/>
    <s v="Automoviles Residentes"/>
    <s v="Automóviles"/>
    <s v="Automóviles"/>
    <x v="30"/>
    <x v="0"/>
    <n v="55806634.746509999"/>
    <n v="49586162.051349998"/>
    <n v="558940177.29368985"/>
    <n v="533186385.44996989"/>
    <n v="535437122.91273993"/>
    <n v="512068683.5256899"/>
    <n v="70203684.327219978"/>
    <n v="63495573.047850005"/>
    <n v="41862778.105490007"/>
    <n v="35779806.134049997"/>
    <n v="6884647.9525800003"/>
    <n v="6121437.9818500001"/>
    <n v="7.0954499854199522"/>
    <n v="7.0512458467867969"/>
    <n v="504038.35192999896"/>
    <n v="11.257819439712669"/>
    <n v="72.353261106013207"/>
    <n v="73.140150577444999"/>
    <n v="8.925941031897672"/>
    <n v="9.029190347084155"/>
    <n v="0.89119864910742297"/>
    <n v="0.93031788350091582"/>
    <n v="0.83971179302553844"/>
    <n v="0.87434149001329864"/>
    <m/>
    <m/>
    <m/>
    <n v="0"/>
    <m/>
    <n v="0"/>
    <m/>
    <n v="0"/>
    <m/>
    <n v="0.96332857289798124"/>
    <n v="62.373031897763944"/>
    <n v="68.732752959688526"/>
    <n v="7.4217899250516846"/>
    <n v="1.2150278405991033"/>
    <n v="7.0807248631111763"/>
    <n v="64.492046210609033"/>
    <n v="68.229542622990024"/>
    <s v="Grandes"/>
    <n v="2025"/>
    <n v="2"/>
    <d v="2026-08-03T00:00:00"/>
    <n v="1.0336597699512124"/>
    <s v="41 Automoviles Residentes"/>
    <n v="11.257819439712669"/>
    <n v="7.634854982277095"/>
    <n v="0.96332857289797624"/>
    <n v="-2.3244093386131084"/>
    <n v="2.8198285705249657E-2"/>
    <n v="5.0345410495595995E-3"/>
    <m/>
    <m/>
    <m/>
    <m/>
    <n v="2.5015864823737986E-2"/>
    <n v="4.9720067991828052E-3"/>
    <x v="30"/>
    <x v="4"/>
  </r>
  <r>
    <n v="2026"/>
    <n v="6"/>
    <n v="27"/>
    <x v="34"/>
    <s v="Camiones"/>
    <n v="21"/>
    <s v="6f4b6612125fb3a0daecd2799dfd6c9c299424fd920f9b308110a2c1fbd8f443"/>
    <s v="62494afd1a4895e2be1120874c058412e30b56ad7bf55525b0ac454fd367add2"/>
    <x v="4"/>
    <n v="2064615.03033"/>
    <n v="1898428.7433199999"/>
    <n v="3888789.3368600002"/>
    <n v="3463727.2324399999"/>
    <n v="1038155.0138299996"/>
    <n v="969150.16222000029"/>
    <n v="2472205.5274399989"/>
    <n v="1984820.5095399993"/>
    <n v="35563119.782749981"/>
    <n v="35274659.092"/>
    <n v="145.131"/>
    <n v="140.405"/>
    <n v="0"/>
    <n v="0"/>
    <n v="1018095.30129"/>
    <n v="955337.20521000004"/>
    <n v="1868664.21211"/>
    <n v="1726134.4649400001"/>
    <n v="0"/>
    <n v="0"/>
    <n v="0"/>
    <n v="0"/>
    <n v="0"/>
    <n v="0"/>
    <s v="Camiones"/>
    <s v="Automóviles"/>
    <s v="Automóviles"/>
    <x v="31"/>
    <x v="0"/>
    <n v="7862685.1248199996"/>
    <n v="7432464.5520399995"/>
    <n v="558940177.29368985"/>
    <n v="533186385.44996989"/>
    <n v="535437122.91273993"/>
    <n v="512068683.5256899"/>
    <n v="37709407.170060001"/>
    <n v="36344121.306299999"/>
    <n v="21653502.093650013"/>
    <n v="20013592.176389989"/>
    <n v="6452104.0308699999"/>
    <n v="6009566.5943799997"/>
    <n v="5.4750662640202803"/>
    <n v="5.2234822994356467"/>
    <n v="166186.28701000009"/>
    <n v="8.7538859488279321"/>
    <n v="31.999097045737003"/>
    <n v="31.590110759324379"/>
    <n v="26.258396432697861"/>
    <n v="25.54238543659028"/>
    <n v="0.36938032265395149"/>
    <n v="0.38559430080205137"/>
    <n v="0.35605349182310164"/>
    <n v="0.3707371304663582"/>
    <m/>
    <m/>
    <m/>
    <n v="0"/>
    <m/>
    <n v="0"/>
    <m/>
    <n v="0"/>
    <m/>
    <n v="7.1201403353152504"/>
    <n v="50.283224648619608"/>
    <n v="51.050120560497646"/>
    <n v="4.7943977345560338"/>
    <n v="6.5692088340896015"/>
    <n v="8.2571636257175562"/>
    <n v="54.482517227662797"/>
    <n v="55.345468421731979"/>
    <s v="Grandes"/>
    <n v="2025"/>
    <n v="2"/>
    <d v="2026-08-03T00:00:00"/>
    <n v="1.0336597699512124"/>
    <s v="42 Camiones"/>
    <n v="8.7538859488279321"/>
    <n v="5.2124587899565711"/>
    <n v="7.1201403353152397"/>
    <n v="3.6319139520842412"/>
    <n v="1.0934893678102648E-2"/>
    <n v="2.9976350595412992E-3"/>
    <m/>
    <m/>
    <m/>
    <m/>
    <n v="9.8031465157962395E-3"/>
    <n v="2.7284767332517511E-3"/>
    <x v="31"/>
    <x v="4"/>
  </r>
  <r>
    <n v="2026"/>
    <n v="6"/>
    <n v="43"/>
    <x v="0"/>
    <s v="Automoviles Turistas"/>
    <n v="31"/>
    <s v="eb1e33e8a81b697b75855af6bfcdbcbf7cbbde9f94962ceaec1ed8af21f5a50f"/>
    <s v="62494afd1a4895e2be1120874c058412e30b56ad7bf55525b0ac454fd367add2"/>
    <x v="4"/>
    <n v="46988.910469999995"/>
    <n v="56056.748409999993"/>
    <n v="125731.85028000001"/>
    <n v="146645.74782999998"/>
    <n v="24886.09090000001"/>
    <n v="16464.827559999994"/>
    <n v="53515.217180000007"/>
    <n v="41187.891570000014"/>
    <n v="35563119.782749981"/>
    <n v="35274659.092"/>
    <n v="145.131"/>
    <n v="140.405"/>
    <n v="0"/>
    <n v="0"/>
    <n v="24886.090899999999"/>
    <n v="16464.827560000002"/>
    <n v="50219.161719999996"/>
    <n v="60462.37917"/>
    <n v="0"/>
    <n v="0"/>
    <n v="0"/>
    <n v="0"/>
    <n v="0"/>
    <n v="0"/>
    <s v="Automoviles Turistas"/>
    <s v="Automóviles"/>
    <s v="Automóviles"/>
    <x v="32"/>
    <x v="0"/>
    <n v="63098720.828300007"/>
    <n v="63645419.190459996"/>
    <n v="558940177.29368985"/>
    <n v="533186385.44996989"/>
    <n v="535437122.91273993"/>
    <n v="512068683.5256899"/>
    <n v="1083502.1167600001"/>
    <n v="1101931.6082300001"/>
    <n v="570070.38715999969"/>
    <n v="595710.09883999999"/>
    <n v="13753073.361920001"/>
    <n v="16287654.838339999"/>
    <n v="4.3367622216107051"/>
    <n v="5.0871349901689706"/>
    <n v="-9067.8379399999976"/>
    <n v="-16.176175388693046"/>
    <n v="0.34166116353385101"/>
    <n v="0.34416709444288035"/>
    <n v="7.4468879643159583E-2"/>
    <n v="8.8076642628826474E-2"/>
    <n v="8.4067870550143184E-3"/>
    <n v="8.7758036301972594E-3"/>
    <n v="1.0513537093167194E-2"/>
    <n v="1.0947115145577476E-2"/>
    <m/>
    <m/>
    <m/>
    <n v="0"/>
    <m/>
    <n v="0"/>
    <m/>
    <n v="0"/>
    <m/>
    <n v="51.146987779324292"/>
    <n v="52.961625734839082"/>
    <n v="29.371713534962769"/>
    <n v="4.3654417876323262"/>
    <n v="51.146987779324164"/>
    <n v="-16.941472682044978"/>
    <n v="49.554970747528444"/>
    <n v="27.231524438868686"/>
    <s v="Grandes"/>
    <n v="2025"/>
    <n v="2"/>
    <d v="2026-08-03T00:00:00"/>
    <n v="1.0336597699512124"/>
    <s v="43 Automoviles Turistas"/>
    <n v="-16.176175388693046"/>
    <n v="-18.905787911951581"/>
    <n v="51.146987779324292"/>
    <n v="46.225085055267506"/>
    <n v="3.5354561424328891E-4"/>
    <n v="1.8807506566789819E-3"/>
    <m/>
    <m/>
    <m/>
    <m/>
    <n v="4.1504127069593106E-4"/>
    <n v="2.5878942408201454E-3"/>
    <x v="32"/>
    <x v="4"/>
  </r>
  <r>
    <n v="2026"/>
    <n v="6"/>
    <n v="94"/>
    <x v="41"/>
    <s v="Otros Automoviles y Obligatorios"/>
    <n v="7"/>
    <s v="7902699be42c8a8e46fbbb4501726517e86b22c56a189f7625a6da49081b2451"/>
    <s v="62494afd1a4895e2be1120874c058412e30b56ad7bf55525b0ac454fd367add2"/>
    <x v="4"/>
    <n v="72490.79684000001"/>
    <n v="58976.563959999999"/>
    <n v="128151.25214000001"/>
    <n v="111150.13347"/>
    <n v="36730.399390000006"/>
    <n v="34099.233359999984"/>
    <n v="72311.569799999983"/>
    <n v="61592.430319999999"/>
    <n v="35563119.782749981"/>
    <n v="35274659.092"/>
    <n v="145.131"/>
    <n v="140.405"/>
    <n v="-3.6328400000000003"/>
    <n v="-0.88482000000000005"/>
    <n v="36730.399389999999"/>
    <n v="34097.223359999996"/>
    <n v="59177.542930000003"/>
    <n v="50626.717539999998"/>
    <n v="0"/>
    <n v="0"/>
    <n v="0"/>
    <n v="0"/>
    <n v="0"/>
    <n v="0"/>
    <s v="Otros Automoviles y Obligatorios"/>
    <s v="Automóviles"/>
    <s v="Automóviles"/>
    <x v="33"/>
    <x v="0"/>
    <n v="3631207.3068499998"/>
    <n v="3833520.1551100002"/>
    <n v="558940177.29368985"/>
    <n v="533186385.44996989"/>
    <n v="535437122.91273993"/>
    <n v="512068683.5256899"/>
    <n v="2871037.3136300002"/>
    <n v="3742304.2039899998"/>
    <n v="1507098.5276000006"/>
    <n v="1502862.6272099994"/>
    <n v="1324921.2012700001"/>
    <n v="1261437.00364"/>
    <n v="2.5248991539000993"/>
    <n v="1.5759425408848349"/>
    <n v="13514.23288000001"/>
    <n v="22.914581611037633"/>
    <n v="5.4713289190718761"/>
    <n v="4.6753475433031806"/>
    <n v="1.9963276870271649"/>
    <n v="1.5384440820373804"/>
    <n v="1.2969330133144179E-2"/>
    <n v="1.3538619893528343E-2"/>
    <n v="1.1061153392022217E-2"/>
    <n v="1.1517315129278201E-2"/>
    <m/>
    <m/>
    <m/>
    <n v="0"/>
    <m/>
    <n v="0"/>
    <m/>
    <n v="0"/>
    <m/>
    <n v="7.7162028900230384"/>
    <n v="50.669051784698247"/>
    <n v="57.818277414613874"/>
    <n v="2.4371597952850386"/>
    <n v="7.722552661249904"/>
    <n v="16.88994626847775"/>
    <n v="62.068138640780838"/>
    <n v="67.350254997393208"/>
    <s v="Grandes"/>
    <n v="2025"/>
    <n v="2"/>
    <d v="2026-08-03T00:00:00"/>
    <n v="1.0336597699512124"/>
    <s v="44 Otros Automoviles y Obligatorios"/>
    <n v="22.914581611037633"/>
    <n v="18.912030035607426"/>
    <n v="7.7162028900230482"/>
    <n v="4.2085665142091573"/>
    <n v="3.6034873465224006E-4"/>
    <n v="6.3751157373654384E-4"/>
    <m/>
    <m/>
    <m/>
    <m/>
    <n v="3.1458049971479451E-4"/>
    <n v="2.4835948921705491E-4"/>
    <x v="33"/>
    <x v="4"/>
  </r>
  <r>
    <n v="2026"/>
    <n v="6"/>
    <n v="22"/>
    <x v="29"/>
    <s v="Daños Sin Autos"/>
    <n v="16"/>
    <s v="b17ef6d19c7a5b1ee83b907c595526dcb1eb06db8227d650d5dda0a9f4ce8cd9"/>
    <s v="62494afd1a4895e2be1120874c058412e30b56ad7bf55525b0ac454fd367add2"/>
    <x v="4"/>
    <n v="5505961.9536199998"/>
    <n v="7109990.412800001"/>
    <n v="8802519.5571199991"/>
    <n v="11040032.535960002"/>
    <n v="2328152.3442500001"/>
    <n v="4603513.2233799994"/>
    <n v="5504080.5252399994"/>
    <n v="7939270.1687100017"/>
    <n v="35563119.782749981"/>
    <n v="35274659.092"/>
    <n v="145.131"/>
    <n v="140.405"/>
    <n v="0"/>
    <n v="0"/>
    <n v="598335.69068"/>
    <n v="388005.95849999995"/>
    <n v="966589.92178000009"/>
    <n v="957616.45356000005"/>
    <n v="0"/>
    <n v="0"/>
    <n v="0"/>
    <n v="0"/>
    <n v="0"/>
    <n v="0"/>
    <s v="Daños Sin Autos"/>
    <s v="Totales"/>
    <s v="Daños Sin Autos Total"/>
    <x v="34"/>
    <x v="0"/>
    <n v="18235846.34637"/>
    <n v="17846008.112819999"/>
    <n v="558940177.29368985"/>
    <n v="533186385.44996989"/>
    <n v="535437122.91273993"/>
    <n v="512068683.5256899"/>
    <n v="89202364.570290014"/>
    <n v="95692945.958029971"/>
    <n v="24696454.174569987"/>
    <n v="24212646.750889998"/>
    <n v="10878671.97285"/>
    <n v="10961339.847520001"/>
    <n v="6.1724394640698019"/>
    <n v="7.4300047319249387"/>
    <n v="-1604028.4591800012"/>
    <n v="-22.560205655021626"/>
    <n v="50.612445777952296"/>
    <n v="64.864245719090931"/>
    <n v="30.193070554775801"/>
    <n v="39.840788863546535"/>
    <n v="0.98507178000320128"/>
    <n v="1.0283115828181577"/>
    <n v="1.3334906154439212"/>
    <n v="1.3884837408619426"/>
    <m/>
    <m/>
    <m/>
    <n v="0"/>
    <m/>
    <n v="0"/>
    <m/>
    <n v="0"/>
    <m/>
    <n v="-49.426617644412453"/>
    <n v="42.284206899019921"/>
    <n v="64.747108731572538"/>
    <n v="9.4270713025973816"/>
    <n v="54.20786139293272"/>
    <n v="0.93706286965313801"/>
    <n v="61.901710042470704"/>
    <n v="40.517887621663469"/>
    <s v="Grandes"/>
    <n v="2025"/>
    <n v="2"/>
    <d v="2026-08-03T00:00:00"/>
    <n v="1.0336597699512124"/>
    <s v="46 Daños Sin Autos Total"/>
    <n v="-22.560205655021626"/>
    <n v="-25.08193063503531"/>
    <n v="-49.42661764441246"/>
    <n v="-51.073473278374223"/>
    <n v="2.4751820455835523E-2"/>
    <n v="3.8099008937606299E-3"/>
    <m/>
    <m/>
    <m/>
    <m/>
    <n v="3.1245836991885059E-2"/>
    <n v="5.5204970316426981E-3"/>
    <x v="34"/>
    <x v="4"/>
  </r>
  <r>
    <n v="2026"/>
    <n v="6"/>
    <n v="41"/>
    <x v="11"/>
    <s v="Responsabilidad Civil y Riesgos Profesionales"/>
    <n v="29"/>
    <s v="35135aaa6cc23891b40cb3f378c53a17a1127210ce60e125ccf03efcfdaec458"/>
    <s v="62494afd1a4895e2be1120874c058412e30b56ad7bf55525b0ac454fd367add2"/>
    <x v="4"/>
    <n v="765352.71567999991"/>
    <n v="694578.04642999999"/>
    <n v="966642.82184999995"/>
    <n v="914955.66286000016"/>
    <n v="130974.40629999999"/>
    <n v="151148.47518000001"/>
    <n v="510575.5292899998"/>
    <n v="160756.17926"/>
    <n v="35563119.782749981"/>
    <n v="35274659.092"/>
    <n v="145.131"/>
    <n v="140.405"/>
    <n v="0"/>
    <n v="0"/>
    <n v="54484.806840000005"/>
    <n v="33446.711280000003"/>
    <n v="68687.094530000002"/>
    <n v="45415.931909999999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4204021.398200002"/>
    <n v="22924639.598130003"/>
    <n v="558940177.29368985"/>
    <n v="533186385.44996989"/>
    <n v="535437122.91273993"/>
    <n v="512068683.5256899"/>
    <n v="12032871.974339999"/>
    <n v="12141199.838969996"/>
    <n v="5707796.6931599993"/>
    <n v="3790374.5277900007"/>
    <n v="765352.71567999991"/>
    <n v="694578.04642999999"/>
    <n v="6.3605157381555149"/>
    <n v="5.7208353016362574"/>
    <n v="70774.669249999919"/>
    <n v="10.189592028393113"/>
    <n v="100"/>
    <n v="100"/>
    <n v="3.1620890722601889"/>
    <n v="3.029831912762798"/>
    <n v="0.1369292719993275"/>
    <n v="0.1429397931014823"/>
    <n v="0.13026927644520173"/>
    <n v="0.13564157871317153"/>
    <m/>
    <m/>
    <m/>
    <n v="0"/>
    <m/>
    <n v="0"/>
    <m/>
    <n v="0"/>
    <m/>
    <n v="-13.347186503849995"/>
    <n v="17.112947222462253"/>
    <n v="21.761193858181183"/>
    <n v="2.2946578748495825"/>
    <n v="62.900341333648747"/>
    <n v="51.240086113648587"/>
    <n v="79.323207966240346"/>
    <n v="73.645326371989455"/>
    <s v="Grandes"/>
    <n v="2025"/>
    <n v="2"/>
    <d v="2026-08-03T00:00:00"/>
    <n v="1.0336597699512124"/>
    <s v="46 Responsabilidad Civil y Riesgos Profesionales"/>
    <n v="10.189592028393113"/>
    <n v="6.6014129906535368"/>
    <n v="-13.347186503849995"/>
    <n v="-16.168921326753463"/>
    <n v="2.7181046762912893E-3"/>
    <n v="4.0456160455323992E-3"/>
    <m/>
    <m/>
    <m/>
    <m/>
    <n v="2.589535438723211E-3"/>
    <n v="3.2727956548447607E-3"/>
    <x v="35"/>
    <x v="4"/>
  </r>
  <r>
    <n v="2026"/>
    <n v="6"/>
    <n v="12"/>
    <x v="42"/>
    <s v="RC General"/>
    <n v="12"/>
    <s v="6b51d431df5d7f141cbececcf79edf3dd861c3b4069f0b11661a3eefacbba918"/>
    <s v="62494afd1a4895e2be1120874c058412e30b56ad7bf55525b0ac454fd367add2"/>
    <x v="4"/>
    <n v="601834.58484000002"/>
    <n v="1124662.8958599998"/>
    <n v="1646955.0699900002"/>
    <n v="1676291.9068100001"/>
    <n v="567880.95941000013"/>
    <n v="-118568.40061999999"/>
    <n v="965168.59947000002"/>
    <n v="142003.59317000001"/>
    <n v="35563119.782749981"/>
    <n v="35274659.092"/>
    <n v="145.131"/>
    <n v="140.405"/>
    <n v="0"/>
    <n v="0"/>
    <n v="57214.508159999998"/>
    <n v="-179014.57063999999"/>
    <n v="109698.65906000001"/>
    <n v="117078.29540999999"/>
    <n v="0"/>
    <n v="0"/>
    <n v="0"/>
    <n v="0"/>
    <n v="0"/>
    <n v="0"/>
    <s v="RC General"/>
    <s v="Daños Sin Autos"/>
    <s v="Responsabilidad Civil y Riesgos Profesionales"/>
    <x v="36"/>
    <x v="0"/>
    <n v="2879749.4015600001"/>
    <n v="4354857.8661599997"/>
    <n v="558940177.29368985"/>
    <n v="533186385.44996989"/>
    <n v="535437122.91273993"/>
    <n v="512068683.5256899"/>
    <n v="8729513.125500001"/>
    <n v="9582692.5877899975"/>
    <n v="5055557.2443700004"/>
    <n v="2932303.7598800003"/>
    <n v="602716.91827000002"/>
    <n v="1125470.5416400002"/>
    <n v="6.8942514455011912"/>
    <n v="11.736397526651478"/>
    <n v="-522828.31101999979"/>
    <n v="-46.487557555653765"/>
    <n v="99.853607323230193"/>
    <n v="99.928239278584456"/>
    <n v="20.898852674957684"/>
    <n v="25.825478819856368"/>
    <n v="0.107674239442582"/>
    <n v="0.11240060860294157"/>
    <n v="0.21093241060738405"/>
    <n v="0.21963125886091736"/>
    <m/>
    <m/>
    <m/>
    <n v="0"/>
    <m/>
    <n v="0"/>
    <m/>
    <n v="0"/>
    <m/>
    <n v="-578.94797976570715"/>
    <n v="94.358312685033454"/>
    <n v="-10.542572450506059"/>
    <n v="11.232806433799302"/>
    <n v="-131.9608107627501"/>
    <n v="-6.3031634720654424"/>
    <n v="52.156068861977936"/>
    <n v="-152.90158608229092"/>
    <s v="Grandes"/>
    <n v="2025"/>
    <n v="2"/>
    <d v="2026-08-03T00:00:00"/>
    <n v="1.0336597699512124"/>
    <s v="47 RC General"/>
    <n v="-46.487557555653765"/>
    <n v="-48.23011981314513"/>
    <n v="-578.94797976570715"/>
    <n v="-563.35166917477397"/>
    <n v="4.6310759012454855E-3"/>
    <n v="4.7530702993795262E-3"/>
    <m/>
    <m/>
    <m/>
    <m/>
    <n v="4.7442925100443919E-3"/>
    <n v="1.3774302690359093E-2"/>
    <x v="36"/>
    <x v="4"/>
  </r>
  <r>
    <n v="2026"/>
    <n v="6"/>
    <n v="48"/>
    <x v="14"/>
    <s v="RC Aviones y Barcos"/>
    <n v="36"/>
    <s v="76a50887d8f1c2e9301755428990ad81479ee21c25b43215cf524541e0503269"/>
    <s v="62494afd1a4895e2be1120874c058412e30b56ad7bf55525b0ac454fd367add2"/>
    <x v="4"/>
    <n v="26540.536789999998"/>
    <n v="53512.666299999997"/>
    <n v="50271.005259999991"/>
    <n v="92467.843640000006"/>
    <n v="1345.9692799999998"/>
    <n v="5492.9834700000001"/>
    <n v="36857.414010000008"/>
    <n v="12041.812209999998"/>
    <n v="35563119.782749981"/>
    <n v="35274659.092"/>
    <n v="145.131"/>
    <n v="140.405"/>
    <n v="0"/>
    <n v="0"/>
    <n v="343.21298999999999"/>
    <n v="5284.77207"/>
    <n v="4365.9254600000004"/>
    <n v="5370.1252000000004"/>
    <n v="0"/>
    <n v="0"/>
    <n v="0"/>
    <n v="0"/>
    <n v="0"/>
    <n v="0"/>
    <s v="RC Aviones y Barcos"/>
    <s v="Daños Sin Autos"/>
    <s v="Responsabilidad Civil y Riesgos Profesionales"/>
    <x v="37"/>
    <x v="0"/>
    <n v="36347870.615870006"/>
    <n v="34581959.66691"/>
    <n v="558940177.29368985"/>
    <n v="533186385.44996989"/>
    <n v="535437122.91273993"/>
    <n v="512068683.5256899"/>
    <n v="1742271.2390899998"/>
    <n v="1292434.1434399998"/>
    <n v="183427.25303000005"/>
    <n v="515183.78324999998"/>
    <n v="632703.81689000002"/>
    <n v="712004.1174600001"/>
    <n v="1.5233297889863753"/>
    <n v="4.1404559428899272"/>
    <n v="-26972.129509999999"/>
    <n v="-50.403262208596026"/>
    <n v="4.1947805721257811"/>
    <n v="7.5157804551609644"/>
    <n v="7.3018133773184543E-2"/>
    <n v="0.15474156703503411"/>
    <n v="4.7483680487070308E-3"/>
    <n v="4.9567980355230811E-3"/>
    <n v="1.0036390230564357E-2"/>
    <n v="1.0450290756223394E-2"/>
    <m/>
    <m/>
    <m/>
    <n v="0"/>
    <m/>
    <n v="0"/>
    <m/>
    <n v="0"/>
    <m/>
    <n v="-75.496571446991808"/>
    <n v="5.0713717309106459"/>
    <n v="10.26482859068452"/>
    <n v="0.73378914952177943"/>
    <n v="-93.505623602041183"/>
    <n v="-18.699745398859601"/>
    <n v="7.8611738368982591"/>
    <n v="98.410593294919821"/>
    <s v="Grandes"/>
    <n v="2025"/>
    <n v="2"/>
    <d v="2026-08-03T00:00:00"/>
    <n v="1.0336597699512124"/>
    <s v="48 RC Aviones y Barcos"/>
    <n v="-50.403262208596026"/>
    <n v="-52.018314697741516"/>
    <n v="-75.496571446991808"/>
    <n v="-76.29449334749215"/>
    <n v="1.4135712942817835E-4"/>
    <n v="2.3205336460132745E-4"/>
    <m/>
    <m/>
    <m/>
    <m/>
    <n v="2.6170531291059445E-4"/>
    <n v="1.7143375415012514E-3"/>
    <x v="37"/>
    <x v="4"/>
  </r>
  <r>
    <n v="2026"/>
    <n v="6"/>
    <n v="43"/>
    <x v="0"/>
    <s v="RC Viajero"/>
    <n v="31"/>
    <s v="eb1e33e8a81b697b75855af6bfcdbcbf7cbbde9f94962ceaec1ed8af21f5a50f"/>
    <s v="62494afd1a4895e2be1120874c058412e30b56ad7bf55525b0ac454fd367add2"/>
    <x v="4"/>
    <n v="8724.1425399999989"/>
    <n v="6922.5288099999998"/>
    <n v="9279.4536499999995"/>
    <n v="7060.7753499999999"/>
    <n v="0"/>
    <n v="0"/>
    <n v="0"/>
    <n v="0"/>
    <n v="35563119.782749981"/>
    <n v="35274659.092"/>
    <n v="145.131"/>
    <n v="140.405"/>
    <n v="0"/>
    <n v="0"/>
    <n v="0"/>
    <n v="0"/>
    <n v="4234.3883299999998"/>
    <n v="3296.03334"/>
    <n v="0"/>
    <n v="0"/>
    <n v="0"/>
    <n v="0"/>
    <n v="0"/>
    <n v="0"/>
    <s v="RC Viajero"/>
    <s v="Daños Sin Autos"/>
    <s v="Responsabilidad Civil y Riesgos Profesionales"/>
    <x v="38"/>
    <x v="0"/>
    <n v="63098720.828300007"/>
    <n v="63645419.190459996"/>
    <n v="558940177.29368985"/>
    <n v="533186385.44996989"/>
    <n v="535437122.91273993"/>
    <n v="512068683.5256899"/>
    <n v="260336.58478"/>
    <n v="211800.12452000001"/>
    <n v="57019.792599999993"/>
    <n v="27834.588710000007"/>
    <n v="589596.74837000004"/>
    <n v="496211.76642"/>
    <n v="3.3511012473995621"/>
    <n v="3.2684252786387353"/>
    <n v="1801.6137299999991"/>
    <n v="26.025369911028218"/>
    <n v="1.4796795545631443"/>
    <n v="1.3950755057550737"/>
    <n v="1.3826179715654694E-2"/>
    <n v="1.0876711785469138E-2"/>
    <n v="1.5608365428731706E-3"/>
    <n v="1.629349584978584E-3"/>
    <n v="1.2983318777275038E-3"/>
    <n v="1.3518750575288218E-3"/>
    <m/>
    <m/>
    <m/>
    <n v="0"/>
    <m/>
    <n v="0"/>
    <m/>
    <n v="0"/>
    <m/>
    <m/>
    <m/>
    <m/>
    <m/>
    <m/>
    <n v="28.469220217293056"/>
    <m/>
    <m/>
    <s v="Grandes"/>
    <n v="2025"/>
    <n v="2"/>
    <d v="2026-08-03T00:00:00"/>
    <n v="1.0336597699512124"/>
    <s v="49 RC Viajero"/>
    <n v="26.025369911028218"/>
    <n v="21.921519608890705"/>
    <m/>
    <m/>
    <n v="2.6092912282968583E-5"/>
    <n v="1.12298795703229E-3"/>
    <m/>
    <m/>
    <m/>
    <m/>
    <n v="1.9983621869211807E-5"/>
    <n v="1.0682603802044696E-3"/>
    <x v="38"/>
    <x v="4"/>
  </r>
  <r>
    <n v="2026"/>
    <n v="6"/>
    <n v="126"/>
    <x v="45"/>
    <s v="RC Otros"/>
    <n v="239"/>
    <s v="79bf08685d3138f9b109c3546780f056bc954fd69377b84a2cf23622e464897b"/>
    <s v="62494afd1a4895e2be1120874c058412e30b56ad7bf55525b0ac454fd367add2"/>
    <x v="4"/>
    <n v="40461.311900000001"/>
    <n v="38797.995840000003"/>
    <n v="85766.883669999996"/>
    <n v="77948.852680000011"/>
    <n v="-1366.68443"/>
    <n v="859.61091999999996"/>
    <n v="3432.3272000000006"/>
    <n v="2056.5359600000002"/>
    <n v="35563119.782749981"/>
    <n v="35274659.092"/>
    <n v="145.131"/>
    <n v="140.405"/>
    <n v="0"/>
    <n v="0"/>
    <n v="-280.42241999999999"/>
    <n v="-77.935199999999995"/>
    <n v="1123.30052"/>
    <n v="2263.2590699999996"/>
    <n v="0"/>
    <n v="0"/>
    <n v="0"/>
    <n v="0"/>
    <n v="0"/>
    <n v="0"/>
    <s v="RC Otros"/>
    <s v="Daños Sin Autos"/>
    <s v="Responsabilidad Civil y Riesgos Profesionales"/>
    <x v="39"/>
    <x v="0"/>
    <n v="512336.66523000004"/>
    <n v="508175.23067999998"/>
    <n v="558940177.29368985"/>
    <n v="533186385.44996989"/>
    <n v="535437122.91273993"/>
    <n v="512068683.5256899"/>
    <n v="1300751.0249699997"/>
    <n v="1054272.9832200001"/>
    <n v="411792.40316000005"/>
    <n v="315052.39594999998"/>
    <n v="158541.43769999998"/>
    <n v="148193.98515999998"/>
    <n v="3.1106115715675253"/>
    <n v="3.6800711445248"/>
    <n v="1663.3160599999974"/>
    <n v="4.2871185069955242"/>
    <n v="25.520969461979341"/>
    <n v="26.180546935228939"/>
    <n v="7.89740704617265"/>
    <n v="7.6347672018731787"/>
    <n v="7.2389342444316692E-3"/>
    <n v="7.5566878291690601E-3"/>
    <n v="7.2766291298412217E-3"/>
    <n v="7.5767171647499422E-3"/>
    <m/>
    <m/>
    <m/>
    <n v="0"/>
    <m/>
    <n v="0"/>
    <m/>
    <n v="0"/>
    <m/>
    <n v="-258.98872364255215"/>
    <n v="-3.3777560979183177"/>
    <n v="2.2156065059261576"/>
    <n v="-0.3318867515554873"/>
    <n v="259.81484617990327"/>
    <n v="-50.368009792179905"/>
    <n v="-24.9641493978833"/>
    <n v="-3.443494429473335"/>
    <s v="Grandes"/>
    <n v="2025"/>
    <n v="2"/>
    <d v="2026-08-03T00:00:00"/>
    <n v="1.0336597699512124"/>
    <s v="50 RC Otros"/>
    <n v="4.2871185069955242"/>
    <n v="0.89114575090580239"/>
    <n v="-258.98872364255215"/>
    <n v="-253.81146511105504"/>
    <n v="2.4116805329211168E-4"/>
    <n v="9.6759043491697889E-4"/>
    <m/>
    <m/>
    <m/>
    <m/>
    <n v="2.2061322161963666E-4"/>
    <n v="1.3542923628764071E-3"/>
    <x v="39"/>
    <x v="4"/>
  </r>
  <r>
    <n v="2026"/>
    <n v="6"/>
    <n v="76"/>
    <x v="15"/>
    <s v="Maritimo y Transportes"/>
    <n v="48"/>
    <s v="98010bd9270f9b100b6214a21754fd33bdc8d41b2bc9f9dd16ff54d3c34ffd71"/>
    <s v="62494afd1a4895e2be1120874c058412e30b56ad7bf55525b0ac454fd367add2"/>
    <x v="4"/>
    <n v="810080.91535000002"/>
    <n v="838057.49604999996"/>
    <n v="985370.59932000004"/>
    <n v="1058886.1452799998"/>
    <n v="261709.42204999996"/>
    <n v="267253.44725999999"/>
    <n v="665002.28156000003"/>
    <n v="466499.39669999987"/>
    <n v="35563119.782749981"/>
    <n v="35274659.092"/>
    <n v="145.131"/>
    <n v="140.405"/>
    <n v="0"/>
    <n v="0"/>
    <n v="23775.69412"/>
    <n v="1679.00856"/>
    <n v="-15811.28602"/>
    <n v="-13645.8714"/>
    <n v="0"/>
    <n v="0"/>
    <n v="0"/>
    <n v="0"/>
    <n v="0"/>
    <n v="0"/>
    <s v="Maritimo y Transportes"/>
    <s v="Daños Sin Autos"/>
    <s v="Maritimo y Transportes"/>
    <x v="40"/>
    <x v="0"/>
    <n v="1547102.12528"/>
    <n v="1710707.5392100001"/>
    <n v="558940177.29368985"/>
    <n v="533186385.44996989"/>
    <n v="535437122.91273993"/>
    <n v="512068683.5256899"/>
    <n v="14105050.96421"/>
    <n v="15962808.80302"/>
    <n v="3896017.91072"/>
    <n v="-67081.096579998208"/>
    <n v="810080.91535000002"/>
    <n v="838057.49604999996"/>
    <n v="5.7431973652948178"/>
    <n v="5.2500628579316695"/>
    <n v="-27976.580699999933"/>
    <n v="-3.3382650751125564"/>
    <n v="100"/>
    <n v="100"/>
    <n v="52.361179143451096"/>
    <n v="48.988940356047799"/>
    <n v="0.14493159523301732"/>
    <n v="0.15129337893928935"/>
    <n v="0.15717908763606958"/>
    <n v="0.16366114996133241"/>
    <m/>
    <m/>
    <m/>
    <n v="0"/>
    <m/>
    <n v="0"/>
    <m/>
    <n v="0"/>
    <m/>
    <n v="-2.0744447889596174"/>
    <n v="32.306577909803849"/>
    <n v="31.889631501375554"/>
    <n v="6.7173567485380214"/>
    <n v="1316.0555631711609"/>
    <n v="15.868643024145745"/>
    <n v="-150.37166546684227"/>
    <n v="-12.304150543291797"/>
    <s v="Grandes"/>
    <n v="2025"/>
    <n v="2"/>
    <d v="2026-08-03T00:00:00"/>
    <n v="1.0336597699512124"/>
    <s v="51 Maritimo y Transportes"/>
    <n v="-3.3382650751125564"/>
    <n v="-6.4859272510433748"/>
    <n v="-2.0744447889596223"/>
    <n v="-5.2632616091246804"/>
    <n v="2.7707653471896964E-3"/>
    <n v="3.2984315976729338E-3"/>
    <m/>
    <m/>
    <m/>
    <m/>
    <n v="2.9968918823940196E-3"/>
    <n v="2.7563160012233647E-3"/>
    <x v="40"/>
    <x v="4"/>
  </r>
  <r>
    <n v="2026"/>
    <n v="6"/>
    <n v="1"/>
    <x v="23"/>
    <s v="MyT Carga"/>
    <n v="30"/>
    <s v="624b60c58c9d8bfb6ff1886c2fd605d2adeb6ea4da576068201b6c6958ce93f4"/>
    <s v="62494afd1a4895e2be1120874c058412e30b56ad7bf55525b0ac454fd367add2"/>
    <x v="4"/>
    <n v="589557.06310000003"/>
    <n v="680532.56219000008"/>
    <n v="669094.32059000002"/>
    <n v="741887.36867000011"/>
    <n v="28661.816920000008"/>
    <n v="32611.862780000007"/>
    <n v="65708.295629999993"/>
    <n v="82740.729409999985"/>
    <n v="35563119.782749981"/>
    <n v="35274659.092"/>
    <n v="145.131"/>
    <n v="140.405"/>
    <n v="0"/>
    <n v="0"/>
    <n v="1834.4139499999999"/>
    <n v="-657.68155000000002"/>
    <n v="39142.065119999999"/>
    <n v="17584.509550000002"/>
    <n v="0"/>
    <n v="0"/>
    <n v="0"/>
    <n v="0"/>
    <n v="0"/>
    <n v="0"/>
    <s v="MyT Carga"/>
    <s v="Daños Sin Autos"/>
    <s v="Maritimo y Transportes"/>
    <x v="41"/>
    <x v="0"/>
    <n v="36847039.208959997"/>
    <n v="34421360.903379999"/>
    <n v="558940177.29368985"/>
    <n v="533186385.44996989"/>
    <n v="535437122.91273993"/>
    <n v="512068683.5256899"/>
    <n v="7315033.6216200003"/>
    <n v="7755472.2297"/>
    <n v="2759672.59131"/>
    <n v="3877269.6166600003"/>
    <n v="711634.5952000001"/>
    <n v="698602.36623000004"/>
    <n v="8.059526361677003"/>
    <n v="8.7748694345634295"/>
    <n v="-90975.499090000056"/>
    <n v="-13.368280100695651"/>
    <n v="82.845475343186351"/>
    <n v="97.413435036369336"/>
    <n v="1.6000120382986946"/>
    <n v="1.9770646608082694"/>
    <n v="0.10547766774515172"/>
    <n v="0.11010761821908266"/>
    <n v="0.1276350223413302"/>
    <n v="0.13289868802450572"/>
    <m/>
    <m/>
    <m/>
    <n v="0"/>
    <m/>
    <n v="0"/>
    <m/>
    <n v="0"/>
    <m/>
    <n v="-12.112297560697627"/>
    <n v="4.861584859876138"/>
    <n v="4.7921090910114295"/>
    <n v="1.0385948322367624"/>
    <n v="-378.92130317476591"/>
    <n v="122.59401098849523"/>
    <n v="4.6865538248330418"/>
    <n v="-3.7401188138340764"/>
    <s v="Grandes"/>
    <n v="2025"/>
    <n v="2"/>
    <d v="2026-08-03T00:00:00"/>
    <n v="1.0336597699512124"/>
    <s v="52 MyT Carga"/>
    <n v="-13.368280100695651"/>
    <n v="-16.189328038380303"/>
    <n v="-12.112297560697629"/>
    <n v="-14.974244916728679"/>
    <n v="1.8814275144514924E-3"/>
    <n v="6.4955965174566541E-3"/>
    <m/>
    <m/>
    <m/>
    <m/>
    <n v="2.0997122709825082E-3"/>
    <n v="7.6998333593635533E-3"/>
    <x v="41"/>
    <x v="4"/>
  </r>
  <r>
    <n v="2026"/>
    <n v="6"/>
    <n v="1"/>
    <x v="23"/>
    <s v="MyT Cascos"/>
    <n v="30"/>
    <s v="624b60c58c9d8bfb6ff1886c2fd605d2adeb6ea4da576068201b6c6958ce93f4"/>
    <s v="62494afd1a4895e2be1120874c058412e30b56ad7bf55525b0ac454fd367add2"/>
    <x v="4"/>
    <n v="122077.5321"/>
    <n v="18069.804039999999"/>
    <n v="147874.81867000001"/>
    <n v="28649.122779999991"/>
    <n v="5222.0615000000016"/>
    <n v="14517.38781"/>
    <n v="26069.149750000004"/>
    <n v="-445.59940000004491"/>
    <n v="35563119.782749981"/>
    <n v="35274659.092"/>
    <n v="145.131"/>
    <n v="140.405"/>
    <n v="0"/>
    <n v="0"/>
    <n v="-744.90142000000003"/>
    <n v="9432.3737899999996"/>
    <n v="-3065.83527"/>
    <n v="165.11520999999999"/>
    <n v="0"/>
    <n v="0"/>
    <n v="0"/>
    <n v="0"/>
    <n v="0"/>
    <n v="0"/>
    <s v="MyT Cascos"/>
    <s v="Daños Sin Autos"/>
    <s v="Maritimo y Transportes"/>
    <x v="42"/>
    <x v="0"/>
    <n v="36847039.208959997"/>
    <n v="34421360.903379999"/>
    <n v="558940177.29368985"/>
    <n v="533186385.44996989"/>
    <n v="535437122.91273993"/>
    <n v="512068683.5256899"/>
    <n v="6790017.3425900005"/>
    <n v="8207336.5733200004"/>
    <n v="1136345.31941"/>
    <n v="-3944350.71324"/>
    <n v="711634.5952000001"/>
    <n v="698602.36623000004"/>
    <n v="1.7978972061569793"/>
    <n v="0.22016648005810333"/>
    <n v="104007.72805999999"/>
    <n v="575.58857766118865"/>
    <n v="17.154524656813646"/>
    <n v="2.58656496363067"/>
    <n v="0.33130893206289075"/>
    <n v="5.2495902444768351E-2"/>
    <n v="2.1840894081202451E-2"/>
    <n v="2.2799601834834853E-2"/>
    <n v="3.3890220255249803E-3"/>
    <n v="3.5287852238074739E-3"/>
    <m/>
    <m/>
    <m/>
    <n v="0"/>
    <m/>
    <n v="0"/>
    <m/>
    <n v="0"/>
    <m/>
    <n v="-64.028917816723933"/>
    <n v="4.2776597873246178"/>
    <n v="80.340593499872853"/>
    <n v="0.45954881943028897"/>
    <n v="-107.8972847830705"/>
    <n v="-1956.7854954125669"/>
    <n v="24.296850756759675"/>
    <n v="5712.6013951107234"/>
    <s v="Grandes"/>
    <n v="2025"/>
    <n v="2"/>
    <d v="2026-08-03T00:00:00"/>
    <n v="1.0336597699512124"/>
    <s v="53 MyT Cascos"/>
    <n v="575.58857766118865"/>
    <n v="553.58892480944246"/>
    <n v="-64.028917816723933"/>
    <n v="-65.200268764475709"/>
    <n v="4.1580946658601988E-4"/>
    <n v="3.2324343639070718E-4"/>
    <m/>
    <m/>
    <m/>
    <m/>
    <n v="8.108362157707537E-5"/>
    <n v="4.8473278941175207E-6"/>
    <x v="42"/>
    <x v="4"/>
  </r>
  <r>
    <n v="2026"/>
    <n v="6"/>
    <n v="37"/>
    <x v="27"/>
    <s v="Incendio"/>
    <n v="25"/>
    <s v="b7a56873cd771f2c446d369b649430b65a756ba278ff97ec81bb6f55b2e73569"/>
    <s v="62494afd1a4895e2be1120874c058412e30b56ad7bf55525b0ac454fd367add2"/>
    <x v="4"/>
    <n v="1313800.0429799999"/>
    <n v="1722673.18839"/>
    <n v="2276519.15998"/>
    <n v="2631624.9038800001"/>
    <n v="166442.93468000003"/>
    <n v="265156.67082000006"/>
    <n v="262975.71343999996"/>
    <n v="372159.48541999992"/>
    <n v="35563119.782749981"/>
    <n v="35274659.092"/>
    <n v="145.131"/>
    <n v="140.405"/>
    <n v="0"/>
    <n v="0"/>
    <n v="166844.32214999999"/>
    <n v="132650.06802000001"/>
    <n v="247981.4405"/>
    <n v="145185.59302999999"/>
    <n v="0"/>
    <n v="0"/>
    <n v="0"/>
    <n v="0"/>
    <n v="0"/>
    <n v="0"/>
    <s v="Incendio"/>
    <s v="Daños Sin Autos"/>
    <s v="Incendio"/>
    <x v="43"/>
    <x v="0"/>
    <n v="7921715.0272200005"/>
    <n v="7089738.4457900003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6.9783470719732428"/>
    <n v="8.1448350071493945"/>
    <n v="-408873.14541000011"/>
    <n v="-23.734806355936289"/>
    <m/>
    <m/>
    <n v="16.584793046273681"/>
    <n v="24.298120467518107"/>
    <n v="0.23505199596515605"/>
    <n v="0.24536962170889853"/>
    <n v="0.32309024299939526"/>
    <n v="0.33641447794250351"/>
    <m/>
    <m/>
    <m/>
    <n v="0"/>
    <m/>
    <n v="0"/>
    <m/>
    <n v="0"/>
    <m/>
    <n v="-37.228456608210777"/>
    <n v="12.668817874481819"/>
    <n v="15.392163331212805"/>
    <n v="2.1094536451709365"/>
    <n v="25.777788613605868"/>
    <n v="70.803063392632296"/>
    <n v="67.280971436247455"/>
    <n v="91.36586162002331"/>
    <s v="Grandes"/>
    <n v="2025"/>
    <n v="2"/>
    <d v="2026-08-03T00:00:00"/>
    <n v="1.0336597699512124"/>
    <s v="54 Incendio"/>
    <n v="-23.734806355936289"/>
    <n v="-26.218282010082163"/>
    <n v="-37.228456608210777"/>
    <n v="-39.272529301636688"/>
    <n v="6.4013482897083565E-3"/>
    <n v="4.8697327856917529E-3"/>
    <m/>
    <m/>
    <m/>
    <m/>
    <n v="7.4481051122436285E-3"/>
    <n v="6.6338337293686267E-3"/>
    <x v="43"/>
    <x v="4"/>
  </r>
  <r>
    <n v="2026"/>
    <n v="6"/>
    <n v="23"/>
    <x v="28"/>
    <s v="Riesgos Catastroficos"/>
    <n v="17"/>
    <s v="4523540f1504cd17100c4835e85b7eefd49911580f8efff0599a8f283be6b9e3"/>
    <s v="62494afd1a4895e2be1120874c058412e30b56ad7bf55525b0ac454fd367add2"/>
    <x v="4"/>
    <n v="1529217.6091500001"/>
    <n v="1398520.5134999999"/>
    <n v="2387273.9334399998"/>
    <n v="2313284.7692999998"/>
    <n v="-13203.677529999997"/>
    <n v="3844.9071400000016"/>
    <n v="627326.2509799999"/>
    <n v="-151065.15192999988"/>
    <n v="35563119.782749981"/>
    <n v="35274659.092"/>
    <n v="145.131"/>
    <n v="140.405"/>
    <n v="0"/>
    <n v="0"/>
    <n v="6550.9047199999995"/>
    <n v="9449.3377899999996"/>
    <n v="54666.690880000002"/>
    <n v="55452.695469999999"/>
    <n v="0"/>
    <n v="0"/>
    <n v="0"/>
    <n v="0"/>
    <n v="0"/>
    <n v="0"/>
    <s v="Riesgos Catastroficos"/>
    <s v="Daños Sin Autos"/>
    <s v="Riesgos Catastroficos"/>
    <x v="44"/>
    <x v="0"/>
    <n v="12771305.68936"/>
    <n v="12724961.123440001"/>
    <n v="558940177.29368985"/>
    <n v="533186385.44996989"/>
    <n v="535437122.91273993"/>
    <n v="512068683.5256899"/>
    <n v="23861872.30387"/>
    <n v="25393145.209070001"/>
    <n v="2047024.05226"/>
    <n v="2089187.4729500005"/>
    <n v="1529217.6091500001"/>
    <n v="1398520.5134999999"/>
    <n v="6.4086237227159515"/>
    <n v="5.507472595401345"/>
    <n v="130697.09565000026"/>
    <n v="9.3453828090738433"/>
    <n v="100"/>
    <n v="100"/>
    <n v="11.973854877062557"/>
    <n v="10.990371600616184"/>
    <n v="0.27359235769277812"/>
    <n v="0.28560171562837572"/>
    <n v="0.26229486567248939"/>
    <n v="0.27311190051125978"/>
    <m/>
    <m/>
    <m/>
    <n v="0"/>
    <m/>
    <n v="0"/>
    <m/>
    <n v="0"/>
    <m/>
    <n v="-443.40692893821074"/>
    <n v="-0.86342698717281485"/>
    <n v="0.27492676030740265"/>
    <n v="-0.64501819191731458"/>
    <n v="-30.673398860471892"/>
    <n v="-1.4174326123158942"/>
    <n v="11.983356984932612"/>
    <n v="17.040357930142651"/>
    <s v="Grandes"/>
    <n v="2025"/>
    <n v="2"/>
    <d v="2026-08-03T00:00:00"/>
    <n v="1.0336597699512124"/>
    <s v="55 Riesgos Catastroficos"/>
    <n v="9.3453828090738433"/>
    <n v="5.7846943334505774"/>
    <n v="-443.40692893821074"/>
    <n v="-432.22433427434169"/>
    <n v="6.7127798349062608E-3"/>
    <n v="4.1070458019357662E-3"/>
    <m/>
    <m/>
    <m/>
    <m/>
    <n v="6.547129148571207E-3"/>
    <n v="3.0332254389096825E-3"/>
    <x v="44"/>
    <x v="4"/>
  </r>
  <r>
    <n v="2026"/>
    <n v="6"/>
    <n v="41"/>
    <x v="11"/>
    <s v="Terremoto y Erupcion Volcanica"/>
    <n v="29"/>
    <s v="35135aaa6cc23891b40cb3f378c53a17a1127210ce60e125ccf03efcfdaec458"/>
    <s v="62494afd1a4895e2be1120874c058412e30b56ad7bf55525b0ac454fd367add2"/>
    <x v="4"/>
    <n v="561475.98199999996"/>
    <n v="624630.14678999991"/>
    <n v="811204.79642000014"/>
    <n v="856101.34077999985"/>
    <n v="14602.783119999998"/>
    <n v="84144.992640000026"/>
    <n v="-24431.16577"/>
    <n v="85519.180600000036"/>
    <n v="35563119.782749981"/>
    <n v="35274659.092"/>
    <n v="145.131"/>
    <n v="140.405"/>
    <n v="0"/>
    <n v="0"/>
    <n v="7743.8369199999997"/>
    <n v="398.57531"/>
    <n v="63667.888450000006"/>
    <n v="55056.216850000004"/>
    <n v="0"/>
    <n v="0"/>
    <n v="0"/>
    <n v="0"/>
    <n v="0"/>
    <n v="0"/>
    <s v="Terremoto y Erupcion Volcanica"/>
    <s v="Daños Sin Autos"/>
    <s v="Riesgos Catastroficos"/>
    <x v="45"/>
    <x v="0"/>
    <n v="24204021.398200002"/>
    <n v="22924639.598130003"/>
    <n v="558940177.29368985"/>
    <n v="533186385.44996989"/>
    <n v="535437122.91273993"/>
    <n v="512068683.5256899"/>
    <n v="9433065.3521900009"/>
    <n v="9697566.7351200003"/>
    <n v="907474.54581000016"/>
    <n v="276437.41434000002"/>
    <n v="1438357.57015"/>
    <n v="1675289.4356199999"/>
    <n v="5.952211301808128"/>
    <n v="6.4411018129721649"/>
    <n v="-63154.164789999952"/>
    <n v="-10.110649496274204"/>
    <n v="39.035911073311631"/>
    <n v="37.28490931233226"/>
    <n v="2.3197632028277568"/>
    <n v="2.7247108689156971"/>
    <n v="0.1004536808784418"/>
    <n v="0.10486310305598731"/>
    <n v="0.11715043066278938"/>
    <n v="0.12198171200185549"/>
    <m/>
    <m/>
    <m/>
    <n v="0"/>
    <m/>
    <n v="0"/>
    <m/>
    <n v="0"/>
    <m/>
    <n v="-82.645689705535403"/>
    <n v="2.6007850002745085"/>
    <n v="13.471170591497161"/>
    <n v="1.6091672419269614"/>
    <n v="1842.8792315309245"/>
    <n v="15.64159706698045"/>
    <n v="12.162861229615665"/>
    <n v="0.72394242249865004"/>
    <s v="Grandes"/>
    <n v="2025"/>
    <n v="2"/>
    <d v="2026-08-03T00:00:00"/>
    <n v="1.0336597699512124"/>
    <s v="56 Terremoto y Erupcion Volcanica"/>
    <n v="-10.110649496274204"/>
    <n v="-13.037777887042587"/>
    <n v="-82.645689705535418"/>
    <n v="-83.210809979299384"/>
    <n v="2.2810282151159247E-3"/>
    <n v="3.542881938137241E-3"/>
    <m/>
    <m/>
    <m/>
    <m/>
    <n v="2.422964140315377E-3"/>
    <n v="4.148779256507331E-3"/>
    <x v="45"/>
    <x v="4"/>
  </r>
  <r>
    <n v="2026"/>
    <n v="6"/>
    <n v="1"/>
    <x v="23"/>
    <s v="Huracan y Otros Riesgos Hidrometeorologicos"/>
    <n v="30"/>
    <s v="624b60c58c9d8bfb6ff1886c2fd605d2adeb6ea4da576068201b6c6958ce93f4"/>
    <s v="62494afd1a4895e2be1120874c058412e30b56ad7bf55525b0ac454fd367add2"/>
    <x v="4"/>
    <n v="1081277.1721099999"/>
    <n v="1039658.6046699999"/>
    <n v="1272423.55253"/>
    <n v="1396350.68102"/>
    <n v="-37688.573180000014"/>
    <n v="-17211.101349999997"/>
    <n v="96364.480309999984"/>
    <n v="216587.11734999996"/>
    <n v="35563119.782749981"/>
    <n v="35274659.092"/>
    <n v="145.131"/>
    <n v="140.405"/>
    <n v="0"/>
    <n v="0"/>
    <n v="-4117.5388000000003"/>
    <n v="61023.899359999996"/>
    <n v="25378.538510000002"/>
    <n v="24383.85931"/>
    <n v="0"/>
    <n v="0"/>
    <n v="0"/>
    <n v="0"/>
    <n v="0"/>
    <n v="0"/>
    <s v="Huracan y Otros Riesgos Hidrometeorologicos"/>
    <s v="Daños Sin Autos"/>
    <s v="Riesgos Catastroficos"/>
    <x v="46"/>
    <x v="0"/>
    <n v="36847039.208959997"/>
    <n v="34421360.903379999"/>
    <n v="558940177.29368985"/>
    <n v="533186385.44996989"/>
    <n v="535437122.91273993"/>
    <n v="512068683.5256899"/>
    <n v="14428806.951679999"/>
    <n v="15695578.629980002"/>
    <n v="1139589.9410999997"/>
    <n v="1835326.74049"/>
    <n v="1565946.1843900001"/>
    <n v="1496495.1608699998"/>
    <n v="7.4938778772981145"/>
    <n v="6.6238947233468419"/>
    <n v="41618.567440000013"/>
    <n v="4.0030994071568626"/>
    <n v="69.049446455351955"/>
    <n v="69.472901206415244"/>
    <n v="2.9345021888409111"/>
    <n v="3.0203878562160824"/>
    <n v="0.19345132377947721"/>
    <n v="0.20194288476449462"/>
    <n v="0.19498971336123014"/>
    <n v="0.20303108510986329"/>
    <m/>
    <m/>
    <m/>
    <n v="0"/>
    <m/>
    <n v="0"/>
    <m/>
    <n v="0"/>
    <m/>
    <n v="118.97827694797706"/>
    <n v="-3.4855607934878234"/>
    <n v="-1.6554570195148826"/>
    <n v="-3.3072047954039299"/>
    <n v="-106.74742001606501"/>
    <n v="4.0792525389616197"/>
    <n v="-16.224491407878162"/>
    <n v="250.26349842403187"/>
    <s v="Grandes"/>
    <n v="2025"/>
    <n v="2"/>
    <d v="2026-08-03T00:00:00"/>
    <n v="1.0336597699512124"/>
    <s v="57 Huracan y Otros Riesgos Hidrometeorologicos"/>
    <n v="4.0030994071568626"/>
    <n v="0.6163753592399891"/>
    <n v="118.97827694797706"/>
    <n v="111.84753756868433"/>
    <n v="3.5779300587323432E-3"/>
    <n v="5.61582056398581E-3"/>
    <m/>
    <m/>
    <m/>
    <m/>
    <n v="3.9519943098487147E-3"/>
    <n v="4.3875981305982132E-3"/>
    <x v="46"/>
    <x v="4"/>
  </r>
  <r>
    <n v="2026"/>
    <n v="6"/>
    <n v="10"/>
    <x v="17"/>
    <s v="Agricola y de Animales"/>
    <n v="10"/>
    <s v="4a44dc15364204a80fe80e9039455cc1608281820fe2b24f1e5233ade6af1dd5"/>
    <s v="62494afd1a4895e2be1120874c058412e30b56ad7bf55525b0ac454fd367add2"/>
    <x v="4"/>
    <n v="23315.25735"/>
    <n v="29108.728579999999"/>
    <n v="32334.095749999997"/>
    <n v="42776.871419999996"/>
    <n v="2243.5765000000001"/>
    <n v="6883.2967600000002"/>
    <n v="17909.383469999997"/>
    <n v="31789.017699999997"/>
    <n v="35563119.782749981"/>
    <n v="35274659.092"/>
    <n v="145.131"/>
    <n v="140.405"/>
    <n v="0"/>
    <n v="0"/>
    <n v="224.35766000000001"/>
    <n v="687.34948999999995"/>
    <n v="-528.95434999999998"/>
    <n v="417.61053999999996"/>
    <n v="0"/>
    <n v="0"/>
    <n v="0"/>
    <n v="0"/>
    <n v="0"/>
    <n v="0"/>
    <s v="Agricola y de Animales"/>
    <s v="Daños Sin Autos"/>
    <s v="Agricola y de Animales"/>
    <x v="48"/>
    <x v="0"/>
    <n v="3435865.2452399996"/>
    <n v="3211255.1390500003"/>
    <n v="558940177.29368985"/>
    <n v="533186385.44996989"/>
    <n v="535437122.91273993"/>
    <n v="512068683.5256899"/>
    <n v="305156.75800999999"/>
    <n v="265372.92543999996"/>
    <n v="295710.49171000003"/>
    <n v="147687.42582999996"/>
    <n v="23315.25735"/>
    <n v="29108.728579999999"/>
    <n v="7.6404197967118126"/>
    <n v="10.968989595203221"/>
    <n v="-5793.4712299999992"/>
    <n v="-19.902865953343539"/>
    <n v="100"/>
    <n v="100"/>
    <n v="0.67858474316769657"/>
    <n v="0.90645954057114764"/>
    <n v="4.1713332297723194E-3"/>
    <n v="4.3544342280876329E-3"/>
    <n v="5.4593908198601847E-3"/>
    <n v="5.6845359844271059E-3"/>
    <m/>
    <m/>
    <m/>
    <n v="0"/>
    <m/>
    <n v="0"/>
    <m/>
    <n v="0"/>
    <m/>
    <n v="-67.405495095928416"/>
    <n v="9.6227824823902282"/>
    <n v="23.646847855558246"/>
    <n v="0.75870710133621178"/>
    <n v="-67.359012661811974"/>
    <n v="-226.66211681343097"/>
    <n v="-42.415316179931224"/>
    <n v="164.59103019765737"/>
    <s v="Grandes"/>
    <n v="2025"/>
    <n v="2"/>
    <d v="2026-08-03T00:00:00"/>
    <n v="1.0336597699512124"/>
    <s v="59 Agricola y de Animales"/>
    <n v="-19.902865953343539"/>
    <n v="-22.51112370326944"/>
    <n v="-67.40549509592843"/>
    <n v="-68.466892248684502"/>
    <n v="9.0920301558255773E-5"/>
    <n v="5.8376014669985783E-3"/>
    <m/>
    <m/>
    <m/>
    <m/>
    <n v="1.2106840691442952E-4"/>
    <n v="1.2031873273967653E-2"/>
    <x v="48"/>
    <x v="4"/>
  </r>
  <r>
    <n v="2026"/>
    <n v="6"/>
    <n v="41"/>
    <x v="11"/>
    <s v="AyA Agricola"/>
    <n v="29"/>
    <s v="35135aaa6cc23891b40cb3f378c53a17a1127210ce60e125ccf03efcfdaec458"/>
    <s v="62494afd1a4895e2be1120874c058412e30b56ad7bf55525b0ac454fd367add2"/>
    <x v="4"/>
    <n v="10747.084220000001"/>
    <n v="24574.998620000002"/>
    <n v="24462.892569999993"/>
    <n v="41138.452620000011"/>
    <n v="20018.748960000001"/>
    <n v="18970.711090000001"/>
    <n v="37104.843879999986"/>
    <n v="28169.996970000004"/>
    <n v="35563119.782749981"/>
    <n v="35274659.092"/>
    <n v="145.131"/>
    <n v="140.405"/>
    <n v="0"/>
    <n v="0"/>
    <n v="4188.3861999999999"/>
    <n v="4305.1942300000001"/>
    <n v="3678.6334700000002"/>
    <n v="6542.3602499999997"/>
    <n v="0"/>
    <n v="0"/>
    <n v="0"/>
    <n v="0"/>
    <n v="0"/>
    <n v="0"/>
    <s v="AyA Agricola"/>
    <s v="Daños Sin Autos"/>
    <s v="Agricola y de Animales"/>
    <x v="49"/>
    <x v="0"/>
    <n v="24204021.398200002"/>
    <n v="22924639.598130003"/>
    <n v="558940177.29368985"/>
    <n v="533186385.44996989"/>
    <n v="535437122.91273993"/>
    <n v="512068683.5256899"/>
    <n v="204564.57133000001"/>
    <n v="156550.80340999999"/>
    <n v="222840.65741999997"/>
    <n v="135146.33537999997"/>
    <n v="12103.05242"/>
    <n v="24108.487670000002"/>
    <n v="5.2536390588686013"/>
    <n v="15.697778666545142"/>
    <n v="-13827.914400000001"/>
    <n v="-56.268220453718996"/>
    <n v="88.796477508770479"/>
    <n v="101.93504858697757"/>
    <n v="4.4402060480739934E-2"/>
    <n v="0.10719906201711725"/>
    <n v="1.9227610854592489E-3"/>
    <n v="2.0071608336636477E-3"/>
    <n v="4.6090821691293794E-3"/>
    <n v="4.7991606225158082E-3"/>
    <m/>
    <m/>
    <m/>
    <n v="0"/>
    <m/>
    <n v="0"/>
    <m/>
    <n v="0"/>
    <m/>
    <n v="5.5245049330409746"/>
    <n v="186.27144395821995"/>
    <n v="77.195166450837419"/>
    <n v="8.9834365020156852"/>
    <n v="-2.7131883896443942"/>
    <n v="-43.772074153207932"/>
    <n v="113.85712205788198"/>
    <n v="65.804909321525059"/>
    <s v="Grandes"/>
    <n v="2025"/>
    <n v="2"/>
    <d v="2026-08-03T00:00:00"/>
    <n v="1.0336597699512124"/>
    <s v="60 AyA Agricola"/>
    <n v="-56.268220453718996"/>
    <n v="-57.692288296810567"/>
    <n v="5.5245049330409683"/>
    <n v="2.0882383165803193"/>
    <n v="6.8787251285714842E-5"/>
    <n v="2.7600723360869761E-3"/>
    <m/>
    <m/>
    <m/>
    <m/>
    <n v="1.164313040270522E-4"/>
    <n v="2.4642025506383978E-2"/>
    <x v="49"/>
    <x v="4"/>
  </r>
  <r>
    <n v="2026"/>
    <n v="6"/>
    <n v="22"/>
    <x v="29"/>
    <s v="Diversos"/>
    <n v="16"/>
    <s v="b17ef6d19c7a5b1ee83b907c595526dcb1eb06db8227d650d5dda0a9f4ce8cd9"/>
    <s v="62494afd1a4895e2be1120874c058412e30b56ad7bf55525b0ac454fd367add2"/>
    <x v="4"/>
    <n v="1136292.1149500001"/>
    <n v="1473722.4365300001"/>
    <n v="1843497.5920500003"/>
    <n v="2430948.3104100004"/>
    <n v="325552.7735699999"/>
    <n v="1192669.7410299999"/>
    <n v="616580.98094000027"/>
    <n v="1645195.7249300007"/>
    <n v="35563119.782749981"/>
    <n v="35274659.092"/>
    <n v="145.131"/>
    <n v="140.405"/>
    <n v="0"/>
    <n v="0"/>
    <n v="63781.556380000002"/>
    <n v="70070.176309999995"/>
    <n v="281691.76011000003"/>
    <n v="187173.74869000001"/>
    <n v="0"/>
    <n v="0"/>
    <n v="0"/>
    <n v="0"/>
    <n v="0"/>
    <n v="0"/>
    <s v="Diversos"/>
    <s v="Daños Sin Autos"/>
    <s v="Diversos"/>
    <x v="52"/>
    <x v="0"/>
    <n v="18235846.34637"/>
    <n v="17846008.112819999"/>
    <n v="558940177.29368985"/>
    <n v="533186385.44996989"/>
    <n v="535437122.91273993"/>
    <n v="512068683.5256899"/>
    <n v="18731365.569540001"/>
    <n v="19037256.571589999"/>
    <n v="4255932.8630999988"/>
    <n v="5127603.960119999"/>
    <n v="1136292.1149500001"/>
    <n v="1473722.4365300001"/>
    <n v="6.0662534759226565"/>
    <n v="7.7412542662753756"/>
    <n v="-337430.32157999999"/>
    <n v="-22.896463622723097"/>
    <n v="100"/>
    <n v="100"/>
    <n v="6.231090640748838"/>
    <n v="8.2579948816190729"/>
    <n v="0.20329404847076257"/>
    <n v="0.21221765662579606"/>
    <n v="0.27639911234535502"/>
    <n v="0.28779780602538352"/>
    <m/>
    <m/>
    <m/>
    <n v="0"/>
    <m/>
    <n v="0"/>
    <m/>
    <n v="0"/>
    <m/>
    <n v="-72.703862404620949"/>
    <n v="28.65044730019315"/>
    <n v="80.929061773547957"/>
    <n v="7.6493869626709525"/>
    <n v="-8.9747454069164618"/>
    <n v="50.4974720448337"/>
    <n v="22.642322357989258"/>
    <n v="37.435899425218693"/>
    <s v="Grandes"/>
    <n v="2025"/>
    <n v="2"/>
    <d v="2026-08-03T00:00:00"/>
    <n v="1.0336597699512124"/>
    <s v="63 Diversos"/>
    <n v="-22.896463622723097"/>
    <n v="-25.407238804586441"/>
    <n v="-72.703862404620935"/>
    <n v="-73.592725199446036"/>
    <n v="5.1837341698694151E-3"/>
    <n v="3.6799431234143714E-3"/>
    <m/>
    <m/>
    <m/>
    <m/>
    <n v="6.8801440933583553E-3"/>
    <n v="5.9927017615126702E-3"/>
    <x v="52"/>
    <x v="4"/>
  </r>
  <r>
    <n v="2026"/>
    <n v="6"/>
    <n v="39"/>
    <x v="6"/>
    <s v="Miscelaneos"/>
    <n v="27"/>
    <s v="670671cd97404156226e507973f2ab8330d3022ca96e0c93bdbdb320c41adcaf"/>
    <s v="62494afd1a4895e2be1120874c058412e30b56ad7bf55525b0ac454fd367add2"/>
    <x v="4"/>
    <n v="546855.02623000008"/>
    <n v="481118.27560000005"/>
    <n v="988277.78422999999"/>
    <n v="837872.31309000007"/>
    <n v="73602.509090000007"/>
    <n v="28587.581480000001"/>
    <n v="143220.05306999999"/>
    <n v="68466.262790000052"/>
    <n v="35563119.782749981"/>
    <n v="35274659.092"/>
    <n v="145.131"/>
    <n v="140.405"/>
    <n v="18842.186679999999"/>
    <n v="-13618.843000000001"/>
    <n v="32333.946110000001"/>
    <n v="-81639.151209999996"/>
    <n v="105563.18090000001"/>
    <n v="76792.247950000004"/>
    <n v="0"/>
    <n v="0"/>
    <n v="0"/>
    <n v="0"/>
    <n v="0"/>
    <n v="0"/>
    <s v="Miscelaneos"/>
    <s v="Daños Sin Autos"/>
    <s v="Diversos"/>
    <x v="53"/>
    <x v="0"/>
    <n v="16937240.937909998"/>
    <n v="16996819.43369"/>
    <n v="558940177.29368985"/>
    <n v="533186385.44996989"/>
    <n v="535437122.91273993"/>
    <n v="512068683.5256899"/>
    <n v="8825960.7029900011"/>
    <n v="9299326.5157200005"/>
    <n v="1450320.2206299996"/>
    <n v="1811773.9441199994"/>
    <n v="891603.77351999993"/>
    <n v="809225.36414999992"/>
    <n v="6.1959830168373644"/>
    <n v="5.173689457905323"/>
    <n v="65736.750630000024"/>
    <n v="13.663324376530927"/>
    <n v="61.333861797269897"/>
    <n v="59.454176415411865"/>
    <n v="3.2287137452593875"/>
    <n v="2.8306370934691372"/>
    <n v="9.7837845344701385E-2"/>
    <n v="0.10213244521693743"/>
    <n v="9.0234538752142324E-2"/>
    <n v="9.3955809265157467E-2"/>
    <m/>
    <m/>
    <m/>
    <n v="0"/>
    <m/>
    <n v="0"/>
    <m/>
    <n v="0"/>
    <m/>
    <n v="157.46322451758519"/>
    <n v="13.459236097254731"/>
    <n v="5.9419030475091761"/>
    <n v="5.0749143563638706"/>
    <n v="-139.60593126063688"/>
    <n v="37.465934020752933"/>
    <n v="30.629946762053283"/>
    <n v="-106.31170904536593"/>
    <s v="Grandes"/>
    <n v="2025"/>
    <n v="2"/>
    <d v="2026-08-03T00:00:00"/>
    <n v="1.0336597699512124"/>
    <s v="64 Miscelaneos"/>
    <n v="13.663324376530927"/>
    <n v="9.9620278168470211"/>
    <n v="157.46322451758519"/>
    <n v="149.07927347287315"/>
    <n v="2.7789400656276723E-3"/>
    <n v="3.8390205544937043E-3"/>
    <m/>
    <m/>
    <m/>
    <m/>
    <n v="2.3713717898520038E-3"/>
    <n v="2.6767062606840673E-3"/>
    <x v="53"/>
    <x v="4"/>
  </r>
  <r>
    <n v="2026"/>
    <n v="6"/>
    <n v="92"/>
    <x v="12"/>
    <s v="Tecnicos"/>
    <n v="219"/>
    <s v="314f04b30f62e0056bd059354a5536fb2e302107eed143b5fa2aa0bbba07f608"/>
    <s v="62494afd1a4895e2be1120874c058412e30b56ad7bf55525b0ac454fd367add2"/>
    <x v="4"/>
    <n v="616424.06475999998"/>
    <n v="673303.73233000003"/>
    <n v="1120611.1055199997"/>
    <n v="1195453.7892799997"/>
    <n v="100228.00370000002"/>
    <n v="301378.03798000002"/>
    <n v="359206.86546"/>
    <n v="957899.22293000005"/>
    <n v="35563119.782749981"/>
    <n v="35274659.092"/>
    <n v="145.131"/>
    <n v="140.405"/>
    <n v="0"/>
    <n v="0"/>
    <n v="19000.413109999998"/>
    <n v="16881.195530000001"/>
    <n v="21534.846899999997"/>
    <n v="92532.010760000005"/>
    <n v="0"/>
    <n v="0"/>
    <n v="0"/>
    <n v="0"/>
    <n v="0"/>
    <n v="0"/>
    <s v="Tecnicos"/>
    <s v="Daños Sin Autos"/>
    <s v="Diversos"/>
    <x v="54"/>
    <x v="0"/>
    <n v="6747132.6749999998"/>
    <n v="6380210.4408900002"/>
    <n v="558940177.29368985"/>
    <n v="533186385.44996989"/>
    <n v="535437122.91273993"/>
    <n v="512068683.5256899"/>
    <n v="9905404.8665500041"/>
    <n v="9737930.0558699984"/>
    <n v="2805612.6424699998"/>
    <n v="3315830.0159999998"/>
    <n v="1059587.0872200001"/>
    <n v="1223275.8613499999"/>
    <n v="6.2231082228817263"/>
    <n v="6.9142387393112807"/>
    <n v="-56879.667570000049"/>
    <n v="-8.4478467649607758"/>
    <n v="58.175875508004658"/>
    <n v="55.041038052279234"/>
    <n v="9.1360892760271675"/>
    <n v="10.553001951391407"/>
    <n v="0.11028444363127357"/>
    <n v="0.11512538790861135"/>
    <n v="0.12627924318843617"/>
    <n v="0.13148699656736987"/>
    <m/>
    <m/>
    <m/>
    <n v="0"/>
    <m/>
    <n v="0"/>
    <m/>
    <n v="0"/>
    <m/>
    <n v="-66.743428163583928"/>
    <n v="16.259586448660635"/>
    <n v="44.761082333090116"/>
    <n v="3.572410609461806"/>
    <n v="12.553717396578223"/>
    <n v="-76.727138291790865"/>
    <n v="88.231010873822385"/>
    <n v="18.243627682299813"/>
    <s v="Grandes"/>
    <n v="2025"/>
    <n v="2"/>
    <d v="2026-08-03T00:00:00"/>
    <n v="1.0336597699512124"/>
    <s v="65 Tecnicos"/>
    <n v="-8.4478467649607758"/>
    <n v="-11.429122138167008"/>
    <n v="-66.743428163583943"/>
    <n v="-67.826384654608603"/>
    <n v="3.1510483679881092E-3"/>
    <n v="3.8727075953698159E-3"/>
    <m/>
    <m/>
    <m/>
    <m/>
    <n v="3.3834097960768464E-3"/>
    <n v="4.7806697344192845E-3"/>
    <x v="54"/>
    <x v="4"/>
  </r>
  <r>
    <n v="2026"/>
    <n v="6"/>
    <n v="9"/>
    <x v="16"/>
    <s v="Credito"/>
    <n v="9"/>
    <s v="19581e27de7ced00ff1ce50b2047e7a567c76b1cbaebabe5ef03f7c3017bb5b7"/>
    <s v="62494afd1a4895e2be1120874c058412e30b56ad7bf55525b0ac454fd367add2"/>
    <x v="4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Credito"/>
    <s v="Daños Sin Autos"/>
    <s v="Credito"/>
    <x v="55"/>
    <x v="0"/>
    <n v="2096632.9897100001"/>
    <n v="1704189.54003"/>
    <n v="558940177.29368985"/>
    <n v="533186385.44996989"/>
    <n v="535437122.91273993"/>
    <n v="512068683.5256899"/>
    <n v="1017944.68563"/>
    <n v="1407067.05657"/>
    <n v="418071.25066000002"/>
    <n v="857804.92930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2"/>
    <d v="2026-08-03T00:00:00"/>
    <n v="1.0336597699512124"/>
    <s v="66 Credito"/>
    <m/>
    <m/>
    <m/>
    <m/>
    <n v="0"/>
    <m/>
    <m/>
    <m/>
    <m/>
    <m/>
    <n v="0"/>
    <m/>
    <x v="55"/>
    <x v="4"/>
  </r>
  <r>
    <n v="2026"/>
    <n v="6"/>
    <n v="5.0999999999999996"/>
    <x v="46"/>
    <s v="Total General"/>
    <n v="5.0999999999999996"/>
    <m/>
    <m/>
    <x v="5"/>
    <n v="240354966.34657001"/>
    <n v="227890058.12155998"/>
    <n v="452923391.9163"/>
    <n v="416528242.57213998"/>
    <n v="125212784.01254001"/>
    <n v="119866165.32843997"/>
    <n v="269318819.82111996"/>
    <n v="242223742.59998995"/>
    <n v="35563119.782749981"/>
    <n v="35274659.092"/>
    <n v="145.131"/>
    <n v="140.405"/>
    <n v="342847.23097999999"/>
    <n v="333794.08026999998"/>
    <n v="120489885.80248001"/>
    <n v="114020798.93589002"/>
    <n v="165067022.43302998"/>
    <n v="157461658.60446"/>
    <n v="57258630.200680003"/>
    <n v="48845749.034189999"/>
    <n v="38075866.004250005"/>
    <n v="39676624.170589998"/>
    <n v="20631866.839400001"/>
    <n v="20326483.209509999"/>
    <s v="Total General"/>
    <s v="Totales"/>
    <s v="Total General"/>
    <x v="0"/>
    <x v="0"/>
    <n v="240354966.34657001"/>
    <n v="227890058.12155998"/>
    <n v="558940177.29368985"/>
    <n v="533186385.44996989"/>
    <n v="535437122.91273993"/>
    <n v="512068683.5256899"/>
    <n v="558940177.29368985"/>
    <n v="533186385.44996989"/>
    <n v="290994775.94425023"/>
    <n v="269811598.98249996"/>
    <n v="240354966.34657001"/>
    <n v="227890058.12155998"/>
    <n v="43.001912567877142"/>
    <n v="42.741162254028225"/>
    <n v="12464908.225010037"/>
    <n v="5.4697025081985151"/>
    <n v="100"/>
    <n v="100"/>
    <n v="100"/>
    <n v="100"/>
    <n v="43.001912567877142"/>
    <n v="44.889484882754502"/>
    <n v="42.741162254028225"/>
    <n v="44.50380690193623"/>
    <n v="10.244142848688794"/>
    <n v="6.8121540642521028"/>
    <n v="3.6912477716840133"/>
    <n v="8412881.1664900035"/>
    <n v="17.223364024167864"/>
    <n v="-1600758.1663399935"/>
    <n v="-4.0345120075173764"/>
    <n v="305383.62989000231"/>
    <n v="1.5023928475100146"/>
    <n v="4.4604903055420309"/>
    <n v="52.094943539462612"/>
    <n v="52.598242466769463"/>
    <n v="43.02922057835454"/>
    <n v="5.6736024716221634"/>
    <n v="4.8299782283345971"/>
    <n v="72.994523089167899"/>
    <n v="72.411785793713506"/>
    <m/>
    <n v="2025"/>
    <n v="2"/>
    <d v="2026-08-03T00:00:00"/>
    <n v="1.0336597699512124"/>
    <s v="10 Total General"/>
    <n v="5.4697025081985151"/>
    <n v="2.0352204605743438"/>
    <n v="4.46049030554203"/>
    <n v="1.058871925016923"/>
    <n v="1.2735760942322953"/>
    <n v="3.8680114976122414E-2"/>
    <m/>
    <m/>
    <m/>
    <m/>
    <n v="1.1665811919882918"/>
    <n v="3.8699054232393552E-2"/>
    <x v="0"/>
    <x v="5"/>
  </r>
  <r>
    <n v="2026"/>
    <n v="6"/>
    <n v="5.0999999999999996"/>
    <x v="46"/>
    <s v="Total General Sin Pensiones"/>
    <n v="5.0999999999999996"/>
    <m/>
    <m/>
    <x v="5"/>
    <n v="240354966.34657001"/>
    <n v="227890058.12155998"/>
    <n v="452923391.91630006"/>
    <n v="416528242.57214004"/>
    <n v="125212784.01254001"/>
    <n v="119866165.32843997"/>
    <n v="269318819.82112002"/>
    <n v="242223742.59998995"/>
    <n v="35563119.782749981"/>
    <n v="35274659.092"/>
    <n v="145.131"/>
    <n v="140.405"/>
    <n v="342847.23097999999"/>
    <n v="333794.08026999998"/>
    <n v="120489885.80248001"/>
    <n v="114020798.93589"/>
    <n v="165067022.43303001"/>
    <n v="157461658.60446"/>
    <n v="57258630.200679995"/>
    <n v="48845749.034189992"/>
    <n v="38075866.004250005"/>
    <n v="39676624.170589998"/>
    <n v="20631866.839400001"/>
    <n v="20326483.209509999"/>
    <s v="Total General Sin Pensiones"/>
    <s v="Totales"/>
    <s v="Total General Sin Pensiones"/>
    <x v="1"/>
    <x v="0"/>
    <n v="240354966.34657001"/>
    <n v="227890058.12155998"/>
    <n v="558940177.29368985"/>
    <n v="533186385.44996989"/>
    <n v="535437122.91273993"/>
    <n v="512068683.5256899"/>
    <n v="535437122.91273993"/>
    <n v="512068683.5256899"/>
    <n v="272087211.59836"/>
    <n v="252694789.22596997"/>
    <n v="240354966.34657001"/>
    <n v="227890058.12155998"/>
    <n v="44.889484882754502"/>
    <n v="44.50380690193623"/>
    <n v="12464908.225010037"/>
    <n v="5.4697025081985151"/>
    <n v="100"/>
    <n v="100"/>
    <n v="100"/>
    <n v="100"/>
    <n v="43.001912567877142"/>
    <n v="44.889484882754502"/>
    <n v="42.741162254028225"/>
    <n v="44.50380690193623"/>
    <n v="10.693810300114627"/>
    <n v="7.1111740996066919"/>
    <n v="3.8532753812742957"/>
    <n v="8412881.1664900035"/>
    <n v="17.223364024167864"/>
    <n v="-1600758.1663399935"/>
    <n v="-4.0345120075173764"/>
    <n v="305383.62989000231"/>
    <n v="1.5023928475100146"/>
    <n v="4.4604903055420309"/>
    <n v="52.094943539462612"/>
    <n v="52.598242466769463"/>
    <n v="46.019356542700052"/>
    <n v="5.6736024716221856"/>
    <n v="4.8299782283346193"/>
    <n v="72.994523089167885"/>
    <n v="72.411785793713491"/>
    <m/>
    <n v="2025"/>
    <n v="2"/>
    <d v="2026-08-03T00:00:00"/>
    <n v="1.0336597699512124"/>
    <s v="11 Total General Sin Pensiones"/>
    <n v="5.4697025081985151"/>
    <n v="2.0352204605743438"/>
    <n v="4.46049030554203"/>
    <n v="1.058871925016923"/>
    <n v="1.2735760942322956"/>
    <n v="4.2150376309698374E-2"/>
    <m/>
    <m/>
    <m/>
    <m/>
    <n v="1.1665811919882918"/>
    <n v="4.1956767496325501E-2"/>
    <x v="1"/>
    <x v="5"/>
  </r>
  <r>
    <n v="2026"/>
    <n v="6"/>
    <n v="5.0999999999999996"/>
    <x v="46"/>
    <s v="Vida Total"/>
    <n v="5.0999999999999996"/>
    <m/>
    <m/>
    <x v="5"/>
    <n v="143614191.79369003"/>
    <n v="134962022.45265001"/>
    <n v="265142228.42008001"/>
    <n v="243924745.91788"/>
    <n v="69150976.792050004"/>
    <n v="69537083.917830005"/>
    <n v="143668930.66461998"/>
    <n v="142344203.23134995"/>
    <n v="35563119.782749981"/>
    <n v="35274659.092"/>
    <n v="145.131"/>
    <n v="140.405"/>
    <n v="189661.16706000001"/>
    <n v="159156.12783000001"/>
    <n v="67890717.06521"/>
    <n v="68290225.099539995"/>
    <n v="72022424.754689991"/>
    <n v="69232601.98616001"/>
    <n v="75818739.399089992"/>
    <n v="66953121.800819993"/>
    <n v="47163585.555200003"/>
    <n v="47682417.442320012"/>
    <n v="20631866.839400001"/>
    <n v="20326483.209510002"/>
    <s v="Vida Total"/>
    <s v="Totales"/>
    <s v="Vida Total"/>
    <x v="2"/>
    <x v="0"/>
    <n v="231131257.23131001"/>
    <n v="220171177.09592"/>
    <n v="558940177.29368985"/>
    <n v="533186385.44996989"/>
    <n v="535437122.91273993"/>
    <n v="512068683.5256899"/>
    <n v="229504437.01060998"/>
    <n v="215530450.89256996"/>
    <n v="107972465.57320999"/>
    <n v="106915701.13472"/>
    <n v="143614191.79369003"/>
    <n v="134962022.45265001"/>
    <n v="62.575780087010145"/>
    <n v="62.61854039358974"/>
    <n v="8652169.3410400152"/>
    <n v="6.4108177869633964"/>
    <n v="100"/>
    <n v="100"/>
    <n v="62.135339682752111"/>
    <n v="61.298678706637574"/>
    <n v="25.694018363297815"/>
    <n v="26.821859308603596"/>
    <n v="25.312353453802473"/>
    <n v="26.356234387037869"/>
    <n v="33.035849060985647"/>
    <n v="20.550184636743921"/>
    <n v="8.9897463892805654"/>
    <n v="8865617.598269999"/>
    <n v="13.24152983432867"/>
    <n v="-518831.88712000847"/>
    <n v="-1.0880989575405287"/>
    <n v="305383.62988999858"/>
    <n v="1.5023928475099924"/>
    <n v="-0.55525354821645001"/>
    <n v="48.150517667076606"/>
    <n v="51.523445376810614"/>
    <n v="64.045010387544281"/>
    <n v="-0.58501496187437496"/>
    <n v="4.0296373218612791"/>
    <n v="94.26330382023005"/>
    <n v="98.638824976116894"/>
    <m/>
    <n v="2025"/>
    <n v="2"/>
    <d v="2026-08-03T00:00:00"/>
    <n v="1.0336597699512124"/>
    <s v="12 Vida Total"/>
    <n v="6.4108177869633964"/>
    <n v="2.9456895589405274"/>
    <n v="-0.55525354821644968"/>
    <n v="-3.7935408316440205"/>
    <n v="0.74555390539355382"/>
    <n v="8.5191257958359121E-2"/>
    <m/>
    <m/>
    <m/>
    <m/>
    <n v="0.69150135592153783"/>
    <n v="8.3292595482288498E-2"/>
    <x v="2"/>
    <x v="5"/>
  </r>
  <r>
    <n v="2026"/>
    <n v="6"/>
    <n v="5.0999999999999996"/>
    <x v="46"/>
    <s v="Vida Individual"/>
    <n v="5.0999999999999996"/>
    <m/>
    <m/>
    <x v="5"/>
    <n v="118558445.57401"/>
    <n v="110279097.42003998"/>
    <n v="222444583.22918999"/>
    <n v="202030594.58795998"/>
    <n v="54066041.712120004"/>
    <n v="52874556.790719993"/>
    <n v="110571831.12285"/>
    <n v="108496529.33886002"/>
    <n v="35563119.782749981"/>
    <n v="35274659.092"/>
    <n v="145.131"/>
    <n v="140.405"/>
    <n v="1699.28305"/>
    <n v="1454.8548900000001"/>
    <n v="53985718.31724"/>
    <n v="52694519.166079998"/>
    <n v="50911814.358999997"/>
    <n v="48936831.004479997"/>
    <n v="65586670.693049997"/>
    <n v="59532113.195679992"/>
    <n v="33581901.900320001"/>
    <n v="31836701.813580003"/>
    <n v="19389872.980639998"/>
    <n v="18910282.410779998"/>
    <s v="Vida Individual"/>
    <s v="Vida"/>
    <s v="Vida"/>
    <x v="3"/>
    <x v="0"/>
    <n v="231131257.23130998"/>
    <n v="220171177.09592"/>
    <n v="558940177.29368985"/>
    <n v="533186385.44996989"/>
    <n v="535437122.91273993"/>
    <n v="512068683.5256899"/>
    <n v="171635604.89679998"/>
    <n v="160803690.49424002"/>
    <n v="79251984.91757001"/>
    <n v="77260926.294649988"/>
    <n v="143614191.79369003"/>
    <n v="134962022.45265001"/>
    <n v="69.075670893167"/>
    <n v="68.579954279090487"/>
    <n v="8279348.153970018"/>
    <n v="7.5076314076410799"/>
    <n v="82.553432981279428"/>
    <n v="81.711206912841149"/>
    <n v="51.294856002691091"/>
    <n v="50.087890192818328"/>
    <n v="21.211294229742691"/>
    <n v="22.14236564866113"/>
    <n v="20.68302950514623"/>
    <n v="21.535997214425905"/>
    <n v="38.212741891454023"/>
    <n v="19.56581323584458"/>
    <n v="11.297115765868407"/>
    <n v="6054557.4973700047"/>
    <n v="10.17023783024278"/>
    <n v="1745200.0867399983"/>
    <n v="5.481723882577505"/>
    <n v="479590.56986000016"/>
    <n v="2.5361364756065541"/>
    <n v="2.2534182671562819"/>
    <n v="45.602859796579679"/>
    <n v="47.946127623195075"/>
    <n v="68.220425984729715"/>
    <n v="2.4503481037381869"/>
    <n v="4.0357810548443451"/>
    <n v="106.03770263727914"/>
    <n v="107.67865038350357"/>
    <m/>
    <n v="2025"/>
    <n v="2"/>
    <d v="2026-08-03T00:00:00"/>
    <n v="1.0336597699512124"/>
    <s v="13 Vida Individual"/>
    <n v="7.5076314076410799"/>
    <n v="4.0067868876383841"/>
    <n v="2.253418267156289"/>
    <n v="-1.076329717289344"/>
    <n v="0.62549232066273208"/>
    <n v="0.11341481668596501"/>
    <m/>
    <m/>
    <m/>
    <m/>
    <n v="0.5933284503299886"/>
    <n v="0.10892120902169032"/>
    <x v="3"/>
    <x v="5"/>
  </r>
  <r>
    <n v="2026"/>
    <n v="6"/>
    <n v="5.0999999999999996"/>
    <x v="46"/>
    <s v="Vida Gpo y Col"/>
    <n v="5.0999999999999996"/>
    <m/>
    <m/>
    <x v="5"/>
    <n v="30444500.643590003"/>
    <n v="28456737.459690005"/>
    <n v="51619311.004829995"/>
    <n v="47704800.548220009"/>
    <n v="16323830.950630002"/>
    <n v="17285267.042539999"/>
    <n v="35808679.089390002"/>
    <n v="35847327.373259999"/>
    <n v="35563119.782749981"/>
    <n v="35274659.092"/>
    <n v="145.131"/>
    <n v="140.405"/>
    <n v="191245.50677000004"/>
    <n v="210844.57385000004"/>
    <n v="13942976.198640002"/>
    <n v="15464688.689620001"/>
    <n v="22527173.337840002"/>
    <n v="21405999.324019998"/>
    <n v="16198625.516889999"/>
    <n v="11977225.54888"/>
    <n v="14207974.81758"/>
    <n v="16454148.186210001"/>
    <n v="37900.309119999998"/>
    <n v="25363.724599999998"/>
    <s v="Vida Gpo y Col"/>
    <s v="Vida"/>
    <s v="Vida"/>
    <x v="4"/>
    <x v="0"/>
    <n v="176284400.70082"/>
    <n v="170503275.57844001"/>
    <n v="558940177.29368985"/>
    <n v="533186385.44996989"/>
    <n v="535437122.91273993"/>
    <n v="512068683.5256899"/>
    <n v="57868832.11381001"/>
    <n v="54726760.39833001"/>
    <n v="28720480.655640002"/>
    <n v="29654774.840070006"/>
    <n v="81884026.939690009"/>
    <n v="78206802.138369992"/>
    <n v="52.609495528983771"/>
    <n v="51.997847584192769"/>
    <n v="1987763.1838999987"/>
    <n v="6.9852111005899387"/>
    <n v="37.180023725522524"/>
    <n v="36.386524805530307"/>
    <n v="17.270104741291718"/>
    <n v="16.689847959312949"/>
    <n v="5.4468263117169382"/>
    <n v="5.6859151786066082"/>
    <n v="5.3371087927675838"/>
    <n v="5.5572110490647422"/>
    <n v="27.99196894976615"/>
    <n v="24.552033104171393"/>
    <n v="6.5493475046225005E-2"/>
    <n v="4221399.968009999"/>
    <n v="35.245223952593484"/>
    <n v="-2246173.3686300013"/>
    <n v="-13.651106962270399"/>
    <n v="12536.58452"/>
    <n v="49.427222214831978"/>
    <n v="-5.5621708912211183"/>
    <n v="53.618323853398252"/>
    <n v="60.742265577792267"/>
    <n v="56.836900281557092"/>
    <n v="-9.8399167388437796"/>
    <n v="5.2376625676238131"/>
    <n v="61.894033439247785"/>
    <n v="72.244647192279587"/>
    <m/>
    <n v="2025"/>
    <n v="2"/>
    <d v="2026-08-03T00:00:00"/>
    <n v="1.0336597699512124"/>
    <s v="14 Vida Gpo y Col"/>
    <n v="6.9852111005899387"/>
    <n v="3.5013785102998649"/>
    <n v="-5.5621708912211174"/>
    <n v="-8.6374145012567993"/>
    <n v="0.14514843275889458"/>
    <n v="6.6329293572027687E-2"/>
    <m/>
    <m/>
    <m/>
    <m/>
    <n v="0.13332460012838501"/>
    <n v="6.9402316038293443E-2"/>
    <x v="4"/>
    <x v="5"/>
  </r>
  <r>
    <n v="2026"/>
    <n v="6"/>
    <n v="5.0999999999999996"/>
    <x v="46"/>
    <s v="Pensiones Total"/>
    <n v="5.0999999999999996"/>
    <m/>
    <m/>
    <x v="5"/>
    <n v="23503054.38095"/>
    <n v="21117701.924279999"/>
    <n v="48212780.553020008"/>
    <n v="40765750.217660002"/>
    <n v="18907564.34589"/>
    <n v="17116809.756529998"/>
    <n v="36896930.03954"/>
    <n v="33367933.260590006"/>
    <n v="35563119.782749981"/>
    <n v="35274659.092"/>
    <n v="145.131"/>
    <n v="140.405"/>
    <n v="0"/>
    <n v="0"/>
    <n v="18907564.34589"/>
    <n v="17116809.756529998"/>
    <n v="-578808.95247999998"/>
    <n v="-2005877.9849499997"/>
    <n v="0"/>
    <n v="0"/>
    <n v="0"/>
    <n v="0"/>
    <n v="23516276.455510002"/>
    <n v="21119567.395090003"/>
    <s v="Pensiones Total"/>
    <s v="Totales"/>
    <s v="Pensiones Total"/>
    <x v="5"/>
    <x v="0"/>
    <n v="23503054.38095"/>
    <n v="21117701.924279999"/>
    <n v="558940177.29368985"/>
    <n v="533186385.44996989"/>
    <n v="535437122.91273993"/>
    <n v="512068683.5256899"/>
    <n v="23503054.380949996"/>
    <n v="21117701.924279999"/>
    <n v="18907564.34589"/>
    <n v="17116809.756529998"/>
    <n v="23503054.38095"/>
    <n v="21117701.924279999"/>
    <n v="100.00000000000003"/>
    <n v="100"/>
    <n v="2385352.4566700011"/>
    <n v="11.295511534460335"/>
    <n v="100"/>
    <n v="100"/>
    <n v="100"/>
    <n v="100"/>
    <n v="4.2049320009072346"/>
    <n v="4.3895078199089097"/>
    <n v="3.9606603807893972"/>
    <n v="4.1239979330273862"/>
    <m/>
    <m/>
    <n v="100.05625683515721"/>
    <n v="0"/>
    <m/>
    <n v="0"/>
    <m/>
    <n v="2396709.0604199991"/>
    <n v="11.34828671243142"/>
    <n v="10.461964670004221"/>
    <n v="80.447264595597431"/>
    <n v="81.054320294435115"/>
    <n v="100"/>
    <n v="10.461964670004221"/>
    <n v="-71.144358888089215"/>
    <n v="-3266.6330167972524"/>
    <n v="-853.33254988371914"/>
    <m/>
    <n v="2025"/>
    <n v="2"/>
    <d v="2026-08-03T00:00:00"/>
    <n v="1.0336597699512124"/>
    <s v="15 Pensiones Total"/>
    <n v="11.295511534460335"/>
    <n v="7.6713196835679938"/>
    <n v="10.461964670004212"/>
    <n v="6.8649161756753827"/>
    <n v="0.135569603700533"/>
    <n v="0.33099666691635554"/>
    <m/>
    <m/>
    <m/>
    <m/>
    <n v="0.11556667383046468"/>
    <n v="0.34155049806833659"/>
    <x v="5"/>
    <x v="5"/>
  </r>
  <r>
    <n v="2026"/>
    <n v="6"/>
    <n v="5.0999999999999996"/>
    <x v="46"/>
    <s v="Pensiones IMSS"/>
    <n v="5.0999999999999996"/>
    <m/>
    <m/>
    <x v="5"/>
    <n v="15487361.552389998"/>
    <n v="14217315.86098"/>
    <n v="34627652.483819999"/>
    <n v="29752964.428940002"/>
    <n v="14631956.40845"/>
    <n v="13375823.81703"/>
    <n v="28638409.988329999"/>
    <n v="26130387.474610001"/>
    <n v="35563119.782749981"/>
    <n v="35274659.092"/>
    <n v="145.131"/>
    <n v="140.405"/>
    <n v="0"/>
    <n v="0"/>
    <n v="14631956.40845"/>
    <n v="13375823.81703"/>
    <n v="-476725.05858999991"/>
    <n v="-1625970.5408499998"/>
    <n v="0"/>
    <n v="0"/>
    <n v="0"/>
    <n v="0"/>
    <n v="15487392.72721"/>
    <n v="14217328.315479999"/>
    <s v="Pensiones IMSS"/>
    <s v="Pensiones"/>
    <s v="Pensiones IMSS"/>
    <x v="6"/>
    <x v="0"/>
    <n v="23503054.38095"/>
    <n v="21117701.924279999"/>
    <n v="558940177.29368985"/>
    <n v="533186385.44996989"/>
    <n v="535437122.91273993"/>
    <n v="512068683.5256899"/>
    <n v="15487361.55239"/>
    <n v="14217315.860979998"/>
    <n v="14631956.40845"/>
    <n v="13375823.81703"/>
    <n v="23503054.38095"/>
    <n v="21117701.924279999"/>
    <n v="99.999999999999986"/>
    <n v="100.00000000000003"/>
    <n v="1270045.6914099976"/>
    <n v="8.9330904921067997"/>
    <n v="65.895101553026294"/>
    <n v="67.32416203220339"/>
    <n v="65.895101553026294"/>
    <n v="67.32416203220339"/>
    <n v="2.7708442122335231"/>
    <n v="2.8924706356070069"/>
    <n v="2.6664814123079377"/>
    <n v="2.7764470506360763"/>
    <m/>
    <m/>
    <n v="100.00020129200121"/>
    <n v="0"/>
    <m/>
    <n v="0"/>
    <m/>
    <n v="1270064.4117300007"/>
    <n v="8.9332143392028218"/>
    <n v="9.3910671118492282"/>
    <n v="94.476753570668777"/>
    <n v="94.081217213021844"/>
    <n v="100"/>
    <n v="9.3910671118492282"/>
    <n v="-70.680584511648959"/>
    <n v="-3069.2652179280531"/>
    <n v="-822.63629512239459"/>
    <m/>
    <n v="2025"/>
    <n v="2"/>
    <d v="2026-08-03T00:00:00"/>
    <n v="1.0336597699512124"/>
    <s v="16 Pensiones IMSS"/>
    <n v="8.9330904921067997"/>
    <n v="5.3858277731446682"/>
    <n v="9.3910671118492282"/>
    <n v="5.8288909870337369"/>
    <n v="9.7369557832258202E-2"/>
    <n v="0.33232320620780753"/>
    <m/>
    <m/>
    <m/>
    <m/>
    <n v="8.4346568315064818E-2"/>
    <n v="0.3414683912104276"/>
    <x v="6"/>
    <x v="5"/>
  </r>
  <r>
    <n v="2026"/>
    <n v="6"/>
    <n v="5.0999999999999996"/>
    <x v="46"/>
    <s v="IMSS Incapacidad Permanente RT"/>
    <n v="5.0999999999999996"/>
    <m/>
    <m/>
    <x v="5"/>
    <n v="2766789.34473"/>
    <n v="2418806.0723000001"/>
    <n v="6328045.6533599999"/>
    <n v="5072586.8554199999"/>
    <n v="1747219.49437"/>
    <n v="1544910.9667199999"/>
    <n v="3413276.6328700003"/>
    <n v="2982724.9506700002"/>
    <n v="35563119.782749981"/>
    <n v="35274659.092"/>
    <n v="145.131"/>
    <n v="140.405"/>
    <n v="0"/>
    <n v="0"/>
    <n v="1747219.49437"/>
    <n v="1544910.9667199999"/>
    <n v="-361332.53391"/>
    <n v="-592210.90128000011"/>
    <n v="0"/>
    <n v="0"/>
    <n v="0"/>
    <n v="0"/>
    <n v="2766789.34473"/>
    <n v="2418817.38931"/>
    <s v="IMSS Incapacidad Permanente RT"/>
    <s v="Pensiones"/>
    <s v="Pensiones IMSS"/>
    <x v="7"/>
    <x v="0"/>
    <n v="23503054.38095"/>
    <n v="21117701.924279999"/>
    <n v="558940177.29368985"/>
    <n v="533186385.44996989"/>
    <n v="535437122.91273993"/>
    <n v="512068683.5256899"/>
    <n v="2766789.34473"/>
    <n v="2418806.0723000001"/>
    <n v="1747219.49437"/>
    <n v="1544910.9667199999"/>
    <n v="23503054.38095"/>
    <n v="21117701.924279999"/>
    <n v="100"/>
    <n v="100"/>
    <n v="347983.2724299999"/>
    <n v="14.386571805614356"/>
    <n v="11.772041624396588"/>
    <n v="11.45392657294299"/>
    <n v="11.772041624396588"/>
    <n v="11.45392657294299"/>
    <n v="0.49500634542437211"/>
    <n v="0.5167346876658202"/>
    <n v="0.45365113181926181"/>
    <n v="0.47235969511864345"/>
    <m/>
    <m/>
    <n v="100"/>
    <n v="0"/>
    <m/>
    <n v="0"/>
    <m/>
    <n v="347971.95542000001"/>
    <n v="14.386036620948218"/>
    <n v="13.095157715109051"/>
    <n v="63.14971169373591"/>
    <n v="63.870807354595868"/>
    <n v="100"/>
    <n v="13.095157715109051"/>
    <n v="-38.985835429739879"/>
    <n v="-483.54890036145878"/>
    <n v="-260.87175419784427"/>
    <m/>
    <n v="2025"/>
    <n v="2"/>
    <d v="2026-08-03T00:00:00"/>
    <n v="1.0336597699512124"/>
    <s v="17 IMSS Incapacidad Permanente RT"/>
    <n v="14.386571805614356"/>
    <n v="10.661723645308632"/>
    <n v="13.095157715109062"/>
    <n v="9.4123627549585525"/>
    <n v="1.7793842868727847E-2"/>
    <n v="0.47095384435981258"/>
    <m/>
    <m/>
    <m/>
    <m/>
    <n v="1.4380257629677335E-2"/>
    <n v="0.47186353324472136"/>
    <x v="7"/>
    <x v="5"/>
  </r>
  <r>
    <n v="2026"/>
    <n v="6"/>
    <n v="5.0999999999999996"/>
    <x v="46"/>
    <s v="IMSS Invalidez (invalidez y vida)"/>
    <n v="5.0999999999999996"/>
    <m/>
    <m/>
    <x v="5"/>
    <n v="4455307.3928299993"/>
    <n v="4188149.27978"/>
    <n v="10160053.767549999"/>
    <n v="9077756.8898600005"/>
    <n v="3378460.9141500001"/>
    <n v="2984166.0575399995"/>
    <n v="6618760.6232999992"/>
    <n v="5766135.5232999995"/>
    <n v="35563119.782749981"/>
    <n v="35274659.092"/>
    <n v="145.131"/>
    <n v="140.405"/>
    <n v="0"/>
    <n v="0"/>
    <n v="3378460.9141500001"/>
    <n v="2984166.05754"/>
    <n v="867898.64213000005"/>
    <n v="748948.80304999999"/>
    <n v="0"/>
    <n v="0"/>
    <n v="0"/>
    <n v="0"/>
    <n v="4455314.8201000001"/>
    <n v="4188149.2797800004"/>
    <s v="IMSS Invalidez (invalidez y vida)"/>
    <s v="Pensiones"/>
    <s v="Pensiones IMSS"/>
    <x v="8"/>
    <x v="0"/>
    <n v="23503054.38095"/>
    <n v="21117701.924279999"/>
    <n v="558940177.29368985"/>
    <n v="533186385.44996989"/>
    <n v="535437122.91273993"/>
    <n v="512068683.5256899"/>
    <n v="4455307.3928300003"/>
    <n v="4188149.27978"/>
    <n v="3378460.9141500005"/>
    <n v="2984166.05754"/>
    <n v="23503054.38095"/>
    <n v="21117701.924279999"/>
    <n v="99.999999999999972"/>
    <n v="100"/>
    <n v="267158.11304999935"/>
    <n v="6.3789061755705312"/>
    <n v="18.956291044627683"/>
    <n v="19.832410244244858"/>
    <n v="18.956291044627683"/>
    <n v="19.832410244244858"/>
    <n v="0.79709914832066187"/>
    <n v="0.83208787776862458"/>
    <n v="0.78549441509942375"/>
    <n v="0.81788818854216949"/>
    <m/>
    <m/>
    <n v="100.00016670611799"/>
    <n v="0"/>
    <m/>
    <n v="0"/>
    <m/>
    <n v="267165.54031999968"/>
    <n v="6.3790835157154113"/>
    <n v="13.212899316167338"/>
    <n v="75.830029586443658"/>
    <n v="71.252619192617587"/>
    <n v="99.999999999999986"/>
    <n v="13.212899316167338"/>
    <n v="15.88223902563055"/>
    <n v="389.26906324666771"/>
    <n v="398.44726974492227"/>
    <m/>
    <n v="2025"/>
    <n v="2"/>
    <d v="2026-08-03T00:00:00"/>
    <n v="1.0336597699512124"/>
    <s v="18 IMSS Invalidez (invalidez y vida)"/>
    <n v="6.3789061755705312"/>
    <n v="2.9148171071720159"/>
    <n v="13.212899316167345"/>
    <n v="9.5262702557446541"/>
    <n v="2.85690733254459E-2"/>
    <n v="0.53210967329324277"/>
    <m/>
    <m/>
    <m/>
    <m/>
    <n v="2.5734499279452313E-2"/>
    <n v="0.39577860056904823"/>
    <x v="8"/>
    <x v="5"/>
  </r>
  <r>
    <n v="2026"/>
    <n v="6"/>
    <n v="5.0999999999999996"/>
    <x v="46"/>
    <s v="IMSS Jubilacion (retiro, cesantia y vejez)"/>
    <n v="5.0999999999999996"/>
    <m/>
    <m/>
    <x v="5"/>
    <n v="662242.45016000001"/>
    <n v="562602.77382"/>
    <n v="1335903.15653"/>
    <n v="1068257.0248700001"/>
    <n v="253936.16149999999"/>
    <n v="198506.75829000003"/>
    <n v="477654.86901999998"/>
    <n v="375772.89289999998"/>
    <n v="35563119.782749981"/>
    <n v="35274659.092"/>
    <n v="145.131"/>
    <n v="140.405"/>
    <n v="0"/>
    <n v="0"/>
    <n v="253936.16150000005"/>
    <n v="198506.75829"/>
    <n v="58738.325940000002"/>
    <n v="54120.110789999999"/>
    <n v="0"/>
    <n v="0"/>
    <n v="0"/>
    <n v="0"/>
    <n v="662242.45016000001"/>
    <n v="562602.77382"/>
    <s v="IMSS Jubilacion (retiro, cesantia y vejez)"/>
    <s v="Pensiones"/>
    <s v="Pensiones IMSS"/>
    <x v="9"/>
    <x v="0"/>
    <n v="23503054.38095"/>
    <n v="21117701.924279999"/>
    <n v="558940177.29368985"/>
    <n v="533186385.44996989"/>
    <n v="535437122.91273993"/>
    <n v="512068683.5256899"/>
    <n v="662242.45016000001"/>
    <n v="562602.77382"/>
    <n v="253936.16149999999"/>
    <n v="198506.75829000003"/>
    <n v="23503054.38095"/>
    <n v="21117701.924279999"/>
    <n v="100"/>
    <n v="100"/>
    <n v="99639.676340000005"/>
    <n v="17.710484373096769"/>
    <n v="2.8176867543512527"/>
    <n v="2.6641287761200454"/>
    <n v="2.8176867543512527"/>
    <n v="2.6641287761200454"/>
    <n v="0.11848181201904028"/>
    <n v="0.12368258042278579"/>
    <n v="0.1055170929289961"/>
    <n v="0.10986861566037846"/>
    <m/>
    <m/>
    <n v="100"/>
    <n v="0"/>
    <m/>
    <n v="0"/>
    <m/>
    <n v="99639.676340000005"/>
    <n v="17.710484373096769"/>
    <n v="27.923181904478401"/>
    <n v="38.344893390426442"/>
    <n v="35.283643722935246"/>
    <n v="100"/>
    <n v="27.923181904478444"/>
    <n v="8.53326994824506"/>
    <n v="432.31766897713538"/>
    <n v="366.78926815256807"/>
    <m/>
    <n v="2025"/>
    <n v="2"/>
    <d v="2026-08-03T00:00:00"/>
    <n v="1.0336597699512124"/>
    <s v="19 IMSS Jubilacion (retiro, cesantia y vejez)"/>
    <n v="17.710484373096769"/>
    <n v="13.877397374817596"/>
    <n v="27.923181904478401"/>
    <n v="23.757531852590354"/>
    <n v="3.7564284705358855E-3"/>
    <n v="0.32288052677113699"/>
    <m/>
    <m/>
    <m/>
    <m/>
    <n v="3.0283978707884148E-3"/>
    <n v="0.35153497485421059"/>
    <x v="9"/>
    <x v="5"/>
  </r>
  <r>
    <n v="2026"/>
    <n v="6"/>
    <n v="5.0999999999999996"/>
    <x v="46"/>
    <s v="IMSS Muerte (invalidez y vida)"/>
    <n v="5.0999999999999996"/>
    <m/>
    <m/>
    <x v="5"/>
    <n v="7193687.9078199994"/>
    <n v="6643121.2913500005"/>
    <n v="15830233.725869998"/>
    <n v="13644593.285889998"/>
    <n v="8406784.1760200001"/>
    <n v="7838620.3806600003"/>
    <n v="16457051.195440002"/>
    <n v="15407111.274999999"/>
    <n v="35563119.782749981"/>
    <n v="35274659.092"/>
    <n v="145.131"/>
    <n v="140.405"/>
    <n v="0"/>
    <n v="0"/>
    <n v="8406784.1760200001"/>
    <n v="7838620.3806600003"/>
    <n v="-1010482.2237499999"/>
    <n v="-1725156.1953100001"/>
    <n v="0"/>
    <n v="0"/>
    <n v="0"/>
    <n v="0"/>
    <n v="7193711.6553699998"/>
    <n v="6643122.4288400002"/>
    <s v="IMSS Muerte (invalidez y vida)"/>
    <s v="Pensiones"/>
    <s v="Pensiones IMSS"/>
    <x v="10"/>
    <x v="0"/>
    <n v="23503054.38095"/>
    <n v="21117701.924279999"/>
    <n v="558940177.29368985"/>
    <n v="533186385.44996989"/>
    <n v="535437122.91273993"/>
    <n v="512068683.5256899"/>
    <n v="7193687.9078200003"/>
    <n v="6643121.2913499996"/>
    <n v="8406784.1760200001"/>
    <n v="7838620.3806600003"/>
    <n v="23503054.38095"/>
    <n v="21117701.924279999"/>
    <n v="99.999999999999986"/>
    <n v="100.00000000000003"/>
    <n v="550566.61646999884"/>
    <n v="8.2877700454888625"/>
    <n v="30.60745974212918"/>
    <n v="31.457595694691083"/>
    <n v="30.60745974212918"/>
    <n v="31.457595694691083"/>
    <n v="1.2870228693615891"/>
    <n v="1.3435168388562317"/>
    <n v="1.2459285294285407"/>
    <n v="1.2973105962291722"/>
    <m/>
    <m/>
    <n v="100.00033011648968"/>
    <n v="0"/>
    <m/>
    <n v="0"/>
    <m/>
    <n v="550589.22652999964"/>
    <n v="8.2881089792912643"/>
    <n v="7.2482626759399427"/>
    <n v="116.8633430271737"/>
    <n v="117.99604488430246"/>
    <n v="100"/>
    <n v="7.2482626759399427"/>
    <n v="-41.426624064702601"/>
    <n v="-831.95765135002466"/>
    <n v="-454.37163324515365"/>
    <m/>
    <n v="2025"/>
    <n v="2"/>
    <d v="2026-08-03T00:00:00"/>
    <n v="1.0336597699512124"/>
    <s v="20 IMSS Muerte (invalidez y vida)"/>
    <n v="8.2877700454888625"/>
    <n v="4.7615213375286185"/>
    <n v="7.2482626759399373"/>
    <n v="3.7558641573154472"/>
    <n v="4.4513062471950256E-2"/>
    <n v="0.33123868471435414"/>
    <m/>
    <m/>
    <m/>
    <m/>
    <n v="3.868100681087653E-2"/>
    <n v="0.34729564666423546"/>
    <x v="10"/>
    <x v="5"/>
  </r>
  <r>
    <n v="2026"/>
    <n v="6"/>
    <n v="5.0999999999999996"/>
    <x v="46"/>
    <s v="IMSS Muerte (riesgos de trabajo)"/>
    <n v="5.0999999999999996"/>
    <m/>
    <m/>
    <x v="5"/>
    <n v="409334.45684999996"/>
    <n v="404636.44373000006"/>
    <n v="973416.18050999998"/>
    <n v="889770.37289999996"/>
    <n v="845555.66240999999"/>
    <n v="809619.65381999989"/>
    <n v="1671666.6676999999"/>
    <n v="1598642.83274"/>
    <n v="35563119.782749981"/>
    <n v="35274659.092"/>
    <n v="145.131"/>
    <n v="140.405"/>
    <n v="0"/>
    <n v="0"/>
    <n v="845555.66240999999"/>
    <n v="809619.65382000001"/>
    <n v="-31547.268999999993"/>
    <n v="-111672.3581"/>
    <n v="0"/>
    <n v="0"/>
    <n v="0"/>
    <n v="0"/>
    <n v="409334.45684999996"/>
    <n v="404636.44373000006"/>
    <s v="IMSS Muerte (riesgos de trabajo)"/>
    <s v="Pensiones"/>
    <s v="Pensiones IMSS"/>
    <x v="11"/>
    <x v="0"/>
    <n v="23503054.38095"/>
    <n v="21117701.924279999"/>
    <n v="558940177.29368985"/>
    <n v="533186385.44996989"/>
    <n v="535437122.91273993"/>
    <n v="512068683.5256899"/>
    <n v="409334.45684999996"/>
    <n v="404636.44373"/>
    <n v="845555.66241000011"/>
    <n v="809619.65381999989"/>
    <n v="23503054.38095"/>
    <n v="21117701.924279999"/>
    <n v="100"/>
    <n v="100.00000000000003"/>
    <n v="4698.0131199999014"/>
    <n v="1.1610454749683141"/>
    <n v="1.7416223875215939"/>
    <n v="1.9161007442044193"/>
    <n v="1.7416223875215939"/>
    <n v="1.9161007442044193"/>
    <n v="7.3234037107860112E-2"/>
    <n v="7.644865089354462E-2"/>
    <n v="7.5890243031715224E-2"/>
    <n v="7.901995508571262E-2"/>
    <m/>
    <m/>
    <n v="100"/>
    <n v="0"/>
    <m/>
    <n v="0"/>
    <m/>
    <n v="4698.0131199999014"/>
    <n v="1.1610454749683141"/>
    <n v="4.4386284869005532"/>
    <n v="206.5684059233383"/>
    <n v="200.08569825218987"/>
    <n v="99.999999999999986"/>
    <n v="4.438628486900531"/>
    <n v="-71.750154168187123"/>
    <n v="-2680.2816510361013"/>
    <n v="-724.99557419124653"/>
    <m/>
    <n v="2025"/>
    <n v="2"/>
    <d v="2026-08-03T00:00:00"/>
    <n v="1.0336597699512124"/>
    <s v="21 IMSS Muerte (riesgos de trabajo)"/>
    <n v="1.1610454749683141"/>
    <n v="-2.133130827232447"/>
    <n v="4.4386284869005461"/>
    <n v="1.0377220077259399"/>
    <n v="2.7371506955983062E-3"/>
    <n v="0.31236994111528571"/>
    <m/>
    <m/>
    <m/>
    <m/>
    <n v="2.5224067242702068E-3"/>
    <n v="0.36620370037421973"/>
    <x v="11"/>
    <x v="5"/>
  </r>
  <r>
    <n v="2026"/>
    <n v="6"/>
    <n v="5.0999999999999996"/>
    <x v="46"/>
    <s v="Pensiones ISSSTE"/>
    <n v="5.0999999999999996"/>
    <m/>
    <m/>
    <x v="5"/>
    <n v="8015692.8285600003"/>
    <n v="6900386.0633000005"/>
    <n v="13585128.069200002"/>
    <n v="11012785.788720001"/>
    <n v="4275607.9374399995"/>
    <n v="3740985.9394999994"/>
    <n v="8258520.0512100002"/>
    <n v="7237545.7859800002"/>
    <n v="35563119.782749981"/>
    <n v="35274659.092"/>
    <n v="145.131"/>
    <n v="140.405"/>
    <n v="0"/>
    <n v="0"/>
    <n v="4275607.9374399995"/>
    <n v="3740985.9395000003"/>
    <n v="-102083.89388999998"/>
    <n v="-379907.44409999996"/>
    <n v="0"/>
    <n v="0"/>
    <n v="0"/>
    <n v="0"/>
    <n v="8028883.7282999996"/>
    <n v="6902239.0796099994"/>
    <s v="Pensiones ISSSTE"/>
    <s v="Pensiones"/>
    <s v="Pensiones ISSSTE"/>
    <x v="12"/>
    <x v="0"/>
    <n v="23503054.38095"/>
    <n v="21117701.924279999"/>
    <n v="558940177.29368985"/>
    <n v="533186385.44996989"/>
    <n v="535437122.91273993"/>
    <n v="512068683.5256899"/>
    <n v="8015692.8285600003"/>
    <n v="6900386.0633000005"/>
    <n v="4275607.9374399995"/>
    <n v="3740985.9394999999"/>
    <n v="23503054.38095"/>
    <n v="21117701.924279999"/>
    <n v="100"/>
    <n v="100"/>
    <n v="1115306.7652599998"/>
    <n v="16.162961826031829"/>
    <n v="34.104898446973699"/>
    <n v="32.675837967796618"/>
    <n v="34.104898446973699"/>
    <n v="32.675837967796618"/>
    <n v="1.4340877886737116"/>
    <n v="1.4970371843019028"/>
    <n v="1.2941789684814597"/>
    <n v="1.3475508823913103"/>
    <m/>
    <m/>
    <n v="100.1645634385215"/>
    <n v="0"/>
    <m/>
    <n v="0"/>
    <m/>
    <n v="1126644.6486900002"/>
    <n v="16.322886467642618"/>
    <n v="14.290938447404455"/>
    <n v="53.340466368745595"/>
    <n v="54.214154181844897"/>
    <n v="100"/>
    <n v="14.290938447404432"/>
    <n v="-73.129272543780615"/>
    <n v="-4188.3276337863454"/>
    <n v="-984.70982803782351"/>
    <m/>
    <n v="2025"/>
    <n v="2"/>
    <d v="2026-08-03T00:00:00"/>
    <n v="1.0336597699512124"/>
    <s v="22 Pensiones ISSSTE"/>
    <n v="16.162961826031829"/>
    <n v="12.380267862717137"/>
    <n v="14.290938447404455"/>
    <n v="10.569204461540432"/>
    <n v="3.8200045868274794E-2"/>
    <n v="0.33507464049113511"/>
    <m/>
    <m/>
    <m/>
    <m/>
    <n v="3.1220105515399891E-2"/>
    <n v="0.34523480297719217"/>
    <x v="12"/>
    <x v="5"/>
  </r>
  <r>
    <n v="2026"/>
    <n v="6"/>
    <n v="5.0999999999999996"/>
    <x v="46"/>
    <s v="ISSSTE Incapacidad Permanente RT"/>
    <n v="5.0999999999999996"/>
    <m/>
    <m/>
    <x v="5"/>
    <n v="371490.68872999999"/>
    <n v="322280.81757000001"/>
    <n v="652420.39746999997"/>
    <n v="693068.51837000006"/>
    <n v="434334.69636000006"/>
    <n v="382734.17001"/>
    <n v="845998.34262999985"/>
    <n v="764485.37821"/>
    <n v="35563119.782749981"/>
    <n v="35274659.092"/>
    <n v="145.131"/>
    <n v="140.405"/>
    <n v="0"/>
    <n v="0"/>
    <n v="434334.69636"/>
    <n v="382734.17001"/>
    <n v="41789.781309999998"/>
    <n v="2893.7046200000004"/>
    <n v="0"/>
    <n v="0"/>
    <n v="0"/>
    <n v="0"/>
    <n v="374811.57678"/>
    <n v="322280.81757000001"/>
    <s v="ISSSTE Incapacidad Permanente RT"/>
    <s v="Pensiones"/>
    <s v="Pensiones ISSSTE"/>
    <x v="13"/>
    <x v="0"/>
    <n v="23503054.380949996"/>
    <n v="21117701.924279999"/>
    <n v="558940177.29368985"/>
    <n v="533186385.44996989"/>
    <n v="535437122.91273993"/>
    <n v="512068683.5256899"/>
    <n v="371490.68872999999"/>
    <n v="322280.81757000001"/>
    <n v="434334.69636000006"/>
    <n v="382734.17001"/>
    <n v="23503054.380949996"/>
    <n v="21117701.924279999"/>
    <n v="100"/>
    <n v="100"/>
    <n v="49209.871159999981"/>
    <n v="15.269252303330628"/>
    <n v="1.5806060042608994"/>
    <n v="1.5261168981623841"/>
    <n v="1.5806060042608994"/>
    <n v="1.5261168981623841"/>
    <n v="6.6463407681427722E-2"/>
    <n v="6.9380824158981919E-2"/>
    <n v="6.0444307350049617E-2"/>
    <n v="6.2937029335798381E-2"/>
    <m/>
    <m/>
    <n v="100.89393574341068"/>
    <n v="0"/>
    <m/>
    <n v="0"/>
    <m/>
    <n v="52530.759209999989"/>
    <n v="16.299685350832348"/>
    <n v="13.48207983328269"/>
    <n v="116.91671138376101"/>
    <n v="118.75797414683839"/>
    <n v="100"/>
    <n v="13.482079833282668"/>
    <n v="1344.1619583826075"/>
    <n v="1039.3323026461178"/>
    <n v="13226.442234798657"/>
    <m/>
    <n v="2025"/>
    <n v="2"/>
    <d v="2026-08-03T00:00:00"/>
    <n v="1.0336597699512124"/>
    <s v="23 ISSSTE Incapacidad Permanente RT"/>
    <n v="15.269252303330628"/>
    <n v="11.515660814361759"/>
    <n v="13.482079833282681"/>
    <n v="9.7866852636036157"/>
    <n v="1.8345420802661379E-3"/>
    <n v="0.34111324926804909"/>
    <m/>
    <m/>
    <m/>
    <m/>
    <n v="1.9647773676916475E-3"/>
    <n v="0.47089935962250018"/>
    <x v="13"/>
    <x v="5"/>
  </r>
  <r>
    <n v="2026"/>
    <n v="6"/>
    <n v="5.0999999999999996"/>
    <x v="46"/>
    <s v="ISSSTE Invalidez (invalidez y vida)"/>
    <n v="5.0999999999999996"/>
    <m/>
    <m/>
    <x v="5"/>
    <n v="119610.41194000001"/>
    <n v="129239.65799000001"/>
    <n v="271990.864"/>
    <n v="229743.77249999999"/>
    <n v="118858.54079999999"/>
    <n v="105345.28367999999"/>
    <n v="234106.21720999997"/>
    <n v="205038.86923000001"/>
    <n v="35563119.782749981"/>
    <n v="35274659.092"/>
    <n v="145.131"/>
    <n v="140.405"/>
    <n v="0"/>
    <n v="0"/>
    <n v="118858.54080000002"/>
    <n v="105345.28367999999"/>
    <n v="77414.101090000011"/>
    <n v="69839.316149999999"/>
    <n v="0"/>
    <n v="0"/>
    <n v="0"/>
    <n v="0"/>
    <n v="119610.41194000001"/>
    <n v="129239.65799000001"/>
    <s v="ISSSTE Invalidez (invalidez y vida)"/>
    <s v="Pensiones"/>
    <s v="Pensiones ISSSTE"/>
    <x v="14"/>
    <x v="0"/>
    <n v="23503054.38095"/>
    <n v="21117701.924279999"/>
    <n v="558940177.29368985"/>
    <n v="533186385.44996989"/>
    <n v="535437122.91273993"/>
    <n v="512068683.5256899"/>
    <n v="119610.41194000001"/>
    <n v="129239.65799000001"/>
    <n v="118858.54079999999"/>
    <n v="105345.28367999999"/>
    <n v="23503054.38095"/>
    <n v="21117701.924279999"/>
    <n v="100"/>
    <n v="100"/>
    <n v="-9629.2460500000016"/>
    <n v="-7.4506898267597261"/>
    <n v="0.50891433088351357"/>
    <n v="0.61199679043394017"/>
    <n v="0.50891433088351357"/>
    <n v="0.61199679043394017"/>
    <n v="2.1399501556523794E-2"/>
    <n v="2.233883435076893E-2"/>
    <n v="2.4239114410419781E-2"/>
    <n v="2.5238734987689637E-2"/>
    <m/>
    <m/>
    <n v="100"/>
    <n v="0"/>
    <m/>
    <n v="0"/>
    <m/>
    <n v="-9629.2460500000016"/>
    <n v="-7.4506898267597261"/>
    <n v="12.827586245861999"/>
    <n v="99.371399924299922"/>
    <n v="81.511577265355456"/>
    <n v="100"/>
    <n v="12.827586245862044"/>
    <n v="10.846018199449414"/>
    <n v="153.53603429666848"/>
    <n v="150.83951202176826"/>
    <m/>
    <n v="2025"/>
    <n v="2"/>
    <d v="2026-08-03T00:00:00"/>
    <n v="1.0336597699512124"/>
    <s v="24 ISSSTE Invalidez (invalidez y vida)"/>
    <n v="-7.4506898267597261"/>
    <n v="-10.464436303244653"/>
    <n v="12.827586245862008"/>
    <n v="9.1535043984417968"/>
    <n v="7.6481159600606851E-4"/>
    <n v="0.46637277470170829"/>
    <m/>
    <m/>
    <m/>
    <m/>
    <n v="6.5129976706735618E-4"/>
    <n v="0.42854066581492856"/>
    <x v="14"/>
    <x v="5"/>
  </r>
  <r>
    <n v="2026"/>
    <n v="6"/>
    <n v="5.0999999999999996"/>
    <x v="46"/>
    <s v="ISSSTE Jubilacion (retiro, cesantia y vejez)"/>
    <n v="5.0999999999999996"/>
    <m/>
    <m/>
    <x v="5"/>
    <n v="6180623.3584000003"/>
    <n v="5188915.0899799997"/>
    <n v="9693403.6432799995"/>
    <n v="7413764.3453199994"/>
    <n v="2376446.9422000004"/>
    <n v="2028021.8691"/>
    <n v="4544711.9923100006"/>
    <n v="3869313.1985799996"/>
    <n v="35563119.782749981"/>
    <n v="35274659.092"/>
    <n v="145.131"/>
    <n v="140.405"/>
    <n v="0"/>
    <n v="0"/>
    <n v="2376446.9421999999"/>
    <n v="2028021.8690999998"/>
    <n v="-96094.525329999989"/>
    <n v="-235420.26351000002"/>
    <n v="0"/>
    <n v="0"/>
    <n v="0"/>
    <n v="0"/>
    <n v="6190493.3700899994"/>
    <n v="5190768.1062900005"/>
    <s v="ISSSTE Jubilacion (retiro, cesantia y vejez)"/>
    <s v="Pensiones"/>
    <s v="Pensiones ISSSTE"/>
    <x v="15"/>
    <x v="0"/>
    <n v="23503054.38095"/>
    <n v="21117701.924279999"/>
    <n v="558940177.29368985"/>
    <n v="533186385.44996989"/>
    <n v="535437122.91273993"/>
    <n v="512068683.5256899"/>
    <n v="6180623.3583999993"/>
    <n v="5188915.0899799997"/>
    <n v="2376446.9422000004"/>
    <n v="2028021.8690999998"/>
    <n v="23503054.38095"/>
    <n v="21117701.924279999"/>
    <n v="100.00000000000003"/>
    <n v="100"/>
    <n v="991708.26842000056"/>
    <n v="19.112054277685676"/>
    <n v="26.297106998184876"/>
    <n v="24.57140037578646"/>
    <n v="26.297106998184876"/>
    <n v="24.57140037578646"/>
    <n v="1.105775467479492"/>
    <n v="1.1543135680951384"/>
    <n v="0.97318971968891121"/>
    <n v="1.0133240436133168"/>
    <m/>
    <m/>
    <n v="100.15969281927826"/>
    <n v="0"/>
    <m/>
    <n v="0"/>
    <m/>
    <n v="999725.26379999891"/>
    <n v="19.259678786046418"/>
    <n v="17.18053825793433"/>
    <n v="38.449955682386047"/>
    <n v="39.083735885680426"/>
    <n v="100"/>
    <n v="17.18053825793433"/>
    <n v="-59.181710232892449"/>
    <n v="-2473.0305228513275"/>
    <n v="-861.44745522887195"/>
    <m/>
    <n v="2025"/>
    <n v="2"/>
    <d v="2026-08-03T00:00:00"/>
    <n v="1.0336597699512124"/>
    <s v="25 ISSSTE Jubilacion (retiro, cesantia y vejez)"/>
    <n v="19.112054277685676"/>
    <n v="15.23332700014787"/>
    <n v="17.18053825793433"/>
    <n v="13.364708257403807"/>
    <n v="2.7256899008004973E-2"/>
    <n v="0.33594357104085304"/>
    <m/>
    <m/>
    <m/>
    <m/>
    <n v="2.1017252997354637E-2"/>
    <n v="0.34353048470047776"/>
    <x v="15"/>
    <x v="5"/>
  </r>
  <r>
    <n v="2026"/>
    <n v="6"/>
    <n v="5.0999999999999996"/>
    <x v="46"/>
    <s v="ISSSTE Muerte (invalidez y vida)"/>
    <n v="5.0999999999999996"/>
    <m/>
    <m/>
    <x v="5"/>
    <n v="1199660.96166"/>
    <n v="1172351.3045000001"/>
    <n v="2702018.0310300002"/>
    <n v="2463361.0994800003"/>
    <n v="1030776.4096600001"/>
    <n v="927609.71409000002"/>
    <n v="2022679.1433299999"/>
    <n v="1813923.6609500002"/>
    <n v="35563119.782749981"/>
    <n v="35274659.092"/>
    <n v="145.131"/>
    <n v="140.405"/>
    <n v="0"/>
    <n v="0"/>
    <n v="1030776.4096599999"/>
    <n v="927609.71409000002"/>
    <n v="-24350.75547"/>
    <n v="-92742.771320000014"/>
    <n v="0"/>
    <n v="0"/>
    <n v="0"/>
    <n v="0"/>
    <n v="1199660.96166"/>
    <n v="1172351.3044999999"/>
    <s v="ISSSTE Muerte (invalidez y vida)"/>
    <s v="Pensiones"/>
    <s v="Pensiones ISSSTE"/>
    <x v="16"/>
    <x v="0"/>
    <n v="23503054.380949996"/>
    <n v="21117701.924279999"/>
    <n v="558940177.29368985"/>
    <n v="533186385.44996989"/>
    <n v="535437122.91273993"/>
    <n v="512068683.5256899"/>
    <n v="1199660.96166"/>
    <n v="1172351.3045000001"/>
    <n v="1030776.4096600001"/>
    <n v="927609.71409000002"/>
    <n v="23503054.380949996"/>
    <n v="21117701.924279999"/>
    <n v="100"/>
    <n v="100"/>
    <n v="27309.657159999944"/>
    <n v="2.3294772697546762"/>
    <n v="5.1042768408533528"/>
    <n v="5.5515098598493502"/>
    <n v="5.1042768408533528"/>
    <n v="5.5515098598493502"/>
    <n v="0.21463137029593946"/>
    <n v="0.22405263107905735"/>
    <n v="0.2198764515546702"/>
    <n v="0.22894415187199874"/>
    <m/>
    <m/>
    <n v="100"/>
    <n v="0"/>
    <m/>
    <n v="0"/>
    <m/>
    <n v="27309.657160000177"/>
    <n v="2.3294772697546984"/>
    <n v="11.121778265464609"/>
    <n v="85.922309936108093"/>
    <n v="79.1238693154028"/>
    <n v="100"/>
    <n v="11.121778265464588"/>
    <n v="-73.743769866462088"/>
    <n v="-4233.0366748986944"/>
    <n v="-1000.1962426692771"/>
    <m/>
    <n v="2025"/>
    <n v="2"/>
    <d v="2026-08-03T00:00:00"/>
    <n v="1.0336597699512124"/>
    <s v="26 ISSSTE Muerte (invalidez y vida)"/>
    <n v="2.3294772697546762"/>
    <n v="-1.0027474760050714"/>
    <n v="11.121778265464616"/>
    <n v="7.5032438098170715"/>
    <n v="7.5978093247618395E-3"/>
    <n v="0.34252933503739291"/>
    <m/>
    <m/>
    <m/>
    <m/>
    <n v="6.9833732285131287E-3"/>
    <n v="0.39801624504393474"/>
    <x v="16"/>
    <x v="5"/>
  </r>
  <r>
    <n v="2026"/>
    <n v="6"/>
    <n v="5.0999999999999996"/>
    <x v="46"/>
    <s v="ISSSTE Muerte (riesgos de trabajo)"/>
    <n v="5.0999999999999996"/>
    <m/>
    <m/>
    <x v="5"/>
    <n v="144307.40782999998"/>
    <n v="87599.19326"/>
    <n v="265295.13341999997"/>
    <n v="212848.05304999999"/>
    <n v="315191.34841999999"/>
    <n v="297274.90262000001"/>
    <n v="611024.35572999995"/>
    <n v="584784.67901000008"/>
    <n v="35563119.782749981"/>
    <n v="35274659.092"/>
    <n v="145.131"/>
    <n v="140.405"/>
    <n v="0"/>
    <n v="0"/>
    <n v="315191.34842000005"/>
    <n v="297274.90262000001"/>
    <n v="-100842.49549"/>
    <n v="-124477.43004000001"/>
    <n v="0"/>
    <n v="0"/>
    <n v="0"/>
    <n v="0"/>
    <n v="144307.40782999998"/>
    <n v="87599.19326"/>
    <s v="ISSSTE Muerte (riesgos de trabajo)"/>
    <s v="Pensiones"/>
    <s v="Pensiones ISSSTE"/>
    <x v="17"/>
    <x v="0"/>
    <n v="23503054.38095"/>
    <n v="21117701.924279999"/>
    <n v="558940177.29368985"/>
    <n v="533186385.44996989"/>
    <n v="535437122.91273993"/>
    <n v="512068683.5256899"/>
    <n v="144307.40783000001"/>
    <n v="87599.19326"/>
    <n v="315191.34841999999"/>
    <n v="297274.90262000001"/>
    <n v="23503054.38095"/>
    <n v="21117701.924279999"/>
    <n v="99.999999999999972"/>
    <n v="100"/>
    <n v="56708.214569999982"/>
    <n v="64.73600093745884"/>
    <n v="0.61399427279105434"/>
    <n v="0.41481404356448065"/>
    <n v="0.61399427279105434"/>
    <n v="0.41481404356448065"/>
    <n v="2.5818041660328708E-2"/>
    <n v="2.695132661795617E-2"/>
    <n v="1.6429375477408852E-2"/>
    <n v="1.7106922582506501E-2"/>
    <m/>
    <m/>
    <n v="99.999999999999972"/>
    <n v="0"/>
    <m/>
    <n v="0"/>
    <m/>
    <n v="56708.214569999982"/>
    <n v="64.73600093745884"/>
    <n v="6.0268948512287146"/>
    <n v="218.4166101793667"/>
    <n v="339.35803693724569"/>
    <n v="100"/>
    <n v="6.0268948512287368"/>
    <n v="-18.987325286523891"/>
    <n v="-312.55806085367641"/>
    <n v="-238.8183163200531"/>
    <m/>
    <n v="2025"/>
    <n v="2"/>
    <d v="2026-08-03T00:00:00"/>
    <n v="1.0336597699512124"/>
    <s v="27 ISSSTE Muerte (riesgos de trabajo)"/>
    <n v="64.73600093745884"/>
    <n v="59.3715898851652"/>
    <n v="6.0268948512287253"/>
    <n v="2.5742685683056679"/>
    <n v="7.4598385923577593E-4"/>
    <n v="0.35999016177102394"/>
    <m/>
    <m/>
    <m/>
    <m/>
    <n v="6.0340215477311908E-4"/>
    <n v="0.45819345491387908"/>
    <x v="17"/>
    <x v="5"/>
  </r>
  <r>
    <n v="2026"/>
    <n v="6"/>
    <n v="5.0999999999999996"/>
    <x v="46"/>
    <s v="Accidentes y Enfermedades Total"/>
    <n v="5.0999999999999996"/>
    <m/>
    <m/>
    <x v="5"/>
    <n v="77015502.467490003"/>
    <n v="70965784.153569996"/>
    <n v="142085741.10459"/>
    <n v="128846923.20716"/>
    <n v="54089247.041979998"/>
    <n v="46661566.622610003"/>
    <n v="114523853.34967999"/>
    <n v="94363945.773440003"/>
    <n v="35563119.782749981"/>
    <n v="35274659.092"/>
    <n v="145.131"/>
    <n v="140.405"/>
    <n v="25444.227339999998"/>
    <n v="124668.75196000001"/>
    <n v="50185255.689520001"/>
    <n v="43632017.294430003"/>
    <n v="66086177.438960001"/>
    <n v="59849018.152109995"/>
    <n v="0"/>
    <n v="0"/>
    <n v="0"/>
    <n v="0"/>
    <n v="0"/>
    <n v="0"/>
    <s v="Accidentes y Enfermedades Total"/>
    <s v="Totales"/>
    <s v="Accidentes y Enfermedades Total"/>
    <x v="18"/>
    <x v="0"/>
    <n v="194529640.62219"/>
    <n v="189648317.7168"/>
    <n v="558940177.29368985"/>
    <n v="533186385.44996989"/>
    <n v="535437122.91273993"/>
    <n v="512068683.5256899"/>
    <n v="104862690.40417002"/>
    <n v="96161356.508719951"/>
    <n v="73824842.736680001"/>
    <n v="63674470.30387"/>
    <n v="77015502.467490003"/>
    <n v="70965784.153569996"/>
    <n v="73.444141258106967"/>
    <n v="73.798651277485661"/>
    <n v="6049718.3139200062"/>
    <n v="8.5248382527957531"/>
    <n v="100"/>
    <n v="100"/>
    <n v="39.590625994661323"/>
    <n v="37.419675011060484"/>
    <n v="13.778845321227093"/>
    <n v="14.383668814095508"/>
    <n v="13.309751728502992"/>
    <n v="13.858645614677535"/>
    <m/>
    <m/>
    <m/>
    <n v="0"/>
    <m/>
    <n v="0"/>
    <m/>
    <n v="0"/>
    <m/>
    <n v="15.918197688139536"/>
    <n v="70.231635591564569"/>
    <n v="65.752203233088139"/>
    <n v="73.266999341815946"/>
    <n v="15.019333969521909"/>
    <n v="10.42148974106456"/>
    <n v="75.939111073375727"/>
    <n v="72.903480527510951"/>
    <m/>
    <n v="2025"/>
    <n v="2"/>
    <d v="2026-08-03T00:00:00"/>
    <n v="1.0336597699512124"/>
    <s v="28 Accidentes y Enfermedades Total"/>
    <n v="8.5248382527957531"/>
    <n v="4.9908697306832419"/>
    <n v="15.918197688139538"/>
    <n v="12.143474146827582"/>
    <n v="0.39953114904589782"/>
    <n v="0.13567284985265973"/>
    <m/>
    <m/>
    <m/>
    <m/>
    <n v="0.36641359035056725"/>
    <n v="0.13918404834299253"/>
    <x v="18"/>
    <x v="5"/>
  </r>
  <r>
    <n v="2026"/>
    <n v="6"/>
    <n v="5.0999999999999996"/>
    <x v="46"/>
    <s v="Accidentes Personales"/>
    <n v="5.0999999999999996"/>
    <m/>
    <m/>
    <x v="5"/>
    <n v="1902482.0027599998"/>
    <n v="1858045.7621899999"/>
    <n v="3976119.6352400002"/>
    <n v="3805480.93279"/>
    <n v="201162.45305999997"/>
    <n v="280071.02372000011"/>
    <n v="369797.34666999994"/>
    <n v="476433.68262999994"/>
    <n v="35563119.782749981"/>
    <n v="35274659.092"/>
    <n v="145.131"/>
    <n v="140.405"/>
    <n v="-1253.9931900000001"/>
    <n v="7781.9302199999984"/>
    <n v="103559.45748000001"/>
    <n v="217872.50954999999"/>
    <n v="1464516.20318"/>
    <n v="1523866.6133899998"/>
    <n v="0"/>
    <n v="0"/>
    <n v="0"/>
    <n v="0"/>
    <n v="0"/>
    <n v="0"/>
    <s v="Accidentes Personales"/>
    <s v="Accidentes y Enfermedades"/>
    <s v="Accidentes Personales"/>
    <x v="19"/>
    <x v="0"/>
    <n v="116082995.78198999"/>
    <n v="107367410.96538"/>
    <n v="558940177.29368985"/>
    <n v="533186385.44996989"/>
    <n v="535437122.91273993"/>
    <n v="512068683.5256899"/>
    <n v="3258047.170789999"/>
    <n v="3201354.5602400005"/>
    <n v="762805.7273899999"/>
    <n v="869289.54186999996"/>
    <n v="2998077.8710099999"/>
    <n v="2546176.3918099999"/>
    <n v="58.393322841261785"/>
    <n v="58.039362002149034"/>
    <n v="44436.240569999907"/>
    <n v="2.3915579193068304"/>
    <n v="63.45672409499781"/>
    <n v="72.973960805173093"/>
    <n v="1.6388980917868123"/>
    <n v="1.7305490981701293"/>
    <n v="0.34037309895516038"/>
    <n v="0.35531380275066338"/>
    <n v="0.3484795960463144"/>
    <n v="0.36285088738428661"/>
    <m/>
    <m/>
    <m/>
    <n v="0"/>
    <m/>
    <n v="0"/>
    <m/>
    <n v="0"/>
    <m/>
    <n v="-28.174485747189848"/>
    <n v="10.57368494252068"/>
    <n v="15.07341904162211"/>
    <n v="26.371387345018139"/>
    <n v="-52.467864030255761"/>
    <n v="-3.8947247540234931"/>
    <n v="7.0712401307090067"/>
    <n v="14.29734778855217"/>
    <m/>
    <n v="2025"/>
    <n v="2"/>
    <d v="2026-08-03T00:00:00"/>
    <n v="1.0336597699512124"/>
    <s v="29 Accidentes Personales"/>
    <n v="2.3915579193068304"/>
    <n v="-0.94268840109778662"/>
    <n v="-28.174485747189852"/>
    <n v="-30.5133890852691"/>
    <n v="1.1180457900008624E-2"/>
    <n v="7.8649194709947551E-2"/>
    <m/>
    <m/>
    <m/>
    <m/>
    <n v="1.1300753701809866E-2"/>
    <n v="9.278752215679692E-2"/>
    <x v="19"/>
    <x v="5"/>
  </r>
  <r>
    <n v="2026"/>
    <n v="6"/>
    <n v="5.0999999999999996"/>
    <x v="46"/>
    <s v="AP Individual"/>
    <n v="5.0999999999999996"/>
    <m/>
    <m/>
    <x v="5"/>
    <n v="1460234.5800600001"/>
    <n v="1528812.4134"/>
    <n v="2994018.3767999997"/>
    <n v="2999792.2763499999"/>
    <n v="64042.541039999996"/>
    <n v="161847.31200999999"/>
    <n v="146818.58562999999"/>
    <n v="254195.03361000001"/>
    <n v="35563119.782749981"/>
    <n v="35274659.092"/>
    <n v="145.131"/>
    <n v="140.405"/>
    <n v="32.077820000000003"/>
    <n v="16368.88927"/>
    <n v="54224.86783000001"/>
    <n v="134889.93165000001"/>
    <n v="1248149.8083800001"/>
    <n v="1302880.37112"/>
    <n v="0"/>
    <n v="0"/>
    <n v="0"/>
    <n v="0"/>
    <n v="0"/>
    <n v="0"/>
    <s v="AP Individual"/>
    <s v="Accidentes y Enfermedades"/>
    <s v="Accidentes Personales"/>
    <x v="20"/>
    <x v="0"/>
    <n v="123182479.66693999"/>
    <n v="114902898.38664"/>
    <n v="558940177.29368985"/>
    <n v="533186385.44996989"/>
    <n v="535437122.91273993"/>
    <n v="512068683.5256899"/>
    <n v="1831690.0583299999"/>
    <n v="1927936.4523199999"/>
    <n v="148204.84184000004"/>
    <n v="240716.59444999998"/>
    <n v="2315081.4116700003"/>
    <n v="2397973.9833200001"/>
    <n v="79.720615036330685"/>
    <n v="79.297863348155985"/>
    <n v="-68577.833339999896"/>
    <n v="-4.4856931261753941"/>
    <n v="63.074869535868707"/>
    <n v="63.754336954204817"/>
    <n v="1.1854239206810686"/>
    <n v="1.330525543625241"/>
    <n v="0.26125060236862052"/>
    <n v="0.27271821798915019"/>
    <n v="0.28673132981626964"/>
    <n v="0.29855612393123454"/>
    <m/>
    <m/>
    <m/>
    <n v="0"/>
    <m/>
    <n v="0"/>
    <m/>
    <n v="0"/>
    <m/>
    <n v="-60.43027206034597"/>
    <n v="4.3857707463254663"/>
    <n v="10.586472911353455"/>
    <n v="43.212178660896562"/>
    <n v="-59.800655863109412"/>
    <n v="-4.2007358429194674"/>
    <n v="4.3444198337361133"/>
    <n v="10.353209292273249"/>
    <m/>
    <n v="2025"/>
    <n v="2"/>
    <d v="2026-08-03T00:00:00"/>
    <n v="1.0336597699512124"/>
    <s v="30 AP Individual"/>
    <n v="-4.4856931261753941"/>
    <n v="-7.5959908178173787"/>
    <n v="-60.43027206034597"/>
    <n v="-61.718808170775887"/>
    <n v="8.4188856182754231E-3"/>
    <n v="0.14205823239362442"/>
    <m/>
    <m/>
    <m/>
    <m/>
    <n v="8.5040999787587696E-3"/>
    <n v="0.14127062166109769"/>
    <x v="20"/>
    <x v="5"/>
  </r>
  <r>
    <n v="2026"/>
    <n v="6"/>
    <n v="5.0999999999999996"/>
    <x v="46"/>
    <s v="AP Gpo y Col"/>
    <n v="5.0999999999999996"/>
    <m/>
    <m/>
    <x v="5"/>
    <n v="803262.6814"/>
    <n v="492509.18454000005"/>
    <n v="1368410.76975"/>
    <n v="998202.84174999991"/>
    <n v="265947.82773999998"/>
    <n v="181482.97373000003"/>
    <n v="510814.77648999996"/>
    <n v="339050.29898999998"/>
    <n v="35563119.782749981"/>
    <n v="35274659.092"/>
    <n v="145.131"/>
    <n v="140.405"/>
    <n v="5225.4126299999989"/>
    <n v="-2058.0897200000009"/>
    <n v="165629.13457999998"/>
    <n v="146258.86491999999"/>
    <n v="499853.91834999999"/>
    <n v="381296.60407"/>
    <n v="0"/>
    <n v="0"/>
    <n v="0"/>
    <n v="0"/>
    <n v="0"/>
    <n v="0"/>
    <s v="AP Gpo y Col"/>
    <s v="Accidentes y Enfermedades"/>
    <s v="Accidentes Personales"/>
    <x v="21"/>
    <x v="0"/>
    <n v="97219629.870600015"/>
    <n v="93139055.416529998"/>
    <n v="558940177.29368985"/>
    <n v="533186385.44996989"/>
    <n v="535437122.91273993"/>
    <n v="512068683.5256899"/>
    <n v="1426357.1124600004"/>
    <n v="1273418.1079200001"/>
    <n v="614600.88751999999"/>
    <n v="628572.9474200001"/>
    <n v="28836160.704860002"/>
    <n v="26045872.409089997"/>
    <n v="56.315678197491096"/>
    <n v="38.676156831511065"/>
    <n v="310753.49685999996"/>
    <n v="63.095980057761047"/>
    <n v="2.7856089776355679"/>
    <n v="1.8909298824949881"/>
    <n v="0.82623507461317036"/>
    <n v="0.52878911251293537"/>
    <n v="0.1437117448399014"/>
    <n v="0.15001998311777637"/>
    <n v="9.2370922810483758E-2"/>
    <n v="9.618029775790643E-2"/>
    <m/>
    <m/>
    <m/>
    <n v="0"/>
    <m/>
    <n v="0"/>
    <m/>
    <n v="0"/>
    <m/>
    <n v="46.541475640388128"/>
    <n v="33.108450560217946"/>
    <n v="36.848647584004709"/>
    <n v="43.271630929974151"/>
    <n v="13.243826054984797"/>
    <n v="31.093199628453739"/>
    <n v="33.135507895333873"/>
    <n v="38.358292037961391"/>
    <m/>
    <n v="2025"/>
    <n v="2"/>
    <d v="2026-08-03T00:00:00"/>
    <n v="1.0336597699512124"/>
    <s v="31 AP Gpo y Col"/>
    <n v="63.095980057761047"/>
    <n v="57.784974126891861"/>
    <n v="46.541475640388128"/>
    <n v="41.769545357564532"/>
    <n v="3.8478366861777764E-3"/>
    <n v="7.6227899999985027E-2"/>
    <m/>
    <m/>
    <m/>
    <m/>
    <n v="4.0964999246377413E-3"/>
    <n v="8.2820617434399599E-2"/>
    <x v="21"/>
    <x v="5"/>
  </r>
  <r>
    <n v="2026"/>
    <n v="6"/>
    <n v="5.0999999999999996"/>
    <x v="46"/>
    <s v="Gastos Medicos"/>
    <n v="5.0999999999999996"/>
    <m/>
    <m/>
    <x v="5"/>
    <n v="76584516.855720013"/>
    <n v="70602329.240340009"/>
    <n v="141216025.25433001"/>
    <n v="128100025.26815"/>
    <n v="53903488.837079994"/>
    <n v="46508756.787490003"/>
    <n v="114125223.58574"/>
    <n v="94064118.118139997"/>
    <n v="35563119.782749981"/>
    <n v="35274659.092"/>
    <n v="145.131"/>
    <n v="140.405"/>
    <n v="18932.743699999999"/>
    <n v="118139.88263000001"/>
    <n v="50022992.64683"/>
    <n v="43487110.165940002"/>
    <n v="65731729.419319995"/>
    <n v="59555448.477230005"/>
    <n v="0"/>
    <n v="0"/>
    <n v="0"/>
    <n v="0"/>
    <n v="0"/>
    <n v="0"/>
    <s v="Gastos Medicos"/>
    <s v="Accidentes y Enfermedades"/>
    <s v="Gastos Medicos"/>
    <x v="22"/>
    <x v="0"/>
    <n v="194529640.62219003"/>
    <n v="189648317.71679997"/>
    <n v="558940177.29368985"/>
    <n v="533186385.44996989"/>
    <n v="535437122.91273993"/>
    <n v="512068683.5256899"/>
    <n v="98610475.131789997"/>
    <n v="90208136.069440037"/>
    <n v="71280271.095210001"/>
    <n v="60948248.666680008"/>
    <n v="77015502.467490003"/>
    <n v="70965784.153570011"/>
    <n v="77.663672904290408"/>
    <n v="78.266032662499583"/>
    <n v="5982187.615380004"/>
    <n v="8.4730740185863027"/>
    <n v="99.440391092751852"/>
    <n v="99.487844857116656"/>
    <n v="39.369073325159896"/>
    <n v="37.228028221041114"/>
    <n v="13.701737675493561"/>
    <n v="14.303176522222754"/>
    <n v="13.241585150520462"/>
    <n v="13.787667848427986"/>
    <m/>
    <m/>
    <m/>
    <n v="0"/>
    <m/>
    <n v="0"/>
    <m/>
    <n v="0"/>
    <m/>
    <n v="15.89965537754181"/>
    <n v="70.384316634954388"/>
    <n v="65.874252716461839"/>
    <n v="75.621890894719513"/>
    <n v="15.029470700513547"/>
    <n v="10.370639630816282"/>
    <n v="76.101744300260492"/>
    <n v="73.019532684010514"/>
    <m/>
    <n v="2025"/>
    <n v="2"/>
    <d v="2026-08-03T00:00:00"/>
    <n v="1.0336597699512124"/>
    <s v="32 Gastos Medicos"/>
    <n v="8.4730740185863027"/>
    <n v="4.9407911306310179"/>
    <n v="15.899655377541801"/>
    <n v="12.125535642169892"/>
    <n v="0.39708559349404249"/>
    <n v="0.15187111925699709"/>
    <m/>
    <m/>
    <m/>
    <m/>
    <n v="0.36483626132683705"/>
    <n v="0.15690129795744673"/>
    <x v="22"/>
    <x v="5"/>
  </r>
  <r>
    <n v="2026"/>
    <n v="6"/>
    <n v="5.0999999999999996"/>
    <x v="46"/>
    <s v="GMM. Individual"/>
    <n v="5.0999999999999996"/>
    <m/>
    <m/>
    <x v="5"/>
    <n v="37696882.55686"/>
    <n v="33832515.824139997"/>
    <n v="72782114.732179999"/>
    <n v="66095037.901329994"/>
    <n v="26750998.165109996"/>
    <n v="23143423.746679999"/>
    <n v="55861303.395249993"/>
    <n v="46598806.162690014"/>
    <n v="35563119.782749981"/>
    <n v="35274659.092"/>
    <n v="145.131"/>
    <n v="140.405"/>
    <n v="0"/>
    <n v="0"/>
    <n v="25715853.694770001"/>
    <n v="22053938.294229999"/>
    <n v="35595685.95803"/>
    <n v="31378500.09082"/>
    <n v="0"/>
    <n v="0"/>
    <n v="0"/>
    <n v="0"/>
    <n v="0"/>
    <n v="0"/>
    <s v="GMM. Individual"/>
    <s v="Accidentes y Enfermedades"/>
    <s v="Gastos Medicos"/>
    <x v="23"/>
    <x v="0"/>
    <n v="194529640.62219003"/>
    <n v="189648317.71679997"/>
    <n v="558940177.29368985"/>
    <n v="533186385.44996989"/>
    <n v="535437122.91273993"/>
    <n v="512068683.5256899"/>
    <n v="47491324.482370012"/>
    <n v="42836881.990619987"/>
    <n v="33535124.903859999"/>
    <n v="29112160.675519999"/>
    <n v="77015502.467490003"/>
    <n v="70965784.153569996"/>
    <n v="79.376355508581455"/>
    <n v="78.979874939423283"/>
    <n v="3864366.7327200025"/>
    <n v="11.422049583326356"/>
    <n v="48.947135770194727"/>
    <n v="47.674405669817467"/>
    <n v="19.37847745787688"/>
    <n v="17.839607665100289"/>
    <n v="6.7443501269461485"/>
    <n v="7.0403939031704859"/>
    <n v="6.345345032692058"/>
    <n v="6.6070269306837348"/>
    <m/>
    <m/>
    <m/>
    <n v="0"/>
    <m/>
    <n v="0"/>
    <m/>
    <n v="0"/>
    <m/>
    <n v="15.587902887305138"/>
    <n v="70.96342283678284"/>
    <n v="68.405860997682083"/>
    <n v="79.770086563866855"/>
    <n v="16.604360417105511"/>
    <n v="13.439730563934017"/>
    <n v="72.244298719487901"/>
    <n v="70.283596189742781"/>
    <m/>
    <n v="2025"/>
    <n v="2"/>
    <d v="2026-08-03T00:00:00"/>
    <n v="1.0336597699512124"/>
    <s v="33 GMM. Individual"/>
    <n v="11.422049583326356"/>
    <n v="7.793737187416462"/>
    <n v="15.587902887305146"/>
    <n v="11.823934961462967"/>
    <n v="0.20465615833705125"/>
    <n v="0.16798794353551116"/>
    <m/>
    <m/>
    <m/>
    <m/>
    <n v="0.18737257737614765"/>
    <n v="0.16909467911968848"/>
    <x v="23"/>
    <x v="5"/>
  </r>
  <r>
    <n v="2026"/>
    <n v="6"/>
    <n v="5.0999999999999996"/>
    <x v="46"/>
    <s v="GMM. Gpo y Col"/>
    <n v="5.0999999999999996"/>
    <m/>
    <m/>
    <x v="5"/>
    <n v="40963853.790540002"/>
    <n v="38576890.605760001"/>
    <n v="72068489.614250004"/>
    <n v="65348170.949359998"/>
    <n v="28307017.250239998"/>
    <n v="24610198.978970002"/>
    <n v="61132676.117629997"/>
    <n v="50066433.716330007"/>
    <n v="35563119.782749981"/>
    <n v="35274659.092"/>
    <n v="145.131"/>
    <n v="140.405"/>
    <n v="18932.743699999999"/>
    <n v="118139.88263000001"/>
    <n v="25227760.406470001"/>
    <n v="22451525.145119999"/>
    <n v="31827669.238080002"/>
    <n v="29738385.119500004"/>
    <n v="0"/>
    <n v="0"/>
    <n v="0"/>
    <n v="0"/>
    <n v="0"/>
    <n v="0"/>
    <s v="GMM. Gpo y Col"/>
    <s v="Accidentes y Enfermedades"/>
    <s v="Gastos Medicos"/>
    <x v="24"/>
    <x v="0"/>
    <n v="183096924.91334999"/>
    <n v="179448639.24210998"/>
    <n v="558940177.29368985"/>
    <n v="533186385.44996989"/>
    <n v="535437122.91273993"/>
    <n v="512068683.5256899"/>
    <n v="51119150.649419993"/>
    <n v="47371254.078819998"/>
    <n v="37745146.191339992"/>
    <n v="31836731.141160015"/>
    <n v="76769468.571109995"/>
    <n v="71214744.496359989"/>
    <n v="80.134065746659246"/>
    <n v="81.435231884663111"/>
    <n v="2386963.1847800016"/>
    <n v="6.1875468636749087"/>
    <n v="53.359564098839648"/>
    <n v="54.169808343175042"/>
    <n v="22.372769946806049"/>
    <n v="21.497455076108167"/>
    <n v="7.328844025648908"/>
    <n v="7.6505442072636933"/>
    <n v="7.2351604726748526"/>
    <n v="7.5335383410191774"/>
    <m/>
    <m/>
    <m/>
    <n v="0"/>
    <m/>
    <n v="0"/>
    <m/>
    <n v="0"/>
    <m/>
    <n v="15.021488751184076"/>
    <n v="69.102427215422495"/>
    <n v="63.795185647480359"/>
    <n v="74.99511886043399"/>
    <n v="12.365464009261018"/>
    <n v="7.0255466468151173"/>
    <n v="79.263612480572149"/>
    <n v="75.496786577015982"/>
    <m/>
    <n v="2025"/>
    <n v="2"/>
    <d v="2026-08-03T00:00:00"/>
    <n v="1.0336597699512124"/>
    <s v="34 GMM. Gpo y Col"/>
    <n v="6.1875468636749087"/>
    <n v="2.7296891594096135"/>
    <n v="15.021488751184069"/>
    <n v="11.275965356195449"/>
    <n v="0.20264951459406857"/>
    <n v="0.17904596678359425"/>
    <m/>
    <m/>
    <m/>
    <m/>
    <n v="0.18525528702892674"/>
    <n v="0.19178781314543777"/>
    <x v="24"/>
    <x v="5"/>
  </r>
  <r>
    <n v="2026"/>
    <n v="6"/>
    <n v="5.0999999999999996"/>
    <x v="46"/>
    <s v="Salud"/>
    <n v="5.0999999999999996"/>
    <m/>
    <m/>
    <x v="5"/>
    <n v="2918084.7209399999"/>
    <n v="2685177.5911199995"/>
    <n v="5033018.0477599995"/>
    <n v="4488368.6833699998"/>
    <n v="1750151.31158"/>
    <n v="1835197.9611499999"/>
    <n v="3854324.8086399999"/>
    <n v="3491566.4722099993"/>
    <n v="35563119.782749981"/>
    <n v="35274659.092"/>
    <n v="145.131"/>
    <n v="140.405"/>
    <n v="124.3394"/>
    <n v="97.772229999999993"/>
    <n v="914859.46106999996"/>
    <n v="1074139.1895099999"/>
    <n v="1290629.3109200001"/>
    <n v="1274471.2328100002"/>
    <n v="0"/>
    <n v="0"/>
    <n v="0"/>
    <n v="0"/>
    <n v="0"/>
    <n v="0"/>
    <s v="Salud"/>
    <s v="Accidentes y Enfermedades"/>
    <s v="Salud"/>
    <x v="25"/>
    <x v="0"/>
    <n v="3965275.7209799998"/>
    <n v="3917349.5514399996"/>
    <n v="558940177.29368985"/>
    <n v="533186385.44996989"/>
    <n v="535437122.91273993"/>
    <n v="512068683.5256899"/>
    <n v="2994168.1015900001"/>
    <n v="2751865.87904"/>
    <n v="1781765.9140800002"/>
    <n v="1856932.0953199998"/>
    <n v="3965275.7209799998"/>
    <n v="3917349.5514399996"/>
    <n v="97.458947591833692"/>
    <n v="97.576615618226825"/>
    <n v="232907.12982000038"/>
    <n v="8.6738072964050783"/>
    <n v="73.590966335597173"/>
    <n v="68.545774530969311"/>
    <n v="73.590966335597173"/>
    <n v="68.545774530969311"/>
    <n v="0.52207460466859934"/>
    <n v="0.54499111026628599"/>
    <n v="0.50360955650694428"/>
    <n v="0.524378404207819"/>
    <m/>
    <m/>
    <m/>
    <n v="0"/>
    <m/>
    <n v="0"/>
    <m/>
    <n v="0"/>
    <m/>
    <n v="-4.6341948591042792"/>
    <n v="59.976028078315188"/>
    <n v="68.345496671023938"/>
    <n v="98.225659035781689"/>
    <n v="-14.828592978965794"/>
    <n v="1.2678260359297422"/>
    <n v="70.884757794463866"/>
    <n v="84.281163972740217"/>
    <m/>
    <n v="2025"/>
    <n v="2"/>
    <d v="2026-08-03T00:00:00"/>
    <n v="1.0336597699512124"/>
    <s v="35 Salud"/>
    <n v="8.6738072964050783"/>
    <n v="5.134987793453873"/>
    <n v="-4.6341948591042819"/>
    <n v="-7.7396567872648525"/>
    <n v="1.4152352432818009E-2"/>
    <n v="0.38207475053122164"/>
    <m/>
    <m/>
    <m/>
    <m/>
    <n v="1.2724059704344317E-2"/>
    <n v="0.34711594826662645"/>
    <x v="25"/>
    <x v="5"/>
  </r>
  <r>
    <n v="2026"/>
    <n v="6"/>
    <n v="5.0999999999999996"/>
    <x v="46"/>
    <s v="Salud Individual"/>
    <n v="5.0999999999999996"/>
    <m/>
    <m/>
    <x v="5"/>
    <n v="1633806.4747600001"/>
    <n v="1377918.9556300002"/>
    <n v="3045567.7491799998"/>
    <n v="2559771.2071099998"/>
    <n v="929609.05046000006"/>
    <n v="876883.87749999994"/>
    <n v="2081286.4974700003"/>
    <n v="1565676.3238599997"/>
    <n v="35563119.782749981"/>
    <n v="35274659.092"/>
    <n v="145.131"/>
    <n v="140.405"/>
    <n v="0"/>
    <n v="0"/>
    <n v="600582.14997999999"/>
    <n v="623903.09643999999"/>
    <n v="932408.34549000009"/>
    <n v="896044.93152999994"/>
    <n v="0"/>
    <n v="0"/>
    <n v="0"/>
    <n v="0"/>
    <n v="0"/>
    <n v="0"/>
    <s v="Salud Individual"/>
    <s v="Accidentes y Enfermedades"/>
    <s v="Salud"/>
    <x v="26"/>
    <x v="0"/>
    <n v="3675109.19196"/>
    <n v="3607282.0745299994"/>
    <n v="558940177.29368985"/>
    <n v="533186385.44996989"/>
    <n v="535437122.91273993"/>
    <n v="512068683.5256899"/>
    <n v="1641982.0218999998"/>
    <n v="1385215.7678700001"/>
    <n v="931939.87865000009"/>
    <n v="878203.38696999988"/>
    <n v="3675109.19196"/>
    <n v="3607282.0745299994"/>
    <n v="99.502092773796676"/>
    <n v="99.473236414914624"/>
    <n v="255887.51912999991"/>
    <n v="18.570578340944977"/>
    <n v="44.455998160116231"/>
    <n v="38.198259164679612"/>
    <n v="44.455998160116231"/>
    <n v="38.198259164679612"/>
    <n v="0.2923043540492406"/>
    <n v="0.30513507652816618"/>
    <n v="0.2584310089739329"/>
    <n v="0.2690886984423197"/>
    <m/>
    <m/>
    <m/>
    <n v="0"/>
    <m/>
    <n v="0"/>
    <m/>
    <n v="0"/>
    <m/>
    <n v="6.0127885017477789"/>
    <n v="56.898357597496727"/>
    <n v="63.638276686532599"/>
    <n v="99.749895004667422"/>
    <n v="-3.7379116393346457"/>
    <n v="4.0582132302126261"/>
    <n v="64.411923475908125"/>
    <n v="69.62855036462102"/>
    <m/>
    <n v="2025"/>
    <n v="2"/>
    <d v="2026-08-03T00:00:00"/>
    <n v="1.0336597699512124"/>
    <s v="36 Salud Individual"/>
    <n v="18.570578340944977"/>
    <n v="14.709483514620453"/>
    <n v="6.0127885017477833"/>
    <n v="2.5606215735294242"/>
    <n v="8.5638373904903115E-3"/>
    <n v="0.82162097217962349"/>
    <m/>
    <m/>
    <m/>
    <m/>
    <n v="7.2566858844300922E-3"/>
    <n v="0.78037612793940236"/>
    <x v="26"/>
    <x v="5"/>
  </r>
  <r>
    <n v="2026"/>
    <n v="6"/>
    <n v="5.0999999999999996"/>
    <x v="46"/>
    <s v="Salud Gpo y Col"/>
    <n v="5.0999999999999996"/>
    <m/>
    <m/>
    <x v="5"/>
    <n v="1306403.0353299999"/>
    <n v="1314198.37989"/>
    <n v="1950933.8678299999"/>
    <n v="1761857.5262299997"/>
    <n v="797913.56151999999"/>
    <n v="871629.2114400001"/>
    <n v="1701377.2828700002"/>
    <n v="1773674.93359"/>
    <n v="35563119.782749981"/>
    <n v="35274659.092"/>
    <n v="145.131"/>
    <n v="140.405"/>
    <n v="124.3394"/>
    <n v="97.772229999999993"/>
    <n v="292233.92634000001"/>
    <n v="363551.22086"/>
    <n v="351227.12052000005"/>
    <n v="322566.94911000005"/>
    <n v="0"/>
    <n v="0"/>
    <n v="0"/>
    <n v="0"/>
    <n v="0"/>
    <n v="0"/>
    <s v="Salud Gpo y Col"/>
    <s v="Accidentes y Enfermedades"/>
    <s v="Salud"/>
    <x v="27"/>
    <x v="0"/>
    <n v="3961620.8368500001"/>
    <n v="3885246.9279399998"/>
    <n v="558940177.29368985"/>
    <n v="533186385.44996989"/>
    <n v="535437122.91273993"/>
    <n v="512068683.5256899"/>
    <n v="1352186.07969"/>
    <n v="1366650.1111700002"/>
    <n v="849826.03543000005"/>
    <n v="978728.70835000009"/>
    <n v="3961620.8368500001"/>
    <n v="3885246.9279399998"/>
    <n v="96.61414615579416"/>
    <n v="96.162021950512568"/>
    <n v="-7795.3445600001141"/>
    <n v="-0.5931634583701606"/>
    <n v="32.976478293383551"/>
    <n v="33.825350209769098"/>
    <n v="32.976478293383551"/>
    <n v="33.825350209769098"/>
    <n v="0.23372859715603567"/>
    <n v="0.24398813220556323"/>
    <n v="0.24648010822348995"/>
    <n v="0.25664494279195033"/>
    <m/>
    <m/>
    <m/>
    <n v="0"/>
    <m/>
    <n v="0"/>
    <m/>
    <n v="0"/>
    <m/>
    <n v="-8.4572257276940057"/>
    <n v="61.077136223772285"/>
    <n v="66.324021150669537"/>
    <n v="93.89139991648608"/>
    <n v="-19.616849133746573"/>
    <n v="8.8850303755783955"/>
    <n v="83.20369050867734"/>
    <n v="112.70566369650714"/>
    <m/>
    <n v="2025"/>
    <n v="2"/>
    <d v="2026-08-03T00:00:00"/>
    <n v="1.0336597699512124"/>
    <s v="37 Salud Gpo y Col"/>
    <n v="-0.5931634583701606"/>
    <n v="-3.8302162554689274"/>
    <n v="-8.457225727694011"/>
    <n v="-11.438195687323017"/>
    <n v="5.4858344255171547E-3"/>
    <n v="0.30539255898513473"/>
    <m/>
    <m/>
    <m/>
    <m/>
    <n v="5.5168265305258349E-3"/>
    <n v="0.29696781842276426"/>
    <x v="27"/>
    <x v="5"/>
  </r>
  <r>
    <n v="2026"/>
    <n v="6"/>
    <n v="5.0999999999999996"/>
    <x v="46"/>
    <s v="Daños"/>
    <n v="5.0999999999999996"/>
    <m/>
    <m/>
    <x v="5"/>
    <n v="98988195.121640012"/>
    <n v="99040875.871879995"/>
    <n v="185243006.62547001"/>
    <n v="180321330.09334999"/>
    <n v="50953044.207220003"/>
    <n v="39360264.81448999"/>
    <n v="110537207.49761005"/>
    <n v="89447389.74278"/>
    <n v="35563119.782749981"/>
    <n v="35274659.092"/>
    <n v="145.131"/>
    <n v="140.405"/>
    <n v="395041.63173999998"/>
    <n v="342040.22226000001"/>
    <n v="42227357.018200003"/>
    <n v="37079486.065960005"/>
    <n v="65888922.022259995"/>
    <n v="63619902.796470001"/>
    <n v="0"/>
    <n v="0"/>
    <n v="0"/>
    <n v="0"/>
    <n v="0"/>
    <n v="0"/>
    <s v="Daños"/>
    <s v="Totales"/>
    <s v="Daños Total"/>
    <x v="28"/>
    <x v="0"/>
    <n v="177795847.73627999"/>
    <n v="172436012.78643"/>
    <n v="558940177.29368985"/>
    <n v="533186385.44996989"/>
    <n v="535437122.91273993"/>
    <n v="512068683.5256899"/>
    <n v="201069995.49796006"/>
    <n v="200376876.12440008"/>
    <n v="90289903.28847003"/>
    <n v="82104617.787379965"/>
    <n v="98988195.121640012"/>
    <n v="99040875.871879995"/>
    <n v="49.2307143472554"/>
    <n v="49.427298093215306"/>
    <n v="-52680.750239983201"/>
    <n v="-5.3190917160439444E-2"/>
    <n v="100"/>
    <n v="100"/>
    <n v="55.675200732734012"/>
    <n v="57.436305949933278"/>
    <n v="17.709980270326426"/>
    <n v="18.487361239196726"/>
    <n v="18.575282222987898"/>
    <n v="19.341326477917921"/>
    <m/>
    <m/>
    <m/>
    <n v="0"/>
    <m/>
    <n v="0"/>
    <m/>
    <n v="0"/>
    <m/>
    <n v="29.453001516550458"/>
    <n v="51.473859225948303"/>
    <n v="39.741434501656386"/>
    <n v="56.432715454826145"/>
    <n v="13.883339545436391"/>
    <n v="3.5665241945573856"/>
    <n v="64.088705236266975"/>
    <n v="58.282839860009005"/>
    <m/>
    <n v="2025"/>
    <n v="2"/>
    <d v="2026-08-03T00:00:00"/>
    <n v="1.0336597699512124"/>
    <s v="38 Daños Total"/>
    <n v="-5.3190917160439444E-2"/>
    <n v="-3.3078272093757306"/>
    <n v="29.453001516550458"/>
    <n v="25.237534902476177"/>
    <n v="0.52088514100307581"/>
    <n v="5.7983830179758014E-2"/>
    <m/>
    <m/>
    <m/>
    <m/>
    <n v="0.51119226871350654"/>
    <n v="5.5804971488474929E-2"/>
    <x v="28"/>
    <x v="5"/>
  </r>
  <r>
    <n v="2026"/>
    <n v="6"/>
    <n v="5.0999999999999996"/>
    <x v="46"/>
    <s v="Automoviles"/>
    <n v="5.0999999999999996"/>
    <m/>
    <m/>
    <x v="5"/>
    <n v="77274186.445069999"/>
    <n v="75158280.336649999"/>
    <n v="153720953.86001"/>
    <n v="147986033.20372999"/>
    <n v="46037693.613569997"/>
    <n v="40860334.526689991"/>
    <n v="96966459.341800034"/>
    <n v="83342766.982309967"/>
    <n v="35563119.782749981"/>
    <n v="35274659.092"/>
    <n v="145.131"/>
    <n v="140.405"/>
    <n v="301630.28785999998"/>
    <n v="271820.29414000001"/>
    <n v="42608105.157619998"/>
    <n v="38095449.023829997"/>
    <n v="64963396.371309996"/>
    <n v="62193034.554260001"/>
    <n v="0"/>
    <n v="0"/>
    <n v="0"/>
    <n v="0"/>
    <n v="0"/>
    <n v="0"/>
    <s v="Automoviles"/>
    <s v="Totales"/>
    <s v="Automoviles Total"/>
    <x v="29"/>
    <x v="0"/>
    <n v="209398461.08458999"/>
    <n v="199097535.23965001"/>
    <n v="558940177.29368985"/>
    <n v="533186385.44996989"/>
    <n v="535437122.91273993"/>
    <n v="512068683.5256899"/>
    <n v="111867630.92766999"/>
    <n v="104683930.16637003"/>
    <n v="65593449.113900006"/>
    <n v="57891971.036489993"/>
    <n v="77274186.445069999"/>
    <n v="75158280.336649999"/>
    <n v="69.076448481360089"/>
    <n v="71.795432419478246"/>
    <n v="2115906.1084199995"/>
    <n v="2.8152667928835085"/>
    <n v="100"/>
    <n v="100"/>
    <n v="36.902939040155509"/>
    <n v="37.749478036573066"/>
    <n v="13.825126477617122"/>
    <n v="14.431981485464421"/>
    <n v="14.096061412600017"/>
    <n v="14.677382693893911"/>
    <m/>
    <m/>
    <m/>
    <n v="0"/>
    <m/>
    <n v="0"/>
    <m/>
    <n v="0"/>
    <m/>
    <n v="12.670868084788079"/>
    <n v="59.577066717222159"/>
    <n v="54.365712392124756"/>
    <n v="70.186419887186688"/>
    <n v="11.845656763271606"/>
    <n v="4.4544567360401244"/>
    <n v="65.587865686833396"/>
    <n v="61.253562069871052"/>
    <m/>
    <n v="2025"/>
    <n v="2"/>
    <d v="2026-08-03T00:00:00"/>
    <n v="1.0336597699512124"/>
    <s v="39 Automoviles Total"/>
    <n v="2.8152667928835085"/>
    <n v="-0.53277704932227476"/>
    <n v="12.670868084788079"/>
    <n v="9.0018895580177247"/>
    <n v="0.43224822456260686"/>
    <n v="0.14479723420786636"/>
    <m/>
    <m/>
    <m/>
    <m/>
    <n v="0.41952505570009047"/>
    <n v="0.15081995674874421"/>
    <x v="29"/>
    <x v="5"/>
  </r>
  <r>
    <n v="2026"/>
    <n v="6"/>
    <n v="5.0999999999999996"/>
    <x v="46"/>
    <s v="Automoviles Residentes"/>
    <n v="5.0999999999999996"/>
    <m/>
    <m/>
    <x v="5"/>
    <n v="47310833.249229997"/>
    <n v="44619248.757989995"/>
    <n v="94853613.961929992"/>
    <n v="87859267.496520013"/>
    <n v="28377066.661029994"/>
    <n v="24259726.575999998"/>
    <n v="59974357.567580007"/>
    <n v="49267682.399209991"/>
    <n v="35563119.782749981"/>
    <n v="35274659.092"/>
    <n v="145.131"/>
    <n v="140.405"/>
    <n v="267675.26753999997"/>
    <n v="251307.59878999999"/>
    <n v="25932746.658950001"/>
    <n v="22630905.227369998"/>
    <n v="38371108.237939999"/>
    <n v="36414715.787880003"/>
    <n v="0"/>
    <n v="0"/>
    <n v="0"/>
    <n v="0"/>
    <n v="0"/>
    <n v="0"/>
    <s v="Automoviles Residentes"/>
    <s v="Automóviles"/>
    <s v="Automóviles"/>
    <x v="30"/>
    <x v="0"/>
    <n v="209398461.08459002"/>
    <n v="199097535.23964998"/>
    <n v="558940177.29368985"/>
    <n v="533186385.44996989"/>
    <n v="535437122.91273993"/>
    <n v="512068683.5256899"/>
    <n v="70203684.327219978"/>
    <n v="63495573.047850005"/>
    <n v="41862778.105490007"/>
    <n v="35779806.134049997"/>
    <n v="77274186.445070013"/>
    <n v="75158280.336649999"/>
    <n v="67.390812466072006"/>
    <n v="70.271432505011191"/>
    <n v="2691584.4912400022"/>
    <n v="6.0323393292407657"/>
    <n v="61.224628075328468"/>
    <n v="59.367043202865801"/>
    <n v="22.593687176200401"/>
    <n v="22.410748934828671"/>
    <n v="8.4643822668648436"/>
    <n v="8.8359269883758564"/>
    <n v="8.3684148687207465"/>
    <n v="8.7135281249339478"/>
    <m/>
    <m/>
    <m/>
    <n v="0"/>
    <m/>
    <n v="0"/>
    <m/>
    <n v="0"/>
    <m/>
    <n v="16.971914634451224"/>
    <n v="59.980061039174025"/>
    <n v="54.370540184533688"/>
    <n v="67.785913752600536"/>
    <n v="14.589966236024576"/>
    <n v="5.372532526290219"/>
    <n v="67.584043958648593"/>
    <n v="62.14769149702466"/>
    <m/>
    <n v="2025"/>
    <n v="2"/>
    <d v="2026-08-03T00:00:00"/>
    <n v="1.0336597699512124"/>
    <s v="41 Automoviles Residentes"/>
    <n v="6.0323393292407657"/>
    <n v="2.5795357540570349"/>
    <n v="16.971914634451227"/>
    <n v="13.162878187638247"/>
    <n v="0.26671904642049732"/>
    <n v="0.1198114898465794"/>
    <m/>
    <m/>
    <m/>
    <m/>
    <n v="0.24907191099246023"/>
    <n v="0.12685352172056458"/>
    <x v="30"/>
    <x v="5"/>
  </r>
  <r>
    <n v="2026"/>
    <n v="6"/>
    <n v="5.0999999999999996"/>
    <x v="46"/>
    <s v="Camiones"/>
    <n v="5.0999999999999996"/>
    <m/>
    <m/>
    <x v="5"/>
    <n v="27651537.965269998"/>
    <n v="27229875.259989999"/>
    <n v="54618491.029019997"/>
    <n v="55143545.12895"/>
    <n v="16087199.300640002"/>
    <n v="14803356.040679991"/>
    <n v="33873434.191499993"/>
    <n v="30237053.694010008"/>
    <n v="35563119.782749981"/>
    <n v="35274659.092"/>
    <n v="145.131"/>
    <n v="140.405"/>
    <n v="17547.451659999999"/>
    <n v="-9004.905490000001"/>
    <n v="15431214.70269"/>
    <n v="14202258.20418"/>
    <n v="25049417.924370002"/>
    <n v="23840392.156410001"/>
    <n v="0"/>
    <n v="0"/>
    <n v="0"/>
    <n v="0"/>
    <n v="0"/>
    <n v="0"/>
    <s v="Camiones"/>
    <s v="Automóviles"/>
    <s v="Automóviles"/>
    <x v="31"/>
    <x v="0"/>
    <n v="161454511.46290001"/>
    <n v="156943837.74033999"/>
    <n v="558940177.29368985"/>
    <n v="533186385.44996989"/>
    <n v="535437122.91273993"/>
    <n v="512068683.5256899"/>
    <n v="37709407.170060001"/>
    <n v="36344121.306299999"/>
    <n v="21653502.093650013"/>
    <n v="20013592.176389989"/>
    <n v="76841642.523359999"/>
    <n v="75046408.949180007"/>
    <n v="73.327957240400181"/>
    <n v="74.922365106870501"/>
    <n v="421662.70527999848"/>
    <n v="1.5485296985534358"/>
    <n v="35.985094874649356"/>
    <n v="36.284048285947371"/>
    <n v="17.126519237354316"/>
    <n v="17.350076085842382"/>
    <n v="4.9471372945768328"/>
    <n v="5.1642922729839116"/>
    <n v="5.1070087314795174"/>
    <n v="5.3176216660052606"/>
    <m/>
    <m/>
    <m/>
    <n v="0"/>
    <m/>
    <n v="0"/>
    <m/>
    <n v="0"/>
    <m/>
    <n v="8.6726500155233524"/>
    <n v="58.178316594343983"/>
    <n v="54.364391681335334"/>
    <n v="74.293752719832071"/>
    <n v="8.6532471163514924"/>
    <n v="5.071333390943944"/>
    <n v="61.603086943099491"/>
    <n v="59.572250787667592"/>
    <m/>
    <n v="2025"/>
    <n v="2"/>
    <d v="2026-08-03T00:00:00"/>
    <n v="1.0336597699512124"/>
    <s v="42 Camiones"/>
    <n v="1.5485296985534358"/>
    <n v="-1.758264517398787"/>
    <n v="8.6726500155233541"/>
    <n v="5.1338681979009131"/>
    <n v="0.15358183242267989"/>
    <n v="0.21483916727473368"/>
    <m/>
    <m/>
    <m/>
    <m/>
    <n v="0.15632623120504122"/>
    <n v="0.21430306516898601"/>
    <x v="31"/>
    <x v="5"/>
  </r>
  <r>
    <n v="2026"/>
    <n v="6"/>
    <n v="5.0999999999999996"/>
    <x v="46"/>
    <s v="Automoviles Turistas"/>
    <n v="5.0999999999999996"/>
    <m/>
    <m/>
    <x v="5"/>
    <n v="953772.22271999996"/>
    <n v="964957.23317000002"/>
    <n v="1730982.6503900001"/>
    <n v="1791546.8591799999"/>
    <n v="501137.17906999984"/>
    <n v="514953.55024000001"/>
    <n v="941611.47666999989"/>
    <n v="887319.44844999979"/>
    <n v="35563119.782749981"/>
    <n v="35274659.092"/>
    <n v="145.131"/>
    <n v="140.405"/>
    <n v="0"/>
    <n v="0"/>
    <n v="446101.75794000004"/>
    <n v="292172.35927999998"/>
    <n v="568751.17006000003"/>
    <n v="607263.61972999992"/>
    <n v="0"/>
    <n v="0"/>
    <n v="0"/>
    <n v="0"/>
    <n v="0"/>
    <n v="0"/>
    <s v="Automoviles Turistas"/>
    <s v="Automóviles"/>
    <s v="Automóviles"/>
    <x v="32"/>
    <x v="0"/>
    <n v="128184599.84309"/>
    <n v="124576177.14192998"/>
    <n v="558940177.29368985"/>
    <n v="533186385.44996989"/>
    <n v="535437122.91273993"/>
    <n v="512068683.5256899"/>
    <n v="1083502.1167600001"/>
    <n v="1101931.6082300001"/>
    <n v="570070.38715999969"/>
    <n v="595710.09883999999"/>
    <n v="71296401.273410007"/>
    <n v="69454758.081690013"/>
    <n v="88.026798283705077"/>
    <n v="87.569611939889995"/>
    <n v="-11185.01045000006"/>
    <n v="-1.1591198102382183"/>
    <n v="1.337756472535605"/>
    <n v="1.3893320771991668"/>
    <n v="0.74406147375543308"/>
    <n v="0.77459210525510147"/>
    <n v="0.17063941034584981"/>
    <n v="0.17812964060682734"/>
    <n v="0.18097934596654178"/>
    <n v="0.18844293045340846"/>
    <m/>
    <m/>
    <m/>
    <n v="0"/>
    <m/>
    <n v="0"/>
    <m/>
    <n v="0"/>
    <m/>
    <n v="-2.6830325110994813"/>
    <n v="52.542647723671365"/>
    <n v="53.365427247829004"/>
    <n v="87.907947923165381"/>
    <n v="52.684449356991927"/>
    <n v="-6.3419655679560094"/>
    <n v="78.435312562599009"/>
    <n v="48.112936422884175"/>
    <m/>
    <n v="2025"/>
    <n v="2"/>
    <d v="2026-08-03T00:00:00"/>
    <n v="1.0336597699512124"/>
    <s v="43 Automoviles Turistas"/>
    <n v="-1.1591198102382183"/>
    <n v="-4.3777429836251116"/>
    <n v="-2.6830325110994755"/>
    <n v="-5.8520314730892897"/>
    <n v="4.8673532045678952E-3"/>
    <n v="0.26099991109888876"/>
    <m/>
    <m/>
    <m/>
    <m/>
    <n v="5.0788495347537125E-3"/>
    <n v="0.23803637619817669"/>
    <x v="32"/>
    <x v="5"/>
  </r>
  <r>
    <n v="2026"/>
    <n v="6"/>
    <n v="5.0999999999999996"/>
    <x v="46"/>
    <s v="Otros Automoviles y Obligatorios"/>
    <n v="5.0999999999999996"/>
    <m/>
    <m/>
    <x v="5"/>
    <n v="2660900.3593299999"/>
    <n v="3551670.9656799999"/>
    <n v="4919200.7492800001"/>
    <n v="5822720.7669199994"/>
    <n v="1410717.8315999999"/>
    <n v="1444737.1356699998"/>
    <n v="3217418.3179399995"/>
    <n v="3291484.3246499994"/>
    <n v="35563119.782749981"/>
    <n v="35274659.092"/>
    <n v="145.131"/>
    <n v="140.405"/>
    <n v="16403.935820000002"/>
    <n v="29516.71602"/>
    <n v="1408966.4839000001"/>
    <n v="1437246.5702199999"/>
    <n v="2388957.1005100003"/>
    <n v="2496240.10512"/>
    <n v="0"/>
    <n v="0"/>
    <n v="0"/>
    <n v="0"/>
    <n v="0"/>
    <n v="0"/>
    <s v="Otros Automoviles y Obligatorios"/>
    <s v="Automóviles"/>
    <s v="Automóviles"/>
    <x v="33"/>
    <x v="0"/>
    <n v="112901468.02325001"/>
    <n v="110300845.18201999"/>
    <n v="558940177.29368985"/>
    <n v="533186385.44996989"/>
    <n v="535437122.91273993"/>
    <n v="512068683.5256899"/>
    <n v="2871037.3136300002"/>
    <n v="3742304.2039899998"/>
    <n v="1507098.5276000006"/>
    <n v="1502862.6272099994"/>
    <n v="59394996.744829997"/>
    <n v="58409926.808960006"/>
    <n v="92.680800305088567"/>
    <n v="94.905992994723704"/>
    <n v="-890770.60635000002"/>
    <n v="-25.080324584049805"/>
    <n v="4.4800075850860557"/>
    <n v="6.0805947887871321"/>
    <n v="2.3568341545231597"/>
    <n v="3.2199852683077657"/>
    <n v="0.47606174460632039"/>
    <n v="0.49695851211340947"/>
    <n v="0.66612184080481573"/>
    <n v="0.69359269175105032"/>
    <m/>
    <m/>
    <m/>
    <n v="0"/>
    <m/>
    <n v="0"/>
    <m/>
    <n v="0"/>
    <m/>
    <n v="-2.3547054498757158"/>
    <n v="53.016559851764264"/>
    <n v="40.677673963342251"/>
    <n v="93.604884203988746"/>
    <n v="-1.9676572486564292"/>
    <n v="-4.2977838706282023"/>
    <n v="58.978308300270889"/>
    <n v="57.576455376711777"/>
    <m/>
    <n v="2025"/>
    <n v="2"/>
    <d v="2026-08-03T00:00:00"/>
    <n v="1.0336597699512124"/>
    <s v="44 Otros Automoviles y Obligatorios"/>
    <n v="-25.080324584049805"/>
    <n v="-27.519985208008702"/>
    <n v="-2.3547054498757185"/>
    <n v="-5.5343959504847264"/>
    <n v="1.3832309368049526E-2"/>
    <n v="0.23263961649113424"/>
    <m/>
    <m/>
    <m/>
    <m/>
    <n v="1.6514472654028164E-2"/>
    <n v="0.34897252578664423"/>
    <x v="33"/>
    <x v="5"/>
  </r>
  <r>
    <n v="2026"/>
    <n v="6"/>
    <n v="5.0999999999999996"/>
    <x v="46"/>
    <s v="Daños Sin Autos"/>
    <n v="5.0999999999999996"/>
    <m/>
    <m/>
    <x v="5"/>
    <n v="41150452.194070004"/>
    <n v="45126687.973030001"/>
    <n v="58519726.469029993"/>
    <n v="62130593.111250013"/>
    <n v="13305212.876010001"/>
    <n v="7718766.061759999"/>
    <n v="34284522.575790003"/>
    <n v="25655626.672280002"/>
    <n v="35563119.782749981"/>
    <n v="35274659.092"/>
    <n v="145.131"/>
    <n v="140.405"/>
    <n v="88145.714849999989"/>
    <n v="79076.980879999988"/>
    <n v="4831226.9681500001"/>
    <n v="3619807.6599499993"/>
    <n v="7828093.4145000009"/>
    <n v="8702318.71985"/>
    <n v="0"/>
    <n v="0"/>
    <n v="0"/>
    <n v="0"/>
    <n v="0"/>
    <n v="0"/>
    <s v="Daños Sin Autos"/>
    <s v="Totales"/>
    <s v="Daños Sin Autos Total"/>
    <x v="34"/>
    <x v="0"/>
    <n v="97448361.307680011"/>
    <n v="93912304.517450005"/>
    <n v="558940177.29368985"/>
    <n v="533186385.44996989"/>
    <n v="535437122.91273993"/>
    <n v="512068683.5256899"/>
    <n v="89202364.570290014"/>
    <n v="95692945.958029971"/>
    <n v="24696454.174569987"/>
    <n v="24212646.750889998"/>
    <n v="57274292.771990001"/>
    <n v="58825327.519960001"/>
    <n v="46.131571054536465"/>
    <n v="47.15779989971481"/>
    <n v="-3976235.778959997"/>
    <n v="-8.8112732344469809"/>
    <n v="71.848031992102818"/>
    <n v="76.7130246027412"/>
    <n v="42.22795708605404"/>
    <n v="48.051943997013659"/>
    <n v="7.3622283503244903"/>
    <n v="7.6853939394815329"/>
    <n v="8.4635859437683152"/>
    <n v="8.8126240531493156"/>
    <m/>
    <m/>
    <m/>
    <n v="0"/>
    <m/>
    <n v="0"/>
    <m/>
    <n v="0"/>
    <m/>
    <n v="72.374868852758127"/>
    <n v="32.333090322461516"/>
    <n v="17.104658924610476"/>
    <n v="53.874992668827815"/>
    <n v="33.466399930672949"/>
    <n v="-10.045889302536004"/>
    <n v="61.716521665430101"/>
    <n v="41.595898478105767"/>
    <m/>
    <n v="2025"/>
    <n v="2"/>
    <d v="2026-08-03T00:00:00"/>
    <n v="1.0336597699512124"/>
    <s v="46 Daños Sin Autos Total"/>
    <n v="-8.8112732344469809"/>
    <n v="-11.780714103000236"/>
    <n v="72.374868852758112"/>
    <n v="66.761708120742682"/>
    <n v="0.16455172332044726"/>
    <n v="4.6180423529561351E-2"/>
    <m/>
    <m/>
    <m/>
    <m/>
    <n v="0.17613378757029774"/>
    <n v="4.7844774140311783E-2"/>
    <x v="34"/>
    <x v="5"/>
  </r>
  <r>
    <n v="2026"/>
    <n v="6"/>
    <n v="5.0999999999999996"/>
    <x v="46"/>
    <s v="Responsabilidad Civil y Riesgos Profesionales"/>
    <n v="5.0999999999999996"/>
    <m/>
    <m/>
    <x v="5"/>
    <n v="6804299.3669199999"/>
    <n v="6346021.2100499999"/>
    <n v="10609687.52265"/>
    <n v="9754154.6476000007"/>
    <n v="3875669.7165800007"/>
    <n v="2395487.9707000004"/>
    <n v="8938393.9581000004"/>
    <n v="5538946.8216600008"/>
    <n v="35563119.782749981"/>
    <n v="35274659.092"/>
    <n v="145.131"/>
    <n v="140.405"/>
    <n v="11.171379999999999"/>
    <n v="44.654409999999984"/>
    <n v="835478.71078999992"/>
    <n v="534833.87034000002"/>
    <n v="2107409.3995200004"/>
    <n v="2096249.40607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78037731.629719988"/>
    <n v="76327164.284230009"/>
    <n v="558940177.29368985"/>
    <n v="533186385.44996989"/>
    <n v="535437122.91273993"/>
    <n v="512068683.5256899"/>
    <n v="12032871.974339999"/>
    <n v="12141199.838969996"/>
    <n v="5707796.6931599993"/>
    <n v="3790374.5277900007"/>
    <n v="6804299.3669199999"/>
    <n v="6346021.2100499999"/>
    <n v="56.547592141178868"/>
    <n v="52.268484945622696"/>
    <n v="458278.15687000006"/>
    <n v="7.2215037060424425"/>
    <n v="100"/>
    <n v="100"/>
    <n v="8.7192428903566981"/>
    <n v="8.3142368376459572"/>
    <n v="1.217357356535983"/>
    <n v="1.2707933528973663"/>
    <n v="1.1902069113588538"/>
    <n v="1.2392910197820419"/>
    <m/>
    <m/>
    <m/>
    <n v="0"/>
    <m/>
    <n v="0"/>
    <m/>
    <n v="0"/>
    <m/>
    <n v="61.790406129548089"/>
    <n v="56.959129920445321"/>
    <n v="37.747872114047446"/>
    <n v="67.901327340976465"/>
    <n v="56.212752617719694"/>
    <n v="0.53237908703445136"/>
    <n v="39.644822262835824"/>
    <n v="25.513847197347296"/>
    <m/>
    <n v="2025"/>
    <n v="2"/>
    <d v="2026-08-03T00:00:00"/>
    <n v="1.0336597699512124"/>
    <s v="46 Responsabilidad Civil y Riesgos Profesionales"/>
    <n v="7.2215037060424425"/>
    <n v="3.7299765580536866"/>
    <n v="61.790406129548089"/>
    <n v="56.521914495312544"/>
    <n v="2.9833399284042193E-2"/>
    <n v="8.0783707433109322E-2"/>
    <m/>
    <m/>
    <m/>
    <m/>
    <n v="2.981335982794819E-2"/>
    <n v="6.904417715720558E-2"/>
    <x v="35"/>
    <x v="5"/>
  </r>
  <r>
    <n v="2026"/>
    <n v="6"/>
    <n v="5.0999999999999996"/>
    <x v="46"/>
    <s v="RC General"/>
    <n v="5.0999999999999996"/>
    <m/>
    <m/>
    <x v="5"/>
    <n v="4654252.0565599995"/>
    <n v="5370196.1781799998"/>
    <n v="8264703.0785499997"/>
    <n v="8177935.2598200012"/>
    <n v="3786782.1040699994"/>
    <n v="1707829.4090100001"/>
    <n v="8356327.8084499994"/>
    <n v="4467618.9520200007"/>
    <n v="35563119.782749981"/>
    <n v="35274659.092"/>
    <n v="145.131"/>
    <n v="140.405"/>
    <n v="11.171379999999999"/>
    <n v="-213.07977"/>
    <n v="477323.13992999995"/>
    <n v="37711.323360000009"/>
    <n v="1682028.74914"/>
    <n v="1756551.14084"/>
    <n v="0"/>
    <n v="0"/>
    <n v="0"/>
    <n v="0"/>
    <n v="0"/>
    <n v="0"/>
    <s v="RC General"/>
    <s v="Daños Sin Autos"/>
    <s v="Responsabilidad Civil y Riesgos Profesionales"/>
    <x v="36"/>
    <x v="0"/>
    <n v="56713459.633079998"/>
    <n v="57757382.552260004"/>
    <n v="558940177.29368985"/>
    <n v="533186385.44996989"/>
    <n v="535437122.91273993"/>
    <n v="512068683.5256899"/>
    <n v="8729513.125500001"/>
    <n v="9582692.5877899975"/>
    <n v="5055557.2443700004"/>
    <n v="2932303.7598800003"/>
    <n v="6641663.5695100008"/>
    <n v="6776913.7052600002"/>
    <n v="53.316284535552697"/>
    <n v="56.040576580976378"/>
    <n v="-715944.12162000034"/>
    <n v="-13.331805726744218"/>
    <n v="70.07660065659384"/>
    <n v="79.242504947522704"/>
    <n v="8.2066093069823118"/>
    <n v="9.2978523971735427"/>
    <n v="0.83269234269313708"/>
    <n v="0.86924343819143479"/>
    <n v="1.0071892915360079"/>
    <n v="1.0487257571006259"/>
    <m/>
    <m/>
    <m/>
    <n v="0"/>
    <m/>
    <n v="0"/>
    <m/>
    <n v="0"/>
    <m/>
    <n v="121.73070003901229"/>
    <n v="81.361775384138625"/>
    <n v="31.801992931826124"/>
    <n v="74.903357256750638"/>
    <n v="1165.7289572507852"/>
    <n v="-4.2425403944893247"/>
    <n v="28.377822922114099"/>
    <n v="2.1468958394212243"/>
    <m/>
    <n v="2025"/>
    <n v="2"/>
    <d v="2026-08-03T00:00:00"/>
    <n v="1.0336597699512124"/>
    <s v="47 RC General"/>
    <n v="-13.331805726744218"/>
    <n v="-16.154041404410641"/>
    <n v="121.73070003901228"/>
    <n v="114.51033162437743"/>
    <n v="2.3239533339701048E-2"/>
    <n v="6.0904816471907236E-2"/>
    <m/>
    <m/>
    <m/>
    <m/>
    <n v="2.3183598283660487E-2"/>
    <n v="6.3108356076116978E-2"/>
    <x v="36"/>
    <x v="5"/>
  </r>
  <r>
    <n v="2026"/>
    <n v="6"/>
    <n v="5.0999999999999996"/>
    <x v="46"/>
    <s v="RC Aviones y Barcos"/>
    <n v="5.0999999999999996"/>
    <m/>
    <m/>
    <x v="5"/>
    <n v="1612161.8266400001"/>
    <n v="1113712.6577999999"/>
    <n v="2153623.55773"/>
    <n v="1857101.7"/>
    <n v="147183.48202000002"/>
    <n v="158326.92515999998"/>
    <n v="310164.85233000008"/>
    <n v="197551.91570000004"/>
    <n v="35563119.782749981"/>
    <n v="35274659.092"/>
    <n v="145.131"/>
    <n v="140.405"/>
    <n v="0"/>
    <n v="0"/>
    <n v="20138.777539999999"/>
    <n v="11859.442359999999"/>
    <n v="75287.93518"/>
    <n v="94941.800139999992"/>
    <n v="0"/>
    <n v="0"/>
    <n v="0"/>
    <n v="0"/>
    <n v="0"/>
    <n v="0"/>
    <s v="RC Aviones y Barcos"/>
    <s v="Daños Sin Autos"/>
    <s v="Responsabilidad Civil y Riesgos Profesionales"/>
    <x v="37"/>
    <x v="0"/>
    <n v="98306176.724799991"/>
    <n v="94457778.942190006"/>
    <n v="558940177.29368985"/>
    <n v="533186385.44996989"/>
    <n v="535437122.91273993"/>
    <n v="512068683.5256899"/>
    <n v="1742271.2390899998"/>
    <n v="1292434.1434399998"/>
    <n v="183427.25303000005"/>
    <n v="515183.78324999998"/>
    <n v="5622742.9713599999"/>
    <n v="5326406.4976900006"/>
    <n v="92.532195359090196"/>
    <n v="86.171714315415187"/>
    <n v="498449.16884000017"/>
    <n v="44.755634709640837"/>
    <n v="28.672159386472163"/>
    <n v="20.90926890921682"/>
    <n v="1.6399395036520583"/>
    <n v="1.1790586972001678"/>
    <n v="0.28843190955530557"/>
    <n v="0.30109265078034825"/>
    <n v="0.20887867511097621"/>
    <n v="0.21749282735508785"/>
    <m/>
    <m/>
    <m/>
    <n v="0"/>
    <m/>
    <n v="0"/>
    <m/>
    <n v="0"/>
    <m/>
    <n v="-7.0382489451738977"/>
    <n v="9.1295724528320861"/>
    <n v="14.216137713003551"/>
    <n v="80.240792787714994"/>
    <n v="69.812179432018425"/>
    <n v="-20.700960937141122"/>
    <n v="26.749010305372011"/>
    <n v="12.491276068614892"/>
    <m/>
    <n v="2025"/>
    <n v="2"/>
    <d v="2026-08-03T00:00:00"/>
    <n v="1.0336597699512124"/>
    <s v="48 RC Aviones y Barcos"/>
    <n v="44.755634709640837"/>
    <n v="40.041857986282196"/>
    <n v="-7.0382489451738941"/>
    <n v="-10.065426016131207"/>
    <n v="6.0557779263635432E-3"/>
    <n v="0.31512136796011825"/>
    <m/>
    <m/>
    <m/>
    <m/>
    <n v="5.1573751646620172E-3"/>
    <n v="0.20496283149656613"/>
    <x v="37"/>
    <x v="5"/>
  </r>
  <r>
    <n v="2026"/>
    <n v="6"/>
    <n v="5.0999999999999996"/>
    <x v="46"/>
    <s v="RC Viajero"/>
    <n v="5.0999999999999996"/>
    <m/>
    <m/>
    <x v="5"/>
    <n v="216901.99815"/>
    <n v="181838.15717999998"/>
    <n v="348104.67335"/>
    <n v="296721.14237000002"/>
    <n v="39102.251859999997"/>
    <n v="19413.107330000003"/>
    <n v="64472.307039999985"/>
    <n v="48490.281450000002"/>
    <n v="35563119.782749981"/>
    <n v="35274659.092"/>
    <n v="145.131"/>
    <n v="140.405"/>
    <n v="0"/>
    <n v="0"/>
    <n v="32071.548980000003"/>
    <n v="13852.916850000001"/>
    <n v="178321.99239"/>
    <n v="161211.99851"/>
    <n v="0"/>
    <n v="0"/>
    <n v="0"/>
    <n v="0"/>
    <n v="0"/>
    <n v="0"/>
    <s v="RC Viajero"/>
    <s v="Daños Sin Autos"/>
    <s v="Responsabilidad Civil y Riesgos Profesionales"/>
    <x v="38"/>
    <x v="0"/>
    <n v="150317832.39122003"/>
    <n v="146688463.23095"/>
    <n v="558940177.29368985"/>
    <n v="533186385.44996989"/>
    <n v="535437122.91273993"/>
    <n v="512068683.5256899"/>
    <n v="260336.58478"/>
    <n v="211800.12452000001"/>
    <n v="57019.792599999993"/>
    <n v="27834.588710000007"/>
    <n v="3032688.4644900002"/>
    <n v="2676551.21031"/>
    <n v="83.315988159441815"/>
    <n v="85.853659242220715"/>
    <n v="35063.840970000019"/>
    <n v="19.282994017196643"/>
    <n v="7.1521358256782204"/>
    <n v="6.7937484804910326"/>
    <n v="0.14429558669093015"/>
    <n v="0.12396213933587226"/>
    <n v="3.8805941487371536E-2"/>
    <n v="4.0509331323548975E-2"/>
    <n v="3.410405106772222E-2"/>
    <n v="3.5510501428833691E-2"/>
    <m/>
    <m/>
    <m/>
    <n v="0"/>
    <m/>
    <n v="0"/>
    <m/>
    <n v="0"/>
    <m/>
    <n v="101.42191147098546"/>
    <n v="18.027612559363597"/>
    <n v="10.676036114237091"/>
    <n v="68.576629407101706"/>
    <n v="131.51477286171684"/>
    <n v="10.613350146477263"/>
    <n v="17.985189908521075"/>
    <n v="8.592981278090603"/>
    <m/>
    <n v="2025"/>
    <n v="2"/>
    <d v="2026-08-03T00:00:00"/>
    <n v="1.0336597699512124"/>
    <s v="49 RC Viajero"/>
    <n v="19.282994017196643"/>
    <n v="15.398700312024975"/>
    <n v="101.42191147098546"/>
    <n v="94.862872026539605"/>
    <n v="9.7883615238629723E-4"/>
    <n v="0.22757923605579639"/>
    <m/>
    <m/>
    <m/>
    <m/>
    <n v="8.4117366406325921E-4"/>
    <n v="0.29474537434967352"/>
    <x v="38"/>
    <x v="5"/>
  </r>
  <r>
    <n v="2026"/>
    <n v="6"/>
    <n v="5.0999999999999996"/>
    <x v="46"/>
    <s v="RC Otros"/>
    <n v="5.0999999999999996"/>
    <m/>
    <m/>
    <x v="5"/>
    <n v="1266176.57067"/>
    <n v="1019041.9903399999"/>
    <n v="2359189.0803"/>
    <n v="2117842.8158999998"/>
    <n v="405869.12687000004"/>
    <n v="314781.02581999998"/>
    <n v="853918.65887999989"/>
    <n v="1032819.7488000001"/>
    <n v="35563119.782749981"/>
    <n v="35274659.092"/>
    <n v="145.131"/>
    <n v="140.405"/>
    <n v="0"/>
    <n v="0"/>
    <n v="370174.68169"/>
    <n v="302015.37158000004"/>
    <n v="658264.39624999999"/>
    <n v="557985.50225999998"/>
    <n v="0"/>
    <n v="0"/>
    <n v="0"/>
    <n v="0"/>
    <n v="0"/>
    <n v="0"/>
    <s v="RC Otros"/>
    <s v="Daños Sin Autos"/>
    <s v="Responsabilidad Civil y Riesgos Profesionales"/>
    <x v="39"/>
    <x v="0"/>
    <n v="55160262.290170006"/>
    <n v="52393603.939380005"/>
    <n v="558940177.29368985"/>
    <n v="533186385.44996989"/>
    <n v="535437122.91273993"/>
    <n v="512068683.5256899"/>
    <n v="1300751.0249699997"/>
    <n v="1054272.9832200001"/>
    <n v="411792.40316000005"/>
    <n v="315052.39594999998"/>
    <n v="4373917.103670001"/>
    <n v="3874018.52795"/>
    <n v="97.341962171369644"/>
    <n v="96.658266555176596"/>
    <n v="247134.58033000014"/>
    <n v="24.251658191979363"/>
    <n v="28.94834402800171"/>
    <n v="26.304520305927465"/>
    <n v="2.2954505981303912"/>
    <n v="1.9449740306451204"/>
    <n v="0.22653167943672434"/>
    <n v="0.2364753052201703"/>
    <n v="0.19112303279837198"/>
    <n v="0.19900494272051608"/>
    <m/>
    <m/>
    <m/>
    <n v="0"/>
    <m/>
    <n v="0"/>
    <m/>
    <n v="0"/>
    <m/>
    <n v="28.936973190400185"/>
    <n v="32.054702027477376"/>
    <n v="30.889897453094584"/>
    <n v="98.561586798458123"/>
    <n v="22.568159280576694"/>
    <n v="17.971594886218732"/>
    <n v="56.234954191478501"/>
    <n v="54.126024844149512"/>
    <m/>
    <n v="2025"/>
    <n v="2"/>
    <d v="2026-08-03T00:00:00"/>
    <n v="1.0336597699512124"/>
    <s v="50 RC Otros"/>
    <n v="24.251658191979363"/>
    <n v="20.205566477491825"/>
    <n v="28.936973190400177"/>
    <n v="24.738310359593335"/>
    <n v="6.6338079862282868E-3"/>
    <n v="0.44150830798891377"/>
    <m/>
    <m/>
    <m/>
    <m/>
    <n v="6.0038647301351496E-3"/>
    <n v="0.42105996937134266"/>
    <x v="39"/>
    <x v="5"/>
  </r>
  <r>
    <n v="2026"/>
    <n v="6"/>
    <n v="5.0999999999999996"/>
    <x v="46"/>
    <s v="Maritimo y Transportes"/>
    <n v="5.0999999999999996"/>
    <m/>
    <m/>
    <x v="5"/>
    <n v="8985620.4231000002"/>
    <n v="9374623.18915"/>
    <n v="11765414.504419999"/>
    <n v="12432316.145349998"/>
    <n v="1827862.4962799998"/>
    <n v="-2647704.0566299986"/>
    <n v="4707151.4742500018"/>
    <n v="3172534.2334699994"/>
    <n v="35563119.782749981"/>
    <n v="35274659.092"/>
    <n v="145.131"/>
    <n v="140.405"/>
    <n v="2782.9720299999999"/>
    <n v="4119.3020500000002"/>
    <n v="240281.90513999999"/>
    <n v="408513.52807"/>
    <n v="676273.37094000005"/>
    <n v="691399.05026000005"/>
    <n v="0"/>
    <n v="0"/>
    <n v="0"/>
    <n v="0"/>
    <n v="0"/>
    <n v="0"/>
    <s v="Maritimo y Transportes"/>
    <s v="Daños Sin Autos"/>
    <s v="Maritimo y Transportes"/>
    <x v="40"/>
    <x v="0"/>
    <n v="62206802.825750001"/>
    <n v="60737338.135360003"/>
    <n v="558940177.29368985"/>
    <n v="533186385.44996989"/>
    <n v="535437122.91273993"/>
    <n v="512068683.5256899"/>
    <n v="14105050.96421"/>
    <n v="15962808.80302"/>
    <n v="3896017.91072"/>
    <n v="-67081.096579998208"/>
    <n v="8985620.4231000002"/>
    <n v="9374623.18915"/>
    <n v="63.704983738804025"/>
    <n v="58.727904999879577"/>
    <n v="-389002.76604999974"/>
    <n v="-4.1495296205635634"/>
    <n v="100"/>
    <n v="100"/>
    <n v="14.444755259758304"/>
    <n v="15.434695488724904"/>
    <n v="1.6076175569641669"/>
    <n v="1.6781840553413374"/>
    <n v="1.7582262872744794"/>
    <n v="1.8307355030196228"/>
    <m/>
    <m/>
    <m/>
    <n v="0"/>
    <m/>
    <n v="0"/>
    <m/>
    <n v="0"/>
    <m/>
    <n v="-169.03575540109665"/>
    <n v="20.342084466209791"/>
    <n v="-28.243311791927784"/>
    <n v="46.91617282483702"/>
    <n v="-41.181408049031134"/>
    <n v="-2.1876916542352798"/>
    <n v="35.530292255336803"/>
    <n v="59.085057741456083"/>
    <m/>
    <n v="2025"/>
    <n v="2"/>
    <d v="2026-08-03T00:00:00"/>
    <n v="1.0336597699512124"/>
    <s v="51 Maritimo y Transportes"/>
    <n v="-4.1495296205635634"/>
    <n v="-7.2707740343222689"/>
    <n v="-169.03575540109665"/>
    <n v="-166.78769688826631"/>
    <n v="3.3083190047142191E-2"/>
    <n v="0.17173449004756419"/>
    <m/>
    <m/>
    <m/>
    <m/>
    <n v="3.4884681742029293E-2"/>
    <n v="0.14405340329174834"/>
    <x v="40"/>
    <x v="5"/>
  </r>
  <r>
    <n v="2026"/>
    <n v="6"/>
    <n v="5.0999999999999996"/>
    <x v="46"/>
    <s v="MyT Carga"/>
    <n v="5.0999999999999996"/>
    <m/>
    <m/>
    <x v="5"/>
    <n v="3527106.5710799997"/>
    <n v="3723086.0336699998"/>
    <n v="5742546.0293100001"/>
    <n v="5857650.5186200002"/>
    <n v="1281790.48698"/>
    <n v="1843887.3732799997"/>
    <n v="2808544.2847899995"/>
    <n v="3180543.5862900009"/>
    <n v="35563119.782749981"/>
    <n v="35274659.092"/>
    <n v="145.131"/>
    <n v="140.405"/>
    <n v="4493.3926699999993"/>
    <n v="1211.9827399999999"/>
    <n v="217421.88702999998"/>
    <n v="204918.74557999999"/>
    <n v="559355.46897000016"/>
    <n v="531869.15733000007"/>
    <n v="0"/>
    <n v="0"/>
    <n v="0"/>
    <n v="0"/>
    <n v="0"/>
    <n v="0"/>
    <s v="MyT Carga"/>
    <s v="Daños Sin Autos"/>
    <s v="Maritimo y Transportes"/>
    <x v="41"/>
    <x v="0"/>
    <n v="82415153.071909994"/>
    <n v="80408385.340570018"/>
    <n v="558940177.29368985"/>
    <n v="533186385.44996989"/>
    <n v="535437122.91273993"/>
    <n v="512068683.5256899"/>
    <n v="7315033.6216200003"/>
    <n v="7755472.2297"/>
    <n v="2759672.59131"/>
    <n v="3877269.6166600003"/>
    <n v="8562623.3042200003"/>
    <n v="8793402.0693200007"/>
    <n v="48.217229797214252"/>
    <n v="48.005923087600529"/>
    <n v="-195979.46259000013"/>
    <n v="-5.2638983041929599"/>
    <n v="41.19189231811356"/>
    <n v="42.33954053641844"/>
    <n v="4.2796821210809144"/>
    <n v="4.6302211117669572"/>
    <n v="0.63103471791162991"/>
    <n v="0.65873403620070092"/>
    <n v="0.69827102402999108"/>
    <n v="0.72706770662791698"/>
    <m/>
    <m/>
    <m/>
    <n v="0"/>
    <m/>
    <n v="0"/>
    <m/>
    <n v="0"/>
    <m/>
    <n v="-30.484339469178824"/>
    <n v="36.341132913018726"/>
    <n v="49.525779329423756"/>
    <n v="46.447194171376026"/>
    <n v="6.1015118039158489"/>
    <n v="5.1678709436701054"/>
    <n v="38.870074414461648"/>
    <n v="38.528036972231774"/>
    <m/>
    <n v="2025"/>
    <n v="2"/>
    <d v="2026-08-03T00:00:00"/>
    <n v="1.0336597699512124"/>
    <s v="52 MyT Carga"/>
    <n v="-5.2638983041929599"/>
    <n v="-8.348854768452032"/>
    <n v="-30.484339469178828"/>
    <n v="-32.748025460928766"/>
    <n v="1.6147475430700102E-2"/>
    <n v="4.7208317183722891E-2"/>
    <m/>
    <m/>
    <m/>
    <m/>
    <n v="1.6605831691647633E-2"/>
    <n v="4.7545307469084544E-2"/>
    <x v="41"/>
    <x v="5"/>
  </r>
  <r>
    <n v="2026"/>
    <n v="6"/>
    <n v="5.0999999999999996"/>
    <x v="46"/>
    <s v="MyT Cascos"/>
    <n v="5.0999999999999996"/>
    <m/>
    <m/>
    <x v="5"/>
    <n v="6350626.0283700004"/>
    <n v="6448466.3107000003"/>
    <n v="7222577.717840001"/>
    <n v="7637586.0200999994"/>
    <n v="788817.19867000007"/>
    <n v="-4350018.9651999995"/>
    <n v="2492162.0514900014"/>
    <n v="310203.70083999971"/>
    <n v="35563119.782749981"/>
    <n v="35274659.092"/>
    <n v="145.131"/>
    <n v="140.405"/>
    <n v="0"/>
    <n v="0"/>
    <n v="-30457.230149999996"/>
    <n v="143438.71906999999"/>
    <n v="-24749.15436"/>
    <n v="-17472.011999999988"/>
    <n v="0"/>
    <n v="0"/>
    <n v="0"/>
    <n v="0"/>
    <n v="0"/>
    <n v="0"/>
    <s v="MyT Cascos"/>
    <s v="Daños Sin Autos"/>
    <s v="Maritimo y Transportes"/>
    <x v="42"/>
    <x v="0"/>
    <n v="98805345.317890003"/>
    <n v="94297180.178660005"/>
    <n v="558940177.29368985"/>
    <n v="533186385.44996989"/>
    <n v="535437122.91273993"/>
    <n v="512068683.5256899"/>
    <n v="6790017.3425900005"/>
    <n v="8207336.5733200004"/>
    <n v="1136345.31941"/>
    <n v="-3944350.71324"/>
    <n v="8487842.6181300003"/>
    <n v="8701686.9189999998"/>
    <n v="93.528863152322998"/>
    <n v="78.56953657368399"/>
    <n v="-97840.282329999842"/>
    <n v="-1.5172643790920093"/>
    <n v="74.820261332427236"/>
    <n v="74.105933375054818"/>
    <n v="6.4274113995937192"/>
    <n v="6.8384508407169999"/>
    <n v="1.1361906490814175"/>
    <n v="1.1860638264719199"/>
    <n v="1.2094206616431085"/>
    <n v="1.2592971447308763"/>
    <m/>
    <m/>
    <m/>
    <n v="0"/>
    <m/>
    <n v="0"/>
    <m/>
    <n v="0"/>
    <m/>
    <n v="-118.13364964567994"/>
    <n v="12.42109352914399"/>
    <n v="-67.458194795589961"/>
    <n v="69.417032410496532"/>
    <n v="-121.23361833364983"/>
    <n v="41.650282520410457"/>
    <n v="123.0637205092772"/>
    <n v="-820.96280079249073"/>
    <m/>
    <n v="2025"/>
    <n v="2"/>
    <d v="2026-08-03T00:00:00"/>
    <n v="1.0336597699512124"/>
    <s v="53 MyT Cascos"/>
    <n v="-1.5172643790920093"/>
    <n v="-4.7242250459682138"/>
    <n v="-118.13364964567994"/>
    <n v="-117.54315121167561"/>
    <n v="2.0309179177647227E-2"/>
    <n v="0.53467707732205838"/>
    <m/>
    <m/>
    <m/>
    <m/>
    <n v="2.5470388977643251E-2"/>
    <n v="0.41694220790871273"/>
    <x v="42"/>
    <x v="5"/>
  </r>
  <r>
    <n v="2026"/>
    <n v="6"/>
    <n v="5.0999999999999996"/>
    <x v="46"/>
    <s v="Incendio"/>
    <n v="5.0999999999999996"/>
    <m/>
    <m/>
    <x v="5"/>
    <n v="9963331.7915600017"/>
    <n v="11163052.156089999"/>
    <n v="13118221.554819997"/>
    <n v="14066811.18671"/>
    <n v="4578352.6384499995"/>
    <n v="3220302.1307299999"/>
    <n v="7329116.0164800016"/>
    <n v="6300678.8411199981"/>
    <n v="35563119.782749981"/>
    <n v="35274659.092"/>
    <n v="145.131"/>
    <n v="140.405"/>
    <n v="65.804900000000004"/>
    <n v="1464.0701899999999"/>
    <n v="1348658.7316799997"/>
    <n v="1537618.9258099999"/>
    <n v="2108737.2673200001"/>
    <n v="2257703.5893100007"/>
    <n v="0"/>
    <n v="0"/>
    <n v="0"/>
    <n v="0"/>
    <n v="0"/>
    <n v="0"/>
    <s v="Incendio"/>
    <s v="Daños Sin Autos"/>
    <s v="Incendio"/>
    <x v="43"/>
    <x v="0"/>
    <n v="117234136.52248999"/>
    <n v="111197185.31291002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52.920981093154893"/>
    <n v="52.779144994141802"/>
    <n v="-1199720.3645299971"/>
    <n v="-10.747243206917112"/>
    <m/>
    <m/>
    <n v="8.4986609592579327"/>
    <n v="10.038970073457396"/>
    <n v="1.7825399204260215"/>
    <n v="1.8607846496261193"/>
    <n v="2.0936491367215253"/>
    <n v="2.1799911838447668"/>
    <m/>
    <m/>
    <m/>
    <n v="0"/>
    <m/>
    <n v="0"/>
    <m/>
    <n v="0"/>
    <m/>
    <n v="42.171524676541679"/>
    <n v="45.952024224751298"/>
    <n v="28.84786423731941"/>
    <n v="58.024828032648365"/>
    <n v="-12.28914336043686"/>
    <n v="-6.598134613212336"/>
    <n v="63.955749849957066"/>
    <n v="68.105438335239"/>
    <m/>
    <n v="2025"/>
    <n v="2"/>
    <d v="2026-08-03T00:00:00"/>
    <n v="1.0336597699512124"/>
    <s v="54 Incendio"/>
    <n v="-10.747243206917112"/>
    <n v="-13.653641761354887"/>
    <n v="42.171524676541686"/>
    <n v="37.541896095319657"/>
    <n v="3.6887150607025875E-2"/>
    <n v="6.2522274342511064E-2"/>
    <m/>
    <m/>
    <m/>
    <m/>
    <n v="3.9877950769197472E-2"/>
    <n v="6.1079173596744661E-2"/>
    <x v="43"/>
    <x v="5"/>
  </r>
  <r>
    <n v="2026"/>
    <n v="6"/>
    <n v="5.0999999999999996"/>
    <x v="46"/>
    <s v="Riesgos Catastroficos"/>
    <n v="5.0999999999999996"/>
    <m/>
    <m/>
    <x v="5"/>
    <n v="13058322.527930001"/>
    <n v="14022919.530350002"/>
    <n v="17235773.412349999"/>
    <n v="19029062.941800002"/>
    <n v="1143609.40594"/>
    <n v="1049751.6807800001"/>
    <n v="6993295.7383700004"/>
    <n v="2560034.5457099997"/>
    <n v="35563119.782749981"/>
    <n v="35274659.092"/>
    <n v="145.131"/>
    <n v="140.405"/>
    <n v="29.544430000000002"/>
    <n v="8449.8568299999988"/>
    <n v="1203113.3156000001"/>
    <n v="625669.9932599999"/>
    <n v="1815404.7030800001"/>
    <n v="1965719.2480500003"/>
    <n v="0"/>
    <n v="0"/>
    <n v="0"/>
    <n v="0"/>
    <n v="0"/>
    <n v="0"/>
    <s v="Riesgos Catastroficos"/>
    <s v="Daños Sin Autos"/>
    <s v="Riesgos Catastroficos"/>
    <x v="44"/>
    <x v="0"/>
    <n v="116115552.13279998"/>
    <n v="111753776.50524999"/>
    <n v="558940177.29368985"/>
    <n v="533186385.44996989"/>
    <n v="535437122.91273993"/>
    <n v="512068683.5256899"/>
    <n v="23861872.30387"/>
    <n v="25393145.209070001"/>
    <n v="2047024.05226"/>
    <n v="2089187.4729500005"/>
    <n v="13058322.527930001"/>
    <n v="14022919.530350002"/>
    <n v="54.724635022928013"/>
    <n v="55.223247907633166"/>
    <n v="-964597.00242000073"/>
    <n v="-6.8787173764515259"/>
    <n v="100"/>
    <n v="100"/>
    <n v="11.245972040847166"/>
    <n v="12.548049800975836"/>
    <n v="2.3362647843918776"/>
    <n v="2.4388153097965364"/>
    <n v="2.6300220547671511"/>
    <n v="2.7384841099439132"/>
    <m/>
    <m/>
    <m/>
    <n v="0"/>
    <m/>
    <n v="0"/>
    <m/>
    <n v="0"/>
    <m/>
    <n v="8.9409454520006584"/>
    <n v="8.7577053139403844"/>
    <n v="7.4859709385624571"/>
    <n v="55.866925680595081"/>
    <n v="92.291995550446842"/>
    <n v="-7.6467962105530969"/>
    <n v="66.272457791852602"/>
    <n v="31.829061748297299"/>
    <m/>
    <n v="2025"/>
    <n v="2"/>
    <d v="2026-08-03T00:00:00"/>
    <n v="1.0336597699512124"/>
    <s v="55 Riesgos Catastroficos"/>
    <n v="-6.8787173764515259"/>
    <n v="-9.9110893829759039"/>
    <n v="8.9409454520006602"/>
    <n v="5.3934269466079154"/>
    <n v="4.8465302025359071E-2"/>
    <n v="7.6643219283870981E-2"/>
    <m/>
    <m/>
    <m/>
    <m/>
    <n v="5.4064646663545428E-2"/>
    <n v="7.6552244264936897E-2"/>
    <x v="44"/>
    <x v="5"/>
  </r>
  <r>
    <n v="2026"/>
    <n v="6"/>
    <n v="5.0999999999999996"/>
    <x v="46"/>
    <s v="Terremoto y Erupcion Volcanica"/>
    <n v="5.0999999999999996"/>
    <m/>
    <m/>
    <x v="5"/>
    <n v="4851335.2289800001"/>
    <n v="4939567.0188099993"/>
    <n v="6705509.8499499997"/>
    <n v="6999796.9752099998"/>
    <n v="593934.11043999996"/>
    <n v="266043.95266000007"/>
    <n v="1094144.1803900001"/>
    <n v="209804.51388000004"/>
    <n v="35563119.782749981"/>
    <n v="35274659.092"/>
    <n v="145.131"/>
    <n v="140.405"/>
    <n v="-0.30781999999999998"/>
    <n v="8528.8726199999983"/>
    <n v="414402.53868"/>
    <n v="170090.63851999998"/>
    <n v="1497855.73171"/>
    <n v="1411969.0582900001"/>
    <n v="0"/>
    <n v="0"/>
    <n v="0"/>
    <n v="0"/>
    <n v="0"/>
    <n v="0"/>
    <s v="Terremoto y Erupcion Volcanica"/>
    <s v="Daños Sin Autos"/>
    <s v="Riesgos Catastroficos"/>
    <x v="45"/>
    <x v="0"/>
    <n v="146507863.37919"/>
    <n v="137118256.12791002"/>
    <n v="558940177.29368985"/>
    <n v="533186385.44996989"/>
    <n v="535437122.91273993"/>
    <n v="512068683.5256899"/>
    <n v="9433065.3521900009"/>
    <n v="9697566.7351200003"/>
    <n v="907474.54581000016"/>
    <n v="276437.41434000002"/>
    <n v="12806173.188240001"/>
    <n v="14102623.427850002"/>
    <n v="51.42904292350422"/>
    <n v="50.936148765248745"/>
    <n v="-88231.789829999208"/>
    <n v="-1.7862251791302852"/>
    <n v="37.882786353654936"/>
    <n v="35.025873335419938"/>
    <n v="3.3113138892919549"/>
    <n v="3.6024138275228288"/>
    <n v="0.86795249761244342"/>
    <n v="0.90605134036823609"/>
    <n v="0.92642407113253089"/>
    <n v="0.96462978067710459"/>
    <m/>
    <m/>
    <m/>
    <n v="0"/>
    <m/>
    <n v="0"/>
    <m/>
    <n v="0"/>
    <m/>
    <n v="123.24661188560762"/>
    <n v="12.242693658687351"/>
    <n v="5.3859771847795122"/>
    <n v="65.449120659341688"/>
    <n v="143.63630020194958"/>
    <n v="6.0827588901994023"/>
    <n v="27.666385347199281"/>
    <n v="12.046343191542203"/>
    <m/>
    <n v="2025"/>
    <n v="2"/>
    <d v="2026-08-03T00:00:00"/>
    <n v="1.0336597699512124"/>
    <s v="56 Terremoto y Erupcion Volcanica"/>
    <n v="-1.7862251791302852"/>
    <n v="-4.9844274915475317"/>
    <n v="123.24661188560759"/>
    <n v="115.97687979686448"/>
    <n v="1.8855235116921693E-2"/>
    <n v="6.8027429970732925E-2"/>
    <m/>
    <m/>
    <m/>
    <m/>
    <n v="1.9843698437889357E-2"/>
    <n v="5.9254953764048088E-2"/>
    <x v="45"/>
    <x v="5"/>
  </r>
  <r>
    <n v="2026"/>
    <n v="6"/>
    <n v="5.0999999999999996"/>
    <x v="46"/>
    <s v="Huracan y Otros Riesgos Hidrometeorologicos"/>
    <n v="5.0999999999999996"/>
    <m/>
    <m/>
    <x v="5"/>
    <n v="8709142.8753899988"/>
    <n v="9728030.1306999996"/>
    <n v="11491991.890129998"/>
    <n v="12978257.56944"/>
    <n v="456436.58190000005"/>
    <n v="882640.71131000004"/>
    <n v="5805028.2903899997"/>
    <n v="2459855.7476099995"/>
    <n v="35563119.782749981"/>
    <n v="35274659.092"/>
    <n v="145.131"/>
    <n v="140.405"/>
    <n v="29.852250000000002"/>
    <n v="-79.015789999999996"/>
    <n v="802714.29128000012"/>
    <n v="449734.99332999997"/>
    <n v="1084109.4267200001"/>
    <n v="1250182.00618"/>
    <n v="0"/>
    <n v="0"/>
    <n v="0"/>
    <n v="0"/>
    <n v="0"/>
    <n v="0"/>
    <s v="Huracan y Otros Riesgos Hidrometeorologicos"/>
    <s v="Daños Sin Autos"/>
    <s v="Riesgos Catastroficos"/>
    <x v="46"/>
    <x v="0"/>
    <n v="116115552.13280001"/>
    <n v="111753776.50525001"/>
    <n v="558940177.29368985"/>
    <n v="533186385.44996989"/>
    <n v="535437122.91273993"/>
    <n v="512068683.5256899"/>
    <n v="14428806.951679999"/>
    <n v="15695578.629980002"/>
    <n v="1139589.9410999997"/>
    <n v="1835326.74049"/>
    <n v="13058322.527929999"/>
    <n v="14022919.53035"/>
    <n v="60.35941089624157"/>
    <n v="61.979429749206986"/>
    <n v="-1018887.2553100009"/>
    <n v="-10.473726351798263"/>
    <n v="66.694193352647787"/>
    <n v="69.372359369569864"/>
    <n v="7.5004103373073168"/>
    <n v="8.7048782018055491"/>
    <n v="1.5581529525321387"/>
    <n v="1.6265481982296781"/>
    <n v="1.8245083513320135"/>
    <n v="1.8997510380288578"/>
    <m/>
    <m/>
    <m/>
    <n v="0"/>
    <m/>
    <n v="0"/>
    <m/>
    <n v="0"/>
    <m/>
    <n v="-48.287386243201404"/>
    <n v="5.240889814654242"/>
    <n v="9.0731699989758141"/>
    <n v="40.05270364701714"/>
    <n v="78.486064723675213"/>
    <n v="-13.283872159338127"/>
    <n v="74.043659384886269"/>
    <n v="35.973561537986775"/>
    <m/>
    <n v="2025"/>
    <n v="2"/>
    <d v="2026-08-03T00:00:00"/>
    <n v="1.0336597699512124"/>
    <s v="57 Huracan y Otros Riesgos Hidrometeorologicos"/>
    <n v="-10.473726351798263"/>
    <n v="-13.389031622632203"/>
    <n v="-48.287386243201411"/>
    <n v="-49.971339448337659"/>
    <n v="3.2314352509939893E-2"/>
    <n v="9.0116016510078042E-2"/>
    <m/>
    <m/>
    <m/>
    <m/>
    <n v="3.7083695524549223E-2"/>
    <n v="9.2987177845397118E-2"/>
    <x v="46"/>
    <x v="5"/>
  </r>
  <r>
    <n v="2026"/>
    <n v="6"/>
    <n v="5.0999999999999996"/>
    <x v="46"/>
    <s v="Otros Riesgos Catastroficos"/>
    <n v="5.0999999999999996"/>
    <m/>
    <m/>
    <x v="5"/>
    <n v="0"/>
    <n v="-0.15603"/>
    <n v="0"/>
    <n v="166.75708"/>
    <n v="-40.434650000000005"/>
    <n v="-22576.68188"/>
    <n v="-631.70078999999657"/>
    <n v="-38195.008329999997"/>
    <n v="35563119.782749981"/>
    <n v="35274659.092"/>
    <n v="145.131"/>
    <n v="140.405"/>
    <n v="0"/>
    <n v="0"/>
    <n v="-40.434650000000005"/>
    <n v="1149.97811"/>
    <n v="0"/>
    <n v="2393.2610800000002"/>
    <n v="0"/>
    <n v="0"/>
    <n v="0"/>
    <n v="0"/>
    <n v="0"/>
    <n v="0"/>
    <s v="Otros Riesgos Catastroficos"/>
    <s v="Daños Sin Autos"/>
    <s v="Riesgos Catastroficos"/>
    <x v="47"/>
    <x v="0"/>
    <n v="17445988.50719"/>
    <n v="17094931.377780002"/>
    <n v="558940177.29368985"/>
    <n v="533186385.44996989"/>
    <n v="535437122.91273993"/>
    <n v="512068683.5256899"/>
    <n v="0"/>
    <n v="-0.15603"/>
    <n v="-40.434650000000005"/>
    <n v="-22576.68188"/>
    <n v="5671732.72499"/>
    <n v="5527400.1630600002"/>
    <m/>
    <n v="100"/>
    <m/>
    <m/>
    <m/>
    <n v="-2.8228461011880296E-6"/>
    <m/>
    <n v="-9.1272668226564423E-7"/>
    <m/>
    <m/>
    <n v="-2.9263687944380319E-8"/>
    <n v="-3.0470521830334148E-8"/>
    <m/>
    <m/>
    <m/>
    <n v="0"/>
    <m/>
    <n v="0"/>
    <m/>
    <n v="0"/>
    <m/>
    <n v="-99.820900829382637"/>
    <m/>
    <n v="14469449.387938218"/>
    <n v="100"/>
    <n v="-103.51612345038464"/>
    <m/>
    <m/>
    <n v="48.050675273589455"/>
    <m/>
    <n v="2025"/>
    <n v="2"/>
    <d v="2026-08-03T00:00:00"/>
    <n v="1.0336597699512124"/>
    <s v="58 Otros Riesgos Catastroficos"/>
    <m/>
    <n v="-100"/>
    <n v="-99.820900829382637"/>
    <n v="-99.826732958151396"/>
    <n v="0"/>
    <m/>
    <m/>
    <m/>
    <m/>
    <m/>
    <n v="4.7273902652065352E-7"/>
    <n v="1"/>
    <x v="47"/>
    <x v="5"/>
  </r>
  <r>
    <n v="2026"/>
    <n v="6"/>
    <n v="5.0999999999999996"/>
    <x v="46"/>
    <s v="Agricola y de Animales"/>
    <n v="5.0999999999999996"/>
    <m/>
    <m/>
    <x v="5"/>
    <n v="293053.70558999997"/>
    <n v="241264.43777000002"/>
    <n v="530582.83117999998"/>
    <n v="485514.83490000002"/>
    <n v="272335.81289000006"/>
    <n v="128059.80036999998"/>
    <n v="416761.15315999999"/>
    <n v="295009.46262000001"/>
    <n v="35563119.782749981"/>
    <n v="35274659.092"/>
    <n v="145.131"/>
    <n v="140.405"/>
    <n v="14651.468420000001"/>
    <n v="119.29407000000002"/>
    <n v="87014.328299999994"/>
    <n v="57895.39"/>
    <n v="217396.29892999999"/>
    <n v="253214.99572000001"/>
    <n v="0"/>
    <n v="0"/>
    <n v="0"/>
    <n v="0"/>
    <n v="0"/>
    <n v="0"/>
    <s v="Agricola y de Animales"/>
    <s v="Daños Sin Autos"/>
    <s v="Agricola y de Animales"/>
    <x v="48"/>
    <x v="0"/>
    <n v="54360527.879270002"/>
    <n v="51558103.527580008"/>
    <n v="558940177.29368985"/>
    <n v="533186385.44996989"/>
    <n v="535437122.91273993"/>
    <n v="512068683.5256899"/>
    <n v="305156.75800999999"/>
    <n v="265372.92543999996"/>
    <n v="295710.49171000003"/>
    <n v="147687.42582999996"/>
    <n v="293053.70558999997"/>
    <n v="241264.43777000002"/>
    <n v="96.033824550068331"/>
    <n v="90.915242152142312"/>
    <n v="51789.26781999995"/>
    <n v="21.465769385113951"/>
    <n v="100"/>
    <n v="100"/>
    <n v="0.53909282529567537"/>
    <n v="0.46794668783916826"/>
    <n v="5.2430245220324828E-2"/>
    <n v="5.47316749342684E-2"/>
    <n v="4.524954956724761E-2"/>
    <n v="4.7115640056105107E-2"/>
    <m/>
    <m/>
    <m/>
    <n v="0"/>
    <m/>
    <n v="0"/>
    <m/>
    <n v="0"/>
    <m/>
    <n v="112.66299971040637"/>
    <n v="92.930342696643635"/>
    <n v="53.078606011583339"/>
    <n v="92.095417824091527"/>
    <n v="50.295780544875846"/>
    <n v="-14.145566966976785"/>
    <n v="40.025671425077"/>
    <n v="22.864123759881718"/>
    <m/>
    <n v="2025"/>
    <n v="2"/>
    <d v="2026-08-03T00:00:00"/>
    <n v="1.0336597699512124"/>
    <s v="59 Agricola y de Animales"/>
    <n v="21.465769385113951"/>
    <n v="17.510396472958398"/>
    <n v="112.66299971040638"/>
    <n v="105.73790902246667"/>
    <n v="1.4919468101259245E-3"/>
    <n v="0.22567766259562916"/>
    <m/>
    <m/>
    <m/>
    <m/>
    <n v="1.4445519295906227E-3"/>
    <n v="0.22128969687472974"/>
    <x v="48"/>
    <x v="5"/>
  </r>
  <r>
    <n v="2026"/>
    <n v="6"/>
    <n v="5.0999999999999996"/>
    <x v="46"/>
    <s v="AyA Agricola"/>
    <n v="5.0999999999999996"/>
    <m/>
    <m/>
    <x v="5"/>
    <n v="203825.25461999996"/>
    <n v="155968.56696999999"/>
    <n v="450309.25888999994"/>
    <n v="414336.73758000002"/>
    <n v="173317.19915"/>
    <n v="122736.44202999996"/>
    <n v="317862.35122000001"/>
    <n v="267078.39984999993"/>
    <n v="35563119.782749981"/>
    <n v="35274659.092"/>
    <n v="145.131"/>
    <n v="140.405"/>
    <n v="0"/>
    <n v="7.0613000000000001"/>
    <n v="38121.89559"/>
    <n v="44848.513030000009"/>
    <n v="49328.114050000004"/>
    <n v="59019.422729999998"/>
    <n v="0"/>
    <n v="0"/>
    <n v="0"/>
    <n v="0"/>
    <n v="0"/>
    <n v="0"/>
    <s v="AyA Agricola"/>
    <s v="Daños Sin Autos"/>
    <s v="Agricola y de Animales"/>
    <x v="49"/>
    <x v="0"/>
    <n v="66651059.005229995"/>
    <n v="62303256.42701"/>
    <n v="558940177.29368985"/>
    <n v="533186385.44996989"/>
    <n v="535437122.91273993"/>
    <n v="512068683.5256899"/>
    <n v="204564.57133000001"/>
    <n v="156550.80340999999"/>
    <n v="222840.65741999997"/>
    <n v="135146.33537999997"/>
    <n v="206954.84836"/>
    <n v="168020.08050000001"/>
    <n v="99.638590052425357"/>
    <n v="99.628084668160312"/>
    <n v="47856.687649999978"/>
    <n v="30.683546422020449"/>
    <n v="98.487789116901439"/>
    <n v="92.827337366976195"/>
    <n v="0.30580947649159801"/>
    <n v="0.25033774462932207"/>
    <n v="3.6466381001074806E-2"/>
    <n v="3.806707564675476E-2"/>
    <n v="2.9252166076666426E-2"/>
    <n v="3.0458524801033889E-2"/>
    <m/>
    <m/>
    <m/>
    <n v="0"/>
    <m/>
    <n v="0"/>
    <m/>
    <n v="0"/>
    <m/>
    <n v="41.210871264817015"/>
    <n v="85.032249547840664"/>
    <n v="78.69306259229009"/>
    <n v="77.776291434708696"/>
    <n v="-14.998529461836219"/>
    <n v="-16.420541292542723"/>
    <n v="77.282288861396268"/>
    <n v="75.989413239725209"/>
    <m/>
    <n v="2025"/>
    <n v="2"/>
    <d v="2026-08-03T00:00:00"/>
    <n v="1.0336597699512124"/>
    <s v="60 AyA Agricola"/>
    <n v="30.683546422020449"/>
    <n v="26.428008732688262"/>
    <n v="41.210871264817008"/>
    <n v="36.612525097578278"/>
    <n v="1.266225408909215E-3"/>
    <n v="0.26844225256079413"/>
    <m/>
    <m/>
    <m/>
    <m/>
    <n v="1.1746016779336308E-3"/>
    <n v="0.22647784738842661"/>
    <x v="49"/>
    <x v="5"/>
  </r>
  <r>
    <n v="2026"/>
    <n v="6"/>
    <n v="5.0999999999999996"/>
    <x v="46"/>
    <s v="AyA Otros"/>
    <n v="5.0999999999999996"/>
    <m/>
    <m/>
    <x v="5"/>
    <n v="0"/>
    <n v="3.5"/>
    <n v="87.405000000000001"/>
    <n v="3.5"/>
    <n v="300.50299999999993"/>
    <n v="180.80668"/>
    <n v="-478.39911999999998"/>
    <n v="855.44574999999998"/>
    <n v="35563119.782749981"/>
    <n v="35274659.092"/>
    <n v="145.131"/>
    <n v="140.405"/>
    <n v="301.26021999999995"/>
    <n v="181.12450000000001"/>
    <n v="2144.7399"/>
    <n v="179.95785000000001"/>
    <n v="5001.3241200000002"/>
    <n v="6168.6834699999999"/>
    <n v="0"/>
    <n v="0"/>
    <n v="0"/>
    <n v="0"/>
    <n v="0"/>
    <n v="0"/>
    <s v="AyA Otros"/>
    <s v="Daños Sin Autos"/>
    <s v="Agricola y de Animales"/>
    <x v="50"/>
    <x v="0"/>
    <n v="14077623.425069999"/>
    <n v="13925487.485150002"/>
    <n v="558940177.29368985"/>
    <n v="533186385.44996989"/>
    <n v="535437122.91273993"/>
    <n v="512068683.5256899"/>
    <n v="0"/>
    <n v="3.5"/>
    <n v="300.50299999999993"/>
    <n v="180.80668"/>
    <n v="238456.43577000004"/>
    <n v="193289.35118999999"/>
    <m/>
    <n v="100"/>
    <m/>
    <m/>
    <m/>
    <n v="1.8107567636044069E-3"/>
    <m/>
    <n v="2.5133770029468372E-5"/>
    <m/>
    <m/>
    <n v="6.5643086461149206E-7"/>
    <n v="6.835020598998238E-7"/>
    <m/>
    <m/>
    <m/>
    <n v="0"/>
    <m/>
    <n v="0"/>
    <m/>
    <n v="0"/>
    <m/>
    <n v="66.201270882248338"/>
    <m/>
    <n v="5165.9051428571429"/>
    <n v="100"/>
    <n v="1091.8012467919571"/>
    <n v="-18.923962555011752"/>
    <n v="42.883441435505283"/>
    <n v="2.9172813109180331"/>
    <m/>
    <n v="2025"/>
    <n v="2"/>
    <d v="2026-08-03T00:00:00"/>
    <n v="1.0336597699512124"/>
    <s v="61 AyA Otros"/>
    <m/>
    <n v="-100"/>
    <n v="66.201270882248338"/>
    <n v="60.789145242726086"/>
    <n v="2.457742755246015E-7"/>
    <m/>
    <m/>
    <m/>
    <m/>
    <m/>
    <n v="9.9221369960561022E-9"/>
    <n v="1"/>
    <x v="50"/>
    <x v="5"/>
  </r>
  <r>
    <n v="2026"/>
    <n v="6"/>
    <n v="5.0999999999999996"/>
    <x v="46"/>
    <s v="AyA Pecuario"/>
    <n v="5.0999999999999996"/>
    <m/>
    <m/>
    <x v="5"/>
    <n v="100592.18668"/>
    <n v="108818.62203"/>
    <n v="105801.81074999999"/>
    <n v="113504.65255"/>
    <n v="72569.331290000002"/>
    <n v="12360.283770000002"/>
    <n v="90344.243199999997"/>
    <n v="31642.013430000003"/>
    <n v="35563119.782749981"/>
    <n v="35274659.092"/>
    <n v="145.131"/>
    <n v="140.405"/>
    <n v="-170.09039000000001"/>
    <n v="-1233.78594"/>
    <n v="15592.90611"/>
    <n v="5799.64408"/>
    <n v="40103.586340000002"/>
    <n v="53952.330279999995"/>
    <n v="0"/>
    <n v="0"/>
    <n v="0"/>
    <n v="0"/>
    <n v="0"/>
    <n v="0"/>
    <s v="AyA Pecuario"/>
    <s v="Daños Sin Autos"/>
    <s v="Agricola y de Animales"/>
    <x v="51"/>
    <x v="0"/>
    <n v="38281644.823270001"/>
    <n v="36850127.083280005"/>
    <n v="558940177.29368985"/>
    <n v="533186385.44996989"/>
    <n v="535437122.91273993"/>
    <n v="512068683.5256899"/>
    <n v="100592.18668"/>
    <n v="108818.62203"/>
    <n v="72569.331290000016"/>
    <n v="12360.283770000002"/>
    <n v="250559.48819000003"/>
    <n v="217397.83885999999"/>
    <n v="100"/>
    <n v="100"/>
    <n v="-8226.4353499999997"/>
    <n v="-7.5597679850532113"/>
    <n v="40.147027520953685"/>
    <n v="50.05506154091858"/>
    <n v="0.26276871629834914"/>
    <n v="0.29530053392780359"/>
    <n v="1.7996950436995476E-2"/>
    <n v="1.878692798377252E-2"/>
    <n v="2.0409114898566873E-2"/>
    <n v="2.1250786375132953E-2"/>
    <m/>
    <m/>
    <m/>
    <n v="0"/>
    <m/>
    <n v="0"/>
    <m/>
    <n v="0"/>
    <m/>
    <n v="487.11703258896932"/>
    <n v="72.142115292567183"/>
    <n v="11.358610814417792"/>
    <n v="99.999999999999972"/>
    <n v="168.85970750812004"/>
    <n v="-25.668481543110833"/>
    <n v="38.881575273100623"/>
    <n v="10.749571056340294"/>
    <m/>
    <n v="2025"/>
    <n v="2"/>
    <d v="2026-08-03T00:00:00"/>
    <n v="1.0336597699512124"/>
    <s v="62 AyA Pecuario"/>
    <n v="-7.5597679850532113"/>
    <n v="-10.569962474877146"/>
    <n v="487.11703258896932"/>
    <n v="467.99833916016746"/>
    <n v="2.9750430051223893E-4"/>
    <n v="0.93918439903739515"/>
    <m/>
    <m/>
    <m/>
    <m/>
    <n v="3.1674526806508424E-4"/>
    <n v="0.80224500551389066"/>
    <x v="51"/>
    <x v="5"/>
  </r>
  <r>
    <n v="2026"/>
    <n v="6"/>
    <n v="5.0999999999999996"/>
    <x v="46"/>
    <s v="Diversos"/>
    <n v="5.0999999999999996"/>
    <m/>
    <m/>
    <x v="5"/>
    <n v="8761847.0276499987"/>
    <n v="8768702.591049999"/>
    <n v="16086130.32976"/>
    <n v="15606871.822319999"/>
    <n v="1305400.72676"/>
    <n v="1958475.1705399996"/>
    <n v="2708498.4663799996"/>
    <n v="3901820.9853900005"/>
    <n v="35563119.782749981"/>
    <n v="35274659.092"/>
    <n v="145.131"/>
    <n v="140.405"/>
    <n v="0"/>
    <n v="0"/>
    <n v="404500.65120000002"/>
    <n v="594522.46647999994"/>
    <n v="4132277.3843000005"/>
    <n v="4166156.7511899997"/>
    <n v="0"/>
    <n v="0"/>
    <n v="0"/>
    <n v="0"/>
    <n v="0"/>
    <n v="0"/>
    <s v="Diversos"/>
    <s v="Daños Sin Autos"/>
    <s v="Diversos"/>
    <x v="52"/>
    <x v="0"/>
    <n v="140424405.79280999"/>
    <n v="130970246.75691998"/>
    <n v="558940177.29368985"/>
    <n v="533186385.44996989"/>
    <n v="535437122.91273993"/>
    <n v="512068683.5256899"/>
    <n v="18731365.569540001"/>
    <n v="19037256.571589999"/>
    <n v="4255932.8630999988"/>
    <n v="5127603.960119999"/>
    <n v="8761847.0276499987"/>
    <n v="8768702.591049999"/>
    <n v="46.776338837239237"/>
    <n v="46.060747030829312"/>
    <n v="-6855.5634000003338"/>
    <n v="-7.8182186347586224E-2"/>
    <n v="100"/>
    <n v="100"/>
    <n v="6.2395471628897026"/>
    <n v="6.6951867375837359"/>
    <n v="1.5675822536275055"/>
    <n v="1.6363913992339891"/>
    <n v="1.6445848638182805"/>
    <n v="1.7124075096090274"/>
    <m/>
    <m/>
    <m/>
    <n v="0"/>
    <m/>
    <n v="0"/>
    <m/>
    <n v="0"/>
    <m/>
    <n v="-33.346067062975884"/>
    <n v="14.898693422066279"/>
    <n v="22.334834032790297"/>
    <n v="30.672493405103978"/>
    <n v="-31.96209159345408"/>
    <n v="-0.81320432507303586"/>
    <n v="9.7888068389804275"/>
    <n v="14.270285588994788"/>
    <m/>
    <n v="2025"/>
    <n v="2"/>
    <d v="2026-08-03T00:00:00"/>
    <n v="1.0336597699512124"/>
    <s v="63 Diversos"/>
    <n v="-7.8182186347586224E-2"/>
    <n v="-3.3320046707742002"/>
    <n v="-33.346067062975884"/>
    <n v="-35.516564662113041"/>
    <n v="4.523261858922354E-2"/>
    <n v="5.0646424462167515E-2"/>
    <m/>
    <m/>
    <m/>
    <m/>
    <n v="4.4243862943127661E-2"/>
    <n v="4.6192539793594195E-2"/>
    <x v="52"/>
    <x v="5"/>
  </r>
  <r>
    <n v="2026"/>
    <n v="6"/>
    <n v="5.0999999999999996"/>
    <x v="46"/>
    <s v="Miscelaneos"/>
    <n v="5.0999999999999996"/>
    <m/>
    <m/>
    <x v="5"/>
    <n v="4936436.6317599993"/>
    <n v="4760841.8010100005"/>
    <n v="9406171.935990002"/>
    <n v="8864531.445009999"/>
    <n v="480650.11088999989"/>
    <n v="505992.43167999992"/>
    <n v="940330.25318999996"/>
    <n v="892101.50860000006"/>
    <n v="35563119.782749981"/>
    <n v="35274659.092"/>
    <n v="145.131"/>
    <n v="140.405"/>
    <n v="18842.186679999999"/>
    <n v="-13618.843000000001"/>
    <n v="355880.47068000003"/>
    <n v="320647.05876000004"/>
    <n v="4146886.1966700004"/>
    <n v="4223078.2207500003"/>
    <n v="0"/>
    <n v="0"/>
    <n v="0"/>
    <n v="0"/>
    <n v="0"/>
    <n v="0"/>
    <s v="Miscelaneos"/>
    <s v="Daños Sin Autos"/>
    <s v="Diversos"/>
    <x v="53"/>
    <x v="0"/>
    <n v="158621549.48563999"/>
    <n v="149102730.38218001"/>
    <n v="558940177.29368985"/>
    <n v="533186385.44996989"/>
    <n v="535437122.91273993"/>
    <n v="512068683.5256899"/>
    <n v="8825960.7029900011"/>
    <n v="9299326.5157200005"/>
    <n v="1450320.2206299996"/>
    <n v="1811773.9441199994"/>
    <n v="6304704.02819"/>
    <n v="6036599.3696500007"/>
    <n v="55.930870280078018"/>
    <n v="51.195554785199327"/>
    <n v="175594.8307499988"/>
    <n v="3.6883147579645836"/>
    <n v="78.297674398161831"/>
    <n v="78.866287283299243"/>
    <n v="3.1120844852211551"/>
    <n v="3.1929943796515428"/>
    <n v="0.88317799154491539"/>
    <n v="0.92194515854749381"/>
    <n v="0.89290385706157926"/>
    <n v="0.92972719367072054"/>
    <m/>
    <m/>
    <m/>
    <n v="0"/>
    <m/>
    <n v="0"/>
    <m/>
    <n v="0"/>
    <m/>
    <n v="-5.0084387044798788"/>
    <n v="9.7367827594017466"/>
    <n v="10.628213514102798"/>
    <n v="33.140964598922295"/>
    <n v="10.988222395132507"/>
    <n v="-1.8041821651711754"/>
    <n v="8.5818721277129892"/>
    <n v="7.5927331202275123"/>
    <m/>
    <n v="2025"/>
    <n v="2"/>
    <d v="2026-08-03T00:00:00"/>
    <n v="1.0336597699512124"/>
    <s v="64 Miscelaneos"/>
    <n v="3.6883147579645836"/>
    <n v="0.31184125784304101"/>
    <n v="-5.0084387044798797"/>
    <n v="-8.1017138743789783"/>
    <n v="2.6449231657545692E-2"/>
    <n v="7.7760447968897986E-2"/>
    <m/>
    <m/>
    <m/>
    <m/>
    <n v="2.633645141732047E-2"/>
    <n v="7.0736494653307599E-2"/>
    <x v="53"/>
    <x v="5"/>
  </r>
  <r>
    <n v="2026"/>
    <n v="6"/>
    <n v="5.0999999999999996"/>
    <x v="46"/>
    <s v="Tecnicos"/>
    <n v="5.0999999999999996"/>
    <m/>
    <m/>
    <x v="5"/>
    <n v="5891197.3606599998"/>
    <n v="5418752.2587700002"/>
    <n v="10723488.032299999"/>
    <n v="10113526.741349999"/>
    <n v="1269966.0169900001"/>
    <n v="1775498.9780799998"/>
    <n v="2790945.1788899996"/>
    <n v="3961736.2491700002"/>
    <n v="35563119.782749981"/>
    <n v="35274659.092"/>
    <n v="145.131"/>
    <n v="140.405"/>
    <n v="0"/>
    <n v="0"/>
    <n v="95700.513659999997"/>
    <n v="185469.14846"/>
    <n v="417371.83954000002"/>
    <n v="396775.30405999999"/>
    <n v="0"/>
    <n v="0"/>
    <n v="0"/>
    <n v="0"/>
    <n v="0"/>
    <n v="0"/>
    <s v="Tecnicos"/>
    <s v="Daños Sin Autos"/>
    <s v="Diversos"/>
    <x v="54"/>
    <x v="0"/>
    <n v="91453445.434269994"/>
    <n v="86972827.943049997"/>
    <n v="558940177.29368985"/>
    <n v="533186385.44996989"/>
    <n v="535437122.91273993"/>
    <n v="512068683.5256899"/>
    <n v="9905404.8665500041"/>
    <n v="9737930.0558699984"/>
    <n v="2805612.6424699998"/>
    <n v="3315830.0159999998"/>
    <n v="7564333.7243800005"/>
    <n v="7674109.5079999994"/>
    <n v="59.474574134311688"/>
    <n v="55.645832612071302"/>
    <n v="472445.10188999958"/>
    <n v="8.7187064351460073"/>
    <n v="77.881246059683377"/>
    <n v="70.610827915879156"/>
    <n v="6.4417445758171672"/>
    <n v="6.2303967652037384"/>
    <n v="1.0539942555542086"/>
    <n v="1.1002594158231511"/>
    <n v="1.0162960658113906"/>
    <n v="1.0582080945588908"/>
    <m/>
    <m/>
    <m/>
    <n v="0"/>
    <m/>
    <n v="0"/>
    <m/>
    <n v="0"/>
    <m/>
    <n v="-28.472726108616296"/>
    <n v="21.557010217829877"/>
    <n v="32.765826767710905"/>
    <n v="45.265194409444561"/>
    <n v="-48.400844854992329"/>
    <n v="5.1909822182091725"/>
    <n v="22.929317360144577"/>
    <n v="46.744126099126753"/>
    <m/>
    <n v="2025"/>
    <n v="2"/>
    <d v="2026-08-03T00:00:00"/>
    <n v="1.0336597699512124"/>
    <s v="65 Tecnicos"/>
    <n v="8.7187064351460073"/>
    <n v="5.1784248508359854"/>
    <n v="-28.472726108616296"/>
    <n v="-30.801917641856463"/>
    <n v="3.0153395140269629E-2"/>
    <n v="0.11543805822331178"/>
    <m/>
    <m/>
    <m/>
    <m/>
    <n v="2.6271536281811215E-2"/>
    <n v="9.9000313988155189E-2"/>
    <x v="54"/>
    <x v="5"/>
  </r>
  <r>
    <n v="2026"/>
    <n v="6"/>
    <n v="5.0999999999999996"/>
    <x v="46"/>
    <s v="Credito"/>
    <n v="5.0999999999999996"/>
    <m/>
    <m/>
    <x v="5"/>
    <n v="1017944.6856300001"/>
    <n v="1407067.05657"/>
    <n v="2012215.3075600001"/>
    <n v="2150714.6265099999"/>
    <n v="418071.25066000002"/>
    <n v="857804.92930000008"/>
    <n v="975007.9330699998"/>
    <n v="1575536.6531000002"/>
    <n v="35563119.782749981"/>
    <n v="35274659.092"/>
    <n v="145.131"/>
    <n v="140.405"/>
    <n v="4450.6047499999995"/>
    <n v="-6373.4437799999996"/>
    <n v="86989.55952000001"/>
    <n v="51361.034090000001"/>
    <n v="131214.76461000001"/>
    <n v="154090.73715"/>
    <n v="0"/>
    <n v="0"/>
    <n v="0"/>
    <n v="0"/>
    <n v="0"/>
    <n v="0"/>
    <s v="Credito"/>
    <s v="Daños Sin Autos"/>
    <s v="Credito"/>
    <x v="55"/>
    <x v="0"/>
    <n v="5981159.0113300011"/>
    <n v="7136102.3591199992"/>
    <n v="558940177.29368985"/>
    <n v="533186385.44996989"/>
    <n v="535437122.91273993"/>
    <n v="512068683.5256899"/>
    <n v="1017944.68563"/>
    <n v="1407067.05657"/>
    <n v="418071.25066000002"/>
    <n v="857804.92930000008"/>
    <n v="1017944.6856300001"/>
    <n v="1407067.05657"/>
    <n v="100.00000000000003"/>
    <n v="100"/>
    <n v="-389122.37093999994"/>
    <n v="-27.654856186354149"/>
    <n v="100"/>
    <n v="100"/>
    <n v="17.019187814631344"/>
    <n v="19.717585115238101"/>
    <n v="0.18212050716388753"/>
    <n v="0.19011470106750411"/>
    <n v="0.2638977841458835"/>
    <n v="0.27478092330936482"/>
    <m/>
    <m/>
    <m/>
    <n v="0"/>
    <m/>
    <n v="0"/>
    <m/>
    <n v="0"/>
    <m/>
    <n v="-51.262666326578319"/>
    <n v="41.07013441513849"/>
    <n v="60.964040433941122"/>
    <n v="100"/>
    <n v="69.368785230391012"/>
    <n v="-14.845780455791658"/>
    <n v="66.295557347187767"/>
    <n v="33.331681735030237"/>
    <m/>
    <n v="2025"/>
    <n v="2"/>
    <d v="2026-08-03T00:00:00"/>
    <n v="1.0336597699512124"/>
    <s v="66 Credito"/>
    <n v="-27.654856186354149"/>
    <n v="-30.010680577168579"/>
    <n v="-51.262666326578312"/>
    <n v="-52.849733451731382"/>
    <n v="5.6581518152859934E-3"/>
    <n v="0.36708556882154986"/>
    <m/>
    <m/>
    <m/>
    <m/>
    <n v="6.097052903901101E-3"/>
    <n v="0.27087401113322568"/>
    <x v="55"/>
    <x v="5"/>
  </r>
  <r>
    <n v="2026"/>
    <n v="6"/>
    <n v="5.0999999999999996"/>
    <x v="46"/>
    <s v="Credito a la Vivienda"/>
    <n v="5.0999999999999996"/>
    <m/>
    <m/>
    <x v="5"/>
    <n v="321293.76777000003"/>
    <n v="335597.26976"/>
    <n v="633448.25157000008"/>
    <n v="651856.15699000005"/>
    <n v="185505.51542999997"/>
    <n v="205616.29356000002"/>
    <n v="350477.11752999993"/>
    <n v="325812.85513000004"/>
    <n v="35563119.782749981"/>
    <n v="35274659.092"/>
    <n v="145.131"/>
    <n v="140.405"/>
    <n v="0"/>
    <n v="0"/>
    <n v="183757.63792999997"/>
    <n v="205430.72895999998"/>
    <n v="-90737.562200000015"/>
    <n v="408454.49183000001"/>
    <n v="0"/>
    <n v="0"/>
    <n v="0"/>
    <n v="0"/>
    <n v="0"/>
    <n v="0"/>
    <s v="Credito a la Vivienda"/>
    <s v="Daños Sin Autos"/>
    <s v="Credito a la Vivienda"/>
    <x v="56"/>
    <x v="0"/>
    <n v="321293.76777000003"/>
    <n v="335597.26976"/>
    <n v="558940177.29368985"/>
    <n v="533186385.44996989"/>
    <n v="535437122.91273993"/>
    <n v="512068683.5256899"/>
    <n v="321293.76777000003"/>
    <n v="335597.26976"/>
    <n v="185505.51542999997"/>
    <n v="205616.29356000002"/>
    <n v="321293.76777000003"/>
    <n v="335597.26976"/>
    <n v="100"/>
    <n v="100"/>
    <n v="-14303.501989999961"/>
    <n v="-4.2621032049006242"/>
    <n v="100"/>
    <n v="100"/>
    <n v="100"/>
    <n v="100"/>
    <n v="5.7482675395721154E-2"/>
    <n v="6.0005881927309171E-2"/>
    <n v="6.2941830271375121E-2"/>
    <n v="6.553755005077623E-2"/>
    <m/>
    <m/>
    <m/>
    <n v="0"/>
    <m/>
    <n v="0"/>
    <m/>
    <n v="0"/>
    <m/>
    <n v="-9.7807317609932554"/>
    <n v="57.737041311923342"/>
    <n v="61.26876231950429"/>
    <n v="100"/>
    <n v="-10.550072591243175"/>
    <n v="-122.21485233115401"/>
    <n v="-202.51551118925687"/>
    <n v="50.294643116692882"/>
    <m/>
    <n v="2025"/>
    <n v="2"/>
    <d v="2026-08-03T00:00:00"/>
    <n v="1.0336597699512124"/>
    <s v="67 Credito a la Vivienda"/>
    <n v="-4.2621032049006242"/>
    <n v="-7.3796818080497735"/>
    <n v="-9.7807317609932536"/>
    <n v="-12.718603488587943"/>
    <n v="1.7811942693431986E-3"/>
    <n v="0.60586463841137861"/>
    <m/>
    <m/>
    <m/>
    <m/>
    <n v="1.8479445975364099E-3"/>
    <n v="0.62266616272451669"/>
    <x v="56"/>
    <x v="5"/>
  </r>
  <r>
    <n v="2026"/>
    <n v="6"/>
    <n v="48"/>
    <x v="14"/>
    <s v="Total General"/>
    <n v="36"/>
    <s v="76a50887d8f1c2e9301755428990ad81479ee21c25b43215cf524541e0503269"/>
    <s v="62494afd1a4895e2be1120874c058412e30b56ad7bf55525b0ac454fd367add2"/>
    <x v="6"/>
    <n v="36347870.615870006"/>
    <n v="34581959.66691"/>
    <n v="66974120.124160014"/>
    <n v="64630660.527000003"/>
    <n v="22478304.137930006"/>
    <n v="20997431.154040016"/>
    <n v="48894893.764239982"/>
    <n v="42524497.403209992"/>
    <n v="35563119.782749981"/>
    <n v="35274659.092"/>
    <n v="145.131"/>
    <n v="140.405"/>
    <n v="116203.58913999997"/>
    <n v="208668.16623"/>
    <n v="21082740.819340002"/>
    <n v="19053044.84505"/>
    <n v="29951764.4146"/>
    <n v="27027971.811689999"/>
    <n v="620420.94482000009"/>
    <n v="508565.70679999999"/>
    <n v="2477602.4933199999"/>
    <n v="2698416.3033800004"/>
    <n v="7817.17706"/>
    <n v="21601.599329999997"/>
    <s v="Total General"/>
    <s v="Totales"/>
    <s v="Total General"/>
    <x v="0"/>
    <x v="0"/>
    <n v="36347870.615870006"/>
    <n v="34581959.66691"/>
    <n v="558940177.29368985"/>
    <n v="533186385.44996989"/>
    <n v="535437122.91273993"/>
    <n v="512068683.5256899"/>
    <n v="558940177.29368985"/>
    <n v="533186385.44996989"/>
    <n v="290994775.94425023"/>
    <n v="269811598.98249996"/>
    <n v="36347870.615870006"/>
    <n v="34581959.66691"/>
    <n v="6.5029983694965914"/>
    <n v="6.4859044811741358"/>
    <n v="1765910.9489600062"/>
    <n v="5.1064513577862236"/>
    <n v="100"/>
    <n v="100"/>
    <n v="100"/>
    <n v="100"/>
    <n v="6.5029983694965914"/>
    <n v="6.7884479914541913"/>
    <n v="6.4859044811741358"/>
    <n v="6.7533830479158885"/>
    <n v="0.11099952553491349"/>
    <n v="0.44326791917449992"/>
    <n v="1.3985713279459848E-3"/>
    <n v="111855.23802000011"/>
    <n v="21.994254926038217"/>
    <n v="-220813.81006000051"/>
    <n v="-8.1830890876034239"/>
    <n v="-13784.422269999997"/>
    <n v="-63.812044929730675"/>
    <n v="7.0526388348465252"/>
    <n v="61.842148541476462"/>
    <n v="60.717875320789183"/>
    <n v="7.7246418135824113"/>
    <n v="10.652869348687432"/>
    <n v="10.817654477667539"/>
    <n v="70.388977849542684"/>
    <n v="70.493801672566775"/>
    <s v="Medianas"/>
    <n v="2025"/>
    <n v="2"/>
    <d v="2026-08-03T00:00:00"/>
    <n v="1.0336597699512124"/>
    <s v="10 Total General"/>
    <n v="5.1064513577862236"/>
    <n v="1.6837981057801186"/>
    <n v="7.0526388348465279"/>
    <n v="3.5666105491357967"/>
    <n v="0.18832464793104584"/>
    <n v="4.2288987793675332E-3"/>
    <n v="64852325.837699994"/>
    <n v="64598662.963910006"/>
    <n v="0.18235837078938402"/>
    <n v="0.18282910727749394"/>
    <n v="0.18291966775702068"/>
    <n v="4.2066956938914737E-3"/>
    <x v="0"/>
    <x v="6"/>
  </r>
  <r>
    <n v="2026"/>
    <n v="6"/>
    <n v="48"/>
    <x v="14"/>
    <s v="Total General Sin Pensiones"/>
    <n v="36"/>
    <s v="76a50887d8f1c2e9301755428990ad81479ee21c25b43215cf524541e0503269"/>
    <s v="62494afd1a4895e2be1120874c058412e30b56ad7bf55525b0ac454fd367add2"/>
    <x v="6"/>
    <n v="36347870.615870006"/>
    <n v="34581959.66691"/>
    <n v="66974120.124160007"/>
    <n v="64630660.527000003"/>
    <n v="22478304.137930006"/>
    <n v="20997431.154040016"/>
    <n v="48894893.764239982"/>
    <n v="42524497.403209992"/>
    <n v="35563119.782749981"/>
    <n v="35274659.092"/>
    <n v="145.131"/>
    <n v="140.405"/>
    <n v="116203.58913999997"/>
    <n v="208668.16623"/>
    <n v="21082740.819340002"/>
    <n v="19053044.84505"/>
    <n v="29951764.4146"/>
    <n v="27027971.811689999"/>
    <n v="620420.94482000009"/>
    <n v="508565.70679999999"/>
    <n v="2477602.4933199999"/>
    <n v="2698416.3033800004"/>
    <n v="7817.17706"/>
    <n v="21601.599329999997"/>
    <s v="Total General Sin Pensiones"/>
    <s v="Totales"/>
    <s v="Total General Sin Pensiones"/>
    <x v="1"/>
    <x v="0"/>
    <n v="36347870.615870006"/>
    <n v="34581959.66691"/>
    <n v="558940177.29368985"/>
    <n v="533186385.44996989"/>
    <n v="535437122.91273993"/>
    <n v="512068683.5256899"/>
    <n v="535437122.91273993"/>
    <n v="512068683.5256899"/>
    <n v="272087211.59836"/>
    <n v="252694789.22596997"/>
    <n v="36347870.615870006"/>
    <n v="34581959.66691"/>
    <n v="6.7884479914541913"/>
    <n v="6.7533830479158885"/>
    <n v="1765910.9489600062"/>
    <n v="5.1064513577862236"/>
    <n v="100"/>
    <n v="100"/>
    <n v="100"/>
    <n v="100"/>
    <n v="6.5029983694965914"/>
    <n v="6.7884479914541913"/>
    <n v="6.4859044811741358"/>
    <n v="6.7533830479158885"/>
    <n v="0.11587185838833031"/>
    <n v="0.46272519914981203"/>
    <n v="1.4599617257531775E-3"/>
    <n v="111855.23802000011"/>
    <n v="21.994254926038217"/>
    <n v="-220813.81006000051"/>
    <n v="-8.1830890876034239"/>
    <n v="-13784.422269999997"/>
    <n v="-63.812044929730675"/>
    <n v="7.0526388348465252"/>
    <n v="61.842148541476462"/>
    <n v="60.717875320789183"/>
    <n v="8.2614335329773709"/>
    <n v="10.652869348687432"/>
    <n v="10.817654477667539"/>
    <n v="70.388977849542684"/>
    <n v="70.493801672566775"/>
    <s v="Medianas"/>
    <n v="2025"/>
    <n v="2"/>
    <d v="2026-08-03T00:00:00"/>
    <n v="1.0336597699512124"/>
    <s v="11 Total General Sin Pensiones"/>
    <n v="5.1064513577862236"/>
    <n v="1.6837981057801186"/>
    <n v="7.0526388348465279"/>
    <n v="3.5666105491357967"/>
    <n v="0.18832464793104581"/>
    <n v="4.6083026132678444E-3"/>
    <m/>
    <m/>
    <m/>
    <m/>
    <n v="0.18291966775702068"/>
    <n v="4.5608182591877688E-3"/>
    <x v="1"/>
    <x v="6"/>
  </r>
  <r>
    <n v="2026"/>
    <n v="6"/>
    <n v="38"/>
    <x v="33"/>
    <s v="Vida Total"/>
    <n v="26"/>
    <s v="5f9c4ab08cac7457e9111a30e4664920607ea2c115a1433d7be98e97e64244ca"/>
    <s v="62494afd1a4895e2be1120874c058412e30b56ad7bf55525b0ac454fd367add2"/>
    <x v="6"/>
    <n v="14663463.302649999"/>
    <n v="14249971.680200001"/>
    <n v="30355703.149229996"/>
    <n v="29232484.118010003"/>
    <n v="8879074.8958000001"/>
    <n v="9559356.0271300003"/>
    <n v="18211097.633470003"/>
    <n v="18984699.680149999"/>
    <n v="35563119.782749981"/>
    <n v="35274659.092"/>
    <n v="145.131"/>
    <n v="140.405"/>
    <n v="23498.134300000002"/>
    <n v="-2453.4645099999998"/>
    <n v="8813094.7476499993"/>
    <n v="9460085.3507700004"/>
    <n v="10506048.64411"/>
    <n v="10763036.93389"/>
    <n v="1406652.7680299999"/>
    <n v="1412652.98618"/>
    <n v="9642215.1738900002"/>
    <n v="9533547.5110299997"/>
    <n v="3614595.3607299998"/>
    <n v="3303771.1829900001"/>
    <s v="Vida Total"/>
    <s v="Totales"/>
    <s v="Vida Total"/>
    <x v="2"/>
    <x v="0"/>
    <n v="23484450.173020002"/>
    <n v="22546358.18217"/>
    <n v="558940177.29368985"/>
    <n v="533186385.44996989"/>
    <n v="535437122.91273993"/>
    <n v="512068683.5256899"/>
    <n v="229504437.01060998"/>
    <n v="215530450.89256996"/>
    <n v="107972465.57320999"/>
    <n v="106915701.13472"/>
    <n v="14663463.302649999"/>
    <n v="14249971.680200001"/>
    <n v="6.389185104064941"/>
    <n v="6.611581621616347"/>
    <n v="413491.62244999781"/>
    <n v="2.9017013628492627"/>
    <n v="100"/>
    <n v="100"/>
    <n v="62.439031761944541"/>
    <n v="63.202986331819631"/>
    <n v="2.6234405573863802"/>
    <n v="2.7385966858035169"/>
    <n v="2.6726060659208466"/>
    <n v="2.7828242848373868"/>
    <n v="0.61290874649406901"/>
    <n v="4.2013197215199121"/>
    <n v="1.574956636050961"/>
    <n v="-6000.2181500000879"/>
    <n v="-0.4247482013417514"/>
    <n v="108667.66286000051"/>
    <n v="1.1398449814643996"/>
    <n v="310824.17773999972"/>
    <n v="9.4081629908369102"/>
    <n v="-7.1163907840582912"/>
    <n v="60.552372332089945"/>
    <n v="67.083333508743038"/>
    <n v="8.2234622027590945"/>
    <n v="-6.8391624296216253"/>
    <n v="-2.3876930959031761"/>
    <n v="83.885912260561241"/>
    <n v="87.894201319542589"/>
    <s v="Medianas"/>
    <n v="2025"/>
    <n v="2"/>
    <d v="2026-08-03T00:00:00"/>
    <n v="1.0336597699512124"/>
    <s v="12 Vida Total"/>
    <n v="2.9017013628492627"/>
    <n v="-0.44915710736608577"/>
    <n v="-7.1163907840582921"/>
    <n v="-10.141023268879167"/>
    <n v="8.5357255872568691E-2"/>
    <n v="4.0821686294005332E-3"/>
    <m/>
    <m/>
    <m/>
    <m/>
    <n v="8.2734668638345998E-2"/>
    <n v="4.3713011539295047E-3"/>
    <x v="2"/>
    <x v="6"/>
  </r>
  <r>
    <n v="2026"/>
    <n v="6"/>
    <n v="38"/>
    <x v="33"/>
    <s v="Vida Individual"/>
    <n v="26"/>
    <s v="5f9c4ab08cac7457e9111a30e4664920607ea2c115a1433d7be98e97e64244ca"/>
    <s v="62494afd1a4895e2be1120874c058412e30b56ad7bf55525b0ac454fd367add2"/>
    <x v="6"/>
    <n v="14356384.6269"/>
    <n v="13917994.83684"/>
    <n v="29849380.745429996"/>
    <n v="28663918.779280003"/>
    <n v="8746718.3016400002"/>
    <n v="9402874.8864700012"/>
    <n v="17988599.362860002"/>
    <n v="18644911.362879999"/>
    <n v="35563119.782749981"/>
    <n v="35274659.092"/>
    <n v="145.131"/>
    <n v="140.405"/>
    <n v="0"/>
    <n v="0"/>
    <n v="8718265.5609400012"/>
    <n v="9350287.8304099999"/>
    <n v="10332399.40203"/>
    <n v="10564018.87857"/>
    <n v="1365186.7414799999"/>
    <n v="1399767.2524100002"/>
    <n v="9376602.5246900003"/>
    <n v="9214456.4014400002"/>
    <n v="3614595.3607299998"/>
    <n v="3303771.1829900001"/>
    <s v="Vida Individual"/>
    <s v="Vida"/>
    <s v="Vida"/>
    <x v="3"/>
    <x v="0"/>
    <n v="23484450.173020002"/>
    <n v="22546358.18217"/>
    <n v="558940177.29368985"/>
    <n v="533186385.44996989"/>
    <n v="535437122.91273993"/>
    <n v="512068683.5256899"/>
    <n v="171635604.89679998"/>
    <n v="160803690.49424002"/>
    <n v="79251984.91757001"/>
    <n v="77260926.294649988"/>
    <n v="14663463.302649999"/>
    <n v="14249971.680200001"/>
    <n v="8.3644559854187133"/>
    <n v="8.6552707802054716"/>
    <n v="438389.79006000049"/>
    <n v="3.1498056666870777"/>
    <n v="97.905824364872231"/>
    <n v="97.670333311460013"/>
    <n v="61.131448771976203"/>
    <n v="61.730567413084749"/>
    <n v="2.5685011044315345"/>
    <n v="2.6812456612650029"/>
    <n v="2.6103432526871897"/>
    <n v="2.7179937544729289"/>
    <n v="0.79539833375531321"/>
    <n v="5.4630870618761813"/>
    <n v="2.1059705897872192"/>
    <n v="-34580.510930000339"/>
    <n v="-2.470447202594761"/>
    <n v="162146.12325000018"/>
    <n v="1.7596927717261845"/>
    <n v="310824.17773999972"/>
    <n v="9.4081629908369102"/>
    <n v="-6.9782549778914849"/>
    <n v="60.925633639342621"/>
    <n v="67.559120381200472"/>
    <n v="11.03659209386044"/>
    <n v="-6.7593883839005331"/>
    <n v="-2.1925318309479636"/>
    <n v="84.377937995961787"/>
    <n v="88.510707315923526"/>
    <s v="Medianas"/>
    <n v="2025"/>
    <n v="2"/>
    <d v="2026-08-03T00:00:00"/>
    <n v="1.0336597699512124"/>
    <s v="13 Vida Individual"/>
    <n v="3.1498056666870777"/>
    <n v="-0.2091319936388491"/>
    <n v="-6.9782549778914831"/>
    <n v="-10.007385673431951"/>
    <n v="8.3933527001499308E-2"/>
    <n v="6.9964123932006938E-3"/>
    <m/>
    <m/>
    <m/>
    <m/>
    <n v="8.1125497665767085E-2"/>
    <n v="7.4913712278678645E-3"/>
    <x v="3"/>
    <x v="6"/>
  </r>
  <r>
    <n v="2026"/>
    <n v="6"/>
    <n v="18"/>
    <x v="24"/>
    <s v="Vida Gpo y Col"/>
    <n v="5"/>
    <s v="ef2d127de37b942baad06145e54b0c619a1f22327b2ebbcfbec78f5564afe39d"/>
    <s v="62494afd1a4895e2be1120874c058412e30b56ad7bf55525b0ac454fd367add2"/>
    <x v="6"/>
    <n v="2763224.6723000002"/>
    <n v="2064151.6882100001"/>
    <n v="5305533.3492900003"/>
    <n v="4561690.0887400005"/>
    <n v="549965.38364999997"/>
    <n v="503051.61068999994"/>
    <n v="1064060.0210800001"/>
    <n v="999269.41904000018"/>
    <n v="35563119.782749981"/>
    <n v="35274659.092"/>
    <n v="145.131"/>
    <n v="140.405"/>
    <n v="0"/>
    <n v="0"/>
    <n v="464301.11152999999"/>
    <n v="395424.58004999999"/>
    <n v="2291191.67081"/>
    <n v="1845026.8953699998"/>
    <n v="9569.8787300000004"/>
    <n v="-10169.31862"/>
    <n v="1135627.0698599999"/>
    <n v="927188.23440999992"/>
    <n v="1618027.72371"/>
    <n v="1147132.7724200001"/>
    <s v="Vida Gpo y Col"/>
    <s v="Vida"/>
    <s v="Vida"/>
    <x v="4"/>
    <x v="0"/>
    <n v="12682763.976389999"/>
    <n v="13516428.326850001"/>
    <n v="558940177.29368985"/>
    <n v="533186385.44996989"/>
    <n v="535437122.91273993"/>
    <n v="512068683.5256899"/>
    <n v="57868832.11381001"/>
    <n v="54726760.39833001"/>
    <n v="28720480.655640002"/>
    <n v="29654774.840070006"/>
    <n v="9959445.0130899996"/>
    <n v="10878150.41807"/>
    <n v="4.774979157805701"/>
    <n v="3.7717410517012584"/>
    <n v="699072.98409000016"/>
    <n v="33.867326131260512"/>
    <n v="27.744765583506016"/>
    <n v="18.97520818227683"/>
    <n v="21.787243517611529"/>
    <n v="15.271428503857202"/>
    <n v="0.49436858979777543"/>
    <n v="0.51606893770612217"/>
    <n v="0.38713510782313182"/>
    <n v="0.40310055166778108"/>
    <n v="1.6537190021701186E-2"/>
    <n v="1.9624157398348292"/>
    <n v="2.7960262279491701"/>
    <n v="19739.197350000002"/>
    <n v="-194.10540752631076"/>
    <n v="208438.83545000001"/>
    <n v="22.480746380764472"/>
    <n v="470894.95129"/>
    <n v="41.049733963802318"/>
    <n v="9.3258369445734957"/>
    <n v="19.903028123740306"/>
    <n v="24.37086448458826"/>
    <n v="1.9148892048295167"/>
    <n v="17.418373807538924"/>
    <n v="24.182020140715977"/>
    <n v="20.264612404332659"/>
    <n v="21.431914138612161"/>
    <s v="Medianas"/>
    <n v="2025"/>
    <n v="2"/>
    <d v="2026-08-03T00:00:00"/>
    <n v="1.0336597699512124"/>
    <s v="14 Vida Gpo y Col"/>
    <n v="33.867326131260512"/>
    <n v="29.508112846046892"/>
    <n v="9.3258369445734921"/>
    <n v="5.7657849543022666"/>
    <n v="1.4918638695650847E-2"/>
    <n v="2.2800425957478845E-3"/>
    <m/>
    <m/>
    <m/>
    <m/>
    <n v="1.2910634498222837E-2"/>
    <n v="1.4226030561088517E-3"/>
    <x v="4"/>
    <x v="6"/>
  </r>
  <r>
    <n v="2026"/>
    <n v="6"/>
    <n v="23"/>
    <x v="28"/>
    <s v="Accidentes y Enfermedades Total"/>
    <n v="17"/>
    <s v="4523540f1504cd17100c4835e85b7eefd49911580f8efff0599a8f283be6b9e3"/>
    <s v="62494afd1a4895e2be1120874c058412e30b56ad7bf55525b0ac454fd367add2"/>
    <x v="6"/>
    <n v="4368954.5124700004"/>
    <n v="3785405.7823000001"/>
    <n v="7714460.0608500009"/>
    <n v="6757498.2580499994"/>
    <n v="3003169.6328599998"/>
    <n v="2644135.701270001"/>
    <n v="6204005.024989998"/>
    <n v="5367356.4952899981"/>
    <n v="35563119.782749981"/>
    <n v="35274659.092"/>
    <n v="145.131"/>
    <n v="140.405"/>
    <n v="0"/>
    <n v="0"/>
    <n v="2645295.9332099999"/>
    <n v="2271122.2927100002"/>
    <n v="3474600.2083100001"/>
    <n v="3230469.1977600004"/>
    <n v="0"/>
    <n v="0"/>
    <n v="0"/>
    <n v="0"/>
    <n v="0"/>
    <n v="0"/>
    <s v="Accidentes y Enfermedades Total"/>
    <s v="Totales"/>
    <s v="Accidentes y Enfermedades Total"/>
    <x v="18"/>
    <x v="0"/>
    <n v="12771305.68936"/>
    <n v="12724961.123440001"/>
    <n v="558940177.29368985"/>
    <n v="533186385.44996989"/>
    <n v="535437122.91273993"/>
    <n v="512068683.5256899"/>
    <n v="104862690.40417002"/>
    <n v="96161356.508719951"/>
    <n v="73824842.736680001"/>
    <n v="63674470.30387"/>
    <n v="4368954.5124700004"/>
    <n v="3785405.7823000001"/>
    <n v="4.1663574486128789"/>
    <n v="3.9365145415318032"/>
    <n v="583548.73017000034"/>
    <n v="15.415751011386636"/>
    <n v="100"/>
    <n v="100"/>
    <n v="34.209145241193731"/>
    <n v="29.747876992151255"/>
    <n v="0.78164975250551261"/>
    <n v="0.81596032951604058"/>
    <n v="0.70995919730872303"/>
    <n v="0.73923789993107247"/>
    <m/>
    <m/>
    <m/>
    <n v="0"/>
    <m/>
    <n v="0"/>
    <m/>
    <n v="0"/>
    <m/>
    <n v="13.578498691181085"/>
    <n v="68.738862450690746"/>
    <n v="69.850786238917635"/>
    <n v="4.0679661771468565"/>
    <n v="16.475274876260393"/>
    <n v="7.5571378522748311"/>
    <n v="76.132382853238738"/>
    <n v="70.303171263319612"/>
    <s v="Medianas"/>
    <n v="2025"/>
    <n v="2"/>
    <d v="2026-08-03T00:00:00"/>
    <n v="1.0336597699512124"/>
    <s v="28 Accidentes y Enfermedades Total"/>
    <n v="15.415751011386636"/>
    <n v="11.657388984805053"/>
    <n v="13.578498691181082"/>
    <n v="9.8799643682967808"/>
    <n v="2.1692304016004603E-2"/>
    <n v="1.7358534389612021E-3"/>
    <m/>
    <m/>
    <m/>
    <m/>
    <n v="1.9125277788469598E-2"/>
    <n v="1.5496146735691344E-3"/>
    <x v="18"/>
    <x v="6"/>
  </r>
  <r>
    <n v="2026"/>
    <n v="6"/>
    <n v="77"/>
    <x v="43"/>
    <s v="Accidentes Personales"/>
    <n v="49"/>
    <s v="0e17daca5f3e175f448bacace3bc0da47d0655a74c8dd0dc497a3afbdad95f1f"/>
    <s v="62494afd1a4895e2be1120874c058412e30b56ad7bf55525b0ac454fd367add2"/>
    <x v="6"/>
    <n v="217016.11869"/>
    <n v="185819.17318000001"/>
    <n v="354895.43883999996"/>
    <n v="328674.91470000008"/>
    <n v="1948.5184600000021"/>
    <n v="21094.276760000001"/>
    <n v="29429.471269999998"/>
    <n v="25105.186180000001"/>
    <n v="35563119.782749981"/>
    <n v="35274659.092"/>
    <n v="145.131"/>
    <n v="140.405"/>
    <n v="0"/>
    <n v="0"/>
    <n v="2333.6684599999999"/>
    <n v="21111.301760000002"/>
    <n v="208504.89429"/>
    <n v="177647.54038999998"/>
    <n v="0"/>
    <n v="0"/>
    <n v="0"/>
    <n v="0"/>
    <n v="0"/>
    <n v="0"/>
    <s v="Accidentes Personales"/>
    <s v="Accidentes y Enfermedades"/>
    <s v="Accidentes Personales"/>
    <x v="19"/>
    <x v="0"/>
    <n v="9771555.1653899997"/>
    <n v="8235194.7031499995"/>
    <n v="558940177.29368985"/>
    <n v="533186385.44996989"/>
    <n v="535437122.91273993"/>
    <n v="512068683.5256899"/>
    <n v="3258047.170789999"/>
    <n v="3201354.5602400005"/>
    <n v="762805.7273899999"/>
    <n v="869289.54186999996"/>
    <n v="271172.56542"/>
    <n v="242695.76008000001"/>
    <n v="6.6609262332251244"/>
    <n v="5.8043921622373951"/>
    <n v="31196.94550999999"/>
    <n v="16.788873277237126"/>
    <n v="80.028788440998483"/>
    <n v="76.564655731417915"/>
    <n v="2.2208964183987034"/>
    <n v="2.2564029130838077"/>
    <n v="3.8826358795812761E-2"/>
    <n v="4.053064485134085E-2"/>
    <n v="3.4850697289125709E-2"/>
    <n v="3.6287939324974886E-2"/>
    <m/>
    <m/>
    <m/>
    <n v="0"/>
    <m/>
    <n v="0"/>
    <m/>
    <n v="0"/>
    <m/>
    <n v="-90.762809826716222"/>
    <n v="0.8978680808421392"/>
    <n v="11.352045323959286"/>
    <n v="0.25544098451738323"/>
    <n v="-88.945880805788832"/>
    <n v="17.369986565677785"/>
    <n v="1.1192391756301923"/>
    <n v="11.883813146893637"/>
    <s v="Medianas"/>
    <n v="2025"/>
    <n v="2"/>
    <d v="2026-08-03T00:00:00"/>
    <n v="1.0336597699512124"/>
    <s v="29 Accidentes Personales"/>
    <n v="16.788873277237126"/>
    <n v="12.985797331310891"/>
    <n v="-90.762809826716222"/>
    <n v="-91.063606767128263"/>
    <n v="9.9793111798966326E-4"/>
    <n v="4.4367938284466642E-3"/>
    <m/>
    <m/>
    <m/>
    <m/>
    <n v="9.302257737544711E-4"/>
    <n v="3.3690968373042899E-3"/>
    <x v="19"/>
    <x v="6"/>
  </r>
  <r>
    <n v="2026"/>
    <n v="6"/>
    <n v="48"/>
    <x v="14"/>
    <s v="AP Individual"/>
    <n v="36"/>
    <s v="76a50887d8f1c2e9301755428990ad81479ee21c25b43215cf524541e0503269"/>
    <s v="62494afd1a4895e2be1120874c058412e30b56ad7bf55525b0ac454fd367add2"/>
    <x v="6"/>
    <n v="81794.399879999997"/>
    <n v="107131.75503"/>
    <n v="151868.59993000003"/>
    <n v="160311.91288999998"/>
    <n v="47670.473490000004"/>
    <n v="33538.043540000006"/>
    <n v="85038.491760000004"/>
    <n v="72447.073000000004"/>
    <n v="35563119.782749981"/>
    <n v="35274659.092"/>
    <n v="145.131"/>
    <n v="140.405"/>
    <n v="0"/>
    <n v="0"/>
    <n v="29949.823089999998"/>
    <n v="21266.67109"/>
    <n v="33254.114000000001"/>
    <n v="45830.888399999996"/>
    <n v="0"/>
    <n v="0"/>
    <n v="0"/>
    <n v="0"/>
    <n v="0"/>
    <n v="0"/>
    <s v="AP Individual"/>
    <s v="Accidentes y Enfermedades"/>
    <s v="Accidentes Personales"/>
    <x v="20"/>
    <x v="0"/>
    <n v="36347870.615870006"/>
    <n v="34581959.66691"/>
    <n v="558940177.29368985"/>
    <n v="533186385.44996989"/>
    <n v="535437122.91273993"/>
    <n v="512068683.5256899"/>
    <n v="1831690.0583299999"/>
    <n v="1927936.4523199999"/>
    <n v="148204.84184000004"/>
    <n v="240716.59444999998"/>
    <n v="17861935.403380003"/>
    <n v="15962384.57817"/>
    <n v="4.4655153041871127"/>
    <n v="5.5568094529818151"/>
    <n v="-25337.355150000003"/>
    <n v="-23.650648813607887"/>
    <n v="0.45792574003219211"/>
    <n v="0.67115132144173706"/>
    <n v="0.22503216417934366"/>
    <n v="0.30979087380207027"/>
    <n v="1.463383796742561E-2"/>
    <n v="1.5276191429358554E-2"/>
    <n v="2.0092740166196991E-2"/>
    <n v="2.0921364355339516E-2"/>
    <m/>
    <m/>
    <m/>
    <n v="0"/>
    <m/>
    <n v="0"/>
    <m/>
    <n v="0"/>
    <m/>
    <n v="42.138504391720375"/>
    <n v="58.28085242991822"/>
    <n v="31.305417829296626"/>
    <n v="32.16526052601197"/>
    <n v="40.829859846203135"/>
    <n v="-27.441698904531808"/>
    <n v="90.06351241232889"/>
    <n v="46.402484945066"/>
    <s v="Medianas"/>
    <n v="2025"/>
    <n v="2"/>
    <d v="2026-08-03T00:00:00"/>
    <n v="1.0336597699512124"/>
    <s v="30 AP Individual"/>
    <n v="-23.650648813607887"/>
    <n v="-26.136864947355249"/>
    <n v="42.138504391720389"/>
    <n v="37.50995107261371"/>
    <n v="4.2703958724021852E-4"/>
    <n v="1.9940826931929322E-3"/>
    <m/>
    <m/>
    <m/>
    <m/>
    <n v="4.537196680990257E-4"/>
    <n v="3.0878131296748061E-3"/>
    <x v="20"/>
    <x v="6"/>
  </r>
  <r>
    <n v="2026"/>
    <n v="6"/>
    <n v="50"/>
    <x v="22"/>
    <s v="AP Gpo y Col"/>
    <n v="38"/>
    <s v="aea92132c4cbeb263e6ac2bf6c183b5d81737f179f21efdc5863739672f0f470"/>
    <s v="62494afd1a4895e2be1120874c058412e30b56ad7bf55525b0ac454fd367add2"/>
    <x v="6"/>
    <n v="65339.077239999999"/>
    <n v="79417.211639999994"/>
    <n v="354844.85984000005"/>
    <n v="342590.66451000003"/>
    <n v="-40191.19857"/>
    <n v="11392.354210000001"/>
    <n v="-46031.802240000005"/>
    <n v="13022.281310000002"/>
    <n v="35563119.782749981"/>
    <n v="35274659.092"/>
    <n v="145.131"/>
    <n v="140.405"/>
    <n v="0"/>
    <n v="0"/>
    <n v="-40191.19857"/>
    <n v="11392.354210000001"/>
    <n v="103858.72691"/>
    <n v="94919.824590000004"/>
    <n v="0"/>
    <n v="0"/>
    <n v="0"/>
    <n v="0"/>
    <n v="0"/>
    <n v="0"/>
    <s v="AP Gpo y Col"/>
    <s v="Accidentes y Enfermedades"/>
    <s v="Accidentes Personales"/>
    <x v="21"/>
    <x v="0"/>
    <n v="27984284.840740003"/>
    <n v="26568293.871599998"/>
    <n v="558940177.29368985"/>
    <n v="533186385.44996989"/>
    <n v="535437122.91273993"/>
    <n v="512068683.5256899"/>
    <n v="1426357.1124600004"/>
    <n v="1273418.1079200001"/>
    <n v="614600.88751999999"/>
    <n v="628572.9474200001"/>
    <n v="336456.25926999998"/>
    <n v="455128.81404999999"/>
    <n v="4.5808357997606519"/>
    <n v="6.2365385843083381"/>
    <n v="-14078.134399999995"/>
    <n v="-17.726805196607121"/>
    <n v="19.419783534942823"/>
    <n v="17.449392169504634"/>
    <n v="0.23348489200938324"/>
    <n v="0.29891724332698871"/>
    <n v="1.1689815814701793E-2"/>
    <n v="1.2202941194021075E-2"/>
    <n v="1.4894831114822584E-2"/>
    <n v="1.5509093642125786E-2"/>
    <m/>
    <m/>
    <m/>
    <n v="0"/>
    <m/>
    <n v="0"/>
    <m/>
    <n v="0"/>
    <m/>
    <n v="-452.79098445447642"/>
    <n v="-61.511732745125627"/>
    <n v="14.344943589359191"/>
    <n v="-6.5393980689121802"/>
    <n v="-452.79098445447642"/>
    <n v="9.4173186250722694"/>
    <n v="-38.697950346366326"/>
    <n v="12.00208097645411"/>
    <s v="Medianas"/>
    <n v="2025"/>
    <n v="2"/>
    <d v="2026-08-03T00:00:00"/>
    <n v="1.0336597699512124"/>
    <s v="31 AP Gpo y Col"/>
    <n v="-17.726805196607121"/>
    <n v="-20.405923501041283"/>
    <n v="-452.79098445447642"/>
    <n v="-441.30281037359885"/>
    <n v="9.9778889480927604E-4"/>
    <n v="2.0984056624368812E-3"/>
    <m/>
    <m/>
    <m/>
    <m/>
    <n v="9.696105535335921E-4"/>
    <n v="3.8894413513566651E-3"/>
    <x v="21"/>
    <x v="6"/>
  </r>
  <r>
    <n v="2026"/>
    <n v="6"/>
    <n v="23"/>
    <x v="28"/>
    <s v="Gastos Medicos"/>
    <n v="17"/>
    <s v="4523540f1504cd17100c4835e85b7eefd49911580f8efff0599a8f283be6b9e3"/>
    <s v="62494afd1a4895e2be1120874c058412e30b56ad7bf55525b0ac454fd367add2"/>
    <x v="6"/>
    <n v="4351636.15099"/>
    <n v="3766274.92392"/>
    <n v="7673673.72107"/>
    <n v="6715918.16493"/>
    <n v="2992134.35042"/>
    <n v="2632990.77361"/>
    <n v="6178851.5503500039"/>
    <n v="5345247.9006800009"/>
    <n v="35563119.782749981"/>
    <n v="35274659.092"/>
    <n v="145.131"/>
    <n v="140.405"/>
    <n v="0"/>
    <n v="0"/>
    <n v="2641382.0731100002"/>
    <n v="2267372.83023"/>
    <n v="3467270.3367399997"/>
    <n v="3222775.2509499998"/>
    <n v="0"/>
    <n v="0"/>
    <n v="0"/>
    <n v="0"/>
    <n v="0"/>
    <n v="0"/>
    <s v="Gastos Medicos"/>
    <s v="Accidentes y Enfermedades"/>
    <s v="Gastos Medicos"/>
    <x v="22"/>
    <x v="0"/>
    <n v="12771305.68936"/>
    <n v="12724961.123440001"/>
    <n v="558940177.29368985"/>
    <n v="533186385.44996989"/>
    <n v="535437122.91273993"/>
    <n v="512068683.5256899"/>
    <n v="98610475.131789997"/>
    <n v="90208136.069440037"/>
    <n v="71280271.095210001"/>
    <n v="60948248.666680008"/>
    <n v="4368954.5124700004"/>
    <n v="3785405.7823000001"/>
    <n v="4.41295526177535"/>
    <n v="4.1750944959341725"/>
    <n v="585361.22707000002"/>
    <n v="15.542179976090175"/>
    <n v="99.603603987394024"/>
    <n v="99.494615386560326"/>
    <n v="34.073541553511042"/>
    <n v="29.597535799007961"/>
    <n v="0.77855132405403626"/>
    <n v="0.81272589530539241"/>
    <n v="0.70637117276382488"/>
    <n v="0.73550190532810622"/>
    <m/>
    <m/>
    <m/>
    <n v="0"/>
    <m/>
    <n v="0"/>
    <m/>
    <n v="0"/>
    <m/>
    <n v="13.640138066932561"/>
    <n v="68.758835679294734"/>
    <n v="69.909680700354727"/>
    <n v="4.197703381940519"/>
    <n v="16.495268792740237"/>
    <n v="7.5864764605576562"/>
    <n v="76.180447919543624"/>
    <n v="70.354668063236204"/>
    <s v="Medianas"/>
    <n v="2025"/>
    <n v="2"/>
    <d v="2026-08-03T00:00:00"/>
    <n v="1.0336597699512124"/>
    <s v="32 Gastos Medicos"/>
    <n v="15.542179976090175"/>
    <n v="11.779700956673237"/>
    <n v="13.64013806693257"/>
    <n v="9.9395965389039436"/>
    <n v="2.1577616834370483E-2"/>
    <n v="1.9474174142430751E-3"/>
    <m/>
    <m/>
    <m/>
    <m/>
    <n v="1.9007596540021907E-2"/>
    <n v="1.7431414049979819E-3"/>
    <x v="22"/>
    <x v="6"/>
  </r>
  <r>
    <n v="2026"/>
    <n v="6"/>
    <n v="65"/>
    <x v="47"/>
    <s v="GMM. Individual"/>
    <n v="225"/>
    <s v="0e6523810856a138a75dec70a9cf3778a5c70b83ac915f22c33f05db97cb3e68"/>
    <s v="62494afd1a4895e2be1120874c058412e30b56ad7bf55525b0ac454fd367add2"/>
    <x v="6"/>
    <n v="2597547.2974999999"/>
    <n v="2264277.4784299997"/>
    <n v="5493365.7802400002"/>
    <n v="4706378.9711699998"/>
    <n v="1655428.6548900004"/>
    <n v="1494521.9556100001"/>
    <n v="3606196.8463700004"/>
    <n v="2974677.3447100003"/>
    <n v="35563119.782749981"/>
    <n v="35274659.092"/>
    <n v="145.131"/>
    <n v="140.405"/>
    <n v="0"/>
    <n v="0"/>
    <n v="1652366.8803099999"/>
    <n v="1456194.88325"/>
    <n v="2649674.0483499998"/>
    <n v="2308812.3253299999"/>
    <n v="0"/>
    <n v="0"/>
    <n v="0"/>
    <n v="0"/>
    <n v="0"/>
    <n v="0"/>
    <s v="GMM. Individual"/>
    <s v="Accidentes y Enfermedades"/>
    <s v="Gastos Medicos"/>
    <x v="23"/>
    <x v="0"/>
    <n v="3219378.6591699999"/>
    <n v="2893563.4842399997"/>
    <n v="558940177.29368985"/>
    <n v="533186385.44996989"/>
    <n v="535437122.91273993"/>
    <n v="512068683.5256899"/>
    <n v="47491324.482370012"/>
    <n v="42836881.990619987"/>
    <n v="33535124.903859999"/>
    <n v="29112160.675519999"/>
    <n v="3219378.6591699999"/>
    <n v="2893563.4842399997"/>
    <n v="5.4695195929190721"/>
    <n v="5.2858130032102002"/>
    <n v="333269.8190700002"/>
    <n v="14.718594441043598"/>
    <n v="80.684739898526985"/>
    <n v="78.252213603141897"/>
    <n v="80.684739898526985"/>
    <n v="78.252213603141897"/>
    <n v="0.46472724685438799"/>
    <n v="0.48512648569630867"/>
    <n v="0.42466903511032394"/>
    <n v="0.44218237734048099"/>
    <m/>
    <m/>
    <m/>
    <n v="0"/>
    <m/>
    <n v="0"/>
    <m/>
    <n v="0"/>
    <m/>
    <n v="10.766432615861099"/>
    <n v="63.730452819213788"/>
    <n v="66.004364299302608"/>
    <n v="4.9364022338841966"/>
    <n v="13.471548301431646"/>
    <n v="14.763509328168567"/>
    <n v="62.361137640267813"/>
    <n v="63.071167252273966"/>
    <s v="Medianas"/>
    <n v="2025"/>
    <n v="2"/>
    <d v="2026-08-03T00:00:00"/>
    <n v="1.0336597699512124"/>
    <s v="33 GMM. Individual"/>
    <n v="14.718594441043598"/>
    <n v="10.98293440060861"/>
    <n v="10.766432615861106"/>
    <n v="7.1594695236026737"/>
    <n v="1.5446805043534391E-2"/>
    <n v="2.991564457732561E-3"/>
    <m/>
    <m/>
    <m/>
    <m/>
    <n v="1.3320137388746035E-2"/>
    <n v="2.793981910490604E-3"/>
    <x v="23"/>
    <x v="6"/>
  </r>
  <r>
    <n v="2026"/>
    <n v="6"/>
    <n v="1"/>
    <x v="23"/>
    <s v="GMM. Gpo y Col"/>
    <n v="30"/>
    <s v="624b60c58c9d8bfb6ff1886c2fd605d2adeb6ea4da576068201b6c6958ce93f4"/>
    <s v="62494afd1a4895e2be1120874c058412e30b56ad7bf55525b0ac454fd367add2"/>
    <x v="6"/>
    <n v="2015035.10176"/>
    <n v="1690997.80097"/>
    <n v="4170314.4110399997"/>
    <n v="3776078.3277399996"/>
    <n v="1983729.0345400001"/>
    <n v="1773426.6323600002"/>
    <n v="4111927.3285400001"/>
    <n v="3787403.6648900001"/>
    <n v="35563119.782749981"/>
    <n v="35274659.092"/>
    <n v="145.131"/>
    <n v="140.405"/>
    <n v="0"/>
    <n v="0"/>
    <n v="1858731.4850800002"/>
    <n v="1660522.0311600002"/>
    <n v="1993495.26297"/>
    <n v="1814653.4385899999"/>
    <n v="0"/>
    <n v="0"/>
    <n v="0"/>
    <n v="0"/>
    <n v="0"/>
    <n v="0"/>
    <s v="GMM. Gpo y Col"/>
    <s v="Accidentes y Enfermedades"/>
    <s v="Gastos Medicos"/>
    <x v="24"/>
    <x v="0"/>
    <n v="36847039.208959997"/>
    <n v="34421360.903379999"/>
    <n v="558940177.29368985"/>
    <n v="533186385.44996989"/>
    <n v="535437122.91273993"/>
    <n v="512068683.5256899"/>
    <n v="51119150.649419993"/>
    <n v="47371254.078819998"/>
    <n v="37745146.191339992"/>
    <n v="31836731.141160015"/>
    <n v="2442965.7843400002"/>
    <n v="2149015.9388000001"/>
    <n v="3.9418399487489584"/>
    <n v="3.5696707504436884"/>
    <n v="324037.30079000001"/>
    <n v="19.162490962680366"/>
    <n v="82.483148748003799"/>
    <n v="78.687075811743156"/>
    <n v="5.46864862148818"/>
    <n v="4.9126407457177352"/>
    <n v="0.36050997649095795"/>
    <n v="0.37633459010058024"/>
    <n v="0.31714947101339108"/>
    <n v="0.33022870864259063"/>
    <m/>
    <m/>
    <m/>
    <n v="0"/>
    <m/>
    <n v="0"/>
    <m/>
    <n v="0"/>
    <m/>
    <n v="11.858534113708362"/>
    <n v="98.446376085823218"/>
    <n v="104.87456762762891"/>
    <n v="5.2555871011439725"/>
    <n v="11.936574775917652"/>
    <n v="9.8554258668234631"/>
    <n v="93.239824523624776"/>
    <n v="91.506289622454801"/>
    <s v="Medianas"/>
    <n v="2025"/>
    <n v="2"/>
    <d v="2026-08-03T00:00:00"/>
    <n v="1.0336597699512124"/>
    <s v="34 GMM. Gpo y Col"/>
    <n v="19.162490962680366"/>
    <n v="15.282121280878231"/>
    <n v="11.858534113708361"/>
    <n v="8.2160081735482038"/>
    <n v="1.1726514536733151E-2"/>
    <n v="1.553810218155319E-3"/>
    <m/>
    <m/>
    <m/>
    <m/>
    <n v="1.0687172117730924E-2"/>
    <n v="1.2742549266573204E-3"/>
    <x v="24"/>
    <x v="6"/>
  </r>
  <r>
    <n v="2026"/>
    <n v="6"/>
    <n v="715"/>
    <x v="44"/>
    <s v="Salud"/>
    <n v="251"/>
    <s v="c75d3f1f5bcd6914d0331ce5ec17c0db8f2070a2d4285f8e3ff11c6ca19168ff"/>
    <s v="62494afd1a4895e2be1120874c058412e30b56ad7bf55525b0ac454fd367add2"/>
    <x v="6"/>
    <n v="58065.838889999999"/>
    <n v="46854.453930000003"/>
    <n v="103459.97777000001"/>
    <n v="86300.782950000008"/>
    <n v="12695.017080000001"/>
    <n v="10135.156590000002"/>
    <n v="25063.646530000005"/>
    <n v="29354.839159999996"/>
    <n v="35563119.782749981"/>
    <n v="35274659.092"/>
    <n v="145.131"/>
    <n v="140.405"/>
    <n v="0"/>
    <n v="0"/>
    <n v="12695.01708"/>
    <n v="10135.156590000001"/>
    <n v="52274.633700000006"/>
    <n v="46062.826159999997"/>
    <n v="0"/>
    <n v="0"/>
    <n v="0"/>
    <n v="0"/>
    <n v="0"/>
    <n v="0"/>
    <s v="Salud"/>
    <s v="Accidentes y Enfermedades"/>
    <s v="Salud"/>
    <x v="25"/>
    <x v="0"/>
    <n v="75686.340590000007"/>
    <n v="60253.779270000006"/>
    <n v="558940177.29368985"/>
    <n v="533186385.44996989"/>
    <n v="535437122.91273993"/>
    <n v="512068683.5256899"/>
    <n v="2994168.1015900001"/>
    <n v="2751865.87904"/>
    <n v="1781765.9140800002"/>
    <n v="1856932.0953199998"/>
    <n v="75686.340590000007"/>
    <n v="60253.779270000006"/>
    <n v="1.9392978924317965"/>
    <n v="1.7026430788969038"/>
    <n v="11211.384959999996"/>
    <n v="23.928109324995383"/>
    <n v="76.719046577437382"/>
    <n v="77.761850787886686"/>
    <n v="76.719046577437382"/>
    <n v="77.761850787886686"/>
    <n v="1.0388560573896595E-2"/>
    <n v="1.0844567252663759E-2"/>
    <n v="8.7876313440483494E-3"/>
    <n v="9.1500330790389699E-3"/>
    <m/>
    <m/>
    <m/>
    <n v="0"/>
    <m/>
    <n v="0"/>
    <m/>
    <n v="0"/>
    <m/>
    <n v="25.257236701460762"/>
    <n v="21.863142464968874"/>
    <n v="21.631148674023191"/>
    <n v="0.71249634868870892"/>
    <n v="25.257236701460762"/>
    <n v="13.485511111331272"/>
    <n v="24.285233929817089"/>
    <n v="22.002897856929934"/>
    <s v="Medianas"/>
    <n v="2025"/>
    <n v="2"/>
    <d v="2026-08-03T00:00:00"/>
    <n v="1.0336597699512124"/>
    <s v="35 Salud"/>
    <n v="23.928109324995383"/>
    <n v="19.892553553520472"/>
    <n v="25.257236701460755"/>
    <n v="21.178399646309884"/>
    <n v="2.909192961754262E-4"/>
    <n v="3.7608763155904073E-4"/>
    <m/>
    <m/>
    <m/>
    <m/>
    <n v="2.4425110954559993E-4"/>
    <n v="2.898993454115528E-4"/>
    <x v="25"/>
    <x v="6"/>
  </r>
  <r>
    <n v="2026"/>
    <n v="6"/>
    <n v="718"/>
    <x v="48"/>
    <s v="Salud Individual"/>
    <n v="281"/>
    <s v="71a1c003a2b855d85582c8f6c7648c49d3fe836408a7e1b5d9b222448acb3c1b"/>
    <s v="62494afd1a4895e2be1120874c058412e30b56ad7bf55525b0ac454fd367add2"/>
    <x v="6"/>
    <n v="4092.3915899999997"/>
    <n v="3481.6609700000004"/>
    <n v="6954.9189599999991"/>
    <n v="4992.3944799999999"/>
    <n v="1582.5699299999997"/>
    <n v="535.53642000000002"/>
    <n v="2764.7932100000003"/>
    <n v="700.52008000000001"/>
    <n v="35563119.782749981"/>
    <n v="35274659.092"/>
    <n v="145.131"/>
    <n v="140.405"/>
    <n v="0"/>
    <n v="0"/>
    <n v="1582.5699299999999"/>
    <n v="535.53642000000002"/>
    <n v="2988.8951400000001"/>
    <n v="2060.9798500000002"/>
    <n v="0"/>
    <n v="0"/>
    <n v="0"/>
    <n v="0"/>
    <n v="0"/>
    <n v="0"/>
    <s v="Salud Individual"/>
    <s v="Accidentes y Enfermedades"/>
    <s v="Salud"/>
    <x v="26"/>
    <x v="0"/>
    <n v="65986.926980000004"/>
    <n v="22239.322980000001"/>
    <n v="558940177.29368985"/>
    <n v="533186385.44996989"/>
    <n v="535437122.91273993"/>
    <n v="512068683.5256899"/>
    <n v="1641982.0218999998"/>
    <n v="1385215.7678700001"/>
    <n v="931939.87865000009"/>
    <n v="878203.38696999988"/>
    <n v="65986.926980000004"/>
    <n v="22239.322980000001"/>
    <n v="0.24923485978637802"/>
    <n v="0.25134430684063275"/>
    <n v="610.73061999999936"/>
    <n v="17.541358140910535"/>
    <n v="6.2018217506027575"/>
    <n v="15.655426980088762"/>
    <n v="6.2018217506027575"/>
    <n v="15.655426980088762"/>
    <n v="7.3216987367320558E-4"/>
    <n v="7.6430852753310791E-4"/>
    <n v="6.5299134880605317E-4"/>
    <n v="6.7992069853366243E-4"/>
    <m/>
    <m/>
    <m/>
    <n v="0"/>
    <m/>
    <n v="0"/>
    <m/>
    <n v="0"/>
    <m/>
    <n v="195.51116803596656"/>
    <n v="38.67102879077121"/>
    <n v="15.381636081585507"/>
    <n v="0.16981459493851647"/>
    <n v="195.51116803596659"/>
    <n v="45.023016115368605"/>
    <n v="52.948325580936903"/>
    <n v="25.984553900417801"/>
    <s v="Medianas"/>
    <n v="2025"/>
    <n v="2"/>
    <d v="2026-08-03T00:00:00"/>
    <n v="1.0336597699512124"/>
    <s v="36 Salud Individual"/>
    <n v="17.541358140910535"/>
    <n v="13.713778515786046"/>
    <n v="195.51116803596656"/>
    <n v="185.88823578759806"/>
    <n v="1.9556549038685596E-5"/>
    <n v="6.2118015332735518E-6"/>
    <m/>
    <m/>
    <m/>
    <m/>
    <n v="1.4129627210170382E-5"/>
    <n v="6.3173960581198159E-6"/>
    <x v="26"/>
    <x v="6"/>
  </r>
  <r>
    <n v="2026"/>
    <n v="6"/>
    <n v="702"/>
    <x v="25"/>
    <s v="Salud Gpo y Col"/>
    <n v="244"/>
    <s v="82c01ce15b431d420eb6a1febfba7d7a2b69e5bcdcb929cb42cd3e9179d43fc4"/>
    <s v="62494afd1a4895e2be1120874c058412e30b56ad7bf55525b0ac454fd367add2"/>
    <x v="6"/>
    <n v="32662.783210000001"/>
    <n v="36746.59345"/>
    <n v="132842.20604999998"/>
    <n v="248066.74602999998"/>
    <n v="34954.47767"/>
    <n v="96395.67823000002"/>
    <n v="95827.260070000004"/>
    <n v="180955.76499999998"/>
    <n v="35563119.782749981"/>
    <n v="35274659.092"/>
    <n v="145.131"/>
    <n v="140.405"/>
    <n v="0"/>
    <n v="0"/>
    <n v="34369.162819999998"/>
    <n v="96395.678230000005"/>
    <n v="55829.80659"/>
    <n v="100214.08945"/>
    <n v="0"/>
    <n v="0"/>
    <n v="0"/>
    <n v="0"/>
    <n v="0"/>
    <n v="0"/>
    <s v="Salud Gpo y Col"/>
    <s v="Accidentes y Enfermedades"/>
    <s v="Salud"/>
    <x v="27"/>
    <x v="0"/>
    <n v="79341.224719999998"/>
    <n v="92356.402770000001"/>
    <n v="558940177.29368985"/>
    <n v="533186385.44996989"/>
    <n v="535437122.91273993"/>
    <n v="512068683.5256899"/>
    <n v="1352186.07969"/>
    <n v="1366650.1111700002"/>
    <n v="849826.03543000005"/>
    <n v="978728.70835000009"/>
    <n v="79341.224719999998"/>
    <n v="92356.402770000001"/>
    <n v="2.41555387239959"/>
    <n v="2.6888077021075238"/>
    <n v="-4083.8102399999989"/>
    <n v="-11.113438979198765"/>
    <n v="41.167480493613432"/>
    <n v="39.787813673852121"/>
    <n v="41.167480493613432"/>
    <n v="39.787813673852121"/>
    <n v="5.8436992967921229E-3"/>
    <n v="6.1002089343967746E-3"/>
    <n v="6.8918851742601405E-3"/>
    <n v="7.1761063763932497E-3"/>
    <m/>
    <m/>
    <m/>
    <n v="0"/>
    <m/>
    <n v="0"/>
    <m/>
    <n v="0"/>
    <m/>
    <n v="-63.738542731554169"/>
    <n v="107.01622530225279"/>
    <n v="262.32548157467374"/>
    <n v="4.1131333017249254"/>
    <n v="-64.345743034251797"/>
    <n v="-44.289463790562834"/>
    <n v="61.560598037529402"/>
    <n v="96.189746131550564"/>
    <s v="Medianas"/>
    <n v="2025"/>
    <n v="2"/>
    <d v="2026-08-03T00:00:00"/>
    <n v="1.0336597699512124"/>
    <s v="37 Salud Gpo y Col"/>
    <n v="-11.113438979198765"/>
    <n v="-14.007912850282858"/>
    <n v="-63.738542731554169"/>
    <n v="-64.919349361775645"/>
    <n v="3.7353923632548001E-4"/>
    <n v="5.8349005104646543E-4"/>
    <m/>
    <m/>
    <m/>
    <m/>
    <n v="7.0208607486560513E-4"/>
    <n v="7.2296868589127427E-4"/>
    <x v="27"/>
    <x v="6"/>
  </r>
  <r>
    <n v="2026"/>
    <n v="6"/>
    <n v="79"/>
    <x v="1"/>
    <s v="Daños"/>
    <n v="51"/>
    <s v="031b4af5197ec30a926f48cf40e11a7dbc470048a21e4003b7a3c07c5dab1baa"/>
    <s v="62494afd1a4895e2be1120874c058412e30b56ad7bf55525b0ac454fd367add2"/>
    <x v="6"/>
    <n v="11053843.531040002"/>
    <n v="9998612.40295"/>
    <n v="21605055.98466"/>
    <n v="18963294.205189999"/>
    <n v="4475733.6190299988"/>
    <n v="4619331.3712899992"/>
    <n v="10285470.6987"/>
    <n v="9222502.7396300025"/>
    <n v="35563119.782749981"/>
    <n v="35274659.092"/>
    <n v="145.131"/>
    <n v="140.405"/>
    <n v="0"/>
    <n v="0"/>
    <n v="4183711.1471100003"/>
    <n v="4223441.4246699996"/>
    <n v="10134610.276729999"/>
    <n v="9568118.6096000001"/>
    <n v="0"/>
    <n v="0"/>
    <n v="0"/>
    <n v="0"/>
    <n v="0"/>
    <n v="0"/>
    <s v="Daños"/>
    <s v="Totales"/>
    <s v="Daños Total"/>
    <x v="28"/>
    <x v="0"/>
    <n v="55806634.746509999"/>
    <n v="49586162.051349998"/>
    <n v="558940177.29368985"/>
    <n v="533186385.44996989"/>
    <n v="535437122.91273993"/>
    <n v="512068683.5256899"/>
    <n v="201069995.49796006"/>
    <n v="200376876.12440008"/>
    <n v="90289903.28847003"/>
    <n v="82104617.787379965"/>
    <n v="11053843.531040002"/>
    <n v="9998612.40295"/>
    <n v="5.4975102096484347"/>
    <n v="4.9899033243449491"/>
    <n v="1055231.1280900016"/>
    <n v="10.553775719705527"/>
    <n v="100"/>
    <n v="100"/>
    <n v="19.807400287169763"/>
    <n v="20.164118353414256"/>
    <n v="1.9776434008664694"/>
    <n v="2.0644522125974154"/>
    <n v="1.8752565098810448"/>
    <n v="1.9525920495875007"/>
    <m/>
    <m/>
    <m/>
    <n v="0"/>
    <m/>
    <n v="0"/>
    <m/>
    <n v="0"/>
    <m/>
    <n v="-3.1086263512612899"/>
    <n v="40.490292869279457"/>
    <n v="46.199724373025077"/>
    <n v="4.9570699004188077"/>
    <n v="-0.94070862041383263"/>
    <n v="5.9206171060799839"/>
    <n v="41.281421119035898"/>
    <n v="44.140772047207747"/>
    <s v="Medianas"/>
    <n v="2025"/>
    <n v="2"/>
    <d v="2026-08-03T00:00:00"/>
    <n v="1.0336597699512124"/>
    <s v="38 Daños Total"/>
    <n v="10.553775719705527"/>
    <n v="6.9537375193807982"/>
    <n v="-3.1086263512612908"/>
    <n v="-6.2637664099940027"/>
    <n v="6.075129548994071E-2"/>
    <n v="3.0222618505188776E-3"/>
    <m/>
    <m/>
    <m/>
    <m/>
    <n v="5.3670493962271776E-2"/>
    <n v="2.4899135186308777E-3"/>
    <x v="28"/>
    <x v="6"/>
  </r>
  <r>
    <n v="2026"/>
    <n v="6"/>
    <n v="27"/>
    <x v="34"/>
    <s v="Automoviles"/>
    <n v="21"/>
    <s v="6f4b6612125fb3a0daecd2799dfd6c9c299424fd920f9b308110a2c1fbd8f443"/>
    <s v="62494afd1a4895e2be1120874c058412e30b56ad7bf55525b0ac454fd367add2"/>
    <x v="6"/>
    <n v="6452104.0308699999"/>
    <n v="6009566.5943799997"/>
    <n v="12380831.026930001"/>
    <n v="11409032.03269"/>
    <n v="3420834.04526"/>
    <n v="3081818.7737999996"/>
    <n v="7649246.620939998"/>
    <n v="6321341.7271700008"/>
    <n v="35563119.782749981"/>
    <n v="35274659.092"/>
    <n v="145.131"/>
    <n v="140.405"/>
    <n v="0"/>
    <n v="0"/>
    <n v="3388555.34889"/>
    <n v="3051153.3608400002"/>
    <n v="5800456.79593"/>
    <n v="5184834.3961899998"/>
    <n v="0"/>
    <n v="0"/>
    <n v="0"/>
    <n v="0"/>
    <n v="0"/>
    <n v="0"/>
    <s v="Automoviles"/>
    <s v="Totales"/>
    <s v="Automoviles Total"/>
    <x v="29"/>
    <x v="0"/>
    <n v="7862685.1248199996"/>
    <n v="7432464.5520399995"/>
    <n v="558940177.29368985"/>
    <n v="533186385.44996989"/>
    <n v="535437122.91273993"/>
    <n v="512068683.5256899"/>
    <n v="111867630.92766999"/>
    <n v="104683930.16637003"/>
    <n v="65593449.113900006"/>
    <n v="57891971.036489993"/>
    <n v="6452104.0308699999"/>
    <n v="6009566.5943799997"/>
    <n v="5.7676237329471318"/>
    <n v="5.7406772795301366"/>
    <n v="442537.43649000023"/>
    <n v="7.3638827283127206"/>
    <n v="100"/>
    <n v="100"/>
    <n v="82.059804359998552"/>
    <n v="80.855637484749863"/>
    <n v="1.1543460808471822"/>
    <n v="1.2050161923347811"/>
    <n v="1.1271042844254866"/>
    <n v="1.1735860418182567"/>
    <m/>
    <m/>
    <m/>
    <n v="0"/>
    <m/>
    <n v="0"/>
    <m/>
    <n v="0"/>
    <m/>
    <n v="11.000493421032086"/>
    <n v="53.018891649810172"/>
    <n v="51.281880737989347"/>
    <n v="5.2152068407317307"/>
    <n v="11.058178601586622"/>
    <n v="11.873520978652309"/>
    <n v="58.418767143781572"/>
    <n v="58.847653130099886"/>
    <s v="Medianas"/>
    <n v="2025"/>
    <n v="2"/>
    <d v="2026-08-03T00:00:00"/>
    <n v="1.0336597699512124"/>
    <s v="39 Automoviles Total"/>
    <n v="7.3638827283127206"/>
    <n v="3.8677191948567211"/>
    <n v="11.000493421032079"/>
    <n v="7.3859084467137359"/>
    <n v="3.4813680865353573E-2"/>
    <n v="3.3265483524855008E-3"/>
    <m/>
    <m/>
    <m/>
    <m/>
    <n v="3.2290190628285871E-2"/>
    <n v="3.2955375627713532E-3"/>
    <x v="29"/>
    <x v="6"/>
  </r>
  <r>
    <n v="2026"/>
    <n v="6"/>
    <n v="1"/>
    <x v="23"/>
    <s v="Automoviles Residentes"/>
    <n v="30"/>
    <s v="624b60c58c9d8bfb6ff1886c2fd605d2adeb6ea4da576068201b6c6958ce93f4"/>
    <s v="62494afd1a4895e2be1120874c058412e30b56ad7bf55525b0ac454fd367add2"/>
    <x v="6"/>
    <n v="4042636.4628699999"/>
    <n v="3263179.18823"/>
    <n v="7515016.5254999995"/>
    <n v="6209840.8452000003"/>
    <n v="2406010.0003"/>
    <n v="2055798.1504899994"/>
    <n v="4940064.0740300007"/>
    <n v="3895190.3808800001"/>
    <n v="35563119.782749981"/>
    <n v="35274659.092"/>
    <n v="145.131"/>
    <n v="140.405"/>
    <n v="7630.33176"/>
    <n v="1211.6867500000001"/>
    <n v="2405415.86913"/>
    <n v="2054217.2853900001"/>
    <n v="3535579.7977100001"/>
    <n v="3057200.0232399995"/>
    <n v="0"/>
    <n v="0"/>
    <n v="0"/>
    <n v="0"/>
    <n v="0"/>
    <n v="0"/>
    <s v="Automoviles Residentes"/>
    <s v="Automóviles"/>
    <s v="Automóviles"/>
    <x v="30"/>
    <x v="0"/>
    <n v="36847039.208959997"/>
    <n v="34421360.903379999"/>
    <n v="558940177.29368985"/>
    <n v="533186385.44996989"/>
    <n v="535437122.91273993"/>
    <n v="512068683.5256899"/>
    <n v="70203684.327219978"/>
    <n v="63495573.047850005"/>
    <n v="41862778.105490007"/>
    <n v="35779806.134049997"/>
    <n v="5424376.8251299998"/>
    <n v="4591937.50875"/>
    <n v="5.7584391782448865"/>
    <n v="5.1392231483144206"/>
    <n v="779457.27463999996"/>
    <n v="23.886438031090474"/>
    <n v="74.527205487297891"/>
    <n v="71.06323163178871"/>
    <n v="10.971401093977077"/>
    <n v="9.4800992830866626"/>
    <n v="0.72326818273180504"/>
    <n v="0.7550160961717306"/>
    <n v="0.61201472454629879"/>
    <n v="0.63725419913641135"/>
    <m/>
    <m/>
    <m/>
    <n v="0"/>
    <m/>
    <n v="0"/>
    <m/>
    <n v="0"/>
    <m/>
    <n v="17.035322739566027"/>
    <n v="59.515863531095114"/>
    <n v="62.999854801265045"/>
    <n v="5.7473729866591645"/>
    <n v="17.09646716721711"/>
    <n v="15.647643949806621"/>
    <n v="68.034551806410676"/>
    <n v="67.192766903519612"/>
    <s v="Medianas"/>
    <n v="2025"/>
    <n v="2"/>
    <d v="2026-08-03T00:00:00"/>
    <n v="1.0336597699512124"/>
    <s v="41 Automoviles Residentes"/>
    <n v="23.886438031090474"/>
    <n v="19.852239230455648"/>
    <n v="17.03532273956602"/>
    <n v="13.22422149126492"/>
    <n v="2.1131488382931989E-2"/>
    <n v="3.3159621769545647E-3"/>
    <m/>
    <m/>
    <m/>
    <m/>
    <n v="1.757528106576333E-2"/>
    <n v="2.6411614568170789E-3"/>
    <x v="30"/>
    <x v="6"/>
  </r>
  <r>
    <n v="2026"/>
    <n v="6"/>
    <n v="79"/>
    <x v="1"/>
    <s v="Camiones"/>
    <n v="51"/>
    <s v="031b4af5197ec30a926f48cf40e11a7dbc470048a21e4003b7a3c07c5dab1baa"/>
    <s v="62494afd1a4895e2be1120874c058412e30b56ad7bf55525b0ac454fd367add2"/>
    <x v="6"/>
    <n v="1903380.64322"/>
    <n v="1644209.0244200001"/>
    <n v="3703462.1466000001"/>
    <n v="3133935.9079400003"/>
    <n v="1031420.1965099999"/>
    <n v="1059402.4850899996"/>
    <n v="2087714.2133400007"/>
    <n v="2188065.7707900004"/>
    <n v="35563119.782749981"/>
    <n v="35274659.092"/>
    <n v="145.131"/>
    <n v="140.405"/>
    <n v="0"/>
    <n v="0"/>
    <n v="737159.40548000007"/>
    <n v="733769.69476999994"/>
    <n v="1440851.60675"/>
    <n v="1361851.2078800001"/>
    <n v="0"/>
    <n v="0"/>
    <n v="0"/>
    <n v="0"/>
    <n v="0"/>
    <n v="0"/>
    <s v="Camiones"/>
    <s v="Automóviles"/>
    <s v="Automóviles"/>
    <x v="31"/>
    <x v="0"/>
    <n v="55806634.746509999"/>
    <n v="49586162.051349998"/>
    <n v="558940177.29368985"/>
    <n v="533186385.44996989"/>
    <n v="535437122.91273993"/>
    <n v="512068683.5256899"/>
    <n v="37709407.170060001"/>
    <n v="36344121.306299999"/>
    <n v="21653502.093650013"/>
    <n v="20013592.176389989"/>
    <n v="6884647.9525800003"/>
    <n v="6121437.9818500001"/>
    <n v="5.0474955350961341"/>
    <n v="4.524002686880169"/>
    <n v="259171.61879999982"/>
    <n v="15.762692878505735"/>
    <n v="27.64673889398679"/>
    <n v="26.859849422555008"/>
    <n v="3.4106708850402998"/>
    <n v="3.3158626447380719"/>
    <n v="0.34053387474056757"/>
    <n v="0.35548163580174352"/>
    <n v="0.30837415757201103"/>
    <n v="0.32109150145627136"/>
    <m/>
    <m/>
    <m/>
    <n v="0"/>
    <m/>
    <n v="0"/>
    <m/>
    <n v="0"/>
    <m/>
    <n v="-2.6413274438961243"/>
    <n v="54.188856032764875"/>
    <n v="64.432348281490988"/>
    <n v="4.7632950644619676"/>
    <n v="0.46195839568743402"/>
    <n v="5.8009566987116123"/>
    <n v="51.161368875643241"/>
    <n v="53.880313100596545"/>
    <s v="Medianas"/>
    <n v="2025"/>
    <n v="2"/>
    <d v="2026-08-03T00:00:00"/>
    <n v="1.0336597699512124"/>
    <s v="42 Camiones"/>
    <n v="15.762692878505735"/>
    <n v="11.993033146650946"/>
    <n v="-2.6413274438961238"/>
    <n v="-5.8116844765090354"/>
    <n v="1.0413771820987364E-2"/>
    <n v="2.5477211176815405E-3"/>
    <m/>
    <m/>
    <m/>
    <m/>
    <n v="8.8697610449563376E-3"/>
    <n v="2.0466600310898989E-3"/>
    <x v="31"/>
    <x v="6"/>
  </r>
  <r>
    <n v="2026"/>
    <n v="6"/>
    <n v="41"/>
    <x v="11"/>
    <s v="Automoviles Turistas"/>
    <n v="29"/>
    <s v="35135aaa6cc23891b40cb3f378c53a17a1127210ce60e125ccf03efcfdaec458"/>
    <s v="62494afd1a4895e2be1120874c058412e30b56ad7bf55525b0ac454fd367add2"/>
    <x v="6"/>
    <n v="39380.416770000003"/>
    <n v="39588.586950000004"/>
    <n v="81928.114529999992"/>
    <n v="88906.192440000013"/>
    <n v="16960.134040000004"/>
    <n v="23812.281880000002"/>
    <n v="36107.111830000016"/>
    <n v="36981.653680000025"/>
    <n v="35563119.782749981"/>
    <n v="35274659.092"/>
    <n v="145.131"/>
    <n v="140.405"/>
    <n v="0"/>
    <n v="0"/>
    <n v="16960.134040000001"/>
    <n v="23812.281879999999"/>
    <n v="42575.49944"/>
    <n v="46924.891750000003"/>
    <n v="0"/>
    <n v="0"/>
    <n v="0"/>
    <n v="0"/>
    <n v="0"/>
    <n v="0"/>
    <s v="Automoviles Turistas"/>
    <s v="Automóviles"/>
    <s v="Automóviles"/>
    <x v="32"/>
    <x v="0"/>
    <n v="24204021.398200002"/>
    <n v="22924639.598130003"/>
    <n v="558940177.29368985"/>
    <n v="533186385.44996989"/>
    <n v="535437122.91273993"/>
    <n v="512068683.5256899"/>
    <n v="1083502.1167600001"/>
    <n v="1101931.6082300001"/>
    <n v="570070.38715999969"/>
    <n v="595710.09883999999"/>
    <n v="2127930.31268"/>
    <n v="2041340.17622"/>
    <n v="3.6345491310860929"/>
    <n v="3.5926537231825098"/>
    <n v="-208.17018000000098"/>
    <n v="-0.52583382241684351"/>
    <n v="1.8506440993550557"/>
    <n v="1.9393429576890595"/>
    <n v="0.16270195816687155"/>
    <n v="0.1726901170268749"/>
    <n v="7.0455512718148976E-3"/>
    <n v="7.3548162958469018E-3"/>
    <n v="7.4249058172387809E-3"/>
    <n v="7.7311087796709385E-3"/>
    <m/>
    <m/>
    <m/>
    <n v="0"/>
    <m/>
    <n v="0"/>
    <m/>
    <n v="0"/>
    <m/>
    <n v="-28.775687582277175"/>
    <n v="43.06743155882554"/>
    <n v="60.149360496434689"/>
    <n v="2.9750947290022736"/>
    <n v="-28.775687582277175"/>
    <n v="-9.2688382387158157"/>
    <n v="39.83543179311674"/>
    <n v="50.745523307467188"/>
    <s v="Medianas"/>
    <n v="2025"/>
    <n v="2"/>
    <d v="2026-08-03T00:00:00"/>
    <n v="1.0336597699512124"/>
    <s v="43 Automoviles Turistas"/>
    <n v="-0.52583382241684351"/>
    <n v="-3.7650791204941392"/>
    <n v="-28.775687582277172"/>
    <n v="-31.095013573872055"/>
    <n v="2.3037381149484953E-4"/>
    <n v="1.3209947386278672E-3"/>
    <m/>
    <m/>
    <m/>
    <m/>
    <n v="2.5162501899346474E-4"/>
    <n v="1.2907160774697148E-3"/>
    <x v="32"/>
    <x v="6"/>
  </r>
  <r>
    <n v="2026"/>
    <n v="6"/>
    <n v="89"/>
    <x v="39"/>
    <s v="Otros Automoviles y Obligatorios"/>
    <n v="61"/>
    <s v="d029fa3a95e174a19934857f535eb9427d967218a36ea014b70ad704bc6c8d1c"/>
    <s v="62494afd1a4895e2be1120874c058412e30b56ad7bf55525b0ac454fd367add2"/>
    <x v="6"/>
    <n v="72454.922160000002"/>
    <n v="49856.922930000001"/>
    <n v="158720.85506000003"/>
    <n v="86259.988240000006"/>
    <n v="34474.695510000005"/>
    <n v="18388.315299999998"/>
    <n v="63673.616529999999"/>
    <n v="39422.424060000005"/>
    <n v="35563119.782749981"/>
    <n v="35274659.092"/>
    <n v="145.131"/>
    <n v="140.405"/>
    <n v="0"/>
    <n v="0"/>
    <n v="30092.899010000001"/>
    <n v="15031.901470000001"/>
    <n v="60657.850319999998"/>
    <n v="35767.8318"/>
    <n v="0"/>
    <n v="0"/>
    <n v="0"/>
    <n v="0"/>
    <n v="0"/>
    <n v="0"/>
    <s v="Otros Automoviles y Obligatorios"/>
    <s v="Automóviles"/>
    <s v="Automóviles"/>
    <x v="33"/>
    <x v="0"/>
    <n v="3077958.9960599998"/>
    <n v="2214299.0685000001"/>
    <n v="558940177.29368985"/>
    <n v="533186385.44996989"/>
    <n v="535437122.91273993"/>
    <n v="512068683.5256899"/>
    <n v="2871037.3136300002"/>
    <n v="3742304.2039899998"/>
    <n v="1507098.5276000006"/>
    <n v="1502862.6272099994"/>
    <n v="3077958.9960599998"/>
    <n v="2214299.0685000001"/>
    <n v="2.5236496166743132"/>
    <n v="1.3322520087181353"/>
    <n v="22597.999230000001"/>
    <n v="45.325699826537601"/>
    <n v="2.3539924428086048"/>
    <n v="2.2515893918418994"/>
    <n v="2.3539924428086048"/>
    <n v="2.2515893918418994"/>
    <n v="1.2962911793318668E-2"/>
    <n v="1.3531919820174284E-2"/>
    <n v="9.3507494359452645E-3"/>
    <n v="9.7363741494062156E-3"/>
    <m/>
    <m/>
    <m/>
    <n v="0"/>
    <m/>
    <n v="0"/>
    <m/>
    <n v="0"/>
    <m/>
    <n v="87.481533504050859"/>
    <n v="47.58088820228194"/>
    <n v="36.882170457686527"/>
    <n v="2.2874878369697367"/>
    <n v="100.19356213888221"/>
    <n v="69.587719655961905"/>
    <n v="49.61088935932473"/>
    <n v="42.026314466173488"/>
    <s v="Medianas"/>
    <n v="2025"/>
    <n v="2"/>
    <d v="2026-08-03T00:00:00"/>
    <n v="1.0336597699512124"/>
    <s v="44 Otros Automoviles y Obligatorios"/>
    <n v="45.325699826537601"/>
    <n v="40.593359682941731"/>
    <n v="87.481533504050844"/>
    <n v="81.376444120389593"/>
    <n v="4.4630745567206438E-4"/>
    <n v="6.3688073877404068E-4"/>
    <m/>
    <m/>
    <m/>
    <m/>
    <n v="2.4413565111242597E-4"/>
    <n v="1.7748954147335066E-4"/>
    <x v="33"/>
    <x v="6"/>
  </r>
  <r>
    <n v="2026"/>
    <n v="6"/>
    <n v="1"/>
    <x v="23"/>
    <s v="Daños Sin Autos"/>
    <n v="30"/>
    <s v="624b60c58c9d8bfb6ff1886c2fd605d2adeb6ea4da576068201b6c6958ce93f4"/>
    <s v="62494afd1a4895e2be1120874c058412e30b56ad7bf55525b0ac454fd367add2"/>
    <x v="6"/>
    <n v="5068920.7931600008"/>
    <n v="4905721.5467900001"/>
    <n v="7167187.2375800014"/>
    <n v="6789556.911319999"/>
    <n v="732070.39238000009"/>
    <n v="1476117.9267299999"/>
    <n v="995012.28225000016"/>
    <n v="1926610.0624899995"/>
    <n v="35563119.782749981"/>
    <n v="35274659.092"/>
    <n v="145.131"/>
    <n v="140.405"/>
    <n v="0"/>
    <n v="0"/>
    <n v="115564.70138000001"/>
    <n v="317536.98527"/>
    <n v="1528863.35494"/>
    <n v="1377780.93566"/>
    <n v="0"/>
    <n v="0"/>
    <n v="0"/>
    <n v="0"/>
    <n v="0"/>
    <n v="0"/>
    <s v="Daños Sin Autos"/>
    <s v="Totales"/>
    <s v="Daños Sin Autos Total"/>
    <x v="34"/>
    <x v="0"/>
    <n v="36847039.208959997"/>
    <n v="34421360.903379999"/>
    <n v="558940177.29368985"/>
    <n v="533186385.44996989"/>
    <n v="535437122.91273993"/>
    <n v="512068683.5256899"/>
    <n v="89202364.570290014"/>
    <n v="95692945.958029971"/>
    <n v="24696454.174569987"/>
    <n v="24212646.750889998"/>
    <n v="10493297.618290002"/>
    <n v="9497659.055540001"/>
    <n v="5.6824959938878896"/>
    <n v="5.1265236927093918"/>
    <n v="163199.24637000076"/>
    <n v="3.3267123870246662"/>
    <n v="48.306271084170746"/>
    <n v="51.651901990822516"/>
    <n v="13.756656985149041"/>
    <n v="14.251968597523648"/>
    <n v="0.90688073591399465"/>
    <n v="0.94668833673418673"/>
    <n v="0.92007629614359598"/>
    <n v="0.95802022357883276"/>
    <m/>
    <m/>
    <m/>
    <n v="0"/>
    <m/>
    <n v="0"/>
    <m/>
    <n v="0"/>
    <m/>
    <n v="-50.405697327873135"/>
    <n v="14.442332446146239"/>
    <n v="30.089721005381563"/>
    <n v="2.9642732807117516"/>
    <n v="-63.605908369465695"/>
    <n v="10.965634330513275"/>
    <n v="7.5588639760768768"/>
    <n v="23.046986429514639"/>
    <s v="Medianas"/>
    <n v="2025"/>
    <n v="2"/>
    <d v="2026-08-03T00:00:00"/>
    <n v="1.0336597699512124"/>
    <s v="46 Daños Sin Autos Total"/>
    <n v="3.3267123870246662"/>
    <n v="-3.7986007812251622E-2"/>
    <n v="-50.405697327873135"/>
    <n v="-52.020670520564359"/>
    <n v="2.0153426587327897E-2"/>
    <n v="3.2290760720551917E-3"/>
    <m/>
    <m/>
    <m/>
    <m/>
    <n v="1.9216011167288095E-2"/>
    <n v="2.6281245171910742E-3"/>
    <x v="34"/>
    <x v="6"/>
  </r>
  <r>
    <n v="2026"/>
    <n v="6"/>
    <n v="37"/>
    <x v="27"/>
    <s v="Responsabilidad Civil y Riesgos Profesionales"/>
    <n v="25"/>
    <s v="b7a56873cd771f2c446d369b649430b65a756ba278ff97ec81bb6f55b2e73569"/>
    <s v="62494afd1a4895e2be1120874c058412e30b56ad7bf55525b0ac454fd367add2"/>
    <x v="6"/>
    <n v="647856.58569000009"/>
    <n v="501083.34386999998"/>
    <n v="1245693.3474700002"/>
    <n v="1086887.4840800001"/>
    <n v="170322.91651000004"/>
    <n v="176221.00500999999"/>
    <n v="477666.78847000009"/>
    <n v="378800.43388999999"/>
    <n v="35563119.782749981"/>
    <n v="35274659.092"/>
    <n v="145.131"/>
    <n v="140.405"/>
    <n v="0"/>
    <n v="0"/>
    <n v="94241.251439999993"/>
    <n v="138544.09708000001"/>
    <n v="298935.37329000002"/>
    <n v="265063.13591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7921715.0272200005"/>
    <n v="7089738.4457900003"/>
    <n v="558940177.29368985"/>
    <n v="533186385.44996989"/>
    <n v="535437122.91273993"/>
    <n v="512068683.5256899"/>
    <n v="12032871.974339999"/>
    <n v="12141199.838969996"/>
    <n v="5707796.6931599993"/>
    <n v="3790374.5277900007"/>
    <n v="647856.58569000009"/>
    <n v="501083.34386999998"/>
    <n v="5.3840561677340952"/>
    <n v="4.1271320010865553"/>
    <n v="146773.24182000011"/>
    <n v="29.29118351578628"/>
    <n v="100"/>
    <n v="100"/>
    <n v="8.1782364483433714"/>
    <n v="7.0677267955851217"/>
    <n v="0.11590803667520039"/>
    <n v="0.12099582900896118"/>
    <n v="9.397902075971476E-2"/>
    <n v="9.7854713633324777E-2"/>
    <m/>
    <m/>
    <m/>
    <n v="0"/>
    <m/>
    <n v="0"/>
    <m/>
    <n v="0"/>
    <m/>
    <n v="-3.3469838057416879"/>
    <n v="26.290219204702147"/>
    <n v="35.168002921230283"/>
    <n v="2.9840396507834339"/>
    <n v="-31.977432870646282"/>
    <n v="12.778931805704218"/>
    <n v="31.52562722932614"/>
    <n v="52.268338486360285"/>
    <s v="Medianas"/>
    <n v="2025"/>
    <n v="2"/>
    <d v="2026-08-03T00:00:00"/>
    <n v="1.0336597699512124"/>
    <s v="46 Responsabilidad Civil y Riesgos Profesionales"/>
    <n v="29.29118351578628"/>
    <n v="25.080986291929179"/>
    <n v="-3.3469838057416914"/>
    <n v="-6.4943620676847837"/>
    <n v="3.5027673474086721E-3"/>
    <n v="2.898806081731555E-3"/>
    <m/>
    <m/>
    <m/>
    <m/>
    <n v="3.0761421259824801E-3"/>
    <n v="1.7033218554392713E-3"/>
    <x v="35"/>
    <x v="6"/>
  </r>
  <r>
    <n v="2026"/>
    <n v="6"/>
    <n v="43"/>
    <x v="0"/>
    <s v="RC General"/>
    <n v="31"/>
    <s v="eb1e33e8a81b697b75855af6bfcdbcbf7cbbde9f94962ceaec1ed8af21f5a50f"/>
    <s v="62494afd1a4895e2be1120874c058412e30b56ad7bf55525b0ac454fd367add2"/>
    <x v="6"/>
    <n v="571695.52523000003"/>
    <n v="476360.91457999998"/>
    <n v="1088402.9298999999"/>
    <n v="864570.54936000006"/>
    <n v="53007.564330000008"/>
    <n v="238574.59829000002"/>
    <n v="281326.72880000004"/>
    <n v="482060.78336999996"/>
    <n v="35563119.782749981"/>
    <n v="35274659.092"/>
    <n v="145.131"/>
    <n v="140.405"/>
    <n v="0"/>
    <n v="0"/>
    <n v="28780.799719999999"/>
    <n v="17152.636569999999"/>
    <n v="147381.31694999998"/>
    <n v="115330.1557"/>
    <n v="0"/>
    <n v="0"/>
    <n v="0"/>
    <n v="0"/>
    <n v="0"/>
    <n v="0"/>
    <s v="RC General"/>
    <s v="Daños Sin Autos"/>
    <s v="Responsabilidad Civil y Riesgos Profesionales"/>
    <x v="36"/>
    <x v="0"/>
    <n v="63098720.828300007"/>
    <n v="63645419.190459996"/>
    <n v="558940177.29368985"/>
    <n v="533186385.44996989"/>
    <n v="535437122.91273993"/>
    <n v="512068683.5256899"/>
    <n v="8729513.125500001"/>
    <n v="9582692.5877899975"/>
    <n v="5055557.2443700004"/>
    <n v="2932303.7598800003"/>
    <n v="589596.74837000004"/>
    <n v="496211.76642"/>
    <n v="6.5489966852791115"/>
    <n v="4.971054953666842"/>
    <n v="95334.610650000046"/>
    <n v="20.01310513354251"/>
    <n v="96.96381922229223"/>
    <n v="95.999520127622688"/>
    <n v="0.90603346268406837"/>
    <n v="0.74846064436229387"/>
    <n v="0.10228205959322333"/>
    <n v="0.10677173859743175"/>
    <n v="8.9342287721391578E-2"/>
    <n v="9.3026761820341128E-2"/>
    <m/>
    <m/>
    <m/>
    <n v="0"/>
    <m/>
    <n v="0"/>
    <m/>
    <n v="0"/>
    <m/>
    <n v="-77.781555660185361"/>
    <n v="9.2719921690264115"/>
    <n v="50.082739995649625"/>
    <n v="1.0485009222085382"/>
    <n v="67.79227847885312"/>
    <n v="27.790789889655866"/>
    <n v="19.52811951718688"/>
    <n v="14.872638006852181"/>
    <s v="Medianas"/>
    <n v="2025"/>
    <n v="2"/>
    <d v="2026-08-03T00:00:00"/>
    <n v="1.0336597699512124"/>
    <s v="47 RC General"/>
    <n v="20.01310513354251"/>
    <n v="16.105036320806978"/>
    <n v="-77.781555660185376"/>
    <n v="-78.505070057178173"/>
    <n v="3.0604821414681781E-3"/>
    <n v="4.2889357583796783E-3"/>
    <m/>
    <m/>
    <m/>
    <m/>
    <n v="2.4469339528932843E-3"/>
    <n v="2.4711387352375647E-3"/>
    <x v="36"/>
    <x v="6"/>
  </r>
  <r>
    <n v="2026"/>
    <n v="6"/>
    <n v="1"/>
    <x v="23"/>
    <s v="RC Aviones y Barcos"/>
    <n v="30"/>
    <s v="624b60c58c9d8bfb6ff1886c2fd605d2adeb6ea4da576068201b6c6958ce93f4"/>
    <s v="62494afd1a4895e2be1120874c058412e30b56ad7bf55525b0ac454fd367add2"/>
    <x v="6"/>
    <n v="23473.3881"/>
    <n v="6997.5557699999999"/>
    <n v="28813.870640000001"/>
    <n v="10178.001139999993"/>
    <n v="1.79339"/>
    <n v="40.404369999999993"/>
    <n v="-1085.1660299999996"/>
    <n v="1313.2309999999998"/>
    <n v="35563119.782749981"/>
    <n v="35274659.092"/>
    <n v="145.131"/>
    <n v="140.405"/>
    <n v="0"/>
    <n v="0"/>
    <n v="1.79339"/>
    <n v="40.40437"/>
    <n v="-531.30173000000002"/>
    <n v="44.966680000000004"/>
    <n v="0"/>
    <n v="0"/>
    <n v="0"/>
    <n v="0"/>
    <n v="0"/>
    <n v="0"/>
    <s v="RC Aviones y Barcos"/>
    <s v="Daños Sin Autos"/>
    <s v="Responsabilidad Civil y Riesgos Profesionales"/>
    <x v="37"/>
    <x v="0"/>
    <n v="36847039.208959997"/>
    <n v="34421360.903379999"/>
    <n v="558940177.29368985"/>
    <n v="533186385.44996989"/>
    <n v="535437122.91273993"/>
    <n v="512068683.5256899"/>
    <n v="1742271.2390899998"/>
    <n v="1292434.1434399998"/>
    <n v="183427.25303000005"/>
    <n v="515183.78324999998"/>
    <n v="270481.40566000005"/>
    <n v="234563.05924999999"/>
    <n v="1.3472866665847227"/>
    <n v="0.54142455192146166"/>
    <n v="16475.832330000001"/>
    <n v="235.45124714311493"/>
    <n v="8.6783740430225595"/>
    <n v="2.9832300927410418"/>
    <n v="6.3704950530440549E-2"/>
    <n v="2.0329108397666159E-2"/>
    <n v="4.1996244058988318E-3"/>
    <n v="4.3839672476025634E-3"/>
    <n v="1.3124033097909244E-3"/>
    <n v="1.3665267951596849E-3"/>
    <m/>
    <m/>
    <m/>
    <n v="0"/>
    <m/>
    <n v="0"/>
    <m/>
    <n v="0"/>
    <m/>
    <n v="-95.561395957912481"/>
    <n v="7.6400986187417919E-3"/>
    <n v="0.57740690218178847"/>
    <n v="9.7771185599485923E-4"/>
    <n v="-95.561395957912481"/>
    <n v="-1281.5453798234603"/>
    <n v="-0.33754642583226668"/>
    <n v="89.854020799400786"/>
    <s v="Medianas"/>
    <n v="2025"/>
    <n v="2"/>
    <d v="2026-08-03T00:00:00"/>
    <n v="1.0336597699512124"/>
    <s v="48 RC Aviones y Barcos"/>
    <n v="235.45124714311493"/>
    <n v="224.52771878598688"/>
    <n v="-95.561395957912467"/>
    <n v="-95.705933256648819"/>
    <n v="8.1021774287576067E-5"/>
    <n v="1.8151813619569741E-4"/>
    <m/>
    <m/>
    <m/>
    <m/>
    <n v="2.880608942843176E-5"/>
    <n v="2.931405454233555E-5"/>
    <x v="37"/>
    <x v="6"/>
  </r>
  <r>
    <n v="2026"/>
    <n v="6"/>
    <n v="27"/>
    <x v="34"/>
    <s v="RC Viajero"/>
    <n v="21"/>
    <s v="6f4b6612125fb3a0daecd2799dfd6c9c299424fd920f9b308110a2c1fbd8f443"/>
    <s v="62494afd1a4895e2be1120874c058412e30b56ad7bf55525b0ac454fd367add2"/>
    <x v="6"/>
    <n v="8606.8126899999988"/>
    <n v="5772.1782800000001"/>
    <n v="16206.834719999999"/>
    <n v="11267.11678"/>
    <n v="268.49376000000007"/>
    <n v="350.98625999999996"/>
    <n v="690.97154999999975"/>
    <n v="124.81600000000009"/>
    <n v="35563119.782749981"/>
    <n v="35274659.092"/>
    <n v="145.131"/>
    <n v="140.405"/>
    <n v="0"/>
    <n v="0"/>
    <n v="268.49376000000001"/>
    <n v="350.98626000000002"/>
    <n v="7911.7370899999996"/>
    <n v="5772.1782800000001"/>
    <n v="0"/>
    <n v="0"/>
    <n v="0"/>
    <n v="0"/>
    <n v="0"/>
    <n v="0"/>
    <s v="RC Viajero"/>
    <s v="Daños Sin Autos"/>
    <s v="Responsabilidad Civil y Riesgos Profesionales"/>
    <x v="38"/>
    <x v="0"/>
    <n v="7862685.1248199996"/>
    <n v="7432464.5520399995"/>
    <n v="558940177.29368985"/>
    <n v="533186385.44996989"/>
    <n v="535437122.91273993"/>
    <n v="512068683.5256899"/>
    <n v="260336.58478"/>
    <n v="211800.12452000001"/>
    <n v="57019.792599999993"/>
    <n v="27834.588710000007"/>
    <n v="208128.69750000001"/>
    <n v="209874.11574000001"/>
    <n v="3.3060327257781581"/>
    <n v="2.7252950361013317"/>
    <n v="2834.6344099999988"/>
    <n v="49.108573444824358"/>
    <n v="4.1353320293564995"/>
    <n v="2.7503049909931687"/>
    <n v="0.10946403872680881"/>
    <n v="7.7661699421300315E-2"/>
    <n v="1.5398450567058863E-3"/>
    <n v="1.6074366758844715E-3"/>
    <n v="1.0825817082948787E-3"/>
    <n v="1.127227355568292E-3"/>
    <m/>
    <m/>
    <m/>
    <n v="0"/>
    <m/>
    <n v="0"/>
    <m/>
    <n v="0"/>
    <m/>
    <n v="-23.503056786325448"/>
    <n v="3.1195492416368609"/>
    <n v="6.0806552218965759"/>
    <n v="0.47087817713318042"/>
    <n v="-23.503056786325484"/>
    <n v="37.066748568964833"/>
    <n v="3.3936132728596524"/>
    <n v="6.0806552218965768"/>
    <s v="Medianas"/>
    <n v="2025"/>
    <n v="2"/>
    <d v="2026-08-03T00:00:00"/>
    <n v="1.0336597699512124"/>
    <s v="49 RC Viajero"/>
    <n v="49.108573444824358"/>
    <n v="44.253049000699811"/>
    <n v="-23.503056786325455"/>
    <n v="-25.994079060187168"/>
    <n v="4.5572027479605942E-5"/>
    <n v="1.0929852383916158E-3"/>
    <m/>
    <m/>
    <m/>
    <m/>
    <n v="3.1888537749295671E-5"/>
    <n v="7.4272330337985589E-4"/>
    <x v="38"/>
    <x v="6"/>
  </r>
  <r>
    <n v="2026"/>
    <n v="6"/>
    <n v="76"/>
    <x v="15"/>
    <s v="RC Otros"/>
    <n v="48"/>
    <s v="98010bd9270f9b100b6214a21754fd33bdc8d41b2bc9f9dd16ff54d3c34ffd71"/>
    <s v="62494afd1a4895e2be1120874c058412e30b56ad7bf55525b0ac454fd367add2"/>
    <x v="6"/>
    <n v="24929.58885"/>
    <n v="13418.43902"/>
    <n v="36594.398080000006"/>
    <n v="21857.589549999997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9"/>
    <x v="0"/>
    <n v="1547102.12528"/>
    <n v="1710707.5392100001"/>
    <n v="558940177.29368985"/>
    <n v="533186385.44996989"/>
    <n v="535437122.91273993"/>
    <n v="512068683.5256899"/>
    <n v="1300751.0249699997"/>
    <n v="1054272.9832200001"/>
    <n v="411792.40316000005"/>
    <n v="315052.39594999998"/>
    <n v="230377.05813999998"/>
    <n v="258404.46887000001"/>
    <n v="1.9165534657622101"/>
    <n v="1.2727670379086164"/>
    <n v="11511.14983"/>
    <n v="85.786057624458323"/>
    <n v="10.82121156128763"/>
    <n v="5.192804551205592"/>
    <n v="1.6113731887924434"/>
    <n v="0.78437948699265092"/>
    <n v="4.4601533156384612E-3"/>
    <n v="4.6559320942083371E-3"/>
    <n v="2.5166507221814805E-3"/>
    <n v="2.6204373459457636E-3"/>
    <m/>
    <m/>
    <m/>
    <n v="0"/>
    <m/>
    <n v="0"/>
    <m/>
    <n v="0"/>
    <m/>
    <m/>
    <m/>
    <m/>
    <m/>
    <m/>
    <m/>
    <m/>
    <m/>
    <s v="Medianas"/>
    <n v="2025"/>
    <n v="2"/>
    <d v="2026-08-03T00:00:00"/>
    <n v="1.0336597699512124"/>
    <s v="50 RC Otros"/>
    <n v="85.786057624458323"/>
    <n v="79.736179181305673"/>
    <m/>
    <m/>
    <n v="1.0289985328494789E-4"/>
    <n v="3.6731771871251391E-4"/>
    <m/>
    <m/>
    <m/>
    <m/>
    <n v="6.1862016972347869E-5"/>
    <n v="1.6199359327866736E-4"/>
    <x v="39"/>
    <x v="6"/>
  </r>
  <r>
    <n v="2026"/>
    <n v="6"/>
    <n v="1"/>
    <x v="23"/>
    <s v="Maritimo y Transportes"/>
    <n v="30"/>
    <s v="624b60c58c9d8bfb6ff1886c2fd605d2adeb6ea4da576068201b6c6958ce93f4"/>
    <s v="62494afd1a4895e2be1120874c058412e30b56ad7bf55525b0ac454fd367add2"/>
    <x v="6"/>
    <n v="711634.5952000001"/>
    <n v="698602.36623000004"/>
    <n v="816969.13925999985"/>
    <n v="770536.49145000009"/>
    <n v="33883.878420000001"/>
    <n v="47129.250590000003"/>
    <n v="91777.445380000063"/>
    <n v="82295.130009999921"/>
    <n v="35563119.782749981"/>
    <n v="35274659.092"/>
    <n v="145.131"/>
    <n v="140.405"/>
    <n v="0"/>
    <n v="0"/>
    <n v="1089.51253"/>
    <n v="8774.6922400000003"/>
    <n v="36076.229850000003"/>
    <n v="17749.624760000002"/>
    <n v="0"/>
    <n v="0"/>
    <n v="0"/>
    <n v="0"/>
    <n v="0"/>
    <n v="0"/>
    <s v="Maritimo y Transportes"/>
    <s v="Daños Sin Autos"/>
    <s v="Maritimo y Transportes"/>
    <x v="40"/>
    <x v="0"/>
    <n v="36847039.208959997"/>
    <n v="34421360.903379999"/>
    <n v="558940177.29368985"/>
    <n v="533186385.44996989"/>
    <n v="535437122.91273993"/>
    <n v="512068683.5256899"/>
    <n v="14105050.96421"/>
    <n v="15962808.80302"/>
    <n v="3896017.91072"/>
    <n v="-67081.096579998208"/>
    <n v="711634.5952000001"/>
    <n v="698602.36623000004"/>
    <n v="5.0452465361925585"/>
    <n v="4.376437598487251"/>
    <n v="13032.228970000055"/>
    <n v="1.8654716330733789"/>
    <n v="100"/>
    <n v="100"/>
    <n v="1.9313209703615855"/>
    <n v="2.0295605632530376"/>
    <n v="0.12731856182635418"/>
    <n v="0.13290722005391753"/>
    <n v="0.13102404436685519"/>
    <n v="0.13642747324831317"/>
    <m/>
    <m/>
    <m/>
    <n v="0"/>
    <m/>
    <n v="0"/>
    <m/>
    <n v="0"/>
    <m/>
    <n v="-28.104355584237606"/>
    <n v="4.7614152893279682"/>
    <n v="6.7462197192850182"/>
    <n v="0.86970540681467567"/>
    <n v="-87.583467314860499"/>
    <n v="103.25066212836376"/>
    <n v="3.0200287960522565"/>
    <n v="49.435930948660797"/>
    <s v="Medianas"/>
    <n v="2025"/>
    <n v="2"/>
    <d v="2026-08-03T00:00:00"/>
    <n v="1.0336597699512124"/>
    <s v="51 Maritimo y Transportes"/>
    <n v="1.8654716330733789"/>
    <n v="-1.4516433798315413"/>
    <n v="-28.104355584237613"/>
    <n v="-30.445542618771189"/>
    <n v="2.2972369810375119E-3"/>
    <n v="2.5454512610963006E-3"/>
    <m/>
    <m/>
    <m/>
    <m/>
    <n v="2.1807958925595837E-3"/>
    <n v="1.9153206053452857E-3"/>
    <x v="40"/>
    <x v="6"/>
  </r>
  <r>
    <n v="2026"/>
    <n v="6"/>
    <n v="37"/>
    <x v="27"/>
    <s v="MyT Carga"/>
    <n v="25"/>
    <s v="b7a56873cd771f2c446d369b649430b65a756ba278ff97ec81bb6f55b2e73569"/>
    <s v="62494afd1a4895e2be1120874c058412e30b56ad7bf55525b0ac454fd367add2"/>
    <x v="6"/>
    <n v="488717.19218999997"/>
    <n v="473056.02912999998"/>
    <n v="928820.06144000008"/>
    <n v="888678.96409000002"/>
    <n v="187691.47359999997"/>
    <n v="385048.8364400001"/>
    <n v="413461.03769000014"/>
    <n v="607960.69396999979"/>
    <n v="35563119.782749981"/>
    <n v="35274659.092"/>
    <n v="145.131"/>
    <n v="140.405"/>
    <n v="1154.5824700000001"/>
    <n v="6807.6323499999999"/>
    <n v="126085.54142000001"/>
    <n v="182587.60297000001"/>
    <n v="320896.82611999998"/>
    <n v="302570.74680000002"/>
    <n v="0"/>
    <n v="0"/>
    <n v="0"/>
    <n v="0"/>
    <n v="0"/>
    <n v="0"/>
    <s v="MyT Carga"/>
    <s v="Daños Sin Autos"/>
    <s v="Maritimo y Transportes"/>
    <x v="41"/>
    <x v="0"/>
    <n v="7921715.0272200005"/>
    <n v="7089738.4457900003"/>
    <n v="558940177.29368985"/>
    <n v="533186385.44996989"/>
    <n v="535437122.91273993"/>
    <n v="512068683.5256899"/>
    <n v="7315033.6216200003"/>
    <n v="7755472.2297"/>
    <n v="2759672.59131"/>
    <n v="3877269.6166600003"/>
    <n v="489919.61200000002"/>
    <n v="473668.38227999996"/>
    <n v="6.680997210259819"/>
    <n v="6.0996418415168367"/>
    <n v="15661.163059999992"/>
    <n v="3.3106359702892885"/>
    <n v="99.754567937157816"/>
    <n v="99.87072112623342"/>
    <n v="6.1693356869151037"/>
    <n v="6.6724045287017351"/>
    <n v="8.7436404116859212E-2"/>
    <n v="9.1274431913015888E-2"/>
    <n v="8.8722450917567156E-2"/>
    <n v="9.238136295953886E-2"/>
    <m/>
    <m/>
    <m/>
    <n v="0"/>
    <m/>
    <n v="0"/>
    <m/>
    <n v="0"/>
    <m/>
    <n v="-51.255151077635617"/>
    <n v="38.404925506903517"/>
    <n v="81.396031913628832"/>
    <n v="6.8012225142586189"/>
    <n v="-30.94517953624899"/>
    <n v="6.0567915153124652"/>
    <n v="39.291613739068296"/>
    <n v="60.34542496293961"/>
    <s v="Medianas"/>
    <n v="2025"/>
    <n v="2"/>
    <d v="2026-08-03T00:00:00"/>
    <n v="1.0336597699512124"/>
    <s v="52 MyT Carga"/>
    <n v="3.3106359702892885"/>
    <n v="-5.3538917195708802E-2"/>
    <n v="-51.255151077635617"/>
    <n v="-52.842462926979273"/>
    <n v="2.6117507887778949E-3"/>
    <n v="4.4635723723499485E-3"/>
    <m/>
    <m/>
    <m/>
    <m/>
    <n v="2.5151663239784878E-3"/>
    <n v="3.7205630594782909E-3"/>
    <x v="41"/>
    <x v="6"/>
  </r>
  <r>
    <n v="2026"/>
    <n v="6"/>
    <n v="74"/>
    <x v="13"/>
    <s v="MyT Cascos"/>
    <n v="46"/>
    <s v="25fc0e7096fc653718202dc30b0c580b8ab87eac11a700cba03a7c021bc35b0c"/>
    <s v="62494afd1a4895e2be1120874c058412e30b56ad7bf55525b0ac454fd367add2"/>
    <x v="6"/>
    <n v="104577.32355"/>
    <n v="1379726.5930399999"/>
    <n v="605350.7503500001"/>
    <n v="1375655.98395"/>
    <n v="238999.73931"/>
    <n v="135795.83127"/>
    <n v="386618.99627999996"/>
    <n v="208756.25528000001"/>
    <n v="35563119.782749981"/>
    <n v="35274659.092"/>
    <n v="145.131"/>
    <n v="140.405"/>
    <n v="0"/>
    <n v="0"/>
    <n v="34114.01425"/>
    <n v="11444.19713"/>
    <n v="77060.902569999991"/>
    <n v="-67085.804759999999"/>
    <n v="0"/>
    <n v="0"/>
    <n v="0"/>
    <n v="0"/>
    <n v="0"/>
    <n v="0"/>
    <s v="MyT Cascos"/>
    <s v="Daños Sin Autos"/>
    <s v="Maritimo y Transportes"/>
    <x v="42"/>
    <x v="0"/>
    <n v="11913490.27224"/>
    <n v="12179486.698700001"/>
    <n v="558940177.29368985"/>
    <n v="533186385.44996989"/>
    <n v="535437122.91273993"/>
    <n v="512068683.5256899"/>
    <n v="6790017.3425900005"/>
    <n v="8207336.5733200004"/>
    <n v="1136345.31941"/>
    <n v="-3944350.71324"/>
    <n v="181562.00456"/>
    <n v="1427205.39781"/>
    <n v="1.5401628342544083"/>
    <n v="16.810893286929968"/>
    <n v="-1275149.2694899999"/>
    <n v="-92.42043140448709"/>
    <n v="57.598683052345791"/>
    <n v="96.673302606418474"/>
    <n v="0.87780592555381454"/>
    <n v="11.32828194793519"/>
    <n v="1.8709931366241873E-2"/>
    <n v="1.9531205266662646E-2"/>
    <n v="0.25877003439906154"/>
    <n v="0.2694417052689731"/>
    <m/>
    <m/>
    <m/>
    <n v="0"/>
    <m/>
    <n v="0"/>
    <m/>
    <n v="0"/>
    <m/>
    <n v="75.999319769103863"/>
    <n v="228.53877991602127"/>
    <n v="9.8422275800886236"/>
    <n v="21.032316077483443"/>
    <n v="198.0900613864207"/>
    <n v="-214.86916322415146"/>
    <n v="44.268900457027186"/>
    <n v="-17.059044265685873"/>
    <s v="Medianas"/>
    <n v="2025"/>
    <n v="2"/>
    <d v="2026-08-03T00:00:00"/>
    <n v="1.0336597699512124"/>
    <s v="53 MyT Cascos"/>
    <n v="-92.42043140448709"/>
    <n v="-92.667250079907177"/>
    <n v="75.999319769103849"/>
    <n v="70.268133563339546"/>
    <n v="1.7021868555064949E-3"/>
    <n v="2.3721015560185718E-4"/>
    <m/>
    <m/>
    <m/>
    <m/>
    <n v="3.8934235466612471E-3"/>
    <n v="2.8260613310454704E-2"/>
    <x v="42"/>
    <x v="6"/>
  </r>
  <r>
    <n v="2026"/>
    <n v="6"/>
    <n v="22"/>
    <x v="29"/>
    <s v="Incendio"/>
    <n v="16"/>
    <s v="b17ef6d19c7a5b1ee83b907c595526dcb1eb06db8227d650d5dda0a9f4ce8cd9"/>
    <s v="62494afd1a4895e2be1120874c058412e30b56ad7bf55525b0ac454fd367add2"/>
    <x v="6"/>
    <n v="1043954.2685199999"/>
    <n v="1302840.2589700001"/>
    <n v="1629329.4579699999"/>
    <n v="2108172.1683800002"/>
    <n v="845040.75198999979"/>
    <n v="2165004.2627999997"/>
    <n v="1607612.6285499998"/>
    <n v="4439262.5627599983"/>
    <n v="35563119.782749981"/>
    <n v="35274659.092"/>
    <n v="145.131"/>
    <n v="140.405"/>
    <n v="0"/>
    <n v="0"/>
    <n v="202155.69405000002"/>
    <n v="-3311.08295"/>
    <n v="121932.25410999999"/>
    <n v="153216.70188000001"/>
    <n v="0"/>
    <n v="0"/>
    <n v="0"/>
    <n v="0"/>
    <n v="0"/>
    <n v="0"/>
    <s v="Incendio"/>
    <s v="Daños Sin Autos"/>
    <s v="Incendio"/>
    <x v="43"/>
    <x v="0"/>
    <n v="18235846.34637"/>
    <n v="17846008.112819999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5.5450410828700294"/>
    <n v="6.1598561012607442"/>
    <n v="-258885.99045000016"/>
    <n v="-19.87089274126901"/>
    <m/>
    <m/>
    <n v="5.7247371396491715"/>
    <n v="7.3004576190575721"/>
    <n v="0.18677388223811009"/>
    <n v="0.19497233640449935"/>
    <n v="0.24434987361323926"/>
    <n v="0.25442685735040427"/>
    <m/>
    <m/>
    <m/>
    <n v="0"/>
    <m/>
    <n v="0"/>
    <m/>
    <n v="0"/>
    <m/>
    <n v="-60.968171448442845"/>
    <n v="80.946146538392227"/>
    <n v="166.17572629445837"/>
    <n v="10.709822546871319"/>
    <n v="-6205.4252370814211"/>
    <n v="-20.418431793749303"/>
    <n v="165.79345270499735"/>
    <n v="-2.1610457015275362"/>
    <s v="Medianas"/>
    <n v="2025"/>
    <n v="2"/>
    <d v="2026-08-03T00:00:00"/>
    <n v="1.0336597699512124"/>
    <s v="54 Incendio"/>
    <n v="-19.87089274126901"/>
    <n v="-22.480191656764408"/>
    <n v="-60.968171448442845"/>
    <n v="-62.239191573258758"/>
    <n v="4.581514411343383E-3"/>
    <n v="3.0747480610716429E-3"/>
    <m/>
    <m/>
    <m/>
    <m/>
    <n v="5.9666132060273306E-3"/>
    <n v="3.7943827188239212E-3"/>
    <x v="43"/>
    <x v="6"/>
  </r>
  <r>
    <n v="2026"/>
    <n v="6"/>
    <n v="41"/>
    <x v="11"/>
    <s v="Riesgos Catastroficos"/>
    <n v="29"/>
    <s v="35135aaa6cc23891b40cb3f378c53a17a1127210ce60e125ccf03efcfdaec458"/>
    <s v="62494afd1a4895e2be1120874c058412e30b56ad7bf55525b0ac454fd367add2"/>
    <x v="6"/>
    <n v="1438357.57015"/>
    <n v="1675289.4356199999"/>
    <n v="2166909.8918000003"/>
    <n v="2355341.6273600003"/>
    <n v="125150.43085999998"/>
    <n v="551280.45764000004"/>
    <n v="1871525.3927399996"/>
    <n v="885032.42547000013"/>
    <n v="35563119.782749981"/>
    <n v="35274659.092"/>
    <n v="145.131"/>
    <n v="140.405"/>
    <n v="0"/>
    <n v="0"/>
    <n v="24122.38753"/>
    <n v="-40012.16762"/>
    <n v="219277.09203"/>
    <n v="210794.39110000001"/>
    <n v="0"/>
    <n v="0"/>
    <n v="0"/>
    <n v="0"/>
    <n v="0"/>
    <n v="0"/>
    <s v="Riesgos Catastroficos"/>
    <s v="Daños Sin Autos"/>
    <s v="Riesgos Catastroficos"/>
    <x v="44"/>
    <x v="0"/>
    <n v="24204021.398200002"/>
    <n v="22924639.598130003"/>
    <n v="558940177.29368985"/>
    <n v="533186385.44996989"/>
    <n v="535437122.91273993"/>
    <n v="512068683.5256899"/>
    <n v="23861872.30387"/>
    <n v="25393145.209070001"/>
    <n v="2047024.05226"/>
    <n v="2089187.4729500005"/>
    <n v="1438357.57015"/>
    <n v="1675289.4356199999"/>
    <n v="6.0278487447806945"/>
    <n v="6.5974081659707711"/>
    <n v="-236931.86546999984"/>
    <n v="-14.142742169344302"/>
    <n v="100"/>
    <n v="100"/>
    <n v="5.942638813965714"/>
    <n v="7.307811442133449"/>
    <n v="0.25733658602148196"/>
    <n v="0.26863239558838153"/>
    <n v="0.31420334077101003"/>
    <n v="0.32716108004990946"/>
    <m/>
    <m/>
    <m/>
    <n v="0"/>
    <m/>
    <n v="0"/>
    <m/>
    <n v="0"/>
    <m/>
    <n v="-77.298228310910602"/>
    <n v="8.7009262131493905"/>
    <n v="32.90657995679291"/>
    <n v="6.113774321402266"/>
    <n v="-160.28762990071667"/>
    <n v="4.0241587481214536"/>
    <n v="11.000869861362325"/>
    <n v="-18.981609240740372"/>
    <s v="Medianas"/>
    <n v="2025"/>
    <n v="2"/>
    <d v="2026-08-03T00:00:00"/>
    <n v="1.0336597699512124"/>
    <s v="55 Riesgos Catastroficos"/>
    <n v="-14.142742169344302"/>
    <n v="-16.938570769076112"/>
    <n v="-77.298228310910616"/>
    <n v="-78.037481626898469"/>
    <n v="6.0931377928520993E-3"/>
    <n v="3.6334960489954192E-3"/>
    <m/>
    <m/>
    <m/>
    <m/>
    <n v="6.6661597517015218E-3"/>
    <n v="4.3525794508417811E-3"/>
    <x v="44"/>
    <x v="6"/>
  </r>
  <r>
    <n v="2026"/>
    <n v="6"/>
    <n v="92"/>
    <x v="12"/>
    <s v="Terremoto y Erupcion Volcanica"/>
    <n v="219"/>
    <s v="314f04b30f62e0056bd059354a5536fb2e302107eed143b5fa2aa0bbba07f608"/>
    <s v="62494afd1a4895e2be1120874c058412e30b56ad7bf55525b0ac454fd367add2"/>
    <x v="6"/>
    <n v="502178.27929999999"/>
    <n v="245580.57496999999"/>
    <n v="708572.16867000004"/>
    <n v="365042.66152999998"/>
    <n v="26594.486979999998"/>
    <n v="-13125.10297"/>
    <n v="-9948.1098299999958"/>
    <n v="988.5922900000071"/>
    <n v="35563119.782749981"/>
    <n v="35274659.092"/>
    <n v="145.131"/>
    <n v="140.405"/>
    <n v="0"/>
    <n v="0"/>
    <n v="6555.2620900000002"/>
    <n v="-1711.3019899999999"/>
    <n v="40243.845209999999"/>
    <n v="42582.52665"/>
    <n v="0"/>
    <n v="0"/>
    <n v="0"/>
    <n v="0"/>
    <n v="0"/>
    <n v="0"/>
    <s v="Terremoto y Erupcion Volcanica"/>
    <s v="Daños Sin Autos"/>
    <s v="Riesgos Catastroficos"/>
    <x v="45"/>
    <x v="0"/>
    <n v="6747132.6749999998"/>
    <n v="6380210.4408900002"/>
    <n v="558940177.29368985"/>
    <n v="533186385.44996989"/>
    <n v="535437122.91273993"/>
    <n v="512068683.5256899"/>
    <n v="9433065.3521900009"/>
    <n v="9697566.7351200003"/>
    <n v="907474.54581000016"/>
    <n v="276437.41434000002"/>
    <n v="1399168.86577"/>
    <n v="929971.05132000009"/>
    <n v="5.3235958890437791"/>
    <n v="2.5323937610104119"/>
    <n v="256597.70433000001"/>
    <n v="104.48615667641702"/>
    <n v="35.891184515718756"/>
    <n v="26.40733543494963"/>
    <n v="7.442839847520859"/>
    <n v="3.8490983525575215"/>
    <n v="8.9844727521910667E-2"/>
    <n v="9.3788468862260763E-2"/>
    <n v="4.6059048331241269E-2"/>
    <n v="4.7958522532393737E-2"/>
    <m/>
    <m/>
    <m/>
    <n v="0"/>
    <m/>
    <n v="0"/>
    <m/>
    <n v="0"/>
    <m/>
    <n v="-302.62307305921274"/>
    <n v="5.2958258204776953"/>
    <n v="-5.3445200100225172"/>
    <n v="2.9306041808877517"/>
    <n v="-483.05700152899379"/>
    <n v="-5.4921152500470471"/>
    <n v="16.288856235763262"/>
    <n v="-4.0187892185585001"/>
    <s v="Medianas"/>
    <n v="2025"/>
    <n v="2"/>
    <d v="2026-08-03T00:00:00"/>
    <n v="1.0336597699512124"/>
    <s v="56 Terremoto y Erupcion Volcanica"/>
    <n v="104.48615667641702"/>
    <n v="97.82733411988022"/>
    <n v="-302.62307305921269"/>
    <n v="-296.024919368562"/>
    <n v="1.9924353459386192E-3"/>
    <n v="2.8340673189843828E-3"/>
    <m/>
    <m/>
    <m/>
    <m/>
    <n v="1.033154880667063E-3"/>
    <n v="6.4130181608044589E-4"/>
    <x v="45"/>
    <x v="6"/>
  </r>
  <r>
    <n v="2026"/>
    <n v="6"/>
    <n v="92"/>
    <x v="12"/>
    <s v="Huracan y Otros Riesgos Hidrometeorologicos"/>
    <n v="219"/>
    <s v="314f04b30f62e0056bd059354a5536fb2e302107eed143b5fa2aa0bbba07f608"/>
    <s v="62494afd1a4895e2be1120874c058412e30b56ad7bf55525b0ac454fd367add2"/>
    <x v="6"/>
    <n v="896990.58646999998"/>
    <n v="684390.47635000001"/>
    <n v="1297049.2468599998"/>
    <n v="1016026.43739"/>
    <n v="21252.356629999998"/>
    <n v="87797.425569999992"/>
    <n v="217351.27691000002"/>
    <n v="198559.33867000003"/>
    <n v="35563119.782749981"/>
    <n v="35274659.092"/>
    <n v="145.131"/>
    <n v="140.405"/>
    <n v="0"/>
    <n v="0"/>
    <n v="3456.4671200000003"/>
    <n v="4188.7441800000006"/>
    <n v="119541.21468"/>
    <n v="124468.94254"/>
    <n v="0"/>
    <n v="0"/>
    <n v="0"/>
    <n v="0"/>
    <n v="0"/>
    <n v="0"/>
    <s v="Huracan y Otros Riesgos Hidrometeorologicos"/>
    <s v="Daños Sin Autos"/>
    <s v="Riesgos Catastroficos"/>
    <x v="46"/>
    <x v="0"/>
    <n v="6747132.6749999998"/>
    <n v="6380210.4408900002"/>
    <n v="558940177.29368985"/>
    <n v="533186385.44996989"/>
    <n v="535437122.91273993"/>
    <n v="512068683.5256899"/>
    <n v="14428806.951679999"/>
    <n v="15695578.629980002"/>
    <n v="1139589.9410999997"/>
    <n v="1835326.74049"/>
    <n v="1399168.86577"/>
    <n v="929971.05132000009"/>
    <n v="6.216664963873261"/>
    <n v="4.3604029675131004"/>
    <n v="212600.11011999997"/>
    <n v="31.06415379329086"/>
    <n v="64.108815484281251"/>
    <n v="73.592664565050356"/>
    <n v="13.294396741205331"/>
    <n v="10.726769636998553"/>
    <n v="0.1604806064958692"/>
    <n v="0.16752491526744259"/>
    <n v="0.12835858060637181"/>
    <n v="0.1336520858174419"/>
    <m/>
    <m/>
    <m/>
    <n v="0"/>
    <m/>
    <n v="0"/>
    <m/>
    <n v="0"/>
    <m/>
    <n v="-75.793872665371367"/>
    <n v="2.3692953917873458"/>
    <n v="12.828557468865192"/>
    <n v="1.8649126201909054"/>
    <n v="-17.482019157350404"/>
    <n v="-3.959001948149754"/>
    <n v="2.8914438666635776"/>
    <n v="3.3652926541525678"/>
    <s v="Medianas"/>
    <n v="2025"/>
    <n v="2"/>
    <d v="2026-08-03T00:00:00"/>
    <n v="1.0336597699512124"/>
    <s v="57 Huracan y Otros Riesgos Hidrometeorologicos"/>
    <n v="31.06415379329086"/>
    <n v="26.796222125851859"/>
    <n v="-75.793872665371367"/>
    <n v="-76.582113342989899"/>
    <n v="3.6471750925776152E-3"/>
    <n v="3.8646923273049339E-3"/>
    <m/>
    <m/>
    <m/>
    <m/>
    <n v="2.8755890291742767E-3"/>
    <n v="1.9013114039097051E-3"/>
    <x v="46"/>
    <x v="6"/>
  </r>
  <r>
    <n v="2026"/>
    <n v="6"/>
    <n v="41"/>
    <x v="11"/>
    <s v="Agricola y de Animales"/>
    <n v="29"/>
    <s v="35135aaa6cc23891b40cb3f378c53a17a1127210ce60e125ccf03efcfdaec458"/>
    <s v="62494afd1a4895e2be1120874c058412e30b56ad7bf55525b0ac454fd367add2"/>
    <x v="6"/>
    <n v="12103.05242"/>
    <n v="24108.487670000002"/>
    <n v="27820.828869999998"/>
    <n v="42912.291670000013"/>
    <n v="21402.373500000005"/>
    <n v="19627.683760000004"/>
    <n v="39541.258679999999"/>
    <n v="29273.085850000014"/>
    <n v="35563119.782749981"/>
    <n v="35274659.092"/>
    <n v="145.131"/>
    <n v="140.405"/>
    <n v="0"/>
    <n v="0"/>
    <n v="4730.7707399999999"/>
    <n v="4498.4469000000008"/>
    <n v="4166.5251200000002"/>
    <n v="7129.8960199999992"/>
    <n v="0"/>
    <n v="0"/>
    <n v="0"/>
    <n v="0"/>
    <n v="0"/>
    <n v="0"/>
    <s v="Agricola y de Animales"/>
    <s v="Daños Sin Autos"/>
    <s v="Agricola y de Animales"/>
    <x v="48"/>
    <x v="0"/>
    <n v="24204021.398200002"/>
    <n v="22924639.598130003"/>
    <n v="558940177.29368985"/>
    <n v="533186385.44996989"/>
    <n v="535437122.91273993"/>
    <n v="512068683.5256899"/>
    <n v="305156.75800999999"/>
    <n v="265372.92543999996"/>
    <n v="295710.49171000003"/>
    <n v="147687.42582999996"/>
    <n v="12103.05242"/>
    <n v="24108.487670000002"/>
    <n v="3.966175449931665"/>
    <n v="9.0847578478577162"/>
    <n v="-12005.435250000002"/>
    <n v="-49.797546052377498"/>
    <n v="100"/>
    <n v="100"/>
    <n v="5.0004303916621383E-2"/>
    <n v="0.10516408585968159"/>
    <n v="2.1653573873685887E-3"/>
    <n v="2.2604059192161078E-3"/>
    <n v="4.5215872587695992E-3"/>
    <n v="4.7080574238612871E-3"/>
    <m/>
    <m/>
    <m/>
    <n v="0"/>
    <m/>
    <n v="0"/>
    <m/>
    <n v="0"/>
    <m/>
    <n v="9.0417685637299137"/>
    <n v="176.83451047962996"/>
    <n v="81.41399837545265"/>
    <n v="7.2376104669931944"/>
    <n v="5.1645344529908543"/>
    <n v="-41.562610333832041"/>
    <n v="113.54235493004778"/>
    <n v="63.092741989244338"/>
    <s v="Medianas"/>
    <n v="2025"/>
    <n v="2"/>
    <d v="2026-08-03T00:00:00"/>
    <n v="1.0336597699512124"/>
    <s v="59 Agricola y de Animales"/>
    <n v="-49.797546052377498"/>
    <n v="-51.432322890933449"/>
    <n v="9.0417685637299137"/>
    <n v="5.4909668864026395"/>
    <n v="7.8229438361857636E-5"/>
    <n v="1.5730547699640647E-3"/>
    <m/>
    <m/>
    <m/>
    <m/>
    <n v="1.2145167743859854E-4"/>
    <n v="8.2532825154212359E-3"/>
    <x v="48"/>
    <x v="6"/>
  </r>
  <r>
    <n v="2026"/>
    <n v="6"/>
    <n v="74"/>
    <x v="13"/>
    <s v="AyA Agricola"/>
    <n v="46"/>
    <s v="25fc0e7096fc653718202dc30b0c580b8ab87eac11a700cba03a7c021bc35b0c"/>
    <s v="62494afd1a4895e2be1120874c058412e30b56ad7bf55525b0ac454fd367add2"/>
    <x v="6"/>
    <n v="739.31670999999994"/>
    <n v="582.2364399999999"/>
    <n v="2205.18541"/>
    <n v="582.2364399999999"/>
    <n v="47551.152950000003"/>
    <n v="12409.951649999999"/>
    <n v="48574.216539999994"/>
    <n v="24706.689440000002"/>
    <n v="35563119.782749981"/>
    <n v="35274659.092"/>
    <n v="145.131"/>
    <n v="140.405"/>
    <n v="14520.29859"/>
    <n v="1164.8942099999999"/>
    <n v="35885.557439999997"/>
    <n v="11565.721939999999"/>
    <n v="127129.79954000001"/>
    <n v="141204.45525999999"/>
    <n v="0"/>
    <n v="0"/>
    <n v="0"/>
    <n v="0"/>
    <n v="0"/>
    <n v="0"/>
    <s v="AyA Agricola"/>
    <s v="Daños Sin Autos"/>
    <s v="Agricola y de Animales"/>
    <x v="49"/>
    <x v="0"/>
    <n v="11913490.27224"/>
    <n v="12179486.698700001"/>
    <n v="558940177.29368985"/>
    <n v="533186385.44996989"/>
    <n v="535437122.91273993"/>
    <n v="512068683.5256899"/>
    <n v="204564.57133000001"/>
    <n v="156550.80340999999"/>
    <n v="222840.65741999997"/>
    <n v="135146.33537999997"/>
    <n v="98201.909650000001"/>
    <n v="97352.844939999995"/>
    <n v="0.36140994757462036"/>
    <n v="0.37191533183968856"/>
    <n v="157.08027000000004"/>
    <n v="26.978776869410659"/>
    <n v="0.75285369972436167"/>
    <n v="0.59806823350549321"/>
    <n v="6.205710443418124E-3"/>
    <n v="4.7804678013412989E-3"/>
    <n v="1.3227116962313715E-4"/>
    <n v="1.3807722295722968E-4"/>
    <n v="1.0919941991929059E-4"/>
    <n v="1.1370280173964001E-4"/>
    <m/>
    <m/>
    <m/>
    <n v="0"/>
    <m/>
    <n v="0"/>
    <m/>
    <n v="0"/>
    <m/>
    <n v="283.16952628900862"/>
    <n v="6431.7703504902529"/>
    <n v="2131.4281960778685"/>
    <n v="21.338634296154378"/>
    <n v="210.27511837276626"/>
    <n v="-9.9675719821193276"/>
    <n v="28.227494710010138"/>
    <n v="8.1907627621975649"/>
    <s v="Medianas"/>
    <n v="2025"/>
    <n v="2"/>
    <d v="2026-08-03T00:00:00"/>
    <n v="1.0336597699512124"/>
    <s v="60 AyA Agricola"/>
    <n v="26.978776869410659"/>
    <n v="22.843880124505478"/>
    <n v="283.16952628900856"/>
    <n v="270.69211497618187"/>
    <n v="6.2007647908034018E-6"/>
    <n v="1.3061715020588984E-5"/>
    <m/>
    <m/>
    <m/>
    <m/>
    <n v="1.6478633405941781E-6"/>
    <n v="1.3832101405742565E-5"/>
    <x v="49"/>
    <x v="6"/>
  </r>
  <r>
    <n v="2026"/>
    <n v="6"/>
    <n v="92"/>
    <x v="12"/>
    <s v="Diversos"/>
    <n v="219"/>
    <s v="314f04b30f62e0056bd059354a5536fb2e302107eed143b5fa2aa0bbba07f608"/>
    <s v="62494afd1a4895e2be1120874c058412e30b56ad7bf55525b0ac454fd367add2"/>
    <x v="6"/>
    <n v="1059587.0872200001"/>
    <n v="1223275.8613499999"/>
    <n v="2585528.5326900003"/>
    <n v="2468326.8667799998"/>
    <n v="135439.28031"/>
    <n v="364592.23011999996"/>
    <n v="433445.59495000012"/>
    <n v="1095832.2296300002"/>
    <n v="35563119.782749981"/>
    <n v="35274659.092"/>
    <n v="145.131"/>
    <n v="140.405"/>
    <n v="0"/>
    <n v="0"/>
    <n v="44324.138789999997"/>
    <n v="26167.494129999999"/>
    <n v="128153.00701"/>
    <n v="167582.91438"/>
    <n v="0"/>
    <n v="0"/>
    <n v="0"/>
    <n v="0"/>
    <n v="0"/>
    <n v="0"/>
    <s v="Diversos"/>
    <s v="Daños Sin Autos"/>
    <s v="Diversos"/>
    <x v="52"/>
    <x v="0"/>
    <n v="6747132.6749999998"/>
    <n v="6380210.4408900002"/>
    <n v="558940177.29368985"/>
    <n v="533186385.44996989"/>
    <n v="535437122.91273993"/>
    <n v="512068683.5256899"/>
    <n v="18731365.569540001"/>
    <n v="19037256.571589999"/>
    <n v="4255932.8630999988"/>
    <n v="5127603.960119999"/>
    <n v="1059587.0872200001"/>
    <n v="1223275.8613499999"/>
    <n v="5.6567530182799217"/>
    <n v="6.4256940423629088"/>
    <n v="-163688.7741299998"/>
    <n v="-13.381182389175395"/>
    <n v="100"/>
    <n v="100"/>
    <n v="15.704257471415442"/>
    <n v="19.172970432294399"/>
    <n v="0.18957075019197447"/>
    <n v="0.19789197309591117"/>
    <n v="0.22942743752124231"/>
    <n v="0.23888902030241602"/>
    <m/>
    <m/>
    <m/>
    <n v="0"/>
    <m/>
    <n v="0"/>
    <m/>
    <n v="0"/>
    <m/>
    <n v="-62.851846769904498"/>
    <n v="12.782269805245274"/>
    <n v="29.804579787721647"/>
    <n v="3.1823641177306254"/>
    <n v="69.386256742039819"/>
    <n v="-23.528596286726067"/>
    <n v="34.586889394285777"/>
    <n v="15.614655125679644"/>
    <s v="Medianas"/>
    <n v="2025"/>
    <n v="2"/>
    <d v="2026-08-03T00:00:00"/>
    <n v="1.0336597699512124"/>
    <s v="63 Diversos"/>
    <n v="-13.381182389175395"/>
    <n v="-16.201810180817123"/>
    <n v="-62.851846769904498"/>
    <n v="-64.061527487087105"/>
    <n v="7.2702522964369397E-3"/>
    <n v="3.1998854709819006E-3"/>
    <m/>
    <m/>
    <m/>
    <m/>
    <n v="6.9859340242779226E-3"/>
    <n v="4.1289543926058183E-3"/>
    <x v="52"/>
    <x v="6"/>
  </r>
  <r>
    <n v="2026"/>
    <n v="6"/>
    <n v="92"/>
    <x v="12"/>
    <s v="Miscelaneos"/>
    <n v="219"/>
    <s v="314f04b30f62e0056bd059354a5536fb2e302107eed143b5fa2aa0bbba07f608"/>
    <s v="62494afd1a4895e2be1120874c058412e30b56ad7bf55525b0ac454fd367add2"/>
    <x v="6"/>
    <n v="443163.02246000001"/>
    <n v="549972.12901999999"/>
    <n v="1464917.42717"/>
    <n v="1272873.0774999999"/>
    <n v="35211.276610000001"/>
    <n v="63214.192139999999"/>
    <n v="74238.729490000012"/>
    <n v="137933.00669999997"/>
    <n v="35563119.782749981"/>
    <n v="35274659.092"/>
    <n v="145.131"/>
    <n v="140.405"/>
    <n v="0"/>
    <n v="0"/>
    <n v="25323.72568"/>
    <n v="9286.2986000000001"/>
    <n v="106618.16011"/>
    <n v="75050.903620000012"/>
    <n v="0"/>
    <n v="0"/>
    <n v="0"/>
    <n v="0"/>
    <n v="0"/>
    <n v="0"/>
    <s v="Miscelaneos"/>
    <s v="Daños Sin Autos"/>
    <s v="Diversos"/>
    <x v="53"/>
    <x v="0"/>
    <n v="6747132.6749999998"/>
    <n v="6380210.4408900002"/>
    <n v="558940177.29368985"/>
    <n v="533186385.44996989"/>
    <n v="535437122.91273993"/>
    <n v="512068683.5256899"/>
    <n v="8825960.7029900011"/>
    <n v="9299326.5157200005"/>
    <n v="1450320.2206299996"/>
    <n v="1811773.9441199994"/>
    <n v="1059587.0872200001"/>
    <n v="1223275.8613499999"/>
    <n v="5.0211307003652097"/>
    <n v="5.9141070924900028"/>
    <n v="-106809.10655999999"/>
    <n v="-19.42082169696927"/>
    <n v="41.824124491995335"/>
    <n v="44.958961947720773"/>
    <n v="6.5681681953882727"/>
    <n v="8.6199684809029939"/>
    <n v="7.9286306560700903E-2"/>
    <n v="8.276658518729979E-2"/>
    <n v="0.10314819433280618"/>
    <n v="0.10740202373504618"/>
    <m/>
    <m/>
    <m/>
    <n v="0"/>
    <m/>
    <n v="0"/>
    <m/>
    <n v="0"/>
    <m/>
    <n v="-44.298463022325983"/>
    <n v="7.9454455415846841"/>
    <n v="11.494071936452835"/>
    <n v="2.4278277382566378"/>
    <n v="172.69988582964584"/>
    <n v="42.061127804446265"/>
    <n v="23.751793928795081"/>
    <n v="12.373333500444799"/>
    <s v="Medianas"/>
    <n v="2025"/>
    <n v="2"/>
    <d v="2026-08-03T00:00:00"/>
    <n v="1.0336597699512124"/>
    <s v="64 Miscelaneos"/>
    <n v="-19.42082169696927"/>
    <n v="-22.044776583658688"/>
    <n v="-44.298463022325983"/>
    <n v="-46.112310262105815"/>
    <n v="4.1192039284488301E-3"/>
    <n v="2.5211753510150019E-3"/>
    <m/>
    <m/>
    <m/>
    <m/>
    <n v="3.6025242282010763E-3"/>
    <n v="3.4976662701440555E-3"/>
    <x v="53"/>
    <x v="6"/>
  </r>
  <r>
    <n v="2026"/>
    <n v="6"/>
    <n v="41"/>
    <x v="11"/>
    <s v="Tecnicos"/>
    <n v="29"/>
    <s v="35135aaa6cc23891b40cb3f378c53a17a1127210ce60e125ccf03efcfdaec458"/>
    <s v="62494afd1a4895e2be1120874c058412e30b56ad7bf55525b0ac454fd367add2"/>
    <x v="6"/>
    <n v="586256.23100000003"/>
    <n v="626790.67148999998"/>
    <n v="944709.62788000004"/>
    <n v="969732.05270000012"/>
    <n v="79117.033979999964"/>
    <n v="186295.90721000009"/>
    <n v="152079.47733999998"/>
    <n v="341143.4787199999"/>
    <n v="35563119.782749981"/>
    <n v="35274659.092"/>
    <n v="145.131"/>
    <n v="140.405"/>
    <n v="4598.7890199999993"/>
    <n v="5057.4930899999999"/>
    <n v="35006.312619999997"/>
    <n v="54973.634700000002"/>
    <n v="100854.16718"/>
    <n v="99199.219590000008"/>
    <n v="0"/>
    <n v="0"/>
    <n v="0"/>
    <n v="0"/>
    <n v="0"/>
    <n v="0"/>
    <s v="Tecnicos"/>
    <s v="Daños Sin Autos"/>
    <s v="Diversos"/>
    <x v="54"/>
    <x v="0"/>
    <n v="24204021.398200002"/>
    <n v="22924639.598130003"/>
    <n v="558940177.29368985"/>
    <n v="533186385.44996989"/>
    <n v="535437122.91273993"/>
    <n v="512068683.5256899"/>
    <n v="9905404.8665500041"/>
    <n v="9737930.0558699984"/>
    <n v="2805612.6424699998"/>
    <n v="3315830.0159999998"/>
    <n v="909335.53294000006"/>
    <n v="964300.32487999997"/>
    <n v="5.9185489023245728"/>
    <n v="6.4365904036471511"/>
    <n v="-40534.44048999995"/>
    <n v="-6.4669820936616551"/>
    <n v="64.470837195216319"/>
    <n v="64.999529225296016"/>
    <n v="2.4221439130094247"/>
    <n v="2.734135334197918"/>
    <n v="0.10488711579807533"/>
    <n v="0.10949114394810874"/>
    <n v="0.11755564069045668"/>
    <n v="0.12240363288268821"/>
    <m/>
    <m/>
    <m/>
    <n v="0"/>
    <m/>
    <n v="0"/>
    <m/>
    <n v="0"/>
    <m/>
    <n v="-57.531523282035323"/>
    <n v="13.495299460620993"/>
    <n v="29.722188871627509"/>
    <n v="2.8199557124303181"/>
    <n v="-36.321633432035014"/>
    <n v="1.6683070661644761"/>
    <n v="34.709832621514089"/>
    <n v="55.417406434457206"/>
    <s v="Medianas"/>
    <n v="2025"/>
    <n v="2"/>
    <d v="2026-08-03T00:00:00"/>
    <n v="1.0336597699512124"/>
    <s v="65 Tecnicos"/>
    <n v="-6.4669820936616551"/>
    <n v="-9.5127617177623236"/>
    <n v="-57.531523282035323"/>
    <n v="-58.914453331226056"/>
    <n v="2.6564306890146201E-3"/>
    <n v="3.5029221109207404E-3"/>
    <m/>
    <m/>
    <m/>
    <m/>
    <n v="2.7445652488591607E-3"/>
    <n v="4.1429696024322593E-3"/>
    <x v="54"/>
    <x v="6"/>
  </r>
  <r>
    <n v="2026"/>
    <n v="6"/>
    <n v="50"/>
    <x v="22"/>
    <s v="Total General"/>
    <n v="38"/>
    <s v="aea92132c4cbeb263e6ac2bf6c183b5d81737f179f21efdc5863739672f0f470"/>
    <s v="62494afd1a4895e2be1120874c058412e30b56ad7bf55525b0ac454fd367add2"/>
    <x v="7"/>
    <n v="27984284.840740003"/>
    <n v="26568293.871599998"/>
    <n v="53363899.53858"/>
    <n v="52579525.931129992"/>
    <n v="16906066.708919998"/>
    <n v="16617828.613100002"/>
    <n v="33111416.225579992"/>
    <n v="34094881.663949996"/>
    <n v="35563119.782749981"/>
    <n v="35274659.092"/>
    <n v="145.131"/>
    <n v="140.405"/>
    <n v="0"/>
    <n v="0"/>
    <n v="16892335.281290002"/>
    <n v="16595588.188589999"/>
    <n v="11943128.65643"/>
    <n v="11255734.71981"/>
    <n v="18560109.198410001"/>
    <n v="18107372.766630001"/>
    <n v="9087719.5509500001"/>
    <n v="8005793.2717300002"/>
    <n v="0"/>
    <n v="0"/>
    <s v="Total General"/>
    <s v="Totales"/>
    <s v="Total General"/>
    <x v="0"/>
    <x v="0"/>
    <n v="27984284.840740003"/>
    <n v="26568293.871599998"/>
    <n v="558940177.29368985"/>
    <n v="533186385.44996989"/>
    <n v="535437122.91273993"/>
    <n v="512068683.5256899"/>
    <n v="558940177.29368985"/>
    <n v="533186385.44996989"/>
    <n v="290994775.94425023"/>
    <n v="269811598.98249996"/>
    <n v="27984284.840740003"/>
    <n v="26568293.871599998"/>
    <n v="5.0066690457350909"/>
    <n v="4.9829280335390269"/>
    <n v="1415990.9691400044"/>
    <n v="5.3296270207761287"/>
    <n v="100"/>
    <n v="100"/>
    <n v="100"/>
    <n v="100"/>
    <n v="5.0066690457350909"/>
    <n v="5.2264371750145902"/>
    <n v="4.9829280335390269"/>
    <n v="5.1884238826464184"/>
    <n v="3.3205895643922854"/>
    <n v="1.6258841142806135"/>
    <m/>
    <n v="452736.43177999929"/>
    <n v="2.500287797765699"/>
    <n v="1081926.2792199999"/>
    <n v="13.514291994529648"/>
    <n v="0"/>
    <m/>
    <n v="1.7345111839267346"/>
    <n v="60.41271665555611"/>
    <n v="62.547594111278329"/>
    <n v="5.8097492142466916"/>
    <n v="1.7881083172696766"/>
    <n v="6.1070552365648068"/>
    <n v="141.43978321957894"/>
    <n v="147.44118088872423"/>
    <s v="Medianas"/>
    <n v="2025"/>
    <n v="2"/>
    <d v="2026-08-03T00:00:00"/>
    <n v="1.0336597699512124"/>
    <s v="10 Total General"/>
    <n v="5.3296270207761287"/>
    <n v="1.8997063470387143"/>
    <n v="1.7345111839267358"/>
    <n v="-1.5783392743160662"/>
    <n v="0.15005404437117004"/>
    <n v="2.5066734933521929E-3"/>
    <n v="239324471.15235999"/>
    <n v="208347228.97214001"/>
    <n v="0.67295690764578309"/>
    <n v="0.58967068556817026"/>
    <n v="0.14881217885938244"/>
    <n v="2.4829571787429111E-3"/>
    <x v="0"/>
    <x v="7"/>
  </r>
  <r>
    <n v="2026"/>
    <n v="6"/>
    <n v="50"/>
    <x v="22"/>
    <s v="Total General Sin Pensiones"/>
    <n v="38"/>
    <s v="aea92132c4cbeb263e6ac2bf6c183b5d81737f179f21efdc5863739672f0f470"/>
    <s v="62494afd1a4895e2be1120874c058412e30b56ad7bf55525b0ac454fd367add2"/>
    <x v="7"/>
    <n v="27984284.840740003"/>
    <n v="26568293.871599998"/>
    <n v="53363899.53858"/>
    <n v="52579525.931129992"/>
    <n v="16906066.708919998"/>
    <n v="16617828.613100002"/>
    <n v="33111416.225579996"/>
    <n v="34094881.663949996"/>
    <n v="35563119.782749981"/>
    <n v="35274659.092"/>
    <n v="145.131"/>
    <n v="140.405"/>
    <n v="0"/>
    <n v="0"/>
    <n v="16892335.281290002"/>
    <n v="16595588.188589999"/>
    <n v="11943128.65643"/>
    <n v="11255734.71981"/>
    <n v="18560109.198410001"/>
    <n v="18107372.766630001"/>
    <n v="9087719.5509500001"/>
    <n v="8005793.2717300002"/>
    <n v="0"/>
    <n v="0"/>
    <s v="Total General Sin Pensiones"/>
    <s v="Totales"/>
    <s v="Total General Sin Pensiones"/>
    <x v="1"/>
    <x v="0"/>
    <n v="27984284.840740003"/>
    <n v="26568293.871599998"/>
    <n v="558940177.29368985"/>
    <n v="533186385.44996989"/>
    <n v="535437122.91273993"/>
    <n v="512068683.5256899"/>
    <n v="535437122.91273993"/>
    <n v="512068683.5256899"/>
    <n v="272087211.59836"/>
    <n v="252694789.22596997"/>
    <n v="27984284.840740003"/>
    <n v="26568293.871599998"/>
    <n v="5.2264371750145902"/>
    <n v="5.1884238826464184"/>
    <n v="1415990.9691400044"/>
    <n v="5.3296270207761287"/>
    <n v="100"/>
    <n v="100"/>
    <n v="100"/>
    <n v="100"/>
    <n v="5.0066690457350909"/>
    <n v="5.2264371750145902"/>
    <n v="4.9829280335390269"/>
    <n v="5.1884238826464184"/>
    <n v="3.466347102988363"/>
    <n v="1.6972524246196175"/>
    <m/>
    <n v="452736.43177999929"/>
    <n v="2.500287797765699"/>
    <n v="1081926.2792199999"/>
    <n v="13.514291994529648"/>
    <n v="0"/>
    <m/>
    <n v="1.7345111839267346"/>
    <n v="60.41271665555611"/>
    <n v="62.547594111278329"/>
    <n v="6.213473470365007"/>
    <n v="1.7881083172696766"/>
    <n v="6.1070552365648068"/>
    <n v="141.43978321957894"/>
    <n v="147.44118088872423"/>
    <s v="Medianas"/>
    <n v="2025"/>
    <n v="2"/>
    <d v="2026-08-03T00:00:00"/>
    <n v="1.0336597699512124"/>
    <s v="11 Total General Sin Pensiones"/>
    <n v="5.3296270207761287"/>
    <n v="1.8997063470387143"/>
    <n v="1.7345111839267358"/>
    <n v="-1.5783392743160662"/>
    <n v="0.15005404437117004"/>
    <n v="2.7315645544374488E-3"/>
    <m/>
    <m/>
    <m/>
    <m/>
    <n v="0.14881217885938244"/>
    <n v="2.6919742386015732E-3"/>
    <x v="1"/>
    <x v="7"/>
  </r>
  <r>
    <n v="2026"/>
    <n v="6"/>
    <n v="3"/>
    <x v="19"/>
    <s v="Vida Total"/>
    <n v="3"/>
    <s v="4e07408562bedb8b60ce05c1decfe3ad16b72230967de01f640b7e4729b49fce"/>
    <s v="62494afd1a4895e2be1120874c058412e30b56ad7bf55525b0ac454fd367add2"/>
    <x v="7"/>
    <n v="11641751.8706"/>
    <n v="9776083.8939500004"/>
    <n v="22852053.603949998"/>
    <n v="17864749.7073"/>
    <n v="4791013.3181599984"/>
    <n v="4943468.3304500002"/>
    <n v="9086417.4710600004"/>
    <n v="8826263.0309900027"/>
    <n v="35563119.782749981"/>
    <n v="35274659.092"/>
    <n v="145.131"/>
    <n v="140.405"/>
    <n v="3646.5648799999999"/>
    <n v="3782.8948500000001"/>
    <n v="4719631.8214499997"/>
    <n v="4881350.9297200004"/>
    <n v="1679431.1965699999"/>
    <n v="3728301.4155999999"/>
    <n v="5803028.8637199998"/>
    <n v="4544907.27831"/>
    <n v="5838723.0068800002"/>
    <n v="5231176.6156400004"/>
    <n v="0"/>
    <n v="0"/>
    <s v="Vida Total"/>
    <s v="Totales"/>
    <s v="Vida Total"/>
    <x v="2"/>
    <x v="0"/>
    <n v="17351290.107669998"/>
    <n v="15439688.598989999"/>
    <n v="558940177.29368985"/>
    <n v="533186385.44996989"/>
    <n v="535437122.91273993"/>
    <n v="512068683.5256899"/>
    <n v="229504437.01060998"/>
    <n v="215530450.89256996"/>
    <n v="107972465.57320999"/>
    <n v="106915701.13472"/>
    <n v="11641751.8706"/>
    <n v="9776083.8939500004"/>
    <n v="5.0725606974046444"/>
    <n v="4.5358249163700952"/>
    <n v="1865667.9766499996"/>
    <n v="19.084001292220719"/>
    <n v="100"/>
    <n v="100"/>
    <n v="67.094445417945366"/>
    <n v="63.317882554895"/>
    <n v="2.0828260954450855"/>
    <n v="2.174251909779751"/>
    <n v="1.8335209151485943"/>
    <n v="1.9091352797909473"/>
    <n v="2.5285039972676979"/>
    <n v="2.5440567001369461"/>
    <m/>
    <n v="1258121.5854099998"/>
    <n v="27.682007758755113"/>
    <n v="607546.39123999979"/>
    <n v="11.613952957037954"/>
    <n v="0"/>
    <m/>
    <n v="-3.0839686248404496"/>
    <n v="41.153714418696637"/>
    <n v="50.566958958988693"/>
    <n v="4.4372547137135481"/>
    <n v="-3.3129990160178258"/>
    <n v="-54.954521929399128"/>
    <n v="281.02561337964772"/>
    <n v="130.92693925698705"/>
    <s v="Medianas"/>
    <n v="2025"/>
    <n v="2"/>
    <d v="2026-08-03T00:00:00"/>
    <n v="1.0336597699512124"/>
    <s v="12 Vida Total"/>
    <n v="19.084001292220719"/>
    <n v="15.206187523232476"/>
    <n v="-3.0839686248404465"/>
    <n v="-6.2399116299806519"/>
    <n v="6.4257730321608253E-2"/>
    <n v="2.5730872028854298E-3"/>
    <m/>
    <m/>
    <m/>
    <m/>
    <n v="5.0561359800067214E-2"/>
    <n v="2.0573707671963782E-3"/>
    <x v="2"/>
    <x v="7"/>
  </r>
  <r>
    <n v="2026"/>
    <n v="6"/>
    <n v="3"/>
    <x v="19"/>
    <s v="Vida Individual"/>
    <n v="3"/>
    <s v="4e07408562bedb8b60ce05c1decfe3ad16b72230967de01f640b7e4729b49fce"/>
    <s v="62494afd1a4895e2be1120874c058412e30b56ad7bf55525b0ac454fd367add2"/>
    <x v="7"/>
    <n v="11497814.636709999"/>
    <n v="9668825.5795300007"/>
    <n v="22607513.040569998"/>
    <n v="17658344.732009999"/>
    <n v="4395488.868590001"/>
    <n v="4538996.728550001"/>
    <n v="8248014.4160799989"/>
    <n v="7960298.884229999"/>
    <n v="35563119.782749981"/>
    <n v="35274659.092"/>
    <n v="145.131"/>
    <n v="140.405"/>
    <n v="823.86505"/>
    <n v="813.23150999999996"/>
    <n v="4352674.9609200004"/>
    <n v="4502644.37837"/>
    <n v="1511499.30131"/>
    <n v="3596983.8725399999"/>
    <n v="5744521.2713399995"/>
    <n v="4527583.1858699992"/>
    <n v="5753293.3653700007"/>
    <n v="5141242.3936600005"/>
    <n v="0"/>
    <n v="0"/>
    <s v="Vida Individual"/>
    <s v="Vida"/>
    <s v="Vida"/>
    <x v="3"/>
    <x v="0"/>
    <n v="17351290.107669998"/>
    <n v="15439688.598989999"/>
    <n v="558940177.29368985"/>
    <n v="533186385.44996989"/>
    <n v="535437122.91273993"/>
    <n v="512068683.5256899"/>
    <n v="171635604.89679998"/>
    <n v="160803690.49424002"/>
    <n v="79251984.91757001"/>
    <n v="77260926.294649988"/>
    <n v="11641751.8706"/>
    <n v="9776083.8939500004"/>
    <n v="6.6989682260993195"/>
    <n v="6.0128132319676686"/>
    <n v="1828989.0571799986"/>
    <n v="18.916351754779569"/>
    <n v="98.76361190746988"/>
    <n v="98.902849897939433"/>
    <n v="66.264897684048762"/>
    <n v="62.623190341821378"/>
    <n v="2.0570742816128926"/>
    <n v="2.1473697180656255"/>
    <n v="1.8134044385567396"/>
    <n v="1.8881892001202467"/>
    <n v="3.3469286718184317"/>
    <n v="3.3520395542808883"/>
    <m/>
    <n v="1216938.0854700003"/>
    <n v="26.878315328758752"/>
    <n v="612050.97171000019"/>
    <n v="11.904728951600486"/>
    <n v="0"/>
    <m/>
    <n v="-3.1616647585873903"/>
    <n v="38.228907035569783"/>
    <n v="46.944654148685558"/>
    <n v="5.5462192816517453"/>
    <n v="-3.3306964718428422"/>
    <n v="-57.978702299750395"/>
    <n v="287.97068957607752"/>
    <n v="125.17833101071068"/>
    <s v="Medianas"/>
    <n v="2025"/>
    <n v="2"/>
    <d v="2026-08-03T00:00:00"/>
    <n v="1.0336597699512124"/>
    <s v="13 Vida Individual"/>
    <n v="18.916351754779569"/>
    <n v="15.043997272325186"/>
    <n v="-3.1616647585873925"/>
    <n v="-6.3150776913923306"/>
    <n v="6.3570106274916452E-2"/>
    <n v="4.4876175294288265E-3"/>
    <m/>
    <m/>
    <m/>
    <m/>
    <n v="4.9977186140141981E-2"/>
    <n v="3.6153922962525484E-3"/>
    <x v="3"/>
    <x v="7"/>
  </r>
  <r>
    <n v="2026"/>
    <n v="6"/>
    <n v="69"/>
    <x v="49"/>
    <s v="Vida Gpo y Col"/>
    <n v="202"/>
    <s v="c17edaae86e4016a583e098582f6dbf3eccade8ef83747df9ba617ded9d31309"/>
    <s v="62494afd1a4895e2be1120874c058412e30b56ad7bf55525b0ac454fd367add2"/>
    <x v="7"/>
    <n v="2362138.18726"/>
    <n v="3248263.6864399998"/>
    <n v="5073594.1146499999"/>
    <n v="5415373.0021899994"/>
    <n v="1638188.5058399998"/>
    <n v="1211186.1861399999"/>
    <n v="3158376.1578199998"/>
    <n v="2031317.5974300001"/>
    <n v="35563119.782749981"/>
    <n v="35274659.092"/>
    <n v="145.131"/>
    <n v="140.405"/>
    <n v="5126.9652400000004"/>
    <n v="2779.4803700000002"/>
    <n v="621242.91451999999"/>
    <n v="583128.38011000003"/>
    <n v="1045547.5003899999"/>
    <n v="1201324.34831"/>
    <n v="2362138.18726"/>
    <n v="3248263.6864399998"/>
    <n v="0"/>
    <n v="0"/>
    <n v="0"/>
    <n v="0"/>
    <s v="Vida Gpo y Col"/>
    <s v="Vida"/>
    <s v="Vida"/>
    <x v="4"/>
    <x v="0"/>
    <n v="2362138.18726"/>
    <n v="3248263.6864399998"/>
    <n v="558940177.29368985"/>
    <n v="533186385.44996989"/>
    <n v="535437122.91273993"/>
    <n v="512068683.5256899"/>
    <n v="57868832.11381001"/>
    <n v="54726760.39833001"/>
    <n v="28720480.655640002"/>
    <n v="29654774.840070006"/>
    <n v="2362138.18726"/>
    <n v="3248263.6864399998"/>
    <n v="4.0818832884244287"/>
    <n v="5.9354211044056626"/>
    <n v="-886125.49917999981"/>
    <n v="-27.279974309941778"/>
    <n v="100"/>
    <n v="100"/>
    <n v="100"/>
    <n v="100"/>
    <n v="0.42261019751651113"/>
    <n v="0.44116070518423078"/>
    <n v="0.60921729719312046"/>
    <n v="0.63434140593701005"/>
    <n v="4.0818832884244287"/>
    <m/>
    <m/>
    <n v="-886125.49917999981"/>
    <n v="-27.279974309941778"/>
    <n v="0"/>
    <m/>
    <n v="0"/>
    <m/>
    <n v="35.254886869279666"/>
    <n v="69.351933543745915"/>
    <n v="37.287187958174165"/>
    <n v="5.7039035156895936"/>
    <n v="6.5362166737297445"/>
    <n v="-12.96709320335877"/>
    <n v="59.417952248775883"/>
    <n v="48.540461277616977"/>
    <s v="Medianas"/>
    <n v="2025"/>
    <n v="2"/>
    <d v="2026-08-03T00:00:00"/>
    <n v="1.0336597699512124"/>
    <s v="14 Vida Gpo y Col"/>
    <n v="-27.279974309941778"/>
    <n v="-29.648006235658642"/>
    <n v="35.254886869279659"/>
    <n v="30.850489494878513"/>
    <n v="1.426644834773738E-2"/>
    <n v="1.666177118031863E-3"/>
    <m/>
    <m/>
    <m/>
    <m/>
    <n v="1.5326753931705713E-2"/>
    <n v="3.522922368662413E-3"/>
    <x v="4"/>
    <x v="7"/>
  </r>
  <r>
    <n v="2026"/>
    <n v="6"/>
    <n v="22"/>
    <x v="29"/>
    <s v="Accidentes y Enfermedades Total"/>
    <n v="16"/>
    <s v="b17ef6d19c7a5b1ee83b907c595526dcb1eb06db8227d650d5dda0a9f4ce8cd9"/>
    <s v="62494afd1a4895e2be1120874c058412e30b56ad7bf55525b0ac454fd367add2"/>
    <x v="7"/>
    <n v="3717855.9751999998"/>
    <n v="3386900.2049600002"/>
    <n v="7114384.6390899997"/>
    <n v="6139395.0287899999"/>
    <n v="2836191.2876600004"/>
    <n v="2350048.30327"/>
    <n v="5851792.1760699991"/>
    <n v="4663727.8175799986"/>
    <n v="35563119.782749981"/>
    <n v="35274659.092"/>
    <n v="145.131"/>
    <n v="140.405"/>
    <n v="-38.44388"/>
    <n v="70.103999999999999"/>
    <n v="2836187.2620900003"/>
    <n v="2350039.7482099999"/>
    <n v="3566767.0875999997"/>
    <n v="3311843.5937199998"/>
    <n v="0"/>
    <n v="0"/>
    <n v="0"/>
    <n v="0"/>
    <n v="0"/>
    <n v="0"/>
    <s v="Accidentes y Enfermedades Total"/>
    <s v="Totales"/>
    <s v="Accidentes y Enfermedades Total"/>
    <x v="18"/>
    <x v="0"/>
    <n v="18235846.34637"/>
    <n v="17846008.112819999"/>
    <n v="558940177.29368985"/>
    <n v="533186385.44996989"/>
    <n v="535437122.91273993"/>
    <n v="512068683.5256899"/>
    <n v="104862690.40417002"/>
    <n v="96161356.508719951"/>
    <n v="73824842.736680001"/>
    <n v="63674470.30387"/>
    <n v="3717855.9751999998"/>
    <n v="3386900.2049600002"/>
    <n v="3.5454516385859898"/>
    <n v="3.522101109974332"/>
    <n v="330955.77023999952"/>
    <n v="9.7716422159509264"/>
    <n v="100"/>
    <n v="100"/>
    <n v="20.387625035786016"/>
    <n v="18.978475093973312"/>
    <n v="0.66516169819842585"/>
    <n v="0.69435902295588459"/>
    <n v="0.63521880854135215"/>
    <n v="0.6614152190757987"/>
    <m/>
    <m/>
    <m/>
    <n v="0"/>
    <m/>
    <n v="0"/>
    <m/>
    <n v="0"/>
    <m/>
    <n v="20.68651030336488"/>
    <n v="76.285668583690338"/>
    <n v="69.386405298521467"/>
    <n v="3.8417843946870125"/>
    <n v="20.68677835131485"/>
    <n v="7.6973288944982787"/>
    <n v="79.517030196620127"/>
    <n v="70.958657367340777"/>
    <s v="Medianas"/>
    <n v="2025"/>
    <n v="2"/>
    <d v="2026-08-03T00:00:00"/>
    <n v="1.0336597699512124"/>
    <s v="28 Accidentes y Enfermedades Total"/>
    <n v="9.7716422159509264"/>
    <n v="6.197073163766464"/>
    <n v="20.686510303364891"/>
    <n v="16.756512937580169"/>
    <n v="2.0004950866377189E-2"/>
    <n v="1.257022732155208E-3"/>
    <m/>
    <m/>
    <m/>
    <m/>
    <n v="1.7375903166365166E-2"/>
    <n v="1.2405196228882423E-3"/>
    <x v="18"/>
    <x v="7"/>
  </r>
  <r>
    <n v="2026"/>
    <n v="6"/>
    <n v="43"/>
    <x v="0"/>
    <s v="Accidentes Personales"/>
    <n v="31"/>
    <s v="eb1e33e8a81b697b75855af6bfcdbcbf7cbbde9f94962ceaec1ed8af21f5a50f"/>
    <s v="62494afd1a4895e2be1120874c058412e30b56ad7bf55525b0ac454fd367add2"/>
    <x v="7"/>
    <n v="180216.58781"/>
    <n v="111553.45684999999"/>
    <n v="288213.91070000001"/>
    <n v="190350.03944999995"/>
    <n v="51721.233929999995"/>
    <n v="38325.955679999999"/>
    <n v="145563.21068000002"/>
    <n v="76966.630280000012"/>
    <n v="35563119.782749981"/>
    <n v="35274659.092"/>
    <n v="145.131"/>
    <n v="140.405"/>
    <n v="6511.4836399999995"/>
    <n v="6528.8693300000004"/>
    <n v="51721.233930000002"/>
    <n v="38325.955679999999"/>
    <n v="167725.71156999998"/>
    <n v="109249.54075"/>
    <n v="0"/>
    <n v="0"/>
    <n v="0"/>
    <n v="0"/>
    <n v="0"/>
    <n v="0"/>
    <s v="Accidentes Personales"/>
    <s v="Accidentes y Enfermedades"/>
    <s v="Accidentes Personales"/>
    <x v="19"/>
    <x v="0"/>
    <n v="63098720.828300007"/>
    <n v="63645419.190459996"/>
    <n v="558940177.29368985"/>
    <n v="533186385.44996989"/>
    <n v="535437122.91273993"/>
    <n v="512068683.5256899"/>
    <n v="3258047.170789999"/>
    <n v="3201354.5602400005"/>
    <n v="762805.7273899999"/>
    <n v="869289.54186999996"/>
    <n v="26645472.263179999"/>
    <n v="24520398.418959998"/>
    <n v="5.5314296682298112"/>
    <n v="3.4845705076052869"/>
    <n v="68663.13096000001"/>
    <n v="61.551773381911133"/>
    <n v="0.67634976040200268"/>
    <n v="0.45494145300568645"/>
    <n v="0.28561052497465556"/>
    <n v="0.17527334766414904"/>
    <n v="3.2242553878052478E-2"/>
    <n v="3.3657843301867933E-2"/>
    <n v="2.0922037751556075E-2"/>
    <n v="2.1784862155977459E-2"/>
    <m/>
    <m/>
    <m/>
    <n v="0"/>
    <m/>
    <n v="0"/>
    <m/>
    <n v="0"/>
    <m/>
    <n v="34.950930804812728"/>
    <n v="28.699485745745569"/>
    <n v="34.356582720278119"/>
    <n v="6.7803940207644073"/>
    <n v="34.950930804812749"/>
    <n v="53.52532415107656"/>
    <n v="30.836795054176442"/>
    <n v="35.081113766604091"/>
    <s v="Medianas"/>
    <n v="2025"/>
    <n v="2"/>
    <d v="2026-08-03T00:00:00"/>
    <n v="1.0336597699512124"/>
    <s v="29 Accidentes Personales"/>
    <n v="61.551773381911133"/>
    <n v="56.291052509024496"/>
    <n v="34.950930804812735"/>
    <n v="30.556431359597426"/>
    <n v="8.104292099811761E-4"/>
    <n v="3.0596714174572961E-3"/>
    <m/>
    <m/>
    <m/>
    <m/>
    <n v="5.387344905624776E-4"/>
    <n v="1.2142231622472568E-3"/>
    <x v="19"/>
    <x v="7"/>
  </r>
  <r>
    <n v="2026"/>
    <n v="6"/>
    <n v="41"/>
    <x v="11"/>
    <s v="AP Individual"/>
    <n v="29"/>
    <s v="35135aaa6cc23891b40cb3f378c53a17a1127210ce60e125ccf03efcfdaec458"/>
    <s v="62494afd1a4895e2be1120874c058412e30b56ad7bf55525b0ac454fd367add2"/>
    <x v="7"/>
    <n v="63562.377670000002"/>
    <n v="62166.454369999999"/>
    <n v="136892.56696999999"/>
    <n v="129117.31564999999"/>
    <n v="14792.712680000001"/>
    <n v="13852.2767"/>
    <n v="27998.98804"/>
    <n v="20198.824910000014"/>
    <n v="35563119.782749981"/>
    <n v="35274659.092"/>
    <n v="145.131"/>
    <n v="140.405"/>
    <n v="0"/>
    <n v="0"/>
    <n v="9598.2968000000001"/>
    <n v="19256.200390000002"/>
    <n v="34878.816530000004"/>
    <n v="32521.54952"/>
    <n v="0"/>
    <n v="0"/>
    <n v="0"/>
    <n v="0"/>
    <n v="0"/>
    <n v="0"/>
    <s v="AP Individual"/>
    <s v="Accidentes y Enfermedades"/>
    <s v="Accidentes Personales"/>
    <x v="20"/>
    <x v="0"/>
    <n v="24204021.398200002"/>
    <n v="22924639.598130003"/>
    <n v="558940177.29368985"/>
    <n v="533186385.44996989"/>
    <n v="535437122.91273993"/>
    <n v="512068683.5256899"/>
    <n v="1831690.0583299999"/>
    <n v="1927936.4523199999"/>
    <n v="148204.84184000004"/>
    <n v="240716.59444999998"/>
    <n v="4614988.4088500002"/>
    <n v="3536445.4395100004"/>
    <n v="3.4701491871365779"/>
    <n v="3.2245074413729471"/>
    <n v="1395.9233000000022"/>
    <n v="2.2454606976485936"/>
    <n v="1.377303083754418"/>
    <n v="1.7578796402585983"/>
    <n v="0.2626108142291057"/>
    <n v="0.27117745561012446"/>
    <n v="1.1371946453690293E-2"/>
    <n v="1.1871118932550882E-2"/>
    <n v="1.1659422683408563E-2"/>
    <n v="1.2140257033875257E-2"/>
    <m/>
    <m/>
    <m/>
    <n v="0"/>
    <m/>
    <n v="0"/>
    <m/>
    <n v="0"/>
    <m/>
    <n v="6.7890354803553654"/>
    <n v="23.272749104509703"/>
    <n v="22.282558721387797"/>
    <n v="9.9812614057305993"/>
    <n v="-50.154772979073684"/>
    <n v="7.2483231727637598"/>
    <n v="27.518986464877049"/>
    <n v="59.210587054463325"/>
    <s v="Medianas"/>
    <n v="2025"/>
    <n v="2"/>
    <d v="2026-08-03T00:00:00"/>
    <n v="1.0336597699512124"/>
    <s v="30 AP Individual"/>
    <n v="2.2454606976485936"/>
    <n v="-1.0840281590194101"/>
    <n v="6.7890354803553707"/>
    <n v="3.3115910909405808"/>
    <n v="3.8492845342663168E-4"/>
    <n v="1.2041935380984652E-3"/>
    <m/>
    <m/>
    <m/>
    <m/>
    <n v="3.6543176702502844E-4"/>
    <n v="1.039744823946951E-3"/>
    <x v="20"/>
    <x v="7"/>
  </r>
  <r>
    <n v="2026"/>
    <n v="6"/>
    <n v="12"/>
    <x v="42"/>
    <s v="AP Gpo y Col"/>
    <n v="12"/>
    <s v="6b51d431df5d7f141cbececcf79edf3dd861c3b4069f0b11661a3eefacbba918"/>
    <s v="62494afd1a4895e2be1120874c058412e30b56ad7bf55525b0ac454fd367add2"/>
    <x v="7"/>
    <n v="62656.998810000005"/>
    <n v="78785.350980000003"/>
    <n v="147411.9509"/>
    <n v="155011.00546000001"/>
    <n v="25644.752959999998"/>
    <n v="27628.794739999998"/>
    <n v="50758.136049999994"/>
    <n v="53051.719630000007"/>
    <n v="35563119.782749981"/>
    <n v="35274659.092"/>
    <n v="145.131"/>
    <n v="140.405"/>
    <n v="0"/>
    <n v="0"/>
    <n v="19991.560960000003"/>
    <n v="20332.501640000002"/>
    <n v="54890.367600000005"/>
    <n v="60428.623270000004"/>
    <n v="0"/>
    <n v="0"/>
    <n v="0"/>
    <n v="0"/>
    <n v="0"/>
    <n v="0"/>
    <s v="AP Gpo y Col"/>
    <s v="Accidentes y Enfermedades"/>
    <s v="Accidentes Personales"/>
    <x v="21"/>
    <x v="0"/>
    <n v="2879749.4015600001"/>
    <n v="4354857.8661599997"/>
    <n v="558940177.29368985"/>
    <n v="533186385.44996989"/>
    <n v="535437122.91273993"/>
    <n v="512068683.5256899"/>
    <n v="1426357.1124600004"/>
    <n v="1273418.1079200001"/>
    <n v="614600.88751999999"/>
    <n v="628572.9474200001"/>
    <n v="104345.55985999999"/>
    <n v="131039.48505"/>
    <n v="4.3927988483849694"/>
    <n v="6.1869193228835044"/>
    <n v="-16128.352169999998"/>
    <n v="-20.471257625157058"/>
    <n v="60.047594640410807"/>
    <n v="60.123367357509316"/>
    <n v="2.1757795583205208"/>
    <n v="1.8091371383716564"/>
    <n v="1.1209965100983869E-2"/>
    <n v="1.1702027395700615E-2"/>
    <n v="1.4776324589291789E-2"/>
    <n v="1.5385699909931601E-2"/>
    <m/>
    <m/>
    <m/>
    <n v="0"/>
    <m/>
    <n v="0"/>
    <m/>
    <n v="0"/>
    <m/>
    <n v="-7.1810652569928246"/>
    <n v="40.928792388803522"/>
    <n v="35.068441526666149"/>
    <n v="4.1725863858544265"/>
    <n v="-1.6768260297555737"/>
    <n v="-9.1649542390774386"/>
    <n v="36.420891012579048"/>
    <n v="33.647136968771783"/>
    <s v="Medianas"/>
    <n v="2025"/>
    <n v="2"/>
    <d v="2026-08-03T00:00:00"/>
    <n v="1.0336597699512124"/>
    <s v="31 AP Gpo y Col"/>
    <n v="-20.471257625157058"/>
    <n v="-23.061006448382326"/>
    <n v="-7.1810652569928202"/>
    <n v="-10.203591702724262"/>
    <n v="4.1450792787730249E-4"/>
    <n v="1.929668172237231E-3"/>
    <m/>
    <m/>
    <m/>
    <m/>
    <n v="4.3871687812287744E-4"/>
    <n v="3.8277970707869279E-3"/>
    <x v="21"/>
    <x v="7"/>
  </r>
  <r>
    <n v="2026"/>
    <n v="6"/>
    <n v="22"/>
    <x v="29"/>
    <s v="Gastos Medicos"/>
    <n v="16"/>
    <s v="b17ef6d19c7a5b1ee83b907c595526dcb1eb06db8227d650d5dda0a9f4ce8cd9"/>
    <s v="62494afd1a4895e2be1120874c058412e30b56ad7bf55525b0ac454fd367add2"/>
    <x v="7"/>
    <n v="3669490.73294"/>
    <n v="3337910.6358099999"/>
    <n v="7020427.8986900002"/>
    <n v="6043691.7533400003"/>
    <n v="2822372.8860800005"/>
    <n v="2334569.8590700002"/>
    <n v="5820379.6329500014"/>
    <n v="4629132.7772799991"/>
    <n v="35563119.782749981"/>
    <n v="35274659.092"/>
    <n v="145.131"/>
    <n v="140.405"/>
    <n v="-38.44388"/>
    <n v="70.103999999999999"/>
    <n v="2822372.8860800001"/>
    <n v="2334569.8590700002"/>
    <n v="3519665.2283800002"/>
    <n v="3263707.8413899997"/>
    <n v="0"/>
    <n v="0"/>
    <n v="0"/>
    <n v="0"/>
    <n v="0"/>
    <n v="0"/>
    <s v="Gastos Medicos"/>
    <s v="Accidentes y Enfermedades"/>
    <s v="Gastos Medicos"/>
    <x v="22"/>
    <x v="0"/>
    <n v="18235846.34637"/>
    <n v="17846008.112819999"/>
    <n v="558940177.29368985"/>
    <n v="533186385.44996989"/>
    <n v="535437122.91273993"/>
    <n v="512068683.5256899"/>
    <n v="98610475.131789997"/>
    <n v="90208136.069440037"/>
    <n v="71280271.095210001"/>
    <n v="60948248.666680008"/>
    <n v="3717855.9751999998"/>
    <n v="3386900.2049600002"/>
    <n v="3.7211977003820671"/>
    <n v="3.7002323529227534"/>
    <n v="331580.09713000013"/>
    <n v="9.9337619639279673"/>
    <n v="98.699109309703744"/>
    <n v="98.553557347858771"/>
    <n v="20.122404319722968"/>
    <n v="18.703962335488082"/>
    <n v="0.65650867159114612"/>
    <n v="0.6853261710690195"/>
    <n v="0.62603073276018673"/>
    <n v="0.651848227239333"/>
    <m/>
    <m/>
    <m/>
    <n v="0"/>
    <m/>
    <n v="0"/>
    <m/>
    <n v="0"/>
    <m/>
    <n v="20.894771048073135"/>
    <n v="76.914566393214798"/>
    <n v="69.941053365063439"/>
    <n v="3.9595428618812627"/>
    <n v="20.894771048073114"/>
    <n v="7.8425336895654674"/>
    <n v="80.188674289885697"/>
    <n v="71.531214573290868"/>
    <s v="Medianas"/>
    <n v="2025"/>
    <n v="2"/>
    <d v="2026-08-03T00:00:00"/>
    <n v="1.0336597699512124"/>
    <s v="32 Gastos Medicos"/>
    <n v="9.9337619639279673"/>
    <n v="6.3539136955254758"/>
    <n v="20.894771048073142"/>
    <n v="16.957991945240575"/>
    <n v="1.974075374032647E-2"/>
    <n v="1.3847312325328785E-3"/>
    <m/>
    <m/>
    <m/>
    <m/>
    <n v="1.7105040835610253E-2"/>
    <n v="1.3691719465616255E-3"/>
    <x v="22"/>
    <x v="7"/>
  </r>
  <r>
    <n v="2026"/>
    <n v="6"/>
    <n v="22"/>
    <x v="29"/>
    <s v="GMM. Individual"/>
    <n v="16"/>
    <s v="b17ef6d19c7a5b1ee83b907c595526dcb1eb06db8227d650d5dda0a9f4ce8cd9"/>
    <s v="62494afd1a4895e2be1120874c058412e30b56ad7bf55525b0ac454fd367add2"/>
    <x v="7"/>
    <n v="1751668.2987299999"/>
    <n v="1630384.48673"/>
    <n v="3332045.5952900001"/>
    <n v="3080506.7137899995"/>
    <n v="1178365.00862"/>
    <n v="977085.25976999989"/>
    <n v="2415428.1032700003"/>
    <n v="1846461.7169899996"/>
    <n v="35563119.782749981"/>
    <n v="35274659.092"/>
    <n v="145.131"/>
    <n v="140.405"/>
    <n v="0"/>
    <n v="0"/>
    <n v="1178365.00862"/>
    <n v="977085.25977"/>
    <n v="1634613.7067499999"/>
    <n v="1495926.31118"/>
    <n v="0"/>
    <n v="0"/>
    <n v="0"/>
    <n v="0"/>
    <n v="0"/>
    <n v="0"/>
    <s v="GMM. Individual"/>
    <s v="Accidentes y Enfermedades"/>
    <s v="Gastos Medicos"/>
    <x v="23"/>
    <x v="0"/>
    <n v="18235846.34637"/>
    <n v="17846008.112819999"/>
    <n v="558940177.29368985"/>
    <n v="533186385.44996989"/>
    <n v="535437122.91273993"/>
    <n v="512068683.5256899"/>
    <n v="47491324.482370012"/>
    <n v="42836881.990619987"/>
    <n v="33535124.903859999"/>
    <n v="29112160.675519999"/>
    <n v="3717855.9751999998"/>
    <n v="3386900.2049600002"/>
    <n v="3.6883963920194809"/>
    <n v="3.8060297831364247"/>
    <n v="121283.81199999992"/>
    <n v="7.4389699477118043"/>
    <n v="47.115012265524079"/>
    <n v="48.137954709806841"/>
    <n v="9.6056320362596406"/>
    <n v="9.1358497453488443"/>
    <n v="0.31339101569175665"/>
    <n v="0.32714733883243824"/>
    <n v="0.30578134236381077"/>
    <n v="0.3183917586024777"/>
    <m/>
    <m/>
    <m/>
    <n v="0"/>
    <m/>
    <n v="0"/>
    <m/>
    <n v="0"/>
    <m/>
    <n v="20.60001896839383"/>
    <n v="67.271012980844716"/>
    <n v="59.929744653649308"/>
    <n v="3.5138232286242848"/>
    <n v="20.600018968393808"/>
    <n v="9.2710044962443394"/>
    <n v="72.088286287704591"/>
    <n v="65.316403118765024"/>
    <s v="Medianas"/>
    <n v="2025"/>
    <n v="2"/>
    <d v="2026-08-03T00:00:00"/>
    <n v="1.0336597699512124"/>
    <s v="33 GMM. Individual"/>
    <n v="7.4389699477118043"/>
    <n v="3.9403612977825251"/>
    <n v="20.60001896839383"/>
    <n v="16.67283807909639"/>
    <n v="9.3693849573518607E-3"/>
    <n v="1.3604267944662323E-3"/>
    <m/>
    <m/>
    <m/>
    <m/>
    <n v="8.718544109174586E-3"/>
    <n v="1.4485862710121502E-3"/>
    <x v="23"/>
    <x v="7"/>
  </r>
  <r>
    <n v="2026"/>
    <n v="6"/>
    <n v="22"/>
    <x v="29"/>
    <s v="GMM. Gpo y Col"/>
    <n v="16"/>
    <s v="b17ef6d19c7a5b1ee83b907c595526dcb1eb06db8227d650d5dda0a9f4ce8cd9"/>
    <s v="62494afd1a4895e2be1120874c058412e30b56ad7bf55525b0ac454fd367add2"/>
    <x v="7"/>
    <n v="1917822.4342100001"/>
    <n v="1707526.1490799999"/>
    <n v="3688382.3034000001"/>
    <n v="2963185.0395499999"/>
    <n v="1644007.8774600001"/>
    <n v="1357484.5993000004"/>
    <n v="3404951.5296800002"/>
    <n v="2782671.0602899999"/>
    <n v="35563119.782749981"/>
    <n v="35274659.092"/>
    <n v="145.131"/>
    <n v="140.405"/>
    <n v="-38.44388"/>
    <n v="70.103999999999999"/>
    <n v="1644007.8774600001"/>
    <n v="1357484.5992999999"/>
    <n v="1885051.5216300001"/>
    <n v="1767781.53021"/>
    <n v="0"/>
    <n v="0"/>
    <n v="0"/>
    <n v="0"/>
    <n v="0"/>
    <n v="0"/>
    <s v="GMM. Gpo y Col"/>
    <s v="Accidentes y Enfermedades"/>
    <s v="Gastos Medicos"/>
    <x v="24"/>
    <x v="0"/>
    <n v="18235846.34637"/>
    <n v="17846008.112819999"/>
    <n v="558940177.29368985"/>
    <n v="533186385.44996989"/>
    <n v="535437122.91273993"/>
    <n v="512068683.5256899"/>
    <n v="51119150.649419993"/>
    <n v="47371254.078819998"/>
    <n v="37745146.191339992"/>
    <n v="31836731.141160015"/>
    <n v="3717855.9751999998"/>
    <n v="3386900.2049600002"/>
    <n v="3.7516711640273703"/>
    <n v="3.6045618430090207"/>
    <n v="210296.28513000021"/>
    <n v="12.315845660302527"/>
    <n v="51.584097044179664"/>
    <n v="50.415602638051929"/>
    <n v="10.516772283463327"/>
    <n v="9.5681125901392363"/>
    <n v="0.34311765589938947"/>
    <n v="0.35817883223658126"/>
    <n v="0.32024939039637595"/>
    <n v="0.33345646863685524"/>
    <m/>
    <m/>
    <m/>
    <n v="0"/>
    <m/>
    <n v="0"/>
    <m/>
    <n v="0"/>
    <m/>
    <n v="21.106926613218914"/>
    <n v="85.72263250936517"/>
    <n v="79.500076764938626"/>
    <n v="4.355547781232838"/>
    <n v="21.106926613218935"/>
    <n v="6.6337377903291639"/>
    <n v="87.212888273654713"/>
    <n v="76.790292018648955"/>
    <s v="Medianas"/>
    <n v="2025"/>
    <n v="2"/>
    <d v="2026-08-03T00:00:00"/>
    <n v="1.0336597699512124"/>
    <s v="34 GMM. Gpo y Col"/>
    <n v="12.315845660302527"/>
    <n v="8.6584279715207551"/>
    <n v="21.106926613218903"/>
    <n v="17.163238943637136"/>
    <n v="1.0371368782974611E-2"/>
    <n v="1.4075036522994484E-3"/>
    <m/>
    <m/>
    <m/>
    <m/>
    <n v="8.3864967264356636E-3"/>
    <n v="1.299286608007659E-3"/>
    <x v="24"/>
    <x v="7"/>
  </r>
  <r>
    <n v="2026"/>
    <n v="6"/>
    <n v="718"/>
    <x v="48"/>
    <s v="Salud"/>
    <n v="281"/>
    <s v="71a1c003a2b855d85582c8f6c7648c49d3fe836408a7e1b5d9b222448acb3c1b"/>
    <s v="62494afd1a4895e2be1120874c058412e30b56ad7bf55525b0ac454fd367add2"/>
    <x v="7"/>
    <n v="16414.255020000001"/>
    <n v="16313.419810000001"/>
    <n v="46757.034259999993"/>
    <n v="29614.1109"/>
    <n v="15964.75921"/>
    <n v="5643.9683100000002"/>
    <n v="29220.166440000005"/>
    <n v="9529.123520000001"/>
    <n v="35563119.782749981"/>
    <n v="35274659.092"/>
    <n v="145.131"/>
    <n v="140.405"/>
    <n v="0"/>
    <n v="0"/>
    <n v="15953.99145"/>
    <n v="5643.9682999999995"/>
    <n v="21388.638589999999"/>
    <n v="12786.406439999999"/>
    <n v="0"/>
    <n v="0"/>
    <n v="0"/>
    <n v="0"/>
    <n v="0"/>
    <n v="0"/>
    <s v="Salud"/>
    <s v="Accidentes y Enfermedades"/>
    <s v="Salud"/>
    <x v="25"/>
    <x v="0"/>
    <n v="65986.926980000004"/>
    <n v="22239.322980000001"/>
    <n v="558940177.29368985"/>
    <n v="533186385.44996989"/>
    <n v="535437122.91273993"/>
    <n v="512068683.5256899"/>
    <n v="2994168.1015900001"/>
    <n v="2751865.87904"/>
    <n v="1781765.9140800002"/>
    <n v="1856932.0953199998"/>
    <n v="65986.926980000004"/>
    <n v="22239.322980000001"/>
    <n v="0.54820753087588836"/>
    <n v="0.59281304129876444"/>
    <n v="100.83520999999928"/>
    <n v="0.61811202785444497"/>
    <n v="24.875010507725268"/>
    <n v="73.353940786195651"/>
    <n v="24.875010507725268"/>
    <n v="73.353940786195651"/>
    <n v="2.9366747438832413E-3"/>
    <n v="3.0655803114112857E-3"/>
    <n v="3.059609220185298E-3"/>
    <n v="3.1857874411844551E-3"/>
    <m/>
    <m/>
    <m/>
    <n v="0"/>
    <m/>
    <n v="0"/>
    <m/>
    <n v="0"/>
    <m/>
    <n v="182.86408309050194"/>
    <n v="97.261552172472577"/>
    <n v="34.5970886284695"/>
    <n v="0.8960076676651022"/>
    <n v="182.67330009631701"/>
    <n v="67.276385983550838"/>
    <n v="74.590962780862071"/>
    <n v="44.140379288615826"/>
    <s v="Medianas"/>
    <n v="2025"/>
    <n v="2"/>
    <d v="2026-08-03T00:00:00"/>
    <n v="1.0336597699512124"/>
    <s v="35 Salud"/>
    <n v="0.61811202785444497"/>
    <n v="-2.6583843612260387"/>
    <n v="182.86408309050196"/>
    <n v="173.65298651784894"/>
    <n v="1.3147618810057171E-4"/>
    <n v="3.0053149690903805E-5"/>
    <m/>
    <m/>
    <m/>
    <m/>
    <n v="8.3814760402836462E-5"/>
    <n v="3.514273019338906E-5"/>
    <x v="25"/>
    <x v="7"/>
  </r>
  <r>
    <n v="2026"/>
    <n v="6"/>
    <n v="714"/>
    <x v="38"/>
    <s v="Salud Individual"/>
    <n v="250"/>
    <s v="1e472b39b105d349bcd069c4a711b44a2fffb8e274714bb07ecfff69a9a7f67b"/>
    <s v="62494afd1a4895e2be1120874c058412e30b56ad7bf55525b0ac454fd367add2"/>
    <x v="7"/>
    <n v="3278.2665299999999"/>
    <n v="3168.1160800000002"/>
    <n v="7134.2024699999984"/>
    <n v="4973.9869500000004"/>
    <n v="369.23900999999995"/>
    <n v="424.35056999999995"/>
    <n v="897.41476"/>
    <n v="614.28892000000008"/>
    <n v="35563119.782749981"/>
    <n v="35274659.092"/>
    <n v="145.131"/>
    <n v="140.405"/>
    <n v="0"/>
    <n v="0"/>
    <n v="369.23901000000001"/>
    <n v="424.35057"/>
    <n v="3438.67202"/>
    <n v="1708.0888799999998"/>
    <n v="0"/>
    <n v="0"/>
    <n v="0"/>
    <n v="0"/>
    <n v="0"/>
    <n v="0"/>
    <s v="Salud Individual"/>
    <s v="Accidentes y Enfermedades"/>
    <s v="Salud"/>
    <x v="26"/>
    <x v="0"/>
    <n v="365852.86960999999"/>
    <n v="370321.25618000003"/>
    <n v="558940177.29368985"/>
    <n v="533186385.44996989"/>
    <n v="535437122.91273993"/>
    <n v="512068683.5256899"/>
    <n v="1641982.0218999998"/>
    <n v="1385215.7678700001"/>
    <n v="931939.87865000009"/>
    <n v="878203.38696999988"/>
    <n v="365852.86960999999"/>
    <n v="370321.25618000003"/>
    <n v="0.1996530099767227"/>
    <n v="0.22870921292438839"/>
    <n v="110.15044999999964"/>
    <n v="3.4768438787760481"/>
    <n v="0.89606145046631436"/>
    <n v="0.85550478864764146"/>
    <n v="0.89606145046631436"/>
    <n v="0.85550478864764146"/>
    <n v="5.8651474042766222E-4"/>
    <n v="6.1225985082365272E-4"/>
    <n v="5.9418547930970608E-4"/>
    <n v="6.1868967619478719E-4"/>
    <m/>
    <m/>
    <m/>
    <n v="0"/>
    <m/>
    <n v="0"/>
    <m/>
    <n v="0"/>
    <m/>
    <n v="-12.987271349723883"/>
    <n v="11.263239477968863"/>
    <n v="13.394413565805957"/>
    <n v="3.962047536101538E-2"/>
    <n v="-12.987271349723883"/>
    <n v="101.31692561572092"/>
    <n v="10.737837393401655"/>
    <n v="24.843588350039493"/>
    <s v="Medianas"/>
    <n v="2025"/>
    <n v="2"/>
    <d v="2026-08-03T00:00:00"/>
    <n v="1.0336597699512124"/>
    <s v="36 Salud Individual"/>
    <n v="3.4768438787760481"/>
    <n v="0.10725664950666711"/>
    <n v="-12.987271349723887"/>
    <n v="-15.820726335917071"/>
    <n v="2.0060676660489353E-5"/>
    <n v="3.9861324392765328E-6"/>
    <m/>
    <m/>
    <m/>
    <m/>
    <m/>
    <m/>
    <x v="26"/>
    <x v="7"/>
  </r>
  <r>
    <n v="2026"/>
    <n v="6"/>
    <n v="718"/>
    <x v="48"/>
    <s v="Salud Gpo y Col"/>
    <n v="281"/>
    <s v="71a1c003a2b855d85582c8f6c7648c49d3fe836408a7e1b5d9b222448acb3c1b"/>
    <s v="62494afd1a4895e2be1120874c058412e30b56ad7bf55525b0ac454fd367add2"/>
    <x v="7"/>
    <n v="12321.863429999999"/>
    <n v="12831.75884"/>
    <n v="39802.115299999998"/>
    <n v="24621.716420000001"/>
    <n v="14382.189280000002"/>
    <n v="5108.4318899999998"/>
    <n v="26455.373230000005"/>
    <n v="8828.6034400000008"/>
    <n v="35563119.782749981"/>
    <n v="35274659.092"/>
    <n v="145.131"/>
    <n v="140.405"/>
    <n v="0"/>
    <n v="0"/>
    <n v="14371.42152"/>
    <n v="5108.4318800000001"/>
    <n v="18399.743449999998"/>
    <n v="10725.426589999999"/>
    <n v="0"/>
    <n v="0"/>
    <n v="0"/>
    <n v="0"/>
    <n v="0"/>
    <n v="0"/>
    <s v="Salud Gpo y Col"/>
    <s v="Accidentes y Enfermedades"/>
    <s v="Salud"/>
    <x v="27"/>
    <x v="0"/>
    <n v="65986.926980000004"/>
    <n v="22239.322980000001"/>
    <n v="558940177.29368985"/>
    <n v="533186385.44996989"/>
    <n v="535437122.91273993"/>
    <n v="512068683.5256899"/>
    <n v="1352186.07969"/>
    <n v="1366650.1111700002"/>
    <n v="849826.03543000005"/>
    <n v="978728.70835000009"/>
    <n v="65986.926980000004"/>
    <n v="22239.322980000001"/>
    <n v="0.91125501253680186"/>
    <n v="0.93892055728987056"/>
    <n v="-509.89541000000099"/>
    <n v="-3.9736985113102419"/>
    <n v="18.673188757122507"/>
    <n v="57.698513806106874"/>
    <n v="18.673188757122507"/>
    <n v="57.698513806106874"/>
    <n v="2.2045048702100355E-3"/>
    <n v="2.3012717838781773E-3"/>
    <n v="2.406617871379245E-3"/>
    <n v="2.5058667426507922E-3"/>
    <m/>
    <m/>
    <m/>
    <n v="0"/>
    <m/>
    <n v="0"/>
    <m/>
    <n v="0"/>
    <m/>
    <n v="181.53824088667653"/>
    <n v="116.72089503105296"/>
    <n v="39.810847084155455"/>
    <n v="1.6923686355081857"/>
    <n v="181.32745738013051"/>
    <n v="71.552555934281031"/>
    <n v="78.106640774928863"/>
    <n v="47.629172015991585"/>
    <s v="Medianas"/>
    <n v="2025"/>
    <n v="2"/>
    <d v="2026-08-03T00:00:00"/>
    <n v="1.0336597699512124"/>
    <s v="37 Salud Gpo y Col"/>
    <n v="-3.9736985113102419"/>
    <n v="-7.1006686337206606"/>
    <n v="181.53824088667653"/>
    <n v="172.37031862037625"/>
    <n v="1.1191963906188612E-4"/>
    <n v="8.3038569787344694E-5"/>
    <m/>
    <m/>
    <m/>
    <m/>
    <n v="6.9685133192666079E-5"/>
    <n v="8.815718129015211E-5"/>
    <x v="27"/>
    <x v="7"/>
  </r>
  <r>
    <n v="2026"/>
    <n v="6"/>
    <n v="22"/>
    <x v="29"/>
    <s v="Daños"/>
    <n v="16"/>
    <s v="b17ef6d19c7a5b1ee83b907c595526dcb1eb06db8227d650d5dda0a9f4ce8cd9"/>
    <s v="62494afd1a4895e2be1120874c058412e30b56ad7bf55525b0ac454fd367add2"/>
    <x v="7"/>
    <n v="10878671.97285"/>
    <n v="10961339.847520001"/>
    <n v="18678968.076449998"/>
    <n v="18495354.173360001"/>
    <n v="5045646.9275500001"/>
    <n v="6823054.0950700007"/>
    <n v="11035198.033329999"/>
    <n v="12452330.184329996"/>
    <n v="35563119.782749981"/>
    <n v="35274659.092"/>
    <n v="145.131"/>
    <n v="140.405"/>
    <n v="0"/>
    <n v="0"/>
    <n v="3315830.2739800001"/>
    <n v="2607546.8301900001"/>
    <n v="5206644.9663000004"/>
    <n v="4395667.1976300003"/>
    <n v="0"/>
    <n v="0"/>
    <n v="0"/>
    <n v="0"/>
    <n v="0"/>
    <n v="0"/>
    <s v="Daños"/>
    <s v="Totales"/>
    <s v="Daños Total"/>
    <x v="28"/>
    <x v="0"/>
    <n v="18235846.34637"/>
    <n v="17846008.112819999"/>
    <n v="558940177.29368985"/>
    <n v="533186385.44996989"/>
    <n v="535437122.91273993"/>
    <n v="512068683.5256899"/>
    <n v="201069995.49796006"/>
    <n v="200376876.12440008"/>
    <n v="90289903.28847003"/>
    <n v="82104617.787379965"/>
    <n v="10878671.97285"/>
    <n v="10961339.847520001"/>
    <n v="5.4103905189376551"/>
    <n v="5.470361680214471"/>
    <n v="-82667.874670000747"/>
    <n v="-0.75417673222406556"/>
    <n v="100"/>
    <n v="100"/>
    <n v="59.65542682374867"/>
    <n v="61.421802445812666"/>
    <n v="1.94630345335399"/>
    <n v="2.0317365956381206"/>
    <n v="2.0558176552594154"/>
    <n v="2.1405995328691261"/>
    <m/>
    <m/>
    <m/>
    <n v="0"/>
    <m/>
    <n v="0"/>
    <m/>
    <n v="0"/>
    <m/>
    <n v="-26.050023094559172"/>
    <n v="46.381092656736655"/>
    <n v="62.24653363533578"/>
    <n v="5.5882737092202932"/>
    <n v="27.16282735901585"/>
    <n v="18.449480641010595"/>
    <n v="63.684585667770797"/>
    <n v="59.320842842604279"/>
    <s v="Medianas"/>
    <n v="2025"/>
    <n v="2"/>
    <d v="2026-08-03T00:00:00"/>
    <n v="1.0336597699512124"/>
    <s v="38 Daños Total"/>
    <n v="-0.75417673222406556"/>
    <n v="-3.9859863439783263"/>
    <n v="-26.050023094559172"/>
    <n v="-28.458106762797609"/>
    <n v="5.2523423677554575E-2"/>
    <n v="2.9272325567410466E-3"/>
    <m/>
    <m/>
    <m/>
    <m/>
    <n v="5.234611580406319E-2"/>
    <n v="2.9924856912358889E-3"/>
    <x v="28"/>
    <x v="7"/>
  </r>
  <r>
    <n v="2026"/>
    <n v="6"/>
    <n v="1"/>
    <x v="23"/>
    <s v="Automoviles"/>
    <n v="30"/>
    <s v="624b60c58c9d8bfb6ff1886c2fd605d2adeb6ea4da576068201b6c6958ce93f4"/>
    <s v="62494afd1a4895e2be1120874c058412e30b56ad7bf55525b0ac454fd367add2"/>
    <x v="7"/>
    <n v="5424376.8251299998"/>
    <n v="4591937.50875"/>
    <n v="10092447.324349999"/>
    <n v="8636972.2318099998"/>
    <n v="3188091.9641400003"/>
    <n v="2771955.7407699986"/>
    <n v="6646931.7631700002"/>
    <n v="5207807.5476100044"/>
    <n v="35563119.782749981"/>
    <n v="35274659.092"/>
    <n v="145.131"/>
    <n v="140.405"/>
    <n v="7630.33176"/>
    <n v="1211.6867500000001"/>
    <n v="3187510.8329699999"/>
    <n v="2769477.9945500004"/>
    <n v="4813390.6808100007"/>
    <n v="4216068.06164"/>
    <n v="0"/>
    <n v="0"/>
    <n v="0"/>
    <n v="0"/>
    <n v="0"/>
    <n v="0"/>
    <s v="Automoviles"/>
    <s v="Totales"/>
    <s v="Automoviles Total"/>
    <x v="29"/>
    <x v="0"/>
    <n v="36847039.208959997"/>
    <n v="34421360.903379999"/>
    <n v="558940177.29368985"/>
    <n v="533186385.44996989"/>
    <n v="535437122.91273993"/>
    <n v="512068683.5256899"/>
    <n v="111867630.92766999"/>
    <n v="104683930.16637003"/>
    <n v="65593449.113900006"/>
    <n v="57891971.036489993"/>
    <n v="5424376.8251299998"/>
    <n v="4591937.50875"/>
    <n v="4.8489243762006788"/>
    <n v="4.3864779450410536"/>
    <n v="832439.31637999974"/>
    <n v="18.12828059601803"/>
    <n v="100"/>
    <n v="100"/>
    <n v="14.721337023494058"/>
    <n v="13.340371758221492"/>
    <n v="0.97047538278498302"/>
    <n v="1.0130744756026206"/>
    <n v="0.86122557403162958"/>
    <n v="0.89674249890339708"/>
    <m/>
    <m/>
    <m/>
    <n v="0"/>
    <m/>
    <n v="0"/>
    <m/>
    <n v="0"/>
    <m/>
    <n v="15.012368965689426"/>
    <n v="58.773423508673638"/>
    <n v="60.365711325295671"/>
    <n v="4.8603816497041121"/>
    <n v="15.09428272196558"/>
    <n v="14.16776509385025"/>
    <n v="66.221735245342757"/>
    <n v="65.688645298404097"/>
    <s v="Medianas"/>
    <n v="2025"/>
    <n v="2"/>
    <d v="2026-08-03T00:00:00"/>
    <n v="1.0336597699512124"/>
    <s v="39 Automoviles Total"/>
    <n v="18.12828059601803"/>
    <n v="14.281588613624333"/>
    <n v="15.012368965689424"/>
    <n v="11.267142544512367"/>
    <n v="2.8378970647129156E-2"/>
    <n v="2.3512067606113137E-3"/>
    <m/>
    <m/>
    <m/>
    <m/>
    <n v="2.444462238490188E-2"/>
    <n v="1.9241188762331583E-3"/>
    <x v="29"/>
    <x v="7"/>
  </r>
  <r>
    <n v="2026"/>
    <n v="6"/>
    <n v="27"/>
    <x v="34"/>
    <s v="Automoviles Residentes"/>
    <n v="21"/>
    <s v="6f4b6612125fb3a0daecd2799dfd6c9c299424fd920f9b308110a2c1fbd8f443"/>
    <s v="62494afd1a4895e2be1120874c058412e30b56ad7bf55525b0ac454fd367add2"/>
    <x v="7"/>
    <n v="3995448.6381199998"/>
    <n v="3805336.7386999996"/>
    <n v="7702984.6019799998"/>
    <n v="7404346.6255799979"/>
    <n v="2186384.2695000013"/>
    <n v="1981835.0934899992"/>
    <n v="4798556.5822799997"/>
    <n v="4069914.6550800009"/>
    <n v="35563119.782749981"/>
    <n v="35274659.092"/>
    <n v="145.131"/>
    <n v="140.405"/>
    <n v="0"/>
    <n v="0"/>
    <n v="2175796.0449200002"/>
    <n v="1972184.50611"/>
    <n v="3564744.8101599999"/>
    <n v="3303945.1453400003"/>
    <n v="0"/>
    <n v="0"/>
    <n v="0"/>
    <n v="0"/>
    <n v="0"/>
    <n v="0"/>
    <s v="Automoviles Residentes"/>
    <s v="Automóviles"/>
    <s v="Automóviles"/>
    <x v="30"/>
    <x v="0"/>
    <n v="7862685.1248199996"/>
    <n v="7432464.5520399995"/>
    <n v="558940177.29368985"/>
    <n v="533186385.44996989"/>
    <n v="535437122.91273993"/>
    <n v="512068683.5256899"/>
    <n v="70203684.327219978"/>
    <n v="63495573.047850005"/>
    <n v="41862778.105490007"/>
    <n v="35779806.134049997"/>
    <n v="6452104.0308699999"/>
    <n v="6009566.5943799997"/>
    <n v="5.6912235823652493"/>
    <n v="5.9930740932636573"/>
    <n v="190111.89942000015"/>
    <n v="4.9959284151275263"/>
    <n v="61.924739883359479"/>
    <n v="63.321317418441758"/>
    <n v="50.815320398722797"/>
    <n v="51.19885486242304"/>
    <n v="0.71482580791837202"/>
    <n v="0.746203142655676"/>
    <n v="0.7136972815779189"/>
    <n v="0.74313014271826494"/>
    <m/>
    <m/>
    <m/>
    <n v="0"/>
    <m/>
    <n v="0"/>
    <m/>
    <n v="0"/>
    <m/>
    <n v="10.321200622691173"/>
    <n v="54.72187149748401"/>
    <n v="52.080413103389233"/>
    <n v="5.2227405070693882"/>
    <n v="10.324162783917723"/>
    <n v="7.893583378278568"/>
    <n v="61.036516238657256"/>
    <n v="59.691805382775129"/>
    <s v="Medianas"/>
    <n v="2025"/>
    <n v="2"/>
    <d v="2026-08-03T00:00:00"/>
    <n v="1.0336597699512124"/>
    <s v="41 Automoviles Residentes"/>
    <n v="4.9959284151275263"/>
    <n v="1.5768741972837081"/>
    <n v="10.321200622691181"/>
    <n v="6.7287359242956857"/>
    <n v="2.1660036152723473E-2"/>
    <n v="3.2390025864470341E-3"/>
    <m/>
    <m/>
    <m/>
    <m/>
    <n v="2.0956007778121014E-2"/>
    <n v="3.5916937087348013E-3"/>
    <x v="30"/>
    <x v="7"/>
  </r>
  <r>
    <n v="2026"/>
    <n v="6"/>
    <n v="89"/>
    <x v="39"/>
    <s v="Camiones"/>
    <n v="61"/>
    <s v="d029fa3a95e174a19934857f535eb9427d967218a36ea014b70ad704bc6c8d1c"/>
    <s v="62494afd1a4895e2be1120874c058412e30b56ad7bf55525b0ac454fd367add2"/>
    <x v="7"/>
    <n v="1481108.1524"/>
    <n v="1042636.7068200001"/>
    <n v="2618999.7839299999"/>
    <n v="1960759.0819700002"/>
    <n v="680137.30241999996"/>
    <n v="512104.08928999992"/>
    <n v="1315734.3364600001"/>
    <n v="1058673.3436699996"/>
    <n v="35563119.782749981"/>
    <n v="35274659.092"/>
    <n v="145.131"/>
    <n v="140.405"/>
    <n v="0"/>
    <n v="0"/>
    <n v="537193.56359000003"/>
    <n v="414185.76932000002"/>
    <n v="1030127.99663"/>
    <n v="716196.70825999998"/>
    <n v="0"/>
    <n v="0"/>
    <n v="0"/>
    <n v="0"/>
    <n v="0"/>
    <n v="0"/>
    <s v="Camiones"/>
    <s v="Automóviles"/>
    <s v="Automóviles"/>
    <x v="31"/>
    <x v="0"/>
    <n v="3077958.9960599998"/>
    <n v="2214299.0685000001"/>
    <n v="558940177.29368985"/>
    <n v="533186385.44996989"/>
    <n v="535437122.91273993"/>
    <n v="512068683.5256899"/>
    <n v="37709407.170060001"/>
    <n v="36344121.306299999"/>
    <n v="21653502.093650013"/>
    <n v="20013592.176389989"/>
    <n v="3077958.9960599998"/>
    <n v="2214299.0685000001"/>
    <n v="3.9276887746353912"/>
    <n v="2.8687905205711117"/>
    <n v="438471.44557999994"/>
    <n v="42.054096380063214"/>
    <n v="48.119814276146009"/>
    <n v="47.086535041822422"/>
    <n v="48.119814276146009"/>
    <n v="47.086535041822422"/>
    <n v="0.2649850936769868"/>
    <n v="0.27661663508553103"/>
    <n v="0.1955482614095804"/>
    <n v="0.20361266766818248"/>
    <m/>
    <m/>
    <m/>
    <n v="0"/>
    <m/>
    <n v="0"/>
    <m/>
    <n v="0"/>
    <m/>
    <n v="32.81231621543337"/>
    <n v="45.920839833195153"/>
    <n v="49.116253623172042"/>
    <n v="3.1410037022115387"/>
    <n v="29.698701254741611"/>
    <n v="43.833109640045144"/>
    <n v="52.14823452497123"/>
    <n v="57.83128636911281"/>
    <s v="Medianas"/>
    <n v="2025"/>
    <n v="2"/>
    <d v="2026-08-03T00:00:00"/>
    <n v="1.0336597699512124"/>
    <s v="42 Camiones"/>
    <n v="42.054096380063214"/>
    <n v="37.428291696762088"/>
    <n v="32.812316215433377"/>
    <n v="28.487457939571332"/>
    <n v="7.3643701675474354E-3"/>
    <n v="1.5426739110396862E-3"/>
    <m/>
    <m/>
    <m/>
    <m/>
    <n v="5.5494001902654157E-3"/>
    <n v="8.229959050918671E-4"/>
    <x v="31"/>
    <x v="7"/>
  </r>
  <r>
    <n v="2026"/>
    <n v="6"/>
    <n v="48"/>
    <x v="14"/>
    <s v="Automoviles Turistas"/>
    <n v="36"/>
    <s v="76a50887d8f1c2e9301755428990ad81479ee21c25b43215cf524541e0503269"/>
    <s v="62494afd1a4895e2be1120874c058412e30b56ad7bf55525b0ac454fd367add2"/>
    <x v="7"/>
    <n v="25410.81337"/>
    <n v="24683.898280000001"/>
    <n v="57307.217760000007"/>
    <n v="57694.272579999997"/>
    <n v="19121.792610000008"/>
    <n v="12038.101790000001"/>
    <n v="40382.931629999992"/>
    <n v="22598.050520000004"/>
    <n v="35563119.782749981"/>
    <n v="35274659.092"/>
    <n v="145.131"/>
    <n v="140.405"/>
    <n v="0"/>
    <n v="0"/>
    <n v="19121.79261"/>
    <n v="12038.101789999999"/>
    <n v="33328.446329999999"/>
    <n v="24783.920399999999"/>
    <n v="0"/>
    <n v="0"/>
    <n v="0"/>
    <n v="0"/>
    <n v="0"/>
    <n v="0"/>
    <s v="Automoviles Turistas"/>
    <s v="Automóviles"/>
    <s v="Automóviles"/>
    <x v="32"/>
    <x v="0"/>
    <n v="36347870.615870006"/>
    <n v="34581959.66691"/>
    <n v="558940177.29368985"/>
    <n v="533186385.44996989"/>
    <n v="535437122.91273993"/>
    <n v="512068683.5256899"/>
    <n v="1083502.1167600001"/>
    <n v="1101931.6082300001"/>
    <n v="570070.38715999969"/>
    <n v="595710.09883999999"/>
    <n v="8623200.2460099999"/>
    <n v="7805949.9359900001"/>
    <n v="2.3452481519820227"/>
    <n v="2.2400571955322173"/>
    <n v="726.9150899999986"/>
    <n v="2.9448958254254975"/>
    <n v="0.29467961597850773"/>
    <n v="0.31621901860006529"/>
    <n v="6.9910046832028921E-2"/>
    <n v="7.1377962723202668E-2"/>
    <n v="4.5462492056011442E-3"/>
    <n v="4.7458071699935517E-3"/>
    <n v="4.6295064828350066E-3"/>
    <n v="4.8204272344964903E-3"/>
    <m/>
    <m/>
    <m/>
    <n v="0"/>
    <m/>
    <n v="0"/>
    <m/>
    <n v="0"/>
    <m/>
    <n v="58.843918614182165"/>
    <n v="75.250612137332013"/>
    <n v="48.769046337197921"/>
    <n v="3.3542862496790526"/>
    <n v="58.843918614182122"/>
    <n v="34.476086882525657"/>
    <n v="57.373789407002342"/>
    <n v="48.572225845270225"/>
    <s v="Medianas"/>
    <n v="2025"/>
    <n v="2"/>
    <d v="2026-08-03T00:00:00"/>
    <n v="1.0336597699512124"/>
    <s v="43 Automoviles Turistas"/>
    <n v="2.9448958254254975"/>
    <n v="-0.40736921561299166"/>
    <n v="58.843918614182165"/>
    <n v="53.671375467848016"/>
    <n v="1.6114226791710516E-4"/>
    <n v="5.500188894375092E-4"/>
    <m/>
    <m/>
    <m/>
    <m/>
    <n v="1.6328809091170916E-4"/>
    <n v="5.0178562392556619E-4"/>
    <x v="32"/>
    <x v="7"/>
  </r>
  <r>
    <n v="2026"/>
    <n v="6"/>
    <n v="23"/>
    <x v="28"/>
    <s v="Otros Automoviles y Obligatorios"/>
    <n v="17"/>
    <s v="4523540f1504cd17100c4835e85b7eefd49911580f8efff0599a8f283be6b9e3"/>
    <s v="62494afd1a4895e2be1120874c058412e30b56ad7bf55525b0ac454fd367add2"/>
    <x v="7"/>
    <n v="36707.379489999999"/>
    <n v="64648.375200000002"/>
    <n v="87915.614690000002"/>
    <n v="113853.29610000001"/>
    <n v="15009.540129999996"/>
    <n v="20745.13467000001"/>
    <n v="35558.538710000001"/>
    <n v="37801.002500000017"/>
    <n v="35563119.782749981"/>
    <n v="35274659.092"/>
    <n v="145.131"/>
    <n v="140.405"/>
    <n v="0"/>
    <n v="0"/>
    <n v="15009.540129999999"/>
    <n v="20745.134669999999"/>
    <n v="44536.449889999996"/>
    <n v="55364.427690000004"/>
    <n v="0"/>
    <n v="0"/>
    <n v="0"/>
    <n v="0"/>
    <n v="0"/>
    <n v="0"/>
    <s v="Otros Automoviles y Obligatorios"/>
    <s v="Automóviles"/>
    <s v="Automóviles"/>
    <x v="33"/>
    <x v="0"/>
    <n v="12771305.68936"/>
    <n v="12724961.123440001"/>
    <n v="558940177.29368985"/>
    <n v="533186385.44996989"/>
    <n v="535437122.91273993"/>
    <n v="512068683.5256899"/>
    <n v="2871037.3136300002"/>
    <n v="3742304.2039899998"/>
    <n v="1507098.5276000006"/>
    <n v="1502862.6272099994"/>
    <n v="2653823.6120300004"/>
    <n v="2582791.4039799999"/>
    <n v="1.2785406624892999"/>
    <n v="1.7275018725381193"/>
    <n v="-27940.995710000003"/>
    <n v="-43.219950421893984"/>
    <n v="1.3831883672902161"/>
    <n v="2.5030428357620713"/>
    <n v="0.28742072567084165"/>
    <n v="0.50804379339842953"/>
    <n v="6.5673181104518186E-3"/>
    <n v="6.8555910524683936E-3"/>
    <n v="1.2124911093789754E-2"/>
    <n v="1.2624942176679053E-2"/>
    <m/>
    <m/>
    <m/>
    <n v="0"/>
    <m/>
    <n v="0"/>
    <m/>
    <n v="0"/>
    <m/>
    <n v="-27.647902176766216"/>
    <n v="40.889707569806141"/>
    <n v="32.089181832987521"/>
    <n v="0.99592295096340777"/>
    <n v="-27.647902176766159"/>
    <n v="-19.557644234360559"/>
    <n v="33.701698647000086"/>
    <n v="37.470151025776815"/>
    <s v="Medianas"/>
    <n v="2025"/>
    <n v="2"/>
    <d v="2026-08-03T00:00:00"/>
    <n v="1.0336597699512124"/>
    <s v="44 Otros Automoviles y Obligatorios"/>
    <n v="-43.219950421893984"/>
    <n v="-45.068918005016322"/>
    <n v="-27.647902176766209"/>
    <n v="-30.003953015750312"/>
    <n v="2.4721007388289875E-4"/>
    <n v="1.634666225638578E-4"/>
    <m/>
    <m/>
    <m/>
    <m/>
    <n v="3.2223107308261941E-4"/>
    <n v="2.9842627196227081E-4"/>
    <x v="33"/>
    <x v="7"/>
  </r>
  <r>
    <n v="2026"/>
    <n v="6"/>
    <n v="23"/>
    <x v="28"/>
    <s v="Daños Sin Autos"/>
    <n v="17"/>
    <s v="4523540f1504cd17100c4835e85b7eefd49911580f8efff0599a8f283be6b9e3"/>
    <s v="62494afd1a4895e2be1120874c058412e30b56ad7bf55525b0ac454fd367add2"/>
    <x v="7"/>
    <n v="4673816.2546300003"/>
    <n v="4177352.68114"/>
    <n v="8456288.1254399996"/>
    <n v="8280681.4111900013"/>
    <n v="1174285.9869299994"/>
    <n v="871248.13250000018"/>
    <n v="2888507.2253099992"/>
    <n v="1572382.5758999994"/>
    <n v="35563119.782749981"/>
    <n v="35274659.092"/>
    <n v="145.131"/>
    <n v="140.405"/>
    <n v="2627.6832899999999"/>
    <n v="3259.7982000000002"/>
    <n v="229506.70720999999"/>
    <n v="271181.27392000001"/>
    <n v="547515.07338000007"/>
    <n v="501505.94958999997"/>
    <n v="0"/>
    <n v="0"/>
    <n v="0"/>
    <n v="0"/>
    <n v="0"/>
    <n v="0"/>
    <s v="Daños Sin Autos"/>
    <s v="Totales"/>
    <s v="Daños Sin Autos Total"/>
    <x v="34"/>
    <x v="0"/>
    <n v="12771305.68936"/>
    <n v="12724961.123440001"/>
    <n v="558940177.29368985"/>
    <n v="533186385.44996989"/>
    <n v="535437122.91273993"/>
    <n v="512068683.5256899"/>
    <n v="89202364.570290014"/>
    <n v="95692945.958029971"/>
    <n v="24696454.174569987"/>
    <n v="24212646.750889998"/>
    <n v="7327639.8666599998"/>
    <n v="6760144.0851199999"/>
    <n v="5.2395654276037815"/>
    <n v="4.3653715948635829"/>
    <n v="496463.57349000033"/>
    <n v="11.884645884256905"/>
    <n v="63.78337827293312"/>
    <n v="61.793840908434539"/>
    <n v="36.596228829788636"/>
    <n v="32.828019202707914"/>
    <n v="0.83619257382068424"/>
    <n v="0.87289731223804057"/>
    <n v="0.78346949493367568"/>
    <n v="0.81577976071064051"/>
    <m/>
    <m/>
    <m/>
    <n v="0"/>
    <m/>
    <n v="0"/>
    <m/>
    <n v="0"/>
    <m/>
    <n v="34.782037760063631"/>
    <n v="25.124778616761457"/>
    <n v="20.856465781152011"/>
    <n v="4.7548768686768206"/>
    <n v="-15.36778926788811"/>
    <n v="9.1741930135852421"/>
    <n v="41.917879227173721"/>
    <n v="54.073391181440797"/>
    <s v="Medianas"/>
    <n v="2025"/>
    <n v="2"/>
    <d v="2026-08-03T00:00:00"/>
    <n v="1.0336597699512124"/>
    <s v="46 Daños Sin Autos Total"/>
    <n v="11.884645884256905"/>
    <n v="8.2412696486559867"/>
    <n v="34.782037760063631"/>
    <n v="30.393038094561025"/>
    <n v="2.3778251675044978E-2"/>
    <n v="2.7453045870140802E-3"/>
    <m/>
    <m/>
    <m/>
    <m/>
    <n v="2.3436237231458185E-2"/>
    <n v="1.9056469161241824E-3"/>
    <x v="34"/>
    <x v="7"/>
  </r>
  <r>
    <n v="2026"/>
    <n v="6"/>
    <n v="48"/>
    <x v="14"/>
    <s v="Responsabilidad Civil y Riesgos Profesionales"/>
    <n v="36"/>
    <s v="76a50887d8f1c2e9301755428990ad81479ee21c25b43215cf524541e0503269"/>
    <s v="62494afd1a4895e2be1120874c058412e30b56ad7bf55525b0ac454fd367add2"/>
    <x v="7"/>
    <n v="632703.81689000002"/>
    <n v="712004.1174600001"/>
    <n v="1251479.40683"/>
    <n v="1230789.1287000002"/>
    <n v="211559.76643999992"/>
    <n v="110896.2981"/>
    <n v="617326.65244000021"/>
    <n v="292377.62490000005"/>
    <n v="35563119.782749981"/>
    <n v="35274659.092"/>
    <n v="145.131"/>
    <n v="140.405"/>
    <n v="0"/>
    <n v="0"/>
    <n v="189888.92393000002"/>
    <n v="-13802.71557"/>
    <n v="357866.79518000002"/>
    <n v="365462.77519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36347870.615870006"/>
    <n v="34581959.66691"/>
    <n v="558940177.29368985"/>
    <n v="533186385.44996989"/>
    <n v="535437122.91273993"/>
    <n v="512068683.5256899"/>
    <n v="12032871.974339999"/>
    <n v="12141199.838969996"/>
    <n v="5707796.6931599993"/>
    <n v="3790374.5277900007"/>
    <n v="632703.81689000002"/>
    <n v="712004.1174600001"/>
    <n v="5.2581280532131958"/>
    <n v="5.8643637111931701"/>
    <n v="-79300.300570000079"/>
    <n v="-11.137618256042614"/>
    <n v="100"/>
    <n v="100"/>
    <n v="1.7406901867141353"/>
    <n v="2.058888866674859"/>
    <n v="0.1131970544600074"/>
    <n v="0.11816584801743596"/>
    <n v="0.13353756526606006"/>
    <n v="0.13904465169744748"/>
    <m/>
    <m/>
    <m/>
    <n v="0"/>
    <m/>
    <n v="0"/>
    <m/>
    <n v="0"/>
    <m/>
    <n v="90.772613752379101"/>
    <n v="33.437409541782657"/>
    <n v="15.575232696070762"/>
    <n v="3.7065049407510409"/>
    <n v="-1475.7359772211839"/>
    <n v="-2.078455187686612"/>
    <n v="53.061341953921591"/>
    <n v="-3.7767774194852324"/>
    <s v="Medianas"/>
    <n v="2025"/>
    <n v="2"/>
    <d v="2026-08-03T00:00:00"/>
    <n v="1.0336597699512124"/>
    <s v="46 Responsabilidad Civil y Riesgos Profesionales"/>
    <n v="-11.137618256042614"/>
    <n v="-14.031304760799983"/>
    <n v="90.772613752379101"/>
    <n v="84.560354672005218"/>
    <n v="3.5190371780516134E-3"/>
    <n v="2.7647910623987593E-3"/>
    <m/>
    <m/>
    <m/>
    <m/>
    <n v="3.4834169520316875E-3"/>
    <n v="3.4390761737159328E-3"/>
    <x v="35"/>
    <x v="7"/>
  </r>
  <r>
    <n v="2026"/>
    <n v="6"/>
    <n v="41"/>
    <x v="11"/>
    <s v="RC General"/>
    <n v="29"/>
    <s v="35135aaa6cc23891b40cb3f378c53a17a1127210ce60e125ccf03efcfdaec458"/>
    <s v="62494afd1a4895e2be1120874c058412e30b56ad7bf55525b0ac454fd367add2"/>
    <x v="7"/>
    <n v="492590.55902999995"/>
    <n v="485489.06189999997"/>
    <n v="667134.42132000008"/>
    <n v="683999.80518999987"/>
    <n v="120738.49953999996"/>
    <n v="159079.56845000005"/>
    <n v="498462.12750999996"/>
    <n v="186890.58356999999"/>
    <n v="35563119.782749981"/>
    <n v="35274659.092"/>
    <n v="145.131"/>
    <n v="140.405"/>
    <n v="0"/>
    <n v="0"/>
    <n v="54091.060669999999"/>
    <n v="35694.292249999999"/>
    <n v="52499.962439999996"/>
    <n v="42203.263590000002"/>
    <n v="0"/>
    <n v="0"/>
    <n v="0"/>
    <n v="0"/>
    <n v="0"/>
    <n v="0"/>
    <s v="RC General"/>
    <s v="Daños Sin Autos"/>
    <s v="Responsabilidad Civil y Riesgos Profesionales"/>
    <x v="36"/>
    <x v="0"/>
    <n v="24204021.398200002"/>
    <n v="22924639.598130003"/>
    <n v="558940177.29368985"/>
    <n v="533186385.44996989"/>
    <n v="535437122.91273993"/>
    <n v="512068683.5256899"/>
    <n v="8729513.125500001"/>
    <n v="9582692.5877899975"/>
    <n v="5055557.2443700004"/>
    <n v="2932303.7598800003"/>
    <n v="765352.71567999991"/>
    <n v="694578.04642999999"/>
    <n v="5.6428182413871539"/>
    <n v="5.0663115554661191"/>
    <n v="7101.4971299999743"/>
    <n v="1.4627512105438001"/>
    <n v="64.361247949887201"/>
    <n v="69.896977653601638"/>
    <n v="2.0351599881936679"/>
    <n v="2.1177609350055042"/>
    <n v="8.8129388267462638E-2"/>
    <n v="9.1997834657100777E-2"/>
    <n v="9.1054287046411192E-2"/>
    <n v="9.4809363962138002E-2"/>
    <m/>
    <m/>
    <m/>
    <n v="0"/>
    <m/>
    <n v="0"/>
    <m/>
    <n v="0"/>
    <m/>
    <n v="-24.101818532435225"/>
    <n v="24.510924402967841"/>
    <n v="32.766869726668922"/>
    <n v="2.3882332590429569"/>
    <n v="51.539804434699235"/>
    <n v="24.397873467870347"/>
    <n v="103.03066546346275"/>
    <n v="84.577090048689286"/>
    <s v="Medianas"/>
    <n v="2025"/>
    <n v="2"/>
    <d v="2026-08-03T00:00:00"/>
    <n v="1.0336597699512124"/>
    <s v="47 RC General"/>
    <n v="1.4627512105438001"/>
    <n v="-1.8412497418442424"/>
    <n v="-24.101818532435225"/>
    <n v="-26.573342918098586"/>
    <n v="1.8759164701956099E-3"/>
    <n v="3.1841397705331615E-3"/>
    <m/>
    <m/>
    <m/>
    <m/>
    <n v="1.9358771222669614E-3"/>
    <n v="2.5667512777049531E-3"/>
    <x v="36"/>
    <x v="7"/>
  </r>
  <r>
    <n v="2026"/>
    <n v="6"/>
    <n v="16"/>
    <x v="50"/>
    <s v="RC Aviones y Barcos"/>
    <n v="14"/>
    <s v="8527a891e224136950ff32ca212b45bc93f69fbb801c3b1ebedac52775f99e61"/>
    <s v="62494afd1a4895e2be1120874c058412e30b56ad7bf55525b0ac454fd367add2"/>
    <x v="7"/>
    <n v="23104.587350000002"/>
    <n v="19690.200739999997"/>
    <n v="37202.359750000003"/>
    <n v="24192.2958"/>
    <n v="671.72541000000001"/>
    <n v="1419.71922"/>
    <n v="1059.8231099999998"/>
    <n v="1804.79666"/>
    <n v="35563119.782749981"/>
    <n v="35274659.092"/>
    <n v="145.131"/>
    <n v="140.405"/>
    <n v="0"/>
    <n v="0"/>
    <n v="-3084.7786099999998"/>
    <n v="442.93151"/>
    <n v="775.41281000000004"/>
    <n v="903.96484999999996"/>
    <n v="0"/>
    <n v="0"/>
    <n v="0"/>
    <n v="0"/>
    <n v="0"/>
    <n v="0"/>
    <s v="RC Aviones y Barcos"/>
    <s v="Daños Sin Autos"/>
    <s v="Responsabilidad Civil y Riesgos Profesionales"/>
    <x v="37"/>
    <x v="0"/>
    <n v="2810084.57234"/>
    <n v="2671500.3155200002"/>
    <n v="558940177.29368985"/>
    <n v="533186385.44996989"/>
    <n v="535437122.91273993"/>
    <n v="512068683.5256899"/>
    <n v="1742271.2390899998"/>
    <n v="1292434.1434399998"/>
    <n v="183427.25303000005"/>
    <n v="515183.78324999998"/>
    <n v="133359.24359"/>
    <n v="175929.79916"/>
    <n v="1.3261188517390488"/>
    <n v="1.5234974129971288"/>
    <n v="3414.386610000005"/>
    <n v="17.340537331667672"/>
    <n v="17.325073784186124"/>
    <n v="11.19207822325351"/>
    <n v="0.82220256206596876"/>
    <n v="0.73704654368222877"/>
    <n v="4.1336422552175761E-3"/>
    <n v="4.3150888052574101E-3"/>
    <n v="3.6929301417520113E-3"/>
    <n v="3.8452265044660091E-3"/>
    <m/>
    <m/>
    <m/>
    <n v="0"/>
    <m/>
    <n v="0"/>
    <m/>
    <n v="0"/>
    <m/>
    <n v="-52.686038159010053"/>
    <n v="2.9073248520926298"/>
    <n v="7.2102831187286318"/>
    <n v="0.36620807372072317"/>
    <n v="-796.44596068588567"/>
    <n v="-14.220911355126242"/>
    <n v="-397.82404549132997"/>
    <n v="48.99875365729099"/>
    <s v="Medianas"/>
    <n v="2025"/>
    <n v="2"/>
    <d v="2026-08-03T00:00:00"/>
    <n v="1.0336597699512124"/>
    <s v="48 RC Aviones y Barcos"/>
    <n v="17.340537331667672"/>
    <n v="13.519497171884732"/>
    <n v="-52.68603815901006"/>
    <n v="-54.226755053819012"/>
    <n v="1.046093817900789E-4"/>
    <n v="1.7585912089376933E-4"/>
    <m/>
    <m/>
    <m/>
    <m/>
    <n v="6.8469773849315422E-5"/>
    <n v="2.3210443674089444E-4"/>
    <x v="37"/>
    <x v="7"/>
  </r>
  <r>
    <n v="2026"/>
    <n v="6"/>
    <n v="39"/>
    <x v="6"/>
    <s v="RC Viajero"/>
    <n v="27"/>
    <s v="670671cd97404156226e507973f2ab8330d3022ca96e0c93bdbdb320c41adcaf"/>
    <s v="62494afd1a4895e2be1120874c058412e30b56ad7bf55525b0ac454fd367add2"/>
    <x v="7"/>
    <n v="8592.7359800000013"/>
    <n v="5654.9515599999995"/>
    <n v="15679.355580000001"/>
    <n v="12312.538499999999"/>
    <n v="1613.4759799999997"/>
    <n v="390.71070000000009"/>
    <n v="2226.9454700000006"/>
    <n v="-422.30138000000034"/>
    <n v="35563119.782749981"/>
    <n v="35274659.092"/>
    <n v="145.131"/>
    <n v="140.405"/>
    <n v="0"/>
    <n v="257.73417999999998"/>
    <n v="276.24261000000001"/>
    <n v="336.45370000000003"/>
    <n v="682.66173000000003"/>
    <n v="775.70591999999999"/>
    <n v="0"/>
    <n v="0"/>
    <n v="0"/>
    <n v="0"/>
    <n v="0"/>
    <n v="0"/>
    <s v="RC Viajero"/>
    <s v="Daños Sin Autos"/>
    <s v="Responsabilidad Civil y Riesgos Profesionales"/>
    <x v="38"/>
    <x v="0"/>
    <n v="16937240.937909998"/>
    <n v="16996819.43369"/>
    <n v="558940177.29368985"/>
    <n v="533186385.44996989"/>
    <n v="535437122.91273993"/>
    <n v="512068683.5256899"/>
    <n v="260336.58478"/>
    <n v="211800.12452000001"/>
    <n v="57019.792599999993"/>
    <n v="27834.588710000007"/>
    <n v="957101.71116999991"/>
    <n v="1111766.23609"/>
    <n v="3.3006256063708364"/>
    <n v="2.6699472310584076"/>
    <n v="2937.7844200000018"/>
    <n v="51.950655789525491"/>
    <n v="0.89778712959314355"/>
    <n v="0.50864573652533718"/>
    <n v="5.0732796513316393E-2"/>
    <n v="3.3270645617327198E-2"/>
    <n v="1.5373265921953985E-3"/>
    <n v="1.6048076631773544E-3"/>
    <n v="1.0605956405334016E-3"/>
    <n v="1.1043345828267775E-3"/>
    <m/>
    <m/>
    <m/>
    <n v="0"/>
    <m/>
    <n v="0"/>
    <m/>
    <n v="0"/>
    <m/>
    <n v="312.95925092402115"/>
    <n v="18.777208839599417"/>
    <n v="6.9091785465267561"/>
    <n v="2.8296770409508643"/>
    <n v="-17.895802602259991"/>
    <n v="-11.99477631935566"/>
    <n v="40.46551869840426"/>
    <n v="43.373872923388291"/>
    <s v="Medianas"/>
    <n v="2025"/>
    <n v="2"/>
    <d v="2026-08-03T00:00:00"/>
    <n v="1.0336597699512124"/>
    <s v="49 RC Viajero"/>
    <n v="51.950655789525491"/>
    <n v="47.00258267446879"/>
    <n v="312.95925092402109"/>
    <n v="299.51177643637254"/>
    <n v="4.4088807944249395E-5"/>
    <n v="1.089412939343085E-3"/>
    <m/>
    <m/>
    <m/>
    <m/>
    <n v="3.4847322204368438E-5"/>
    <n v="7.1286182166364572E-4"/>
    <x v="38"/>
    <x v="7"/>
  </r>
  <r>
    <n v="2026"/>
    <n v="6"/>
    <n v="80"/>
    <x v="51"/>
    <s v="RC Otros"/>
    <n v="52"/>
    <s v="41cfc0d1f2d127b04555b7246d84019b4d27710a3f3aff6e7764375b1e06e05d"/>
    <s v="62494afd1a4895e2be1120874c058412e30b56ad7bf55525b0ac454fd367add2"/>
    <x v="7"/>
    <n v="5557.1477500000001"/>
    <n v="4253.8366500000002"/>
    <n v="7703.852179999999"/>
    <n v="6976.3071400000008"/>
    <n v="0"/>
    <n v="334.54780999999991"/>
    <n v="1.9167200000000004"/>
    <n v="334.45570999999995"/>
    <n v="35563119.782749981"/>
    <n v="35274659.092"/>
    <n v="145.131"/>
    <n v="140.405"/>
    <n v="0"/>
    <n v="0"/>
    <n v="0"/>
    <n v="334.54780999999997"/>
    <n v="-78.446280000000002"/>
    <n v="77.572879999999998"/>
    <n v="0"/>
    <n v="0"/>
    <n v="0"/>
    <n v="0"/>
    <n v="0"/>
    <n v="0"/>
    <s v="RC Otros"/>
    <s v="Daños Sin Autos"/>
    <s v="Responsabilidad Civil y Riesgos Profesionales"/>
    <x v="39"/>
    <x v="0"/>
    <n v="866044.95096000005"/>
    <n v="914305.01283000002"/>
    <n v="558940177.29368985"/>
    <n v="533186385.44996989"/>
    <n v="535437122.91273993"/>
    <n v="512068683.5256899"/>
    <n v="1300751.0249699997"/>
    <n v="1054272.9832200001"/>
    <n v="411792.40316000005"/>
    <n v="315052.39594999998"/>
    <n v="44270.621319999998"/>
    <n v="48325.66373"/>
    <n v="0.42722609041404896"/>
    <n v="0.40348531335857368"/>
    <n v="1303.3110999999999"/>
    <n v="30.638484907501095"/>
    <n v="12.552676208972619"/>
    <n v="8.802438128458169"/>
    <n v="0.64166966666568181"/>
    <n v="0.46525356312258687"/>
    <n v="9.9422943201308818E-4"/>
    <n v="1.0378712106791383E-3"/>
    <n v="7.9781419145015812E-4"/>
    <n v="8.3071603221496161E-4"/>
    <m/>
    <m/>
    <m/>
    <n v="0"/>
    <m/>
    <n v="0"/>
    <m/>
    <n v="0"/>
    <m/>
    <m/>
    <m/>
    <n v="7.86461346605775"/>
    <m/>
    <m/>
    <n v="-201.12590895168518"/>
    <m/>
    <n v="431.26903371384435"/>
    <s v="Medianas"/>
    <n v="2025"/>
    <n v="2"/>
    <d v="2026-08-03T00:00:00"/>
    <n v="1.0336597699512124"/>
    <s v="50 RC Otros"/>
    <n v="30.638484907501095"/>
    <n v="26.384414587081277"/>
    <n v="-100"/>
    <n v="-100"/>
    <n v="2.1662475696906603E-5"/>
    <n v="1.8252213233047316E-5"/>
    <m/>
    <m/>
    <m/>
    <m/>
    <n v="1.974455736355392E-5"/>
    <n v="1.6280039809606641E-5"/>
    <x v="39"/>
    <x v="7"/>
  </r>
  <r>
    <n v="2026"/>
    <n v="6"/>
    <n v="12"/>
    <x v="42"/>
    <s v="Maritimo y Transportes"/>
    <n v="12"/>
    <s v="6b51d431df5d7f141cbececcf79edf3dd861c3b4069f0b11661a3eefacbba918"/>
    <s v="62494afd1a4895e2be1120874c058412e30b56ad7bf55525b0ac454fd367add2"/>
    <x v="7"/>
    <n v="634194.17313999997"/>
    <n v="658432.6706699999"/>
    <n v="1344299.5029799999"/>
    <n v="1359781.39429"/>
    <n v="267762.41982999991"/>
    <n v="370071.13913000003"/>
    <n v="640588.94775999978"/>
    <n v="687103.59977000009"/>
    <n v="35563119.782749981"/>
    <n v="35274659.092"/>
    <n v="145.131"/>
    <n v="140.405"/>
    <n v="4338.1039299999993"/>
    <n v="352.47889000000004"/>
    <n v="64620.603159999999"/>
    <n v="103345.67869"/>
    <n v="122154.17620999999"/>
    <n v="110775.41737000001"/>
    <n v="0"/>
    <n v="0"/>
    <n v="0"/>
    <n v="0"/>
    <n v="0"/>
    <n v="0"/>
    <s v="Maritimo y Transportes"/>
    <s v="Daños Sin Autos"/>
    <s v="Maritimo y Transportes"/>
    <x v="40"/>
    <x v="0"/>
    <n v="2879749.4015600001"/>
    <n v="4354857.8661599997"/>
    <n v="558940177.29368985"/>
    <n v="533186385.44996989"/>
    <n v="535437122.91273993"/>
    <n v="512068683.5256899"/>
    <n v="14105050.96421"/>
    <n v="15962808.80302"/>
    <n v="3896017.91072"/>
    <n v="-67081.096579998208"/>
    <n v="634194.17313999997"/>
    <n v="658432.6706699999"/>
    <n v="4.4962203592826233"/>
    <n v="4.1247920638216948"/>
    <n v="-24238.497529999935"/>
    <n v="-3.6812416226758016"/>
    <n v="100"/>
    <n v="100"/>
    <n v="22.022547267357645"/>
    <n v="15.119498521098432"/>
    <n v="0.1134636941310391"/>
    <n v="0.11844419185767859"/>
    <n v="0.12349015065610339"/>
    <n v="0.12858288191665349"/>
    <m/>
    <m/>
    <m/>
    <n v="0"/>
    <m/>
    <n v="0"/>
    <m/>
    <n v="0"/>
    <m/>
    <n v="-27.645689836964216"/>
    <n v="42.220889306545345"/>
    <n v="56.204856717305283"/>
    <n v="6.8727204537033639"/>
    <n v="-37.471402791945806"/>
    <n v="10.271916919973222"/>
    <n v="52.900854612541629"/>
    <n v="93.292971620965332"/>
    <s v="Medianas"/>
    <n v="2025"/>
    <n v="2"/>
    <d v="2026-08-03T00:00:00"/>
    <n v="1.0336597699512124"/>
    <s v="51 Maritimo y Transportes"/>
    <n v="-3.6812416226758016"/>
    <n v="-6.8177352187457902"/>
    <n v="-27.645689836964216"/>
    <n v="-30.001812717882189"/>
    <n v="3.7800381721067597E-3"/>
    <n v="2.0215997519227561E-3"/>
    <m/>
    <m/>
    <m/>
    <m/>
    <n v="3.848494798560751E-3"/>
    <n v="1.7013909569766434E-3"/>
    <x v="40"/>
    <x v="7"/>
  </r>
  <r>
    <n v="2026"/>
    <n v="6"/>
    <n v="48"/>
    <x v="14"/>
    <s v="MyT Carga"/>
    <n v="36"/>
    <s v="76a50887d8f1c2e9301755428990ad81479ee21c25b43215cf524541e0503269"/>
    <s v="62494afd1a4895e2be1120874c058412e30b56ad7bf55525b0ac454fd367add2"/>
    <x v="7"/>
    <n v="483735.69592000003"/>
    <n v="543294.80509000004"/>
    <n v="871196.3208499999"/>
    <n v="902378.13764000009"/>
    <n v="67734.678319999963"/>
    <n v="318928.80313999997"/>
    <n v="1249403.8391500004"/>
    <n v="791143.9095699999"/>
    <n v="35563119.782749981"/>
    <n v="35274659.092"/>
    <n v="145.131"/>
    <n v="140.405"/>
    <n v="0"/>
    <n v="0"/>
    <n v="66610.902960000007"/>
    <n v="206284.58262999999"/>
    <n v="293376.61080999998"/>
    <n v="409483.08133999998"/>
    <n v="0"/>
    <n v="0"/>
    <n v="0"/>
    <n v="0"/>
    <n v="0"/>
    <n v="0"/>
    <s v="MyT Carga"/>
    <s v="Daños Sin Autos"/>
    <s v="Maritimo y Transportes"/>
    <x v="41"/>
    <x v="0"/>
    <n v="36347870.615870006"/>
    <n v="34581959.66691"/>
    <n v="558940177.29368985"/>
    <n v="533186385.44996989"/>
    <n v="535437122.91273993"/>
    <n v="512068683.5256899"/>
    <n v="7315033.6216200003"/>
    <n v="7755472.2297"/>
    <n v="2759672.59131"/>
    <n v="3877269.6166600003"/>
    <n v="543597.09342999989"/>
    <n v="650316.5019400001"/>
    <n v="6.6128977793115187"/>
    <n v="7.0053091417105877"/>
    <n v="-59559.109170000011"/>
    <n v="-10.962576599666484"/>
    <n v="88.98791067253778"/>
    <n v="83.543136837103631"/>
    <n v="1.3308501646002724"/>
    <n v="1.5710353326502071"/>
    <n v="8.6545164504398406E-2"/>
    <n v="9.0344071268072007E-2"/>
    <n v="0.1018958510411888"/>
    <n v="0.10609803383196809"/>
    <m/>
    <m/>
    <m/>
    <n v="0"/>
    <m/>
    <n v="0"/>
    <m/>
    <n v="0"/>
    <m/>
    <n v="-78.761818420562506"/>
    <n v="14.002414725913031"/>
    <n v="58.702715386201334"/>
    <n v="2.4544461735530274"/>
    <n v="-67.709218929135446"/>
    <n v="-28.354399930285535"/>
    <n v="22.704912561396839"/>
    <n v="50.376826792196283"/>
    <s v="Medianas"/>
    <n v="2025"/>
    <n v="2"/>
    <d v="2026-08-03T00:00:00"/>
    <n v="1.0336597699512124"/>
    <s v="52 MyT Carga"/>
    <n v="-10.962576599666484"/>
    <n v="-13.861963105581667"/>
    <n v="-78.761818420562506"/>
    <n v="-79.453411850942103"/>
    <n v="2.4497184897500942E-3"/>
    <n v="4.3730417039623218E-3"/>
    <m/>
    <m/>
    <m/>
    <m/>
    <n v="2.5539381430173002E-3"/>
    <n v="4.9074356170933928E-3"/>
    <x v="41"/>
    <x v="7"/>
  </r>
  <r>
    <n v="2026"/>
    <n v="6"/>
    <n v="48"/>
    <x v="14"/>
    <s v="MyT Cascos"/>
    <n v="36"/>
    <s v="76a50887d8f1c2e9301755428990ad81479ee21c25b43215cf524541e0503269"/>
    <s v="62494afd1a4895e2be1120874c058412e30b56ad7bf55525b0ac454fd367add2"/>
    <x v="7"/>
    <n v="59861.397509999995"/>
    <n v="107021.69684999999"/>
    <n v="124691.58096000001"/>
    <n v="202535.74401000002"/>
    <n v="25666.436500000007"/>
    <n v="70897.276300000027"/>
    <n v="110909.69826"/>
    <n v="77719.116580000002"/>
    <n v="35563119.782749981"/>
    <n v="35274659.092"/>
    <n v="145.131"/>
    <n v="140.405"/>
    <n v="0"/>
    <n v="0"/>
    <n v="4441.0327800000005"/>
    <n v="46659.751750000003"/>
    <n v="13837.127909999999"/>
    <n v="19097.100890000002"/>
    <n v="0"/>
    <n v="0"/>
    <n v="0"/>
    <n v="0"/>
    <n v="0"/>
    <n v="0"/>
    <s v="MyT Cascos"/>
    <s v="Daños Sin Autos"/>
    <s v="Maritimo y Transportes"/>
    <x v="42"/>
    <x v="0"/>
    <n v="36347870.615870006"/>
    <n v="34581959.66691"/>
    <n v="558940177.29368985"/>
    <n v="533186385.44996989"/>
    <n v="535437122.91273993"/>
    <n v="512068683.5256899"/>
    <n v="6790017.3425900005"/>
    <n v="8207336.5733200004"/>
    <n v="1136345.31941"/>
    <n v="-3944350.71324"/>
    <n v="543597.09342999989"/>
    <n v="650316.5019400001"/>
    <n v="0.88160890450931195"/>
    <n v="1.3039759719115307"/>
    <n v="-47160.299339999998"/>
    <n v="-44.066110637452482"/>
    <n v="11.012089327462245"/>
    <n v="16.456863162896347"/>
    <n v="0.16469024593661791"/>
    <n v="0.30947262064042164"/>
    <n v="1.0709804007978189E-2"/>
    <n v="1.1179911692405309E-2"/>
    <n v="2.0072098570124139E-2"/>
    <n v="2.0899871500271276E-2"/>
    <m/>
    <m/>
    <m/>
    <n v="0"/>
    <m/>
    <n v="0"/>
    <m/>
    <n v="0"/>
    <m/>
    <n v="-63.797711506725399"/>
    <n v="42.87644052364859"/>
    <n v="66.245703802817275"/>
    <n v="2.258682819525867"/>
    <n v="-90.482090852530092"/>
    <n v="-27.54330623426895"/>
    <n v="32.095047533603385"/>
    <n v="244.32897966430548"/>
    <s v="Medianas"/>
    <n v="2025"/>
    <n v="2"/>
    <d v="2026-08-03T00:00:00"/>
    <n v="1.0336597699512124"/>
    <s v="53 MyT Cascos"/>
    <n v="-44.066110637452482"/>
    <n v="-45.887524126833796"/>
    <n v="-63.797711506725399"/>
    <n v="-64.976591383658757"/>
    <n v="3.506204790854207E-4"/>
    <n v="7.7723426051010906E-5"/>
    <m/>
    <m/>
    <m/>
    <m/>
    <n v="5.7322284347926752E-4"/>
    <n v="1.7003533353226211E-4"/>
    <x v="42"/>
    <x v="7"/>
  </r>
  <r>
    <n v="2026"/>
    <n v="6"/>
    <n v="79"/>
    <x v="1"/>
    <s v="Incendio"/>
    <n v="51"/>
    <s v="031b4af5197ec30a926f48cf40e11a7dbc470048a21e4003b7a3c07c5dab1baa"/>
    <s v="62494afd1a4895e2be1120874c058412e30b56ad7bf55525b0ac454fd367add2"/>
    <x v="7"/>
    <n v="881071.36658999999"/>
    <n v="771278.72094000003"/>
    <n v="1502053.67698"/>
    <n v="1267529.3119100002"/>
    <n v="103755.01097999999"/>
    <n v="119316.63226"/>
    <n v="230925.91886000001"/>
    <n v="212819.93806000001"/>
    <n v="35563119.782749981"/>
    <n v="35274659.092"/>
    <n v="145.131"/>
    <n v="140.405"/>
    <n v="0"/>
    <n v="0"/>
    <n v="105732.66606"/>
    <n v="112942.40255"/>
    <n v="706376.70958999998"/>
    <n v="595854.13839999994"/>
    <n v="0"/>
    <n v="0"/>
    <n v="0"/>
    <n v="0"/>
    <n v="0"/>
    <n v="0"/>
    <s v="Incendio"/>
    <s v="Daños Sin Autos"/>
    <s v="Incendio"/>
    <x v="43"/>
    <x v="0"/>
    <n v="55806634.746509999"/>
    <n v="49586162.051349998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4.6798763815662232"/>
    <n v="3.6466219878029116"/>
    <n v="109792.64564999996"/>
    <n v="14.235145177633001"/>
    <m/>
    <m/>
    <n v="1.5787932216161804"/>
    <n v="1.5554313724488016"/>
    <n v="0.1576324985002911"/>
    <n v="0.16455178934867912"/>
    <n v="0.14465461646945427"/>
    <n v="0.15062016986268323"/>
    <m/>
    <m/>
    <m/>
    <n v="0"/>
    <m/>
    <n v="0"/>
    <m/>
    <n v="0"/>
    <m/>
    <n v="-13.042290069074403"/>
    <n v="11.776005317430956"/>
    <n v="15.469975901134964"/>
    <n v="1.3149635130941413"/>
    <n v="-6.3835515512503989"/>
    <n v="18.548595044884241"/>
    <n v="14.9683114724111"/>
    <n v="18.954706407389452"/>
    <s v="Medianas"/>
    <n v="2025"/>
    <n v="2"/>
    <d v="2026-08-03T00:00:00"/>
    <n v="1.0336597699512124"/>
    <s v="54 Incendio"/>
    <n v="14.235145177633001"/>
    <n v="10.515228026166458"/>
    <n v="-13.042290069074406"/>
    <n v="-15.873953443085142"/>
    <n v="4.2236274155806105E-3"/>
    <n v="2.1901242946741365E-3"/>
    <m/>
    <m/>
    <m/>
    <m/>
    <n v="3.5874001397525942E-3"/>
    <n v="1.3297851921927658E-3"/>
    <x v="43"/>
    <x v="7"/>
  </r>
  <r>
    <n v="2026"/>
    <n v="6"/>
    <n v="79"/>
    <x v="1"/>
    <s v="Riesgos Catastroficos"/>
    <n v="51"/>
    <s v="031b4af5197ec30a926f48cf40e11a7dbc470048a21e4003b7a3c07c5dab1baa"/>
    <s v="62494afd1a4895e2be1120874c058412e30b56ad7bf55525b0ac454fd367add2"/>
    <x v="7"/>
    <n v="1404656.8837000001"/>
    <n v="1299430.13625"/>
    <n v="2568110.0101100001"/>
    <n v="2279997.9203599999"/>
    <n v="108655.89362"/>
    <n v="86237.287550000008"/>
    <n v="332038.51882"/>
    <n v="214702.56331000003"/>
    <n v="35563119.782749981"/>
    <n v="35274659.092"/>
    <n v="145.131"/>
    <n v="140.405"/>
    <n v="0"/>
    <n v="0"/>
    <n v="105310.72118000001"/>
    <n v="65262.810840000006"/>
    <n v="1269916.0830999999"/>
    <n v="1160721.34772"/>
    <n v="0"/>
    <n v="0"/>
    <n v="0"/>
    <n v="0"/>
    <n v="0"/>
    <n v="0"/>
    <s v="Riesgos Catastroficos"/>
    <s v="Daños Sin Autos"/>
    <s v="Riesgos Catastroficos"/>
    <x v="44"/>
    <x v="0"/>
    <n v="55806634.746509999"/>
    <n v="49586162.051349998"/>
    <n v="558940177.29368985"/>
    <n v="533186385.44996989"/>
    <n v="535437122.91273993"/>
    <n v="512068683.5256899"/>
    <n v="23861872.30387"/>
    <n v="25393145.209070001"/>
    <n v="2047024.05226"/>
    <n v="2089187.4729500005"/>
    <n v="1404656.8837000001"/>
    <n v="1299430.13625"/>
    <n v="5.8866163803591727"/>
    <n v="5.1172476885055795"/>
    <n v="105226.74745000014"/>
    <n v="8.0979149639912151"/>
    <n v="100"/>
    <n v="100"/>
    <n v="2.5170069653552147"/>
    <n v="2.6205499326694159"/>
    <n v="0.25130719543210372"/>
    <n v="0.26233834442758963"/>
    <n v="0.24371029938309038"/>
    <n v="0.25376090709222393"/>
    <m/>
    <m/>
    <m/>
    <n v="0"/>
    <m/>
    <n v="0"/>
    <m/>
    <n v="0"/>
    <m/>
    <n v="25.996418378768915"/>
    <n v="7.7354046301891186"/>
    <n v="6.6365466787518494"/>
    <n v="5.3079930106360678"/>
    <n v="61.364059905698042"/>
    <n v="9.4074891957911078"/>
    <n v="8.2927307230352856"/>
    <n v="5.6226079556644208"/>
    <s v="Medianas"/>
    <n v="2025"/>
    <n v="2"/>
    <d v="2026-08-03T00:00:00"/>
    <n v="1.0336597699512124"/>
    <s v="55 Riesgos Catastroficos"/>
    <n v="8.0979149639912151"/>
    <n v="4.577848636881086"/>
    <n v="25.996418378768908"/>
    <n v="21.893510845174699"/>
    <n v="7.221273121700845E-3"/>
    <n v="3.4652252409512929E-3"/>
    <m/>
    <m/>
    <m/>
    <m/>
    <n v="6.4529196928866366E-3"/>
    <n v="2.6186223905515695E-3"/>
    <x v="44"/>
    <x v="7"/>
  </r>
  <r>
    <n v="2026"/>
    <n v="6"/>
    <n v="39"/>
    <x v="6"/>
    <s v="Terremoto y Erupcion Volcanica"/>
    <n v="27"/>
    <s v="670671cd97404156226e507973f2ab8330d3022ca96e0c93bdbdb320c41adcaf"/>
    <s v="62494afd1a4895e2be1120874c058412e30b56ad7bf55525b0ac454fd367add2"/>
    <x v="7"/>
    <n v="490750.66160000005"/>
    <n v="480437.53375999996"/>
    <n v="780792.57845000015"/>
    <n v="728012.24262000003"/>
    <n v="71968.917849999983"/>
    <n v="637.98119000000008"/>
    <n v="71811.198700000023"/>
    <n v="-2195.1516699999993"/>
    <n v="35563119.782749981"/>
    <n v="35274659.092"/>
    <n v="145.131"/>
    <n v="140.405"/>
    <n v="0"/>
    <n v="0"/>
    <n v="8904.65272"/>
    <n v="157.35583"/>
    <n v="57520.906219999997"/>
    <n v="43877.088889999999"/>
    <n v="0"/>
    <n v="0"/>
    <n v="0"/>
    <n v="0"/>
    <n v="0"/>
    <n v="0"/>
    <s v="Terremoto y Erupcion Volcanica"/>
    <s v="Daños Sin Autos"/>
    <s v="Riesgos Catastroficos"/>
    <x v="45"/>
    <x v="0"/>
    <n v="16937240.937909998"/>
    <n v="16996819.43369"/>
    <n v="558940177.29368985"/>
    <n v="533186385.44996989"/>
    <n v="535437122.91273993"/>
    <n v="512068683.5256899"/>
    <n v="9433065.3521900009"/>
    <n v="9697566.7351200003"/>
    <n v="907474.54581000016"/>
    <n v="276437.41434000002"/>
    <n v="1032287.50532"/>
    <n v="1016478.83944"/>
    <n v="5.202451623915298"/>
    <n v="4.954207038556202"/>
    <n v="10313.127840000088"/>
    <n v="2.1466116019886128"/>
    <n v="47.540114461413701"/>
    <n v="47.264882958575242"/>
    <n v="2.8974651975433083"/>
    <n v="2.8266319803792679"/>
    <n v="8.7800212175862202E-2"/>
    <n v="9.1654209355218272E-2"/>
    <n v="9.0106864479397045E-2"/>
    <n v="9.3822869708043169E-2"/>
    <m/>
    <m/>
    <m/>
    <n v="0"/>
    <m/>
    <n v="0"/>
    <m/>
    <n v="0"/>
    <m/>
    <n v="11180.727234293534"/>
    <n v="14.665067921734204"/>
    <n v="0.13279170447134556"/>
    <n v="7.9306817124838958"/>
    <n v="5558.9277435732765"/>
    <n v="31.095539096053272"/>
    <n v="15.480723975283714"/>
    <n v="0.35862869205952008"/>
    <s v="Medianas"/>
    <n v="2025"/>
    <n v="2"/>
    <d v="2026-08-03T00:00:00"/>
    <n v="1.0336597699512124"/>
    <s v="56 Terremoto y Erupcion Volcanica"/>
    <n v="2.1466116019886128"/>
    <n v="-1.1796583639800495"/>
    <n v="11180.727234293532"/>
    <n v="10813.385199102768"/>
    <n v="2.1955120451179495E-3"/>
    <n v="2.7065502899178925E-3"/>
    <m/>
    <m/>
    <m/>
    <m/>
    <n v="2.0604424658086542E-3"/>
    <n v="2.4544167380879814E-3"/>
    <x v="45"/>
    <x v="7"/>
  </r>
  <r>
    <n v="2026"/>
    <n v="6"/>
    <n v="41"/>
    <x v="11"/>
    <s v="Huracan y Otros Riesgos Hidrometeorologicos"/>
    <n v="29"/>
    <s v="35135aaa6cc23891b40cb3f378c53a17a1127210ce60e125ccf03efcfdaec458"/>
    <s v="62494afd1a4895e2be1120874c058412e30b56ad7bf55525b0ac454fd367add2"/>
    <x v="7"/>
    <n v="876881.58814999997"/>
    <n v="1050659.28883"/>
    <n v="1355705.0953799998"/>
    <n v="1499240.2865800001"/>
    <n v="110547.64774"/>
    <n v="467135.46499999991"/>
    <n v="1895956.5585099994"/>
    <n v="799513.24486999994"/>
    <n v="35563119.782749981"/>
    <n v="35274659.092"/>
    <n v="145.131"/>
    <n v="140.405"/>
    <n v="0"/>
    <n v="0"/>
    <n v="16378.55061"/>
    <n v="-40410.74293"/>
    <n v="155609.20358"/>
    <n v="155738.17425000001"/>
    <n v="0"/>
    <n v="0"/>
    <n v="0"/>
    <n v="0"/>
    <n v="0"/>
    <n v="0"/>
    <s v="Huracan y Otros Riesgos Hidrometeorologicos"/>
    <s v="Daños Sin Autos"/>
    <s v="Riesgos Catastroficos"/>
    <x v="46"/>
    <x v="0"/>
    <n v="24204021.398200002"/>
    <n v="22924639.598130003"/>
    <n v="558940177.29368985"/>
    <n v="533186385.44996989"/>
    <n v="535437122.91273993"/>
    <n v="512068683.5256899"/>
    <n v="14428806.951679999"/>
    <n v="15695578.629980002"/>
    <n v="1139589.9410999997"/>
    <n v="1835326.74049"/>
    <n v="1438357.57015"/>
    <n v="1675289.4356199999"/>
    <n v="6.0772979435274888"/>
    <n v="6.6939825131591135"/>
    <n v="-173777.70068000001"/>
    <n v="-16.539871919232397"/>
    <n v="60.964088926688362"/>
    <n v="62.71509068766774"/>
    <n v="3.6228756111379559"/>
    <n v="4.5831005732177523"/>
    <n v="0.15688290514304018"/>
    <n v="0.16376929253239417"/>
    <n v="0.19705291010822062"/>
    <n v="0.20517936804805398"/>
    <m/>
    <m/>
    <m/>
    <n v="0"/>
    <m/>
    <n v="0"/>
    <m/>
    <n v="0"/>
    <m/>
    <n v="-76.334991448358551"/>
    <n v="12.6069071621435"/>
    <n v="44.461174994245347"/>
    <n v="9.7006514144283216"/>
    <n v="-140.53018930726202"/>
    <n v="-8.2812496435835659E-2"/>
    <n v="10.525438234493405"/>
    <n v="-25.947872526828469"/>
    <s v="Medianas"/>
    <n v="2025"/>
    <n v="2"/>
    <d v="2026-08-03T00:00:00"/>
    <n v="1.0336597699512124"/>
    <s v="57 Huracan y Otros Riesgos Hidrometeorologicos"/>
    <n v="-16.539871919232397"/>
    <n v="-19.257641143655214"/>
    <n v="-76.334991448358551"/>
    <n v="-77.105611305005709"/>
    <n v="3.8121095777361733E-3"/>
    <n v="3.6933550294403449E-3"/>
    <m/>
    <m/>
    <m/>
    <m/>
    <n v="4.2431956113861439E-3"/>
    <n v="4.4809401886480001E-3"/>
    <x v="46"/>
    <x v="7"/>
  </r>
  <r>
    <n v="2026"/>
    <n v="6"/>
    <n v="127"/>
    <x v="52"/>
    <s v="Agricola y de Animales"/>
    <n v="263"/>
    <s v="4be84111a613654b362415e563cb7607df7b203b5d303802a8a546061bbc7847"/>
    <s v="62494afd1a4895e2be1120874c058412e30b56ad7bf55525b0ac454fd367add2"/>
    <x v="7"/>
    <n v="0"/>
    <n v="0"/>
    <n v="0"/>
    <n v="0"/>
    <m/>
    <m/>
    <m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8"/>
    <x v="0"/>
    <n v="590912.01783999999"/>
    <n v="833808.04034000007"/>
    <n v="558940177.29368985"/>
    <n v="533186385.44996989"/>
    <n v="535437122.91273993"/>
    <n v="512068683.5256899"/>
    <n v="305156.75800999999"/>
    <n v="265372.92543999996"/>
    <n v="295710.49171000003"/>
    <n v="147687.42582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2"/>
    <d v="2026-08-03T00:00:00"/>
    <n v="1.0336597699512124"/>
    <s v="59 Agricola y de Animales"/>
    <m/>
    <m/>
    <m/>
    <m/>
    <n v="0"/>
    <m/>
    <m/>
    <m/>
    <m/>
    <m/>
    <n v="0"/>
    <m/>
    <x v="48"/>
    <x v="7"/>
  </r>
  <r>
    <n v="2026"/>
    <n v="6"/>
    <n v="43"/>
    <x v="0"/>
    <s v="Agricola y de Animales"/>
    <n v="31"/>
    <s v="eb1e33e8a81b697b75855af6bfcdbcbf7cbbde9f94962ceaec1ed8af21f5a50f"/>
    <s v="62494afd1a4895e2be1120874c058412e30b56ad7bf55525b0ac454fd367add2"/>
    <x v="7"/>
    <n v="0"/>
    <n v="0"/>
    <n v="5041.7632999999996"/>
    <n v="0"/>
    <n v="1972.3053199999999"/>
    <n v="-5.8299999999999998E-2"/>
    <n v="1991.6323199999999"/>
    <n v="-5.6899999999999999E-2"/>
    <n v="35563119.782749981"/>
    <n v="35274659.092"/>
    <n v="145.131"/>
    <n v="140.405"/>
    <n v="0"/>
    <n v="0"/>
    <n v="186.03461999999999"/>
    <n v="-5.8299999999999998E-2"/>
    <n v="707.80690000000004"/>
    <n v="0"/>
    <n v="0"/>
    <n v="0"/>
    <n v="0"/>
    <n v="0"/>
    <n v="0"/>
    <n v="0"/>
    <s v="Agricola y de Animales"/>
    <s v="Daños Sin Autos"/>
    <s v="Agricola y de Animales"/>
    <x v="48"/>
    <x v="0"/>
    <n v="63098720.828300007"/>
    <n v="63645419.190459996"/>
    <n v="558940177.29368985"/>
    <n v="533186385.44996989"/>
    <n v="535437122.91273993"/>
    <n v="512068683.5256899"/>
    <n v="305156.75800999999"/>
    <n v="265372.92543999996"/>
    <n v="295710.49171000003"/>
    <n v="147687.42582999996"/>
    <n v="0"/>
    <n v="0"/>
    <m/>
    <m/>
    <m/>
    <m/>
    <m/>
    <m/>
    <m/>
    <m/>
    <m/>
    <m/>
    <m/>
    <m/>
    <m/>
    <m/>
    <m/>
    <n v="0"/>
    <m/>
    <n v="0"/>
    <m/>
    <n v="0"/>
    <m/>
    <n v="-3383127.9931389363"/>
    <m/>
    <m/>
    <n v="0.66697170891529201"/>
    <n v="-319198.83361921099"/>
    <m/>
    <n v="26.283244766333862"/>
    <m/>
    <s v="Medianas"/>
    <n v="2025"/>
    <n v="2"/>
    <d v="2026-08-03T00:00:00"/>
    <n v="1.0336597699512124"/>
    <s v="59 Agricola y de Animales"/>
    <m/>
    <m/>
    <n v="-3383127.9931389363"/>
    <n v="-3272964.1391341095"/>
    <n v="1.4176943223202608E-5"/>
    <m/>
    <m/>
    <m/>
    <m/>
    <m/>
    <n v="0"/>
    <m/>
    <x v="48"/>
    <x v="7"/>
  </r>
  <r>
    <n v="2026"/>
    <n v="6"/>
    <n v="43"/>
    <x v="0"/>
    <s v="AyA Agricola"/>
    <n v="31"/>
    <s v="eb1e33e8a81b697b75855af6bfcdbcbf7cbbde9f94962ceaec1ed8af21f5a50f"/>
    <s v="62494afd1a4895e2be1120874c058412e30b56ad7bf55525b0ac454fd367add2"/>
    <x v="7"/>
    <n v="0"/>
    <n v="0"/>
    <n v="5041.7632999999996"/>
    <n v="0"/>
    <n v="1972.3053199999999"/>
    <n v="-5.8299999999999998E-2"/>
    <n v="1991.6323199999999"/>
    <n v="-5.6899999999999999E-2"/>
    <n v="35563119.782749981"/>
    <n v="35274659.092"/>
    <n v="145.131"/>
    <n v="140.405"/>
    <n v="0"/>
    <n v="0"/>
    <n v="186.03461999999999"/>
    <n v="-5.8299999999999998E-2"/>
    <n v="707.80690000000004"/>
    <n v="0"/>
    <n v="0"/>
    <n v="0"/>
    <n v="0"/>
    <n v="0"/>
    <n v="0"/>
    <n v="0"/>
    <s v="AyA Agricola"/>
    <s v="Daños Sin Autos"/>
    <s v="Agricola y de Animales"/>
    <x v="49"/>
    <x v="0"/>
    <n v="63098720.828300007"/>
    <n v="63645419.190459996"/>
    <n v="558940177.29368985"/>
    <n v="533186385.44996989"/>
    <n v="535437122.91273993"/>
    <n v="512068683.5256899"/>
    <n v="204564.57133000001"/>
    <n v="156550.80340999999"/>
    <n v="222840.65741999997"/>
    <n v="135146.33537999997"/>
    <n v="0"/>
    <n v="0"/>
    <m/>
    <m/>
    <m/>
    <m/>
    <m/>
    <m/>
    <m/>
    <m/>
    <m/>
    <m/>
    <m/>
    <m/>
    <m/>
    <m/>
    <m/>
    <n v="0"/>
    <m/>
    <n v="0"/>
    <m/>
    <n v="0"/>
    <m/>
    <n v="-3383127.9931389363"/>
    <m/>
    <m/>
    <n v="0.88507426913693232"/>
    <n v="-319198.83361921099"/>
    <m/>
    <n v="26.283244766333862"/>
    <m/>
    <s v="Medianas"/>
    <n v="2025"/>
    <n v="2"/>
    <d v="2026-08-03T00:00:00"/>
    <n v="1.0336597699512124"/>
    <s v="60 AyA Agricola"/>
    <m/>
    <m/>
    <n v="-3383127.9931389363"/>
    <n v="-3272964.1391341095"/>
    <n v="1.4176943223202608E-5"/>
    <m/>
    <m/>
    <m/>
    <m/>
    <m/>
    <n v="0"/>
    <m/>
    <x v="49"/>
    <x v="7"/>
  </r>
  <r>
    <n v="2026"/>
    <n v="6"/>
    <n v="127"/>
    <x v="52"/>
    <s v="AyA Agricola"/>
    <n v="263"/>
    <s v="4be84111a613654b362415e563cb7607df7b203b5d303802a8a546061bbc7847"/>
    <s v="62494afd1a4895e2be1120874c058412e30b56ad7bf55525b0ac454fd367add2"/>
    <x v="7"/>
    <n v="0"/>
    <n v="0"/>
    <n v="0"/>
    <n v="0"/>
    <m/>
    <m/>
    <m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9"/>
    <x v="0"/>
    <n v="590912.01783999999"/>
    <n v="833808.04034000007"/>
    <n v="558940177.29368985"/>
    <n v="533186385.44996989"/>
    <n v="535437122.91273993"/>
    <n v="512068683.5256899"/>
    <n v="204564.57133000001"/>
    <n v="156550.80340999999"/>
    <n v="222840.65741999997"/>
    <n v="135146.33537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2"/>
    <d v="2026-08-03T00:00:00"/>
    <n v="1.0336597699512124"/>
    <s v="60 AyA Agricola"/>
    <m/>
    <m/>
    <m/>
    <m/>
    <n v="0"/>
    <m/>
    <m/>
    <m/>
    <m/>
    <m/>
    <n v="0"/>
    <m/>
    <x v="49"/>
    <x v="7"/>
  </r>
  <r>
    <n v="2026"/>
    <n v="6"/>
    <n v="23"/>
    <x v="28"/>
    <s v="Diversos"/>
    <n v="17"/>
    <s v="4523540f1504cd17100c4835e85b7eefd49911580f8efff0599a8f283be6b9e3"/>
    <s v="62494afd1a4895e2be1120874c058412e30b56ad7bf55525b0ac454fd367add2"/>
    <x v="7"/>
    <n v="956452.55241999996"/>
    <n v="789922.22794000001"/>
    <n v="2214972.4766700002"/>
    <n v="2052885.3684400003"/>
    <n v="419810.29181000002"/>
    <n v="98395.119630000001"/>
    <n v="771790.51799999992"/>
    <n v="250279.60029999993"/>
    <n v="35563119.782749981"/>
    <n v="35274659.092"/>
    <n v="145.131"/>
    <n v="140.405"/>
    <n v="0"/>
    <n v="0"/>
    <n v="37757.045050000001"/>
    <n v="23813.555949999998"/>
    <n v="153394.67531999998"/>
    <n v="72572.7745"/>
    <n v="0"/>
    <n v="0"/>
    <n v="0"/>
    <n v="0"/>
    <n v="0"/>
    <n v="0"/>
    <s v="Diversos"/>
    <s v="Daños Sin Autos"/>
    <s v="Diversos"/>
    <x v="52"/>
    <x v="0"/>
    <n v="12771305.68936"/>
    <n v="12724961.123440001"/>
    <n v="558940177.29368985"/>
    <n v="533186385.44996989"/>
    <n v="535437122.91273993"/>
    <n v="512068683.5256899"/>
    <n v="18731365.569540001"/>
    <n v="19037256.571589999"/>
    <n v="4255932.8630999988"/>
    <n v="5127603.960119999"/>
    <n v="956452.55241999996"/>
    <n v="789922.22794000001"/>
    <n v="5.1061549616827442"/>
    <n v="4.1493490670227668"/>
    <n v="166530.32447999995"/>
    <n v="21.081863326505747"/>
    <n v="100"/>
    <n v="100"/>
    <n v="7.4890741454637437"/>
    <n v="6.2076592633742873"/>
    <n v="0.17111894819424317"/>
    <n v="0.17863022780657531"/>
    <n v="0.1481512374464258"/>
    <n v="0.1542609914164709"/>
    <m/>
    <m/>
    <m/>
    <n v="0"/>
    <m/>
    <n v="0"/>
    <m/>
    <n v="0"/>
    <m/>
    <n v="326.65763646472845"/>
    <n v="43.892432588297574"/>
    <n v="12.456304703135126"/>
    <n v="9.8641192263595165"/>
    <n v="58.552738319620865"/>
    <n v="111.36669553676768"/>
    <n v="24.614312701033594"/>
    <n v="32.813346484362391"/>
    <s v="Medianas"/>
    <n v="2025"/>
    <n v="2"/>
    <d v="2026-08-03T00:00:00"/>
    <n v="1.0336597699512124"/>
    <s v="63 Diversos"/>
    <n v="21.081863326505747"/>
    <n v="17.138991809868603"/>
    <n v="326.65763646472834"/>
    <n v="312.76409208115564"/>
    <n v="6.2282850610434369E-3"/>
    <n v="2.6072818492717306E-3"/>
    <m/>
    <m/>
    <m/>
    <m/>
    <n v="5.8101388176501796E-3"/>
    <n v="1.7217097680002705E-3"/>
    <x v="52"/>
    <x v="7"/>
  </r>
  <r>
    <n v="2026"/>
    <n v="6"/>
    <n v="105"/>
    <x v="35"/>
    <s v="Miscelaneos"/>
    <n v="226"/>
    <s v="8f1f64db81c40ea10e1e9080c9ae60a7acb8925968c431ee16784dea9841c66f"/>
    <s v="62494afd1a4895e2be1120874c058412e30b56ad7bf55525b0ac454fd367add2"/>
    <x v="7"/>
    <n v="437071.22914999997"/>
    <n v="539040.88608000008"/>
    <n v="1250908.51516"/>
    <n v="1510865.0621100001"/>
    <n v="44316.252990000001"/>
    <n v="83091.894729999985"/>
    <n v="118603.89925000002"/>
    <n v="185942.38825999998"/>
    <n v="35563119.782749981"/>
    <n v="35274659.092"/>
    <n v="145.131"/>
    <n v="140.405"/>
    <n v="0"/>
    <n v="0"/>
    <n v="43981.602509999997"/>
    <n v="80911.745970000004"/>
    <n v="560703.38060999999"/>
    <n v="543243.75369000004"/>
    <n v="0"/>
    <n v="0"/>
    <n v="0"/>
    <n v="0"/>
    <n v="0"/>
    <n v="0"/>
    <s v="Miscelaneos"/>
    <s v="Daños Sin Autos"/>
    <s v="Diversos"/>
    <x v="53"/>
    <x v="0"/>
    <n v="1100860.8072800001"/>
    <n v="1102266.38717"/>
    <n v="558940177.29368985"/>
    <n v="533186385.44996989"/>
    <n v="535437122.91273993"/>
    <n v="512068683.5256899"/>
    <n v="8825960.7029900011"/>
    <n v="9299326.5157200005"/>
    <n v="1450320.2206299996"/>
    <n v="1811773.9441199994"/>
    <n v="437467.76686000003"/>
    <n v="539187.31670000008"/>
    <n v="4.9521093947532746"/>
    <n v="5.7965583332167236"/>
    <n v="-101969.65693000011"/>
    <n v="-18.916868750261486"/>
    <n v="99.909356130887929"/>
    <n v="99.972842347090761"/>
    <n v="39.702678691042948"/>
    <n v="48.902959607065029"/>
    <n v="7.8196423679227661E-2"/>
    <n v="8.1628861811516448E-2"/>
    <n v="0.10109802140298264"/>
    <n v="0.10526730171597322"/>
    <m/>
    <m/>
    <m/>
    <n v="0"/>
    <m/>
    <n v="0"/>
    <m/>
    <n v="0"/>
    <m/>
    <n v="-46.66597369815446"/>
    <n v="10.139366317061093"/>
    <n v="15.414766648641223"/>
    <n v="3.0556185013230812"/>
    <n v="-45.642499759791065"/>
    <n v="3.2139581544021301"/>
    <n v="7.8440052318128641"/>
    <n v="14.894187999476195"/>
    <s v="Medianas"/>
    <n v="2025"/>
    <n v="2"/>
    <d v="2026-08-03T00:00:00"/>
    <n v="1.0336597699512124"/>
    <s v="64 Miscelaneos"/>
    <n v="-18.916868750261486"/>
    <n v="-21.55723420137987"/>
    <n v="-46.66597369815446"/>
    <n v="-48.402726068788724"/>
    <n v="3.5174318867456549E-3"/>
    <n v="2.4523387457603646E-3"/>
    <m/>
    <m/>
    <m/>
    <m/>
    <n v="4.2760964058443599E-3"/>
    <n v="3.3600088510384245E-3"/>
    <x v="53"/>
    <x v="7"/>
  </r>
  <r>
    <n v="2026"/>
    <n v="6"/>
    <n v="43"/>
    <x v="0"/>
    <s v="Tecnicos"/>
    <n v="31"/>
    <s v="eb1e33e8a81b697b75855af6bfcdbcbf7cbbde9f94962ceaec1ed8af21f5a50f"/>
    <s v="62494afd1a4895e2be1120874c058412e30b56ad7bf55525b0ac454fd367add2"/>
    <x v="7"/>
    <n v="523301.19308"/>
    <n v="512219.82722000004"/>
    <n v="948765.36178999976"/>
    <n v="883113.22349"/>
    <n v="99379.459300000002"/>
    <n v="76624.557009999975"/>
    <n v="306665.16994000005"/>
    <n v="202946.00352999996"/>
    <n v="35563119.782749981"/>
    <n v="35274659.092"/>
    <n v="145.131"/>
    <n v="140.405"/>
    <n v="0"/>
    <n v="0"/>
    <n v="29864.33064"/>
    <n v="36897.788780000003"/>
    <n v="98399.668959999995"/>
    <n v="93502.373749999999"/>
    <n v="0"/>
    <n v="0"/>
    <n v="0"/>
    <n v="0"/>
    <n v="0"/>
    <n v="0"/>
    <s v="Tecnicos"/>
    <s v="Daños Sin Autos"/>
    <s v="Diversos"/>
    <x v="54"/>
    <x v="0"/>
    <n v="63098720.828300007"/>
    <n v="63645419.190459996"/>
    <n v="558940177.29368985"/>
    <n v="533186385.44996989"/>
    <n v="535437122.91273993"/>
    <n v="512068683.5256899"/>
    <n v="9905404.8665500041"/>
    <n v="9737930.0558699984"/>
    <n v="2805612.6424699998"/>
    <n v="3315830.0159999998"/>
    <n v="886348.31666999997"/>
    <n v="827745.40113000001"/>
    <n v="5.2829864112587535"/>
    <n v="5.2600483293801776"/>
    <n v="11081.365859999962"/>
    <n v="2.1634004134791995"/>
    <n v="59.040129398117024"/>
    <n v="61.881325649256524"/>
    <n v="0.82933724520972785"/>
    <n v="0.80480234671276729"/>
    <n v="9.3623828513053245E-2"/>
    <n v="9.7733453786931809E-2"/>
    <n v="9.6067686872335342E-2"/>
    <n v="0.10002951629325767"/>
    <m/>
    <m/>
    <m/>
    <n v="0"/>
    <m/>
    <n v="0"/>
    <m/>
    <n v="0"/>
    <m/>
    <n v="29.696618392234718"/>
    <n v="18.990871913568771"/>
    <n v="14.959311010249021"/>
    <n v="3.5421660779411264"/>
    <n v="-19.062004452181171"/>
    <n v="5.2376159166761305"/>
    <n v="30.350031616610433"/>
    <n v="39.461873854298808"/>
    <s v="Medianas"/>
    <n v="2025"/>
    <n v="2"/>
    <d v="2026-08-03T00:00:00"/>
    <n v="1.0336597699512124"/>
    <s v="65 Tecnicos"/>
    <n v="2.1634004134791995"/>
    <n v="-1.1634162580389513"/>
    <n v="29.696618392234715"/>
    <n v="25.473218715241526"/>
    <n v="2.6678350144359432E-3"/>
    <n v="2.7909945421544643E-3"/>
    <m/>
    <m/>
    <m/>
    <m/>
    <n v="2.4994139950826927E-3"/>
    <n v="2.76681084274152E-3"/>
    <x v="54"/>
    <x v="7"/>
  </r>
  <r>
    <n v="2026"/>
    <n v="6"/>
    <n v="41"/>
    <x v="11"/>
    <s v="Total General"/>
    <n v="29"/>
    <s v="35135aaa6cc23891b40cb3f378c53a17a1127210ce60e125ccf03efcfdaec458"/>
    <s v="62494afd1a4895e2be1120874c058412e30b56ad7bf55525b0ac454fd367add2"/>
    <x v="8"/>
    <n v="24204021.398200002"/>
    <n v="22924639.598130003"/>
    <n v="40131755.389679998"/>
    <n v="35459562.447160006"/>
    <n v="10293318.560730005"/>
    <n v="2344714.9946500016"/>
    <n v="21137111.371539991"/>
    <n v="14531349.997570002"/>
    <n v="35563119.782749981"/>
    <n v="35274659.092"/>
    <n v="145.131"/>
    <n v="140.405"/>
    <n v="115556.38824"/>
    <n v="95809.291209999996"/>
    <n v="7066396.9472200004"/>
    <n v="5620625.91842"/>
    <n v="10516806.90959"/>
    <n v="9606869.0729699992"/>
    <n v="5273128.8162900005"/>
    <n v="4664017.35317"/>
    <n v="457675.29118"/>
    <n v="433937.89377999998"/>
    <n v="2270.36069"/>
    <n v="7109.6647699999994"/>
    <s v="Total General"/>
    <s v="Totales"/>
    <s v="Total General"/>
    <x v="0"/>
    <x v="0"/>
    <n v="24204021.398200002"/>
    <n v="22924639.598130003"/>
    <n v="558940177.29368985"/>
    <n v="533186385.44996989"/>
    <n v="535437122.91273993"/>
    <n v="512068683.5256899"/>
    <n v="558940177.29368985"/>
    <n v="533186385.44996989"/>
    <n v="290994775.94425023"/>
    <n v="269811598.98249996"/>
    <n v="24204021.398200002"/>
    <n v="22924639.598130003"/>
    <n v="4.3303420261167282"/>
    <n v="4.2995545692306649"/>
    <n v="1279381.8000699989"/>
    <n v="5.5808153257701054"/>
    <n v="100"/>
    <n v="100"/>
    <n v="100"/>
    <n v="100"/>
    <n v="4.3303420261167282"/>
    <n v="4.5204227279819227"/>
    <n v="4.2995545692306649"/>
    <n v="4.4768681107951211"/>
    <n v="0.94341559803801411"/>
    <n v="8.1882696891821191E-2"/>
    <n v="4.0619028336677613E-4"/>
    <n v="609111.46312000044"/>
    <n v="13.059802676463139"/>
    <n v="23737.397400000016"/>
    <n v="5.4702292056647339"/>
    <n v="-4839.3040799999999"/>
    <n v="-68.066557799180174"/>
    <n v="339.00084164670517"/>
    <n v="42.527307307270419"/>
    <n v="10.227925218249728"/>
    <n v="3.5372863747567873"/>
    <n v="25.722598333077062"/>
    <n v="9.4717418308553079"/>
    <n v="67.19146798042226"/>
    <n v="58.506323712001652"/>
    <s v="Medianas"/>
    <n v="2025"/>
    <n v="2"/>
    <d v="2026-08-03T00:00:00"/>
    <n v="1.0336597699512124"/>
    <s v="10 Total General"/>
    <n v="5.5808153257701054"/>
    <n v="2.1427150354834787"/>
    <n v="339.00084164670517"/>
    <n v="324.70535703196174"/>
    <n v="0.11284655461849005"/>
    <n v="1.8751862063152733E-3"/>
    <n v="26510532.13806"/>
    <n v="23547766.461540002"/>
    <n v="7.4545012642335817E-2"/>
    <n v="6.6645607246507726E-2"/>
    <n v="0.10035873575722083"/>
    <n v="1.8486169493792291E-3"/>
    <x v="0"/>
    <x v="8"/>
  </r>
  <r>
    <n v="2026"/>
    <n v="6"/>
    <n v="41"/>
    <x v="11"/>
    <s v="Total General Sin Pensiones"/>
    <n v="29"/>
    <s v="35135aaa6cc23891b40cb3f378c53a17a1127210ce60e125ccf03efcfdaec458"/>
    <s v="62494afd1a4895e2be1120874c058412e30b56ad7bf55525b0ac454fd367add2"/>
    <x v="8"/>
    <n v="24204021.398200002"/>
    <n v="22924639.598130003"/>
    <n v="40131755.389679998"/>
    <n v="35459562.447160006"/>
    <n v="10293318.560730005"/>
    <n v="2344714.9946500016"/>
    <n v="21137111.371539995"/>
    <n v="14531349.997570002"/>
    <n v="35563119.782749981"/>
    <n v="35274659.092"/>
    <n v="145.131"/>
    <n v="140.405"/>
    <n v="115556.38824"/>
    <n v="95809.291209999996"/>
    <n v="7066396.9472200004"/>
    <n v="5620625.91842"/>
    <n v="10516806.90959"/>
    <n v="9606869.0729699992"/>
    <n v="5273128.8162900005"/>
    <n v="4664017.35317"/>
    <n v="457675.29118"/>
    <n v="433937.89377999998"/>
    <n v="2270.36069"/>
    <n v="7109.6647699999994"/>
    <s v="Total General Sin Pensiones"/>
    <s v="Totales"/>
    <s v="Total General Sin Pensiones"/>
    <x v="1"/>
    <x v="0"/>
    <n v="24204021.398200002"/>
    <n v="22924639.598130003"/>
    <n v="558940177.29368985"/>
    <n v="533186385.44996989"/>
    <n v="535437122.91273993"/>
    <n v="512068683.5256899"/>
    <n v="535437122.91273993"/>
    <n v="512068683.5256899"/>
    <n v="272087211.59836"/>
    <n v="252694789.22596997"/>
    <n v="24204021.398200002"/>
    <n v="22924639.598130003"/>
    <n v="4.5204227279819227"/>
    <n v="4.4768681107951211"/>
    <n v="1279381.8000699989"/>
    <n v="5.5808153257701054"/>
    <n v="100"/>
    <n v="100"/>
    <n v="100"/>
    <n v="100"/>
    <n v="4.3303420261167282"/>
    <n v="4.5204227279819227"/>
    <n v="4.2995545692306649"/>
    <n v="4.4768681107951211"/>
    <n v="0.98482689948813307"/>
    <n v="8.5476944275039976E-2"/>
    <n v="4.240200376188709E-4"/>
    <n v="609111.46312000044"/>
    <n v="13.059802676463139"/>
    <n v="23737.397400000016"/>
    <n v="5.4702292056647339"/>
    <n v="-4839.3040799999999"/>
    <n v="-68.066557799180174"/>
    <n v="339.00084164670517"/>
    <n v="42.527307307270419"/>
    <n v="10.227925218249728"/>
    <n v="3.7830953172192561"/>
    <n v="25.722598333077062"/>
    <n v="9.4717418308553079"/>
    <n v="67.19146798042226"/>
    <n v="58.506323712001652"/>
    <s v="Medianas"/>
    <n v="2025"/>
    <n v="2"/>
    <d v="2026-08-03T00:00:00"/>
    <n v="1.0336597699512124"/>
    <s v="11 Total General Sin Pensiones"/>
    <n v="5.5808153257701054"/>
    <n v="2.1427150354834787"/>
    <n v="339.00084164670517"/>
    <n v="324.70535703196174"/>
    <n v="0.11284655461849005"/>
    <n v="2.043422163965553E-3"/>
    <m/>
    <m/>
    <m/>
    <m/>
    <n v="0.10035873575722083"/>
    <n v="2.0042348081454275E-3"/>
    <x v="1"/>
    <x v="8"/>
  </r>
  <r>
    <n v="2026"/>
    <n v="6"/>
    <n v="18"/>
    <x v="24"/>
    <s v="Vida Total"/>
    <n v="5"/>
    <s v="ef2d127de37b942baad06145e54b0c619a1f22327b2ebbcfbec78f5564afe39d"/>
    <s v="62494afd1a4895e2be1120874c058412e30b56ad7bf55525b0ac454fd367add2"/>
    <x v="8"/>
    <n v="9959445.0130899996"/>
    <n v="10878150.41807"/>
    <n v="18855441.925279997"/>
    <n v="19630433.361400001"/>
    <n v="4199716.1823899997"/>
    <n v="3369406.4783000001"/>
    <n v="8109751.4800399998"/>
    <n v="6477084.98379"/>
    <n v="35563119.782749981"/>
    <n v="35274659.092"/>
    <n v="145.131"/>
    <n v="140.405"/>
    <n v="0"/>
    <n v="0"/>
    <n v="4059193.9221799998"/>
    <n v="3233745.4007700002"/>
    <n v="6486182.5941099999"/>
    <n v="4929350.4760500006"/>
    <n v="4470454.95945"/>
    <n v="6329552.5917299995"/>
    <n v="1815573.1861699999"/>
    <n v="1616133.6780099999"/>
    <n v="3673416.8674699999"/>
    <n v="2932464.1483300002"/>
    <s v="Vida Total"/>
    <s v="Totales"/>
    <s v="Vida Total"/>
    <x v="2"/>
    <x v="0"/>
    <n v="12682763.976389999"/>
    <n v="13516428.326850001"/>
    <n v="558940177.29368985"/>
    <n v="533186385.44996989"/>
    <n v="535437122.91273993"/>
    <n v="512068683.5256899"/>
    <n v="229504437.01060998"/>
    <n v="215530450.89256996"/>
    <n v="107972465.57320999"/>
    <n v="106915701.13472"/>
    <n v="9959445.0130899996"/>
    <n v="10878150.41807"/>
    <n v="4.3395435586413411"/>
    <n v="5.0471524432026351"/>
    <n v="-918705.40498000011"/>
    <n v="-8.4454192088933908"/>
    <n v="100"/>
    <n v="100"/>
    <n v="78.527401689649992"/>
    <n v="80.480953658895686"/>
    <n v="1.7818445368003852"/>
    <n v="1.8600587420818577"/>
    <n v="2.0402153383735868"/>
    <n v="2.1243537767574212"/>
    <n v="1.9478729987443908"/>
    <n v="0.79108413319524018"/>
    <n v="1.6005864267017105"/>
    <n v="-1859097.6322799996"/>
    <n v="-29.371706851903557"/>
    <n v="199439.50815999997"/>
    <n v="12.3405328948764"/>
    <n v="740952.71913999971"/>
    <n v="25.267238801946235"/>
    <n v="24.642610187801495"/>
    <n v="42.168174801609787"/>
    <n v="30.974075084519743"/>
    <n v="3.8896177466119002"/>
    <n v="25.526082579458741"/>
    <n v="31.582905813333937"/>
    <n v="62.58217161302381"/>
    <n v="65.601855994651714"/>
    <s v="Medianas"/>
    <n v="2025"/>
    <n v="2"/>
    <d v="2026-08-03T00:00:00"/>
    <n v="1.0336597699512124"/>
    <s v="12 Vida Total"/>
    <n v="-8.4454192088933908"/>
    <n v="-11.42677363226791"/>
    <n v="24.642610187801502"/>
    <n v="20.583787636123716"/>
    <n v="5.3019650808098943E-2"/>
    <n v="1.8831638297345558E-3"/>
    <m/>
    <m/>
    <m/>
    <m/>
    <n v="5.5558651561259213E-2"/>
    <n v="2.5473747784926326E-3"/>
    <x v="2"/>
    <x v="8"/>
  </r>
  <r>
    <n v="2026"/>
    <n v="6"/>
    <n v="77"/>
    <x v="43"/>
    <s v="Vida Individual"/>
    <n v="49"/>
    <s v="0e17daca5f3e175f448bacace3bc0da47d0655a74c8dd0dc497a3afbdad95f1f"/>
    <s v="62494afd1a4895e2be1120874c058412e30b56ad7bf55525b0ac454fd367add2"/>
    <x v="8"/>
    <n v="9324828.4938399997"/>
    <n v="7869262.4052400002"/>
    <n v="18275376.748579998"/>
    <n v="17094020.66965"/>
    <n v="2894771.30217"/>
    <n v="2023947.1214300003"/>
    <n v="5501061.0264099995"/>
    <n v="3645357.4207899999"/>
    <n v="35563119.782749981"/>
    <n v="35274659.092"/>
    <n v="145.131"/>
    <n v="140.405"/>
    <n v="0"/>
    <n v="0"/>
    <n v="2892668.4661999997"/>
    <n v="2019947.64641"/>
    <n v="2511972.2817600002"/>
    <n v="1789756.7991099998"/>
    <n v="6156648.4184699999"/>
    <n v="5513647.4510300001"/>
    <n v="3168180.0753699997"/>
    <n v="2355614.9542100001"/>
    <n v="0"/>
    <n v="0"/>
    <s v="Vida Individual"/>
    <s v="Vida"/>
    <s v="Vida"/>
    <x v="3"/>
    <x v="0"/>
    <n v="9771555.1653899997"/>
    <n v="8235194.7031499995"/>
    <n v="558940177.29368985"/>
    <n v="533186385.44996989"/>
    <n v="535437122.91273993"/>
    <n v="512068683.5256899"/>
    <n v="171635604.89679998"/>
    <n v="160803690.49424002"/>
    <n v="79251984.91757001"/>
    <n v="77260926.294649988"/>
    <n v="9500382.5999699999"/>
    <n v="7992498.94307"/>
    <n v="5.4329219741129915"/>
    <n v="4.8937075890816555"/>
    <n v="1455566.0885999994"/>
    <n v="18.496855405797174"/>
    <n v="98.152136461003636"/>
    <n v="98.458097539858244"/>
    <n v="95.428295046296554"/>
    <n v="95.556482741445947"/>
    <n v="1.6683052807170733"/>
    <n v="1.7415356714741024"/>
    <n v="1.4758933498646865"/>
    <n v="1.5367591611067948"/>
    <n v="3.5870461855346578"/>
    <n v="1.8458757885783339"/>
    <m/>
    <n v="643000.9674399998"/>
    <n v="11.661989148759977"/>
    <n v="812565.12115999963"/>
    <n v="34.494819270346696"/>
    <n v="0"/>
    <m/>
    <n v="43.026034204131157"/>
    <n v="31.043694842026227"/>
    <n v="25.719654742765858"/>
    <n v="3.6526167832652416"/>
    <n v="43.205120753553359"/>
    <n v="40.352716246650914"/>
    <n v="115.15527011202794"/>
    <n v="112.86157132714725"/>
    <s v="Medianas"/>
    <n v="2025"/>
    <n v="2"/>
    <d v="2026-08-03T00:00:00"/>
    <n v="1.0336597699512124"/>
    <s v="13 Vida Individual"/>
    <n v="18.496855405797174"/>
    <n v="14.638161269824876"/>
    <n v="43.02603420413115"/>
    <n v="38.368579644810808"/>
    <n v="5.1388564502275566E-2"/>
    <n v="2.95166411767998E-3"/>
    <m/>
    <m/>
    <m/>
    <m/>
    <n v="4.838001895737646E-2"/>
    <n v="2.394837396743539E-3"/>
    <x v="3"/>
    <x v="8"/>
  </r>
  <r>
    <n v="2026"/>
    <n v="6"/>
    <n v="104"/>
    <x v="53"/>
    <s v="Vida Gpo y Col"/>
    <n v="225"/>
    <s v="0e6523810856a138a75dec70a9cf3778a5c70b83ac915f22c33f05db97cb3e68"/>
    <s v="62494afd1a4895e2be1120874c058412e30b56ad7bf55525b0ac454fd367add2"/>
    <x v="8"/>
    <n v="2349113.6323099998"/>
    <n v="2319286.4401999996"/>
    <n v="4593785.6773600001"/>
    <n v="4536371.5219100006"/>
    <n v="607379.94198"/>
    <n v="700607.59397000005"/>
    <n v="975782.35814999999"/>
    <n v="1295998.9388999997"/>
    <n v="35563119.782749981"/>
    <n v="35274659.092"/>
    <n v="145.131"/>
    <n v="140.405"/>
    <n v="0"/>
    <n v="0"/>
    <n v="519762.66119000001"/>
    <n v="632863.79327999987"/>
    <n v="1829243.5739200001"/>
    <n v="1926384.4281199998"/>
    <n v="1795174.1744600001"/>
    <n v="1659529.5192400001"/>
    <n v="0"/>
    <n v="164002.5754"/>
    <n v="553939.45785000001"/>
    <n v="495754.34555999999"/>
    <s v="Vida Gpo y Col"/>
    <s v="Vida"/>
    <s v="Vida"/>
    <x v="4"/>
    <x v="0"/>
    <n v="2536028.02079"/>
    <n v="2462424.9121500002"/>
    <n v="558940177.29368985"/>
    <n v="533186385.44996989"/>
    <n v="535437122.91273993"/>
    <n v="512068683.5256899"/>
    <n v="57868832.11381001"/>
    <n v="54726760.39833001"/>
    <n v="28720480.655640002"/>
    <n v="29654774.840070006"/>
    <n v="2484517.15919"/>
    <n v="2432917.8809199999"/>
    <n v="4.0593762592098344"/>
    <n v="4.2379384844252046"/>
    <n v="29827.192110000178"/>
    <n v="1.2860503814021484"/>
    <n v="94.550106994465494"/>
    <n v="95.329417338285538"/>
    <n v="92.629640250513702"/>
    <n v="94.187092924387969"/>
    <n v="0.42027997409026474"/>
    <n v="0.43872819641846805"/>
    <n v="0.43498605806348439"/>
    <n v="0.45292487410697979"/>
    <n v="3.1021434317690226"/>
    <m/>
    <n v="0.95723282744081173"/>
    <n v="135644.65522000007"/>
    <n v="8.1736813745934445"/>
    <n v="-164002.5754"/>
    <m/>
    <n v="58185.112290000019"/>
    <n v="11.736682252230102"/>
    <n v="-13.306685909829296"/>
    <n v="25.855707175081744"/>
    <n v="30.207894196526425"/>
    <n v="2.1147972739819916"/>
    <n v="-17.871322911968225"/>
    <n v="-5.0426515487773997"/>
    <n v="28.414076102296654"/>
    <n v="32.85241429705831"/>
    <s v="Medianas"/>
    <n v="2025"/>
    <n v="2"/>
    <d v="2026-08-03T00:00:00"/>
    <n v="1.0336597699512124"/>
    <s v="14 Vida Gpo y Col"/>
    <n v="1.2860503814021484"/>
    <n v="-2.012196541050717"/>
    <n v="-13.306685909829296"/>
    <n v="-16.129739581271963"/>
    <n v="1.2917274146426919E-2"/>
    <n v="1.6478535613836426E-3"/>
    <m/>
    <m/>
    <m/>
    <m/>
    <n v="1.2838977117734005E-2"/>
    <n v="1.7960122597772204E-3"/>
    <x v="4"/>
    <x v="8"/>
  </r>
  <r>
    <n v="2026"/>
    <n v="6"/>
    <n v="65"/>
    <x v="47"/>
    <s v="Accidentes y Enfermedades Total"/>
    <n v="225"/>
    <s v="0e6523810856a138a75dec70a9cf3778a5c70b83ac915f22c33f05db97cb3e68"/>
    <s v="62494afd1a4895e2be1120874c058412e30b56ad7bf55525b0ac454fd367add2"/>
    <x v="8"/>
    <n v="3219378.6591699999"/>
    <n v="2893563.4842399997"/>
    <n v="6390151.5341800004"/>
    <n v="5741229.1781000001"/>
    <n v="2023485.55235"/>
    <n v="1850292.5009599999"/>
    <n v="4391784.7085799994"/>
    <n v="3674580.9095499995"/>
    <n v="35563119.782749981"/>
    <n v="35274659.092"/>
    <n v="145.131"/>
    <n v="140.405"/>
    <n v="0"/>
    <n v="0"/>
    <n v="1932606.47224"/>
    <n v="1734776.5651"/>
    <n v="3175596.0688400003"/>
    <n v="2846970.6538800001"/>
    <n v="0"/>
    <n v="0"/>
    <n v="0"/>
    <n v="0"/>
    <n v="0"/>
    <n v="0"/>
    <s v="Accidentes y Enfermedades Total"/>
    <s v="Totales"/>
    <s v="Accidentes y Enfermedades Total"/>
    <x v="18"/>
    <x v="0"/>
    <n v="3219378.6591699999"/>
    <n v="2893563.4842399997"/>
    <n v="558940177.29368985"/>
    <n v="533186385.44996989"/>
    <n v="535437122.91273993"/>
    <n v="512068683.5256899"/>
    <n v="104862690.40417002"/>
    <n v="96161356.508719951"/>
    <n v="73824842.736680001"/>
    <n v="63674470.30387"/>
    <n v="3219378.6591699999"/>
    <n v="2893563.4842399997"/>
    <n v="3.0700897018392506"/>
    <n v="3.0090709920232981"/>
    <n v="325815.17493000021"/>
    <n v="11.259997463493576"/>
    <n v="100"/>
    <n v="100"/>
    <n v="100"/>
    <n v="100"/>
    <n v="0.57597911010043712"/>
    <n v="0.60126175817933736"/>
    <n v="0.54269267993368697"/>
    <n v="0.5650733148368432"/>
    <m/>
    <m/>
    <m/>
    <n v="0"/>
    <m/>
    <n v="0"/>
    <m/>
    <n v="0"/>
    <m/>
    <n v="9.3603066163939541"/>
    <n v="62.853294581746475"/>
    <n v="63.945115116283091"/>
    <n v="2.740927684150186"/>
    <n v="11.403768711194019"/>
    <n v="11.542985682417628"/>
    <n v="60.858069803126867"/>
    <n v="60.934121773814418"/>
    <s v="Medianas"/>
    <n v="2025"/>
    <n v="2"/>
    <d v="2026-08-03T00:00:00"/>
    <n v="1.0336597699512124"/>
    <s v="28 Accidentes y Enfermedades Total"/>
    <n v="11.259997463493576"/>
    <n v="7.6369620815802088"/>
    <n v="9.3603066163939612"/>
    <n v="5.7991321666273574"/>
    <n v="1.7968478505869349E-2"/>
    <n v="9.4254507773394172E-4"/>
    <m/>
    <m/>
    <m/>
    <m/>
    <n v="1.6249002024917289E-2"/>
    <n v="9.0545082350360745E-4"/>
    <x v="18"/>
    <x v="8"/>
  </r>
  <r>
    <n v="2026"/>
    <n v="6"/>
    <n v="12"/>
    <x v="42"/>
    <s v="Accidentes Personales"/>
    <n v="12"/>
    <s v="6b51d431df5d7f141cbececcf79edf3dd861c3b4069f0b11661a3eefacbba918"/>
    <s v="62494afd1a4895e2be1120874c058412e30b56ad7bf55525b0ac454fd367add2"/>
    <x v="8"/>
    <n v="104345.55985999999"/>
    <n v="131039.48505"/>
    <n v="223451.05152000001"/>
    <n v="260935.72723000002"/>
    <n v="36629.315309999998"/>
    <n v="41453.564200000001"/>
    <n v="75199.970289999997"/>
    <n v="81658.129450000008"/>
    <n v="35563119.782749981"/>
    <n v="35274659.092"/>
    <n v="145.131"/>
    <n v="140.405"/>
    <n v="0"/>
    <n v="0"/>
    <n v="30915.60167"/>
    <n v="34251.341110000001"/>
    <n v="95022.88612000001"/>
    <n v="108554.3422"/>
    <n v="0"/>
    <n v="0"/>
    <n v="0"/>
    <n v="0"/>
    <n v="0"/>
    <n v="0"/>
    <s v="Accidentes Personales"/>
    <s v="Accidentes y Enfermedades"/>
    <s v="Accidentes Personales"/>
    <x v="19"/>
    <x v="0"/>
    <n v="2879749.4015600001"/>
    <n v="4354857.8661599997"/>
    <n v="558940177.29368985"/>
    <n v="533186385.44996989"/>
    <n v="535437122.91273993"/>
    <n v="512068683.5256899"/>
    <n v="3258047.170789999"/>
    <n v="3201354.5602400005"/>
    <n v="762805.7273899999"/>
    <n v="869289.54186999996"/>
    <n v="104345.55985999999"/>
    <n v="131039.48505"/>
    <n v="3.2027025512555327"/>
    <n v="4.0932512342580445"/>
    <n v="-26693.925190000009"/>
    <n v="-20.370902083303022"/>
    <n v="100"/>
    <n v="100"/>
    <n v="3.6234250036990914"/>
    <n v="3.0090416054278073"/>
    <n v="1.8668466519123135E-2"/>
    <n v="1.9487920316837121E-2"/>
    <n v="2.4576674991318912E-2"/>
    <n v="2.5590216559967759E-2"/>
    <m/>
    <m/>
    <m/>
    <n v="0"/>
    <m/>
    <n v="0"/>
    <m/>
    <n v="0"/>
    <m/>
    <n v="-11.637717969737338"/>
    <n v="35.103856224592015"/>
    <n v="31.634407128647368"/>
    <n v="4.8019192822961747"/>
    <n v="-9.7390038810074575"/>
    <n v="-12.465144927201255"/>
    <n v="32.534900730081084"/>
    <n v="31.552253383743501"/>
    <s v="Medianas"/>
    <n v="2025"/>
    <n v="2"/>
    <d v="2026-08-03T00:00:00"/>
    <n v="1.0336597699512124"/>
    <s v="29 Accidentes Personales"/>
    <n v="-20.370902083303022"/>
    <n v="-22.963918852665248"/>
    <n v="-11.637717969737334"/>
    <n v="-14.515119385527351"/>
    <n v="6.2832241064628342E-4"/>
    <n v="1.0257303631818696E-3"/>
    <m/>
    <m/>
    <m/>
    <m/>
    <n v="7.3850825818047236E-4"/>
    <n v="1.6754705666755007E-3"/>
    <x v="19"/>
    <x v="8"/>
  </r>
  <r>
    <n v="2026"/>
    <n v="6"/>
    <n v="1"/>
    <x v="23"/>
    <s v="AP Individual"/>
    <n v="30"/>
    <s v="624b60c58c9d8bfb6ff1886c2fd605d2adeb6ea4da576068201b6c6958ce93f4"/>
    <s v="62494afd1a4895e2be1120874c058412e30b56ad7bf55525b0ac454fd367add2"/>
    <x v="8"/>
    <n v="61042.01341"/>
    <n v="60614.532070000001"/>
    <n v="131649.08142999996"/>
    <n v="141880.03457999998"/>
    <n v="1350.8248099999998"/>
    <n v="-795.41145999999958"/>
    <n v="5797.0765199999996"/>
    <n v="-554.38867000000062"/>
    <n v="35563119.782749981"/>
    <n v="35274659.092"/>
    <n v="145.131"/>
    <n v="140.405"/>
    <n v="0"/>
    <n v="0"/>
    <n v="1147.5748100000001"/>
    <n v="-825.56146000000001"/>
    <n v="50764.117270000002"/>
    <n v="51636.394460000003"/>
    <n v="0"/>
    <n v="0"/>
    <n v="0"/>
    <n v="0"/>
    <n v="0"/>
    <n v="0"/>
    <s v="AP Individual"/>
    <s v="Accidentes y Enfermedades"/>
    <s v="Accidentes Personales"/>
    <x v="20"/>
    <x v="0"/>
    <n v="36847039.208959997"/>
    <n v="34421360.903379999"/>
    <n v="558940177.29368985"/>
    <n v="533186385.44996989"/>
    <n v="535437122.91273993"/>
    <n v="512068683.5256899"/>
    <n v="1831690.0583299999"/>
    <n v="1927936.4523199999"/>
    <n v="148204.84184000004"/>
    <n v="240716.59444999998"/>
    <n v="2442965.7843400002"/>
    <n v="2149015.9388000001"/>
    <n v="3.3325514397153859"/>
    <n v="3.1440108929450941"/>
    <n v="427.48133999999845"/>
    <n v="0.70524563236142868"/>
    <n v="2.4986847462741402"/>
    <n v="2.8205715451252935"/>
    <n v="0.16566327911404227"/>
    <n v="0.17609568732666805"/>
    <n v="1.0921028025853661E-2"/>
    <n v="1.1400407405062948E-2"/>
    <n v="1.1368357055637461E-2"/>
    <n v="1.1837187865631123E-2"/>
    <m/>
    <m/>
    <m/>
    <n v="0"/>
    <m/>
    <n v="0"/>
    <m/>
    <n v="0"/>
    <m/>
    <n v="-269.82717473042197"/>
    <n v="2.2129427496549541"/>
    <n v="-1.3122454844350324"/>
    <n v="0.91145794781680101"/>
    <n v="-239.00537580811974"/>
    <n v="-1.6892681975998691"/>
    <n v="2.260602314615999"/>
    <n v="-1.5987976477318127"/>
    <s v="Medianas"/>
    <n v="2025"/>
    <n v="2"/>
    <d v="2026-08-03T00:00:00"/>
    <n v="1.0336597699512124"/>
    <s v="30 AP Individual"/>
    <n v="0.70524563236142868"/>
    <n v="-2.5740881478684172"/>
    <n v="-269.82717473042197"/>
    <n v="-264.29697630433816"/>
    <n v="3.7018428707668341E-4"/>
    <n v="1.1105899098349092E-3"/>
    <m/>
    <m/>
    <m/>
    <m/>
    <n v="4.0155320362053663E-4"/>
    <n v="9.8848044949574089E-4"/>
    <x v="20"/>
    <x v="8"/>
  </r>
  <r>
    <n v="2026"/>
    <n v="6"/>
    <n v="38"/>
    <x v="33"/>
    <s v="AP Gpo y Col"/>
    <n v="26"/>
    <s v="5f9c4ab08cac7457e9111a30e4664920607ea2c115a1433d7be98e97e64244ca"/>
    <s v="62494afd1a4895e2be1120874c058412e30b56ad7bf55525b0ac454fd367add2"/>
    <x v="8"/>
    <n v="60527.320520000001"/>
    <n v="32408.397730000001"/>
    <n v="81716.599400000006"/>
    <n v="54276.733940000006"/>
    <n v="6132.0177999999969"/>
    <n v="6454.93923"/>
    <n v="12497.812829999999"/>
    <n v="11739.878079999999"/>
    <n v="35563119.782749981"/>
    <n v="35274659.092"/>
    <n v="145.131"/>
    <n v="140.405"/>
    <n v="0"/>
    <n v="0"/>
    <n v="6132.0177999999996"/>
    <n v="6454.9392300000009"/>
    <n v="47026.261500000001"/>
    <n v="31220.027620000001"/>
    <n v="0"/>
    <n v="0"/>
    <n v="0"/>
    <n v="0"/>
    <n v="0"/>
    <n v="0"/>
    <s v="AP Gpo y Col"/>
    <s v="Accidentes y Enfermedades"/>
    <s v="Accidentes Personales"/>
    <x v="21"/>
    <x v="0"/>
    <n v="23484450.173020002"/>
    <n v="22546358.18217"/>
    <n v="558940177.29368985"/>
    <n v="533186385.44996989"/>
    <n v="535437122.91273993"/>
    <n v="512068683.5256899"/>
    <n v="1426357.1124600004"/>
    <n v="1273418.1079200001"/>
    <n v="614600.88751999999"/>
    <n v="628572.9474200001"/>
    <n v="8820986.8703700006"/>
    <n v="8296386.5019700006"/>
    <n v="4.2434899360939236"/>
    <n v="2.5449926876676701"/>
    <n v="28118.922790000001"/>
    <n v="86.76431036259072"/>
    <n v="0.68617402349065226"/>
    <n v="0.39063268957279812"/>
    <n v="0.25773360702111103"/>
    <n v="0.14374116417448318"/>
    <n v="1.082894430904302E-2"/>
    <n v="1.1304281666302044E-2"/>
    <n v="6.0782492978791475E-3"/>
    <n v="6.3289161732879348E-3"/>
    <m/>
    <m/>
    <m/>
    <n v="0"/>
    <m/>
    <n v="0"/>
    <m/>
    <n v="0"/>
    <m/>
    <n v="-5.0027028682035013"/>
    <n v="10.130991670073678"/>
    <n v="19.917489546312105"/>
    <n v="0.99772355109078048"/>
    <n v="-5.0027028682034675"/>
    <n v="50.628507035254188"/>
    <n v="13.039560459212773"/>
    <n v="20.675635872483578"/>
    <s v="Medianas"/>
    <n v="2025"/>
    <n v="2"/>
    <d v="2026-08-03T00:00:00"/>
    <n v="1.0336597699512124"/>
    <s v="31 AP Gpo y Col"/>
    <n v="86.76431036259072"/>
    <n v="80.682576406553736"/>
    <n v="-5.0027028682035022"/>
    <n v="-8.096164818061693"/>
    <n v="2.2977905172323192E-4"/>
    <n v="1.800720683773041E-3"/>
    <m/>
    <m/>
    <m/>
    <m/>
    <n v="1.5361566875977365E-4"/>
    <n v="6.4769877802819107E-4"/>
    <x v="21"/>
    <x v="8"/>
  </r>
  <r>
    <n v="2026"/>
    <n v="6"/>
    <n v="65"/>
    <x v="47"/>
    <s v="Gastos Medicos"/>
    <n v="225"/>
    <s v="0e6523810856a138a75dec70a9cf3778a5c70b83ac915f22c33f05db97cb3e68"/>
    <s v="62494afd1a4895e2be1120874c058412e30b56ad7bf55525b0ac454fd367add2"/>
    <x v="8"/>
    <n v="3218493.00507"/>
    <n v="2893555.2851399998"/>
    <n v="6389265.8800799996"/>
    <n v="5741220.9789999994"/>
    <n v="2023433.9971700001"/>
    <n v="1850291.8435399998"/>
    <n v="4391733.1499999994"/>
    <n v="3674579.4331599995"/>
    <n v="35563119.782749981"/>
    <n v="35274659.092"/>
    <n v="145.131"/>
    <n v="140.405"/>
    <n v="0"/>
    <n v="0"/>
    <n v="1932554.9170599999"/>
    <n v="1734775.9076800002"/>
    <n v="3175477.8007499999"/>
    <n v="2846967.8298000004"/>
    <n v="0"/>
    <n v="0"/>
    <n v="0"/>
    <n v="0"/>
    <n v="0"/>
    <n v="0"/>
    <s v="Gastos Medicos"/>
    <s v="Accidentes y Enfermedades"/>
    <s v="Gastos Medicos"/>
    <x v="22"/>
    <x v="0"/>
    <n v="3219378.6591699999"/>
    <n v="2893563.4842399997"/>
    <n v="558940177.29368985"/>
    <n v="533186385.44996989"/>
    <n v="535437122.91273993"/>
    <n v="512068683.5256899"/>
    <n v="98610475.131789997"/>
    <n v="90208136.069440037"/>
    <n v="71280271.095210001"/>
    <n v="60948248.666680008"/>
    <n v="3219378.6591699999"/>
    <n v="2893563.4842399997"/>
    <n v="3.2638449422017075"/>
    <n v="3.2076433581474411"/>
    <n v="324937.71993000014"/>
    <n v="11.229704910036942"/>
    <n v="99.972489905855682"/>
    <n v="99.999716643507412"/>
    <n v="99.972489905855682"/>
    <n v="99.999716643507412"/>
    <n v="0.5758206577049968"/>
    <n v="0.60109635050360843"/>
    <n v="0.54269114217874359"/>
    <n v="0.56507171366491771"/>
    <m/>
    <m/>
    <m/>
    <n v="0"/>
    <m/>
    <n v="0"/>
    <m/>
    <n v="0"/>
    <m/>
    <n v="9.3575591458449523"/>
    <n v="62.868988498112074"/>
    <n v="63.945273589285392"/>
    <n v="2.8387013209689851"/>
    <n v="11.400839065404078"/>
    <n v="11.538942151414378"/>
    <n v="60.858712871605015"/>
    <n v="60.934159126127817"/>
    <s v="Medianas"/>
    <n v="2025"/>
    <n v="2"/>
    <d v="2026-08-03T00:00:00"/>
    <n v="1.0336597699512124"/>
    <s v="32 Gastos Medicos"/>
    <n v="11.229704910036942"/>
    <n v="7.6076559652571767"/>
    <n v="9.3575591458449452"/>
    <n v="5.7964741638406734"/>
    <n v="1.7965988133524596E-2"/>
    <n v="1.0652683806735667E-3"/>
    <m/>
    <m/>
    <m/>
    <m/>
    <n v="1.6248978819574256E-2"/>
    <n v="1.0288975913067394E-3"/>
    <x v="22"/>
    <x v="8"/>
  </r>
  <r>
    <n v="2026"/>
    <n v="6"/>
    <n v="16"/>
    <x v="50"/>
    <s v="GMM. Individual"/>
    <n v="14"/>
    <s v="8527a891e224136950ff32ca212b45bc93f69fbb801c3b1ebedac52775f99e61"/>
    <s v="62494afd1a4895e2be1120874c058412e30b56ad7bf55525b0ac454fd367add2"/>
    <x v="8"/>
    <n v="1268706.92796"/>
    <n v="1133984.35121"/>
    <n v="2316101.4744099998"/>
    <n v="2073065.28088"/>
    <n v="937067.50018000009"/>
    <n v="810969.09237999993"/>
    <n v="1923594.7674399999"/>
    <n v="1586622.8558899998"/>
    <n v="35563119.782749981"/>
    <n v="35274659.092"/>
    <n v="145.131"/>
    <n v="140.405"/>
    <n v="0"/>
    <n v="0"/>
    <n v="880181.14520999999"/>
    <n v="741416.82001000002"/>
    <n v="1158110.2764900001"/>
    <n v="1037776.12524"/>
    <n v="0"/>
    <n v="0"/>
    <n v="0"/>
    <n v="0"/>
    <n v="0"/>
    <n v="0"/>
    <s v="GMM. Individual"/>
    <s v="Accidentes y Enfermedades"/>
    <s v="Gastos Medicos"/>
    <x v="23"/>
    <x v="0"/>
    <n v="2810084.57234"/>
    <n v="2671500.3155200002"/>
    <n v="558940177.29368985"/>
    <n v="533186385.44996989"/>
    <n v="535437122.91273993"/>
    <n v="512068683.5256899"/>
    <n v="47491324.482370012"/>
    <n v="42836881.990619987"/>
    <n v="33535124.903859999"/>
    <n v="29112160.675519999"/>
    <n v="1559693.10895"/>
    <n v="1394067.4186500001"/>
    <n v="2.6714498738205883"/>
    <n v="2.6472149664354867"/>
    <n v="134722.57675000001"/>
    <n v="11.880461719444924"/>
    <n v="81.343369453886055"/>
    <n v="81.343580377779588"/>
    <n v="45.148353912477752"/>
    <n v="42.447472104800148"/>
    <n v="0.22698438571778853"/>
    <n v="0.23694788307884301"/>
    <n v="0.21268066517733777"/>
    <n v="0.22145161141320005"/>
    <m/>
    <m/>
    <m/>
    <n v="0"/>
    <m/>
    <n v="0"/>
    <m/>
    <n v="0"/>
    <m/>
    <n v="15.549101560693469"/>
    <n v="73.860044390767612"/>
    <n v="71.515016191772688"/>
    <n v="2.7942865961180323"/>
    <n v="18.716101584818155"/>
    <n v="11.59538635774371"/>
    <n v="76.001496841704281"/>
    <n v="71.44284802645052"/>
    <s v="Medianas"/>
    <n v="2025"/>
    <n v="2"/>
    <d v="2026-08-03T00:00:00"/>
    <n v="1.0336597699512124"/>
    <s v="33 GMM. Individual"/>
    <n v="11.880461719444924"/>
    <n v="8.2372217356641109"/>
    <n v="15.54910156069346"/>
    <n v="11.78639714898379"/>
    <n v="6.5126498703115274E-3"/>
    <n v="7.1366444283360358E-4"/>
    <m/>
    <m/>
    <m/>
    <m/>
    <n v="5.8672526216681405E-3"/>
    <n v="7.007747078520035E-4"/>
    <x v="23"/>
    <x v="8"/>
  </r>
  <r>
    <n v="2026"/>
    <n v="6"/>
    <n v="37"/>
    <x v="27"/>
    <s v="GMM. Gpo y Col"/>
    <n v="25"/>
    <s v="b7a56873cd771f2c446d369b649430b65a756ba278ff97ec81bb6f55b2e73569"/>
    <s v="62494afd1a4895e2be1120874c058412e30b56ad7bf55525b0ac454fd367add2"/>
    <x v="8"/>
    <n v="1420388.4325299999"/>
    <n v="1156996.2437400001"/>
    <n v="2921022.5223200005"/>
    <n v="2189254.4927400001"/>
    <n v="1108511.37265"/>
    <n v="745743.9153799999"/>
    <n v="2151036.6120199994"/>
    <n v="1493320.2689100001"/>
    <n v="35563119.782749981"/>
    <n v="35274659.092"/>
    <n v="145.131"/>
    <n v="140.405"/>
    <n v="0"/>
    <n v="0"/>
    <n v="968903.12564999994"/>
    <n v="663017.23579999991"/>
    <n v="1208715.18065"/>
    <n v="1059745.2516600001"/>
    <n v="0"/>
    <n v="0"/>
    <n v="0"/>
    <n v="0"/>
    <n v="0"/>
    <n v="0"/>
    <s v="GMM. Gpo y Col"/>
    <s v="Accidentes y Enfermedades"/>
    <s v="Gastos Medicos"/>
    <x v="24"/>
    <x v="0"/>
    <n v="7921715.0272200005"/>
    <n v="7089738.4457900003"/>
    <n v="558940177.29368985"/>
    <n v="533186385.44996989"/>
    <n v="535437122.91273993"/>
    <n v="512068683.5256899"/>
    <n v="51119150.649419993"/>
    <n v="47371254.078819998"/>
    <n v="37745146.191339992"/>
    <n v="31836731.141160015"/>
    <n v="1479985.2701600001"/>
    <n v="1227086.2867699999"/>
    <n v="2.7785837880428788"/>
    <n v="2.4424015497138818"/>
    <n v="263392.18878999981"/>
    <n v="22.765172334404671"/>
    <n v="95.973146568981917"/>
    <n v="94.288091735219822"/>
    <n v="17.93031468121951"/>
    <n v="16.319307864270264"/>
    <n v="0.25412172719580151"/>
    <n v="0.26527642028314879"/>
    <n v="0.21699658418014195"/>
    <n v="0.22594551882647104"/>
    <m/>
    <m/>
    <m/>
    <n v="0"/>
    <m/>
    <n v="0"/>
    <m/>
    <n v="0"/>
    <m/>
    <n v="48.645044201956253"/>
    <n v="78.042833021071317"/>
    <n v="64.455171692638899"/>
    <n v="2.9368315783721348"/>
    <n v="46.135435601597386"/>
    <n v="14.057145220198098"/>
    <n v="80.159754850515029"/>
    <n v="62.563831709690632"/>
    <s v="Medianas"/>
    <n v="2025"/>
    <n v="2"/>
    <d v="2026-08-03T00:00:00"/>
    <n v="1.0336597699512124"/>
    <s v="34 GMM. Gpo y Col"/>
    <n v="22.765172334404671"/>
    <n v="18.767486075422131"/>
    <n v="48.645044201956246"/>
    <n v="43.804613977549032"/>
    <n v="8.2136284447599361E-3"/>
    <n v="7.7205278671747129E-4"/>
    <m/>
    <m/>
    <m/>
    <m/>
    <n v="6.1960948748198408E-3"/>
    <n v="5.9653253300447702E-4"/>
    <x v="24"/>
    <x v="8"/>
  </r>
  <r>
    <n v="2026"/>
    <n v="6"/>
    <n v="65"/>
    <x v="47"/>
    <s v="Salud"/>
    <n v="225"/>
    <s v="0e6523810856a138a75dec70a9cf3778a5c70b83ac915f22c33f05db97cb3e68"/>
    <s v="62494afd1a4895e2be1120874c058412e30b56ad7bf55525b0ac454fd367add2"/>
    <x v="8"/>
    <n v="885.65409999999997"/>
    <n v="8.1990999999999996"/>
    <n v="885.65409999999997"/>
    <n v="8.1990999999999996"/>
    <n v="51.55518"/>
    <n v="0.65742000000000012"/>
    <n v="51.558579999999999"/>
    <n v="1.4763899999999999"/>
    <n v="35563119.782749981"/>
    <n v="35274659.092"/>
    <n v="145.131"/>
    <n v="140.405"/>
    <n v="0"/>
    <n v="0"/>
    <n v="51.55518"/>
    <n v="0.65742"/>
    <n v="118.26809"/>
    <n v="2.8240799999999999"/>
    <n v="0"/>
    <n v="0"/>
    <n v="0"/>
    <n v="0"/>
    <n v="0"/>
    <n v="0"/>
    <s v="Salud"/>
    <s v="Accidentes y Enfermedades"/>
    <s v="Salud"/>
    <x v="25"/>
    <x v="0"/>
    <n v="3219378.6591699999"/>
    <n v="2893563.4842399997"/>
    <n v="558940177.29368985"/>
    <n v="533186385.44996989"/>
    <n v="535437122.91273993"/>
    <n v="512068683.5256899"/>
    <n v="2994168.1015900001"/>
    <n v="2751865.87904"/>
    <n v="1781765.9140800002"/>
    <n v="1856932.0953199998"/>
    <n v="3219378.6591699999"/>
    <n v="2893563.4842399997"/>
    <n v="2.9579304499626761E-2"/>
    <n v="2.9794693347701563E-4"/>
    <n v="877.45499999999993"/>
    <n v="10701.845324486834"/>
    <n v="2.7510094144325779E-2"/>
    <n v="2.8335649259665402E-4"/>
    <n v="2.7510094144325779E-2"/>
    <n v="2.8335649259665402E-4"/>
    <n v="1.5845239544028008E-4"/>
    <n v="1.6540767572896411E-4"/>
    <n v="1.5377549434388813E-6"/>
    <n v="1.6011719255213271E-6"/>
    <m/>
    <m/>
    <m/>
    <n v="0"/>
    <m/>
    <n v="0"/>
    <m/>
    <n v="0"/>
    <m/>
    <n v="7742.0461805238647"/>
    <n v="5.8211416849986923"/>
    <n v="8.0181971191960102"/>
    <n v="2.8934878365669083E-3"/>
    <n v="7742.0461805238656"/>
    <n v="4087.8448910795732"/>
    <n v="43.5917921731889"/>
    <n v="23.27908557831223"/>
    <s v="Medianas"/>
    <n v="2025"/>
    <n v="2"/>
    <d v="2026-08-03T00:00:00"/>
    <n v="1.0336597699512124"/>
    <s v="35 Salud"/>
    <n v="10701.845324486834"/>
    <n v="10350.097448405744"/>
    <n v="7742.0461805238647"/>
    <n v="7486.6802680092705"/>
    <n v="2.49037234475022E-6"/>
    <n v="8.7493525468163991E-8"/>
    <m/>
    <m/>
    <m/>
    <m/>
    <n v="2.3205343031888774E-8"/>
    <n v="8.8772375168357177E-12"/>
    <x v="25"/>
    <x v="8"/>
  </r>
  <r>
    <n v="2026"/>
    <n v="6"/>
    <n v="704"/>
    <x v="54"/>
    <s v="Salud Individual"/>
    <n v="51"/>
    <s v="031b4af5197ec30a926f48cf40e11a7dbc470048a21e4003b7a3c07c5dab1baa"/>
    <s v="62494afd1a4895e2be1120874c058412e30b56ad7bf55525b0ac454fd367add2"/>
    <x v="8"/>
    <n v="796.68992000000003"/>
    <n v="638.83609000000001"/>
    <n v="1447.9279999999997"/>
    <n v="1363.4488299999998"/>
    <n v="379.04300999999998"/>
    <n v="358.96505999999999"/>
    <n v="649.84005000000002"/>
    <n v="899.49981000000037"/>
    <n v="35563119.782749981"/>
    <n v="35274659.092"/>
    <n v="145.131"/>
    <n v="140.405"/>
    <n v="0"/>
    <n v="0"/>
    <n v="379.04300999999998"/>
    <n v="358.96505999999999"/>
    <n v="704.40605000000005"/>
    <n v="710.35807"/>
    <n v="0"/>
    <n v="0"/>
    <n v="0"/>
    <n v="0"/>
    <n v="0"/>
    <n v="0"/>
    <s v="Salud Individual"/>
    <s v="Accidentes y Enfermedades"/>
    <s v="Salud"/>
    <x v="26"/>
    <x v="0"/>
    <n v="372810.95779000001"/>
    <n v="232013.13712999999"/>
    <n v="558940177.29368985"/>
    <n v="533186385.44996989"/>
    <n v="535437122.91273993"/>
    <n v="512068683.5256899"/>
    <n v="1641982.0218999998"/>
    <n v="1385215.7678700001"/>
    <n v="931939.87865000009"/>
    <n v="878203.38696999988"/>
    <n v="372810.95779000001"/>
    <n v="232013.13712999999"/>
    <n v="4.8520014797611477E-2"/>
    <n v="4.6118164752218846E-2"/>
    <n v="157.85383000000002"/>
    <n v="24.709598044155577"/>
    <n v="0.21369809640862703"/>
    <n v="0.2753447920675508"/>
    <n v="0.21369809640862703"/>
    <n v="0.2753447920675508"/>
    <n v="1.4253581194636271E-4"/>
    <n v="1.4879243255791892E-4"/>
    <n v="1.1981477911534998E-4"/>
    <n v="1.2475593812952835E-4"/>
    <m/>
    <m/>
    <m/>
    <n v="0"/>
    <m/>
    <n v="0"/>
    <m/>
    <n v="0"/>
    <m/>
    <n v="5.5932881044188587"/>
    <n v="47.577231804313527"/>
    <n v="56.190479157180995"/>
    <n v="4.0672474553731769E-2"/>
    <n v="5.5932881044188587"/>
    <n v="-0.83789010801270658"/>
    <n v="53.810300181266179"/>
    <n v="50.532974166113156"/>
    <s v="Medianas"/>
    <n v="2025"/>
    <n v="2"/>
    <d v="2026-08-03T00:00:00"/>
    <n v="1.0336597699512124"/>
    <s v="36 Salud Individual"/>
    <n v="24.709598044155577"/>
    <n v="20.648594121102096"/>
    <n v="5.5932881044188498"/>
    <n v="2.1547816545116421"/>
    <n v="4.07143132786208E-6"/>
    <n v="2.3541918359604369E-7"/>
    <m/>
    <m/>
    <m/>
    <m/>
    <n v="3.8588744870263079E-6"/>
    <n v="2.1268851201128005E-7"/>
    <x v="26"/>
    <x v="8"/>
  </r>
  <r>
    <n v="2026"/>
    <n v="6"/>
    <n v="65"/>
    <x v="47"/>
    <s v="Salud Gpo y Col"/>
    <n v="225"/>
    <s v="0e6523810856a138a75dec70a9cf3778a5c70b83ac915f22c33f05db97cb3e68"/>
    <s v="62494afd1a4895e2be1120874c058412e30b56ad7bf55525b0ac454fd367add2"/>
    <x v="8"/>
    <n v="877.45500000000004"/>
    <n v="0"/>
    <n v="877.45500000000004"/>
    <n v="0"/>
    <n v="51.578940000000003"/>
    <n v="0"/>
    <n v="51.578940000000003"/>
    <n v="0"/>
    <n v="35563119.782749981"/>
    <n v="35274659.092"/>
    <n v="145.131"/>
    <n v="140.405"/>
    <n v="0"/>
    <n v="0"/>
    <n v="51.578940000000003"/>
    <n v="0"/>
    <n v="115.26715"/>
    <n v="0"/>
    <n v="0"/>
    <n v="0"/>
    <n v="0"/>
    <n v="0"/>
    <n v="0"/>
    <n v="0"/>
    <s v="Salud Gpo y Col"/>
    <s v="Accidentes y Enfermedades"/>
    <s v="Salud"/>
    <x v="27"/>
    <x v="0"/>
    <n v="3219378.6591699999"/>
    <n v="2893563.4842399997"/>
    <n v="558940177.29368985"/>
    <n v="533186385.44996989"/>
    <n v="535437122.91273993"/>
    <n v="512068683.5256899"/>
    <n v="1352186.07969"/>
    <n v="1366650.1111700002"/>
    <n v="849826.03543000005"/>
    <n v="978728.70835000009"/>
    <n v="3219378.6591699999"/>
    <n v="2893563.4842399997"/>
    <n v="6.4891586533797466E-2"/>
    <m/>
    <m/>
    <m/>
    <n v="2.7255414565810036E-2"/>
    <m/>
    <n v="2.7255414565810036E-2"/>
    <m/>
    <n v="1.5698549427033755E-4"/>
    <n v="1.6387638481745666E-4"/>
    <m/>
    <m/>
    <m/>
    <m/>
    <m/>
    <n v="0"/>
    <m/>
    <n v="0"/>
    <m/>
    <n v="0"/>
    <m/>
    <m/>
    <n v="5.878243328717712"/>
    <m/>
    <n v="6.0693527674639649E-3"/>
    <m/>
    <m/>
    <n v="44.747302245262418"/>
    <m/>
    <s v="Medianas"/>
    <n v="2025"/>
    <n v="2"/>
    <d v="2026-08-03T00:00:00"/>
    <n v="1.0336597699512124"/>
    <s v="37 Salud Gpo y Col"/>
    <m/>
    <m/>
    <m/>
    <m/>
    <n v="2.4673172808242004E-6"/>
    <n v="4.2109180028733251E-7"/>
    <m/>
    <m/>
    <m/>
    <m/>
    <m/>
    <m/>
    <x v="27"/>
    <x v="8"/>
  </r>
  <r>
    <n v="2026"/>
    <n v="6"/>
    <n v="1"/>
    <x v="23"/>
    <s v="Daños"/>
    <n v="30"/>
    <s v="624b60c58c9d8bfb6ff1886c2fd605d2adeb6ea4da576068201b6c6958ce93f4"/>
    <s v="62494afd1a4895e2be1120874c058412e30b56ad7bf55525b0ac454fd367add2"/>
    <x v="8"/>
    <n v="10493297.618290002"/>
    <n v="9497659.055540001"/>
    <n v="17259634.561930001"/>
    <n v="15426529.143130001"/>
    <n v="3920162.3565200027"/>
    <n v="4248073.6674999977"/>
    <n v="7641944.0454200003"/>
    <n v="7134417.6101000011"/>
    <n v="35563119.782749981"/>
    <n v="35274659.092"/>
    <n v="145.131"/>
    <n v="140.405"/>
    <n v="7630.33176"/>
    <n v="1211.6867500000001"/>
    <n v="3303075.5343499999"/>
    <n v="3087014.97982"/>
    <n v="6342254.0357499998"/>
    <n v="5593848.9972999999"/>
    <n v="0"/>
    <n v="0"/>
    <n v="0"/>
    <n v="0"/>
    <n v="0"/>
    <n v="0"/>
    <s v="Daños"/>
    <s v="Totales"/>
    <s v="Daños Total"/>
    <x v="28"/>
    <x v="0"/>
    <n v="36847039.208959997"/>
    <n v="34421360.903379999"/>
    <n v="558940177.29368985"/>
    <n v="533186385.44996989"/>
    <n v="535437122.91273993"/>
    <n v="512068683.5256899"/>
    <n v="201069995.49796006"/>
    <n v="200376876.12440008"/>
    <n v="90289903.28847003"/>
    <n v="82104617.787379965"/>
    <n v="10493297.618290002"/>
    <n v="9497659.055540001"/>
    <n v="5.2187287279252264"/>
    <n v="4.7398977562877889"/>
    <n v="995638.56275000051"/>
    <n v="10.482989091604033"/>
    <n v="100"/>
    <n v="100"/>
    <n v="28.477994008643098"/>
    <n v="27.592340355745144"/>
    <n v="1.877356118698978"/>
    <n v="1.9597628123368076"/>
    <n v="1.7813018701752257"/>
    <n v="1.8547627224822301"/>
    <m/>
    <m/>
    <m/>
    <n v="0"/>
    <m/>
    <n v="0"/>
    <m/>
    <n v="0"/>
    <m/>
    <n v="-7.7190589581505931"/>
    <n v="37.358726485438581"/>
    <n v="44.727586478502715"/>
    <n v="4.3417505321667624"/>
    <n v="6.999012183044151"/>
    <n v="13.379071169265288"/>
    <n v="52.080467223974836"/>
    <n v="55.185883303428795"/>
    <s v="Medianas"/>
    <n v="2025"/>
    <n v="2"/>
    <d v="2026-08-03T00:00:00"/>
    <n v="1.0336597699512124"/>
    <s v="38 Daños Total"/>
    <n v="10.482989091604033"/>
    <n v="6.8852559646572038"/>
    <n v="-7.7190589581505913"/>
    <n v="-10.724066347087332"/>
    <n v="4.8532397234457056E-2"/>
    <n v="2.7235129535672052E-3"/>
    <m/>
    <m/>
    <m/>
    <m/>
    <n v="4.3660633552189985E-2"/>
    <n v="2.2466630740062016E-3"/>
    <x v="28"/>
    <x v="8"/>
  </r>
  <r>
    <n v="2026"/>
    <n v="6"/>
    <n v="22"/>
    <x v="29"/>
    <s v="Automoviles"/>
    <n v="16"/>
    <s v="b17ef6d19c7a5b1ee83b907c595526dcb1eb06db8227d650d5dda0a9f4ce8cd9"/>
    <s v="62494afd1a4895e2be1120874c058412e30b56ad7bf55525b0ac454fd367add2"/>
    <x v="8"/>
    <n v="5372710.0192299997"/>
    <n v="3851349.4347199998"/>
    <n v="9876448.5193300005"/>
    <n v="7455321.6374000004"/>
    <n v="2717494.5833000015"/>
    <n v="2219540.8716899995"/>
    <n v="5531117.5080900006"/>
    <n v="4513060.0156200007"/>
    <n v="35563119.782749981"/>
    <n v="35274659.092"/>
    <n v="145.131"/>
    <n v="140.405"/>
    <n v="0"/>
    <n v="0"/>
    <n v="2717494.5833000001"/>
    <n v="2219540.8716899999"/>
    <n v="4240055.04452"/>
    <n v="3438050.74407"/>
    <n v="0"/>
    <n v="0"/>
    <n v="0"/>
    <n v="0"/>
    <n v="0"/>
    <n v="0"/>
    <s v="Automoviles"/>
    <s v="Totales"/>
    <s v="Automoviles Total"/>
    <x v="29"/>
    <x v="0"/>
    <n v="18235846.34637"/>
    <n v="17846008.112819999"/>
    <n v="558940177.29368985"/>
    <n v="533186385.44996989"/>
    <n v="535437122.91273993"/>
    <n v="512068683.5256899"/>
    <n v="111867630.92766999"/>
    <n v="104683930.16637003"/>
    <n v="65593449.113900006"/>
    <n v="57891971.036489993"/>
    <n v="5372710.0192299997"/>
    <n v="3851349.4347199998"/>
    <n v="4.8027387142075275"/>
    <n v="3.6790264070131897"/>
    <n v="1521360.58451"/>
    <n v="39.502013782361601"/>
    <n v="100"/>
    <n v="100"/>
    <n v="29.462356268972854"/>
    <n v="21.581013582266131"/>
    <n v="0.96123167335078874"/>
    <n v="1.0034250128199627"/>
    <n v="0.7223270398154944"/>
    <n v="0.75211579200718337"/>
    <m/>
    <m/>
    <m/>
    <n v="0"/>
    <m/>
    <n v="0"/>
    <m/>
    <n v="0"/>
    <m/>
    <n v="22.434987251703586"/>
    <n v="50.579587835069205"/>
    <n v="57.630212716633544"/>
    <n v="4.1429359486512096"/>
    <n v="22.434987251703497"/>
    <n v="23.327296778074281"/>
    <n v="64.09102133738071"/>
    <n v="64.558118448900046"/>
    <s v="Medianas"/>
    <n v="2025"/>
    <n v="2"/>
    <d v="2026-08-03T00:00:00"/>
    <n v="1.0336597699512124"/>
    <s v="39 Automoviles Total"/>
    <n v="39.502013782361601"/>
    <n v="34.959314309916444"/>
    <n v="22.434987251703582"/>
    <n v="18.448053035364207"/>
    <n v="2.7771603221719055E-2"/>
    <n v="2.3066299156947771E-3"/>
    <m/>
    <m/>
    <m/>
    <m/>
    <n v="2.110027881217813E-2"/>
    <n v="1.3535235303500379E-3"/>
    <x v="29"/>
    <x v="8"/>
  </r>
  <r>
    <n v="2026"/>
    <n v="6"/>
    <n v="22"/>
    <x v="29"/>
    <s v="Automoviles Residentes"/>
    <n v="16"/>
    <s v="b17ef6d19c7a5b1ee83b907c595526dcb1eb06db8227d650d5dda0a9f4ce8cd9"/>
    <s v="62494afd1a4895e2be1120874c058412e30b56ad7bf55525b0ac454fd367add2"/>
    <x v="8"/>
    <n v="3923416.4690900003"/>
    <n v="2456440.64286"/>
    <n v="7191063.2705600001"/>
    <n v="4859722.8934300002"/>
    <n v="1902376.3245599992"/>
    <n v="1377948.6034200003"/>
    <n v="3757321.6348499991"/>
    <n v="2823108.5037800008"/>
    <n v="35563119.782749981"/>
    <n v="35274659.092"/>
    <n v="145.131"/>
    <n v="140.405"/>
    <n v="0"/>
    <n v="0"/>
    <n v="1902376.3245599999"/>
    <n v="1377948.6034200001"/>
    <n v="2940107.1630100003"/>
    <n v="2199808.7413499998"/>
    <n v="0"/>
    <n v="0"/>
    <n v="0"/>
    <n v="0"/>
    <n v="0"/>
    <n v="0"/>
    <s v="Automoviles Residentes"/>
    <s v="Automóviles"/>
    <s v="Automóviles"/>
    <x v="30"/>
    <x v="0"/>
    <n v="18235846.34637"/>
    <n v="17846008.112819999"/>
    <n v="558940177.29368985"/>
    <n v="533186385.44996989"/>
    <n v="535437122.91273993"/>
    <n v="512068683.5256899"/>
    <n v="70203684.327219978"/>
    <n v="63495573.047850005"/>
    <n v="41862778.105490007"/>
    <n v="35779806.134049997"/>
    <n v="5372710.0192299997"/>
    <n v="3851349.4347199998"/>
    <n v="5.5886190399964235"/>
    <n v="3.8686801692597315"/>
    <n v="1466975.8262300002"/>
    <n v="59.71957150660154"/>
    <n v="73.024906519192569"/>
    <n v="63.781297555478446"/>
    <n v="21.514858123768903"/>
    <n v="13.764650488393379"/>
    <n v="0.70193853089728386"/>
    <n v="0.7327501776019737"/>
    <n v="0.46070955858839979"/>
    <n v="0.47970921126184496"/>
    <m/>
    <m/>
    <m/>
    <n v="0"/>
    <m/>
    <n v="0"/>
    <m/>
    <n v="0"/>
    <m/>
    <n v="38.058583595817375"/>
    <n v="48.487748867538336"/>
    <n v="56.095334826233525"/>
    <n v="4.5443145692963842"/>
    <n v="38.058583595817439"/>
    <n v="33.652853893365609"/>
    <n v="64.704319233466308"/>
    <n v="62.639473037749973"/>
    <s v="Medianas"/>
    <n v="2025"/>
    <n v="2"/>
    <d v="2026-08-03T00:00:00"/>
    <n v="1.0336597699512124"/>
    <s v="41 Automoviles Residentes"/>
    <n v="59.71957150660154"/>
    <n v="54.518513876321329"/>
    <n v="38.058583595817375"/>
    <n v="33.562887527618088"/>
    <n v="2.0220563647084897E-2"/>
    <n v="3.1232662774210549E-3"/>
    <m/>
    <m/>
    <m/>
    <m/>
    <n v="1.3754136037121906E-2"/>
    <n v="1.4966686252023502E-3"/>
    <x v="30"/>
    <x v="8"/>
  </r>
  <r>
    <n v="2026"/>
    <n v="6"/>
    <n v="22"/>
    <x v="29"/>
    <s v="Camiones"/>
    <n v="16"/>
    <s v="b17ef6d19c7a5b1ee83b907c595526dcb1eb06db8227d650d5dda0a9f4ce8cd9"/>
    <s v="62494afd1a4895e2be1120874c058412e30b56ad7bf55525b0ac454fd367add2"/>
    <x v="8"/>
    <n v="1444727.9277899999"/>
    <n v="1389165.2030499999"/>
    <n v="2676292.7075800002"/>
    <n v="2584676.8527499996"/>
    <n v="810961.86675999989"/>
    <n v="835376.41567000025"/>
    <n v="1766246.9723199999"/>
    <n v="1680356.5295699995"/>
    <n v="35563119.782749981"/>
    <n v="35274659.092"/>
    <n v="145.131"/>
    <n v="140.405"/>
    <n v="0"/>
    <n v="0"/>
    <n v="810961.86676"/>
    <n v="835376.4156699999"/>
    <n v="1295239.8829300001"/>
    <n v="1232449.1745799999"/>
    <n v="0"/>
    <n v="0"/>
    <n v="0"/>
    <n v="0"/>
    <n v="0"/>
    <n v="0"/>
    <s v="Camiones"/>
    <s v="Automóviles"/>
    <s v="Automóviles"/>
    <x v="31"/>
    <x v="0"/>
    <n v="18235846.34637"/>
    <n v="17846008.112819999"/>
    <n v="558940177.29368985"/>
    <n v="533186385.44996989"/>
    <n v="535437122.91273993"/>
    <n v="512068683.5256899"/>
    <n v="37709407.170060001"/>
    <n v="36344121.306299999"/>
    <n v="21653502.093650013"/>
    <n v="20013592.176389989"/>
    <n v="5372710.0192299997"/>
    <n v="3851349.4347199998"/>
    <n v="3.8312135782846917"/>
    <n v="3.8222555756471071"/>
    <n v="55562.724739999976"/>
    <n v="3.9997204521109886"/>
    <n v="26.890115465361632"/>
    <n v="36.069570590677777"/>
    <n v="7.9224616195430118"/>
    <n v="7.7841789282392408"/>
    <n v="0.2584763068536548"/>
    <n v="0.26982214455560766"/>
    <n v="0.26054026152180293"/>
    <n v="0.2712849365216663"/>
    <m/>
    <m/>
    <m/>
    <n v="0"/>
    <m/>
    <n v="0"/>
    <m/>
    <n v="0"/>
    <m/>
    <n v="-2.9225805818828499"/>
    <n v="56.132497417733738"/>
    <n v="60.135138271235022"/>
    <n v="3.7451764765470346"/>
    <n v="-2.9225805818827943"/>
    <n v="5.0947908964601663"/>
    <n v="62.610940061967469"/>
    <n v="67.781814690628821"/>
    <s v="Medianas"/>
    <n v="2025"/>
    <n v="2"/>
    <d v="2026-08-03T00:00:00"/>
    <n v="1.0336597699512124"/>
    <s v="42 Camiones"/>
    <n v="3.9997204521109886"/>
    <n v="0.61310643541796161"/>
    <n v="-2.9225805818828468"/>
    <n v="-6.0837789762301604"/>
    <n v="7.5254722418311168E-3"/>
    <n v="1.4678197482432991E-3"/>
    <m/>
    <m/>
    <m/>
    <m/>
    <n v="7.3152313052220874E-3"/>
    <n v="1.4609637685565398E-3"/>
    <x v="31"/>
    <x v="8"/>
  </r>
  <r>
    <n v="2026"/>
    <n v="6"/>
    <n v="12"/>
    <x v="42"/>
    <s v="Automoviles Turistas"/>
    <n v="12"/>
    <s v="6b51d431df5d7f141cbececcf79edf3dd861c3b4069f0b11661a3eefacbba918"/>
    <s v="62494afd1a4895e2be1120874c058412e30b56ad7bf55525b0ac454fd367add2"/>
    <x v="8"/>
    <n v="22632.614450000001"/>
    <n v="29497.77792"/>
    <n v="104869.60138000001"/>
    <n v="105397.94464"/>
    <n v="12617.904990000001"/>
    <n v="10877.895330000001"/>
    <n v="17967.301240000001"/>
    <n v="26038.834759999998"/>
    <n v="35563119.782749981"/>
    <n v="35274659.092"/>
    <n v="145.131"/>
    <n v="140.405"/>
    <n v="0"/>
    <n v="0"/>
    <n v="10175.22364"/>
    <n v="10682.93482"/>
    <n v="39769.825429999997"/>
    <n v="48579.845249999998"/>
    <n v="0"/>
    <n v="0"/>
    <n v="0"/>
    <n v="0"/>
    <n v="0"/>
    <n v="0"/>
    <s v="Automoviles Turistas"/>
    <s v="Automóviles"/>
    <s v="Automóviles"/>
    <x v="32"/>
    <x v="0"/>
    <n v="2879749.4015600001"/>
    <n v="4354857.8661599997"/>
    <n v="558940177.29368985"/>
    <n v="533186385.44996989"/>
    <n v="535437122.91273993"/>
    <n v="512068683.5256899"/>
    <n v="1083502.1167600001"/>
    <n v="1101931.6082300001"/>
    <n v="570070.38715999969"/>
    <n v="595710.09883999999"/>
    <n v="332126.52279000002"/>
    <n v="292861.21198000002"/>
    <n v="2.0888389694778247"/>
    <n v="2.6769154909152122"/>
    <n v="-6865.1634699999995"/>
    <n v="-23.273493646263098"/>
    <n v="6.8144556056158017"/>
    <n v="10.07227202283601"/>
    <n v="0.78592305419838282"/>
    <n v="0.67735340225949492"/>
    <n v="4.0492015728022905E-3"/>
    <n v="4.2269415924843208E-3"/>
    <n v="5.532357675469537E-3"/>
    <n v="5.7605119916535833E-3"/>
    <m/>
    <m/>
    <m/>
    <n v="0"/>
    <m/>
    <n v="0"/>
    <m/>
    <n v="0"/>
    <m/>
    <n v="15.995830141895651"/>
    <n v="55.750982803491354"/>
    <n v="36.876999208216972"/>
    <n v="2.2133942183631747"/>
    <n v="-4.7525440204829401"/>
    <n v="-18.135133561381611"/>
    <n v="25.585286155982008"/>
    <n v="21.990466962222367"/>
    <s v="Medianas"/>
    <n v="2025"/>
    <n v="2"/>
    <d v="2026-08-03T00:00:00"/>
    <n v="1.0336597699512124"/>
    <s v="43 Automoviles Turistas"/>
    <n v="-23.273493646263098"/>
    <n v="-25.771991341640099"/>
    <n v="15.995830141895654"/>
    <n v="12.218578601903534"/>
    <n v="2.94883019320671E-4"/>
    <n v="4.36324824040918E-4"/>
    <m/>
    <m/>
    <m/>
    <m/>
    <n v="2.9830047934861423E-4"/>
    <n v="7.1658765455018313E-4"/>
    <x v="32"/>
    <x v="8"/>
  </r>
  <r>
    <n v="2026"/>
    <n v="6"/>
    <n v="10"/>
    <x v="17"/>
    <s v="Otros Automoviles y Obligatorios"/>
    <n v="10"/>
    <s v="4a44dc15364204a80fe80e9039455cc1608281820fe2b24f1e5233ade6af1dd5"/>
    <s v="62494afd1a4895e2be1120874c058412e30b56ad7bf55525b0ac454fd367add2"/>
    <x v="8"/>
    <n v="31898.882940000003"/>
    <n v="32116.31451"/>
    <n v="179471.68490000002"/>
    <n v="40472.470750000008"/>
    <n v="31035.376110000012"/>
    <n v="9148.3384099999967"/>
    <n v="67270.994890000002"/>
    <n v="36376.177759999999"/>
    <n v="35563119.782749981"/>
    <n v="35274659.092"/>
    <n v="145.131"/>
    <n v="140.405"/>
    <n v="0"/>
    <n v="0"/>
    <n v="30646.551069999998"/>
    <n v="9031.4561799999992"/>
    <n v="56071.098340000004"/>
    <n v="26609.934949999999"/>
    <n v="0"/>
    <n v="0"/>
    <n v="0"/>
    <n v="0"/>
    <n v="0"/>
    <n v="0"/>
    <s v="Otros Automoviles y Obligatorios"/>
    <s v="Automóviles"/>
    <s v="Automóviles"/>
    <x v="33"/>
    <x v="0"/>
    <n v="3435865.2452399996"/>
    <n v="3211255.1390500003"/>
    <n v="558940177.29368985"/>
    <n v="533186385.44996989"/>
    <n v="535437122.91273993"/>
    <n v="512068683.5256899"/>
    <n v="2871037.3136300002"/>
    <n v="3742304.2039899998"/>
    <n v="1507098.5276000006"/>
    <n v="1502862.6272099994"/>
    <n v="974369.59926000005"/>
    <n v="782314.56611000001"/>
    <n v="1.111057762592037"/>
    <n v="0.85819625448294579"/>
    <n v="-217.43156999999701"/>
    <n v="-0.67701283076019303"/>
    <n v="3.2737970236577678"/>
    <n v="4.1052942002212669"/>
    <n v="0.92840902256548841"/>
    <n v="1.0001171853165522"/>
    <n v="5.7070298818828755E-3"/>
    <n v="5.9575404048326612E-3"/>
    <n v="6.0234686005525449E-3"/>
    <n v="6.2718763211358853E-3"/>
    <m/>
    <m/>
    <m/>
    <n v="0"/>
    <m/>
    <n v="0"/>
    <m/>
    <n v="0"/>
    <m/>
    <n v="239.24604358836814"/>
    <n v="97.292987244649922"/>
    <n v="28.485019372791033"/>
    <n v="2.0592798374916281"/>
    <n v="239.33122698271231"/>
    <n v="110.7149019543169"/>
    <n v="54.656591322979949"/>
    <n v="33.940166321225824"/>
    <s v="Medianas"/>
    <n v="2025"/>
    <n v="2"/>
    <d v="2026-08-03T00:00:00"/>
    <n v="1.0336597699512124"/>
    <s v="44 Otros Automoviles y Obligatorios"/>
    <n v="-0.67701283076019303"/>
    <n v="-3.911335183405904"/>
    <n v="239.24604358836814"/>
    <n v="228.19894267954356"/>
    <n v="5.046567511409767E-4"/>
    <n v="1.2344493518160236E-4"/>
    <m/>
    <m/>
    <m/>
    <m/>
    <n v="1.1454642181481321E-4"/>
    <n v="7.3650081120855707E-5"/>
    <x v="33"/>
    <x v="8"/>
  </r>
  <r>
    <n v="2026"/>
    <n v="6"/>
    <n v="39"/>
    <x v="6"/>
    <s v="Daños Sin Autos"/>
    <n v="27"/>
    <s v="670671cd97404156226e507973f2ab8330d3022ca96e0c93bdbdb320c41adcaf"/>
    <s v="62494afd1a4895e2be1120874c058412e30b56ad7bf55525b0ac454fd367add2"/>
    <x v="8"/>
    <n v="4542295.4809900001"/>
    <n v="4781244.4805200007"/>
    <n v="8358964.0072299987"/>
    <n v="8156933.6451200005"/>
    <n v="2361760.5064799995"/>
    <n v="1047178.83417"/>
    <n v="3787032.7836799989"/>
    <n v="2382863.7195599996"/>
    <n v="35563119.782749981"/>
    <n v="35274659.092"/>
    <n v="145.131"/>
    <n v="140.405"/>
    <n v="18529.336229999997"/>
    <n v="44.73395999999957"/>
    <n v="-30356.685879999968"/>
    <n v="12248.128020000007"/>
    <n v="1022444.2452799999"/>
    <n v="1015475.45395"/>
    <n v="0"/>
    <n v="0"/>
    <n v="0"/>
    <n v="0"/>
    <n v="0"/>
    <n v="0"/>
    <s v="Daños Sin Autos"/>
    <s v="Totales"/>
    <s v="Daños Sin Autos Total"/>
    <x v="34"/>
    <x v="0"/>
    <n v="16937240.937909998"/>
    <n v="16996819.43369"/>
    <n v="558940177.29368985"/>
    <n v="533186385.44996989"/>
    <n v="535437122.91273993"/>
    <n v="512068683.5256899"/>
    <n v="89202364.570290014"/>
    <n v="95692945.958029971"/>
    <n v="24696454.174569987"/>
    <n v="24212646.750889998"/>
    <n v="15348474.93101"/>
    <n v="15438579.40827"/>
    <n v="5.0921245225632381"/>
    <n v="4.9964440248469408"/>
    <n v="-238948.99953000061"/>
    <n v="-4.9976319032322909"/>
    <n v="29.594441802245537"/>
    <n v="30.969458744104568"/>
    <n v="26.81839089165431"/>
    <n v="28.13023047737347"/>
    <n v="0.81266218917794741"/>
    <n v="0.8483340595213561"/>
    <n v="0.89673041379047658"/>
    <n v="0.93371155752002377"/>
    <m/>
    <m/>
    <m/>
    <n v="0"/>
    <m/>
    <n v="0"/>
    <m/>
    <n v="0"/>
    <m/>
    <n v="125.53554650022546"/>
    <n v="51.994867272818858"/>
    <n v="21.901804821662466"/>
    <n v="9.5631562724980625"/>
    <n v="-347.84755540136774"/>
    <n v="0.68625896400476005"/>
    <n v="-2.9690309295727597"/>
    <n v="1.2061471276688369"/>
    <s v="Medianas"/>
    <n v="2025"/>
    <n v="2"/>
    <d v="2026-08-03T00:00:00"/>
    <n v="1.0336597699512124"/>
    <s v="46 Daños Sin Autos Total"/>
    <n v="-4.9976319032322909"/>
    <n v="-8.0912589823905794"/>
    <n v="125.53554650022546"/>
    <n v="118.19127826835178"/>
    <n v="2.3504585813319292E-2"/>
    <n v="2.5929732153289883E-3"/>
    <m/>
    <m/>
    <m/>
    <m/>
    <n v="2.3086002527516983E-2"/>
    <n v="2.4964452893428699E-3"/>
    <x v="34"/>
    <x v="8"/>
  </r>
  <r>
    <n v="2026"/>
    <n v="6"/>
    <n v="12"/>
    <x v="42"/>
    <s v="Responsabilidad Civil y Riesgos Profesionales"/>
    <n v="12"/>
    <s v="6b51d431df5d7f141cbececcf79edf3dd861c3b4069f0b11661a3eefacbba918"/>
    <s v="62494afd1a4895e2be1120874c058412e30b56ad7bf55525b0ac454fd367add2"/>
    <x v="8"/>
    <n v="602716.91827000002"/>
    <n v="1125470.5416400002"/>
    <n v="1648143.4093999995"/>
    <n v="1677362.0584400003"/>
    <n v="567880.03555000015"/>
    <n v="-118574.26506999998"/>
    <n v="965165.72993999999"/>
    <n v="141983.3026"/>
    <n v="35563119.782749981"/>
    <n v="35274659.092"/>
    <n v="145.131"/>
    <n v="140.405"/>
    <n v="0"/>
    <n v="0"/>
    <n v="57213.584299999995"/>
    <n v="-179020.43509000001"/>
    <n v="109673.56331"/>
    <n v="117075.31982999999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879749.4015600001"/>
    <n v="4354857.8661599997"/>
    <n v="558940177.29368985"/>
    <n v="533186385.44996989"/>
    <n v="535437122.91273993"/>
    <n v="512068683.5256899"/>
    <n v="12032871.974339999"/>
    <n v="12141199.838969996"/>
    <n v="5707796.6931599993"/>
    <n v="3790374.5277900007"/>
    <n v="602716.91827000002"/>
    <n v="1125470.5416400002"/>
    <n v="5.0089198950615357"/>
    <n v="9.2698461154353247"/>
    <n v="-522753.62337000016"/>
    <n v="-46.447561622382402"/>
    <n v="100"/>
    <n v="100"/>
    <n v="20.929491918411369"/>
    <n v="25.844024678408413"/>
    <n v="0.10783209773687608"/>
    <n v="0.11256539609940805"/>
    <n v="0.21108388592671704"/>
    <n v="0.21978898101928873"/>
    <m/>
    <m/>
    <m/>
    <n v="0"/>
    <m/>
    <n v="0"/>
    <m/>
    <n v="0"/>
    <m/>
    <n v="-578.92351279997717"/>
    <n v="94.22002574276604"/>
    <n v="-10.535528090963385"/>
    <n v="9.9491987202439311"/>
    <n v="-131.95924770892032"/>
    <n v="-6.322217637968242"/>
    <n v="52.167160957724882"/>
    <n v="-152.91048134649373"/>
    <s v="Medianas"/>
    <n v="2025"/>
    <n v="2"/>
    <d v="2026-08-03T00:00:00"/>
    <n v="1.0336597699512124"/>
    <s v="46 Responsabilidad Civil y Riesgos Profesionales"/>
    <n v="-46.447561622382402"/>
    <n v="-48.191426294799875"/>
    <n v="-578.92351279997717"/>
    <n v="-563.32799894358061"/>
    <n v="4.6344173949537399E-3"/>
    <n v="2.5089278515143267E-3"/>
    <m/>
    <m/>
    <m/>
    <m/>
    <n v="4.7473212858454312E-3"/>
    <n v="8.5930047003851383E-3"/>
    <x v="35"/>
    <x v="8"/>
  </r>
  <r>
    <n v="2026"/>
    <n v="6"/>
    <n v="37"/>
    <x v="27"/>
    <s v="RC General"/>
    <n v="25"/>
    <s v="b7a56873cd771f2c446d369b649430b65a756ba278ff97ec81bb6f55b2e73569"/>
    <s v="62494afd1a4895e2be1120874c058412e30b56ad7bf55525b0ac454fd367add2"/>
    <x v="8"/>
    <n v="477422.17277999996"/>
    <n v="378028.39931999997"/>
    <n v="865263.35644"/>
    <n v="757235.96386000002"/>
    <n v="141548.95865000007"/>
    <n v="173113.03300000002"/>
    <n v="394127.52600000001"/>
    <n v="364558.79038000002"/>
    <n v="35563119.782749981"/>
    <n v="35274659.092"/>
    <n v="145.131"/>
    <n v="140.405"/>
    <n v="0"/>
    <n v="0"/>
    <n v="70946.352430000014"/>
    <n v="136110.95380000002"/>
    <n v="176321.38219"/>
    <n v="200869.37863999998"/>
    <n v="0"/>
    <n v="0"/>
    <n v="0"/>
    <n v="0"/>
    <n v="0"/>
    <n v="0"/>
    <s v="RC General"/>
    <s v="Daños Sin Autos"/>
    <s v="Responsabilidad Civil y Riesgos Profesionales"/>
    <x v="36"/>
    <x v="0"/>
    <n v="7921715.0272200005"/>
    <n v="7089738.4457900003"/>
    <n v="558940177.29368985"/>
    <n v="533186385.44996989"/>
    <n v="535437122.91273993"/>
    <n v="512068683.5256899"/>
    <n v="8729513.125500001"/>
    <n v="9582692.5877899975"/>
    <n v="5055557.2443700004"/>
    <n v="2932303.7598800003"/>
    <n v="647856.58569000009"/>
    <n v="501083.34386999998"/>
    <n v="5.4690584218882723"/>
    <n v="3.9449079249570556"/>
    <n v="99393.773459999997"/>
    <n v="26.292673682397982"/>
    <n v="73.692570751830999"/>
    <n v="75.442220130564721"/>
    <n v="6.0267526809474701"/>
    <n v="5.3320500073522359"/>
    <n v="8.5415611933930269E-2"/>
    <n v="8.9164936899193178E-2"/>
    <n v="7.0899859718093136E-2"/>
    <n v="7.3823768467386613E-2"/>
    <m/>
    <m/>
    <m/>
    <n v="0"/>
    <m/>
    <n v="0"/>
    <m/>
    <n v="0"/>
    <m/>
    <n v="-18.233216646374593"/>
    <n v="29.648593366698741"/>
    <n v="45.793658177903282"/>
    <n v="2.7998685764587603"/>
    <n v="-47.876088992625952"/>
    <n v="-12.220875384891361"/>
    <n v="40.236953424939578"/>
    <n v="67.760927385522194"/>
    <s v="Medianas"/>
    <n v="2025"/>
    <n v="2"/>
    <d v="2026-08-03T00:00:00"/>
    <n v="1.0336597699512124"/>
    <s v="47 RC General"/>
    <n v="26.292673682397982"/>
    <n v="22.180118984759229"/>
    <n v="-18.233216646374593"/>
    <n v="-20.895844328463415"/>
    <n v="2.4330355765348212E-3"/>
    <n v="2.991060002202704E-3"/>
    <m/>
    <m/>
    <m/>
    <m/>
    <n v="2.1431523334822398E-3"/>
    <n v="1.5562298536388982E-3"/>
    <x v="36"/>
    <x v="8"/>
  </r>
  <r>
    <n v="2026"/>
    <n v="6"/>
    <n v="81"/>
    <x v="55"/>
    <s v="RC Aviones y Barcos"/>
    <n v="53"/>
    <s v="2858dcd1057d3eae7f7d5f782167e24b61153c01551450a628cee722509f6529"/>
    <s v="62494afd1a4895e2be1120874c058412e30b56ad7bf55525b0ac454fd367add2"/>
    <x v="8"/>
    <n v="19797.413629999999"/>
    <n v="16145.2865"/>
    <n v="45509.740019999997"/>
    <n v="41702.968070000003"/>
    <n v="-5464.4043700000011"/>
    <n v="274187.94678999996"/>
    <n v="-3775.3887799999916"/>
    <n v="270708.61900999991"/>
    <n v="35563119.782749981"/>
    <n v="35274659.092"/>
    <n v="145.131"/>
    <n v="140.405"/>
    <n v="0"/>
    <n v="0"/>
    <n v="-6011.2407999999996"/>
    <n v="6323.5908499999996"/>
    <n v="-1076.99675"/>
    <n v="11658.928449999999"/>
    <n v="0"/>
    <n v="0"/>
    <n v="0"/>
    <n v="0"/>
    <n v="0"/>
    <n v="0"/>
    <s v="RC Aviones y Barcos"/>
    <s v="Daños Sin Autos"/>
    <s v="Responsabilidad Civil y Riesgos Profesionales"/>
    <x v="37"/>
    <x v="0"/>
    <n v="956082.45328000002"/>
    <n v="935835.38778999995"/>
    <n v="558940177.29368985"/>
    <n v="533186385.44996989"/>
    <n v="535437122.91273993"/>
    <n v="512068683.5256899"/>
    <n v="1742271.2390899998"/>
    <n v="1292434.1434399998"/>
    <n v="183427.25303000005"/>
    <n v="515183.78324999998"/>
    <n v="55158.469299999997"/>
    <n v="48461.536329999995"/>
    <n v="1.1362991700615068"/>
    <n v="1.2492154112415348"/>
    <n v="3652.1271299999989"/>
    <n v="22.620392211683573"/>
    <n v="35.891883660375619"/>
    <n v="33.31567202091631"/>
    <n v="2.07068057384399"/>
    <n v="1.7252271831830941"/>
    <n v="3.5419557287608679E-3"/>
    <n v="3.6974301524525374E-3"/>
    <n v="3.0280755361700717E-3"/>
    <n v="3.1529533086922332E-3"/>
    <m/>
    <m/>
    <m/>
    <n v="0"/>
    <m/>
    <n v="0"/>
    <m/>
    <n v="0"/>
    <m/>
    <n v="-101.99294113179424"/>
    <n v="-27.601607321673168"/>
    <n v="1698.2538327207756"/>
    <n v="-2.9790580623841554"/>
    <n v="-195.06055882790076"/>
    <n v="-109.2375277420971"/>
    <n v="558.1484623792968"/>
    <n v="54.238182154724527"/>
    <s v="Medianas"/>
    <n v="2025"/>
    <n v="2"/>
    <d v="2026-08-03T00:00:00"/>
    <n v="1.0336597699512124"/>
    <s v="48 RC Aviones y Barcos"/>
    <n v="22.620392211683573"/>
    <n v="18.627420526844261"/>
    <n v="-101.99294113179424"/>
    <n v="-101.92804362685828"/>
    <n v="1.2796891920060024E-4"/>
    <n v="1.2911758038824692E-4"/>
    <m/>
    <m/>
    <m/>
    <m/>
    <n v="1.1802901288095702E-4"/>
    <n v="1.5605391436833568E-4"/>
    <x v="37"/>
    <x v="8"/>
  </r>
  <r>
    <n v="2026"/>
    <n v="6"/>
    <n v="23"/>
    <x v="28"/>
    <s v="RC Viajero"/>
    <n v="17"/>
    <s v="4523540f1504cd17100c4835e85b7eefd49911580f8efff0599a8f283be6b9e3"/>
    <s v="62494afd1a4895e2be1120874c058412e30b56ad7bf55525b0ac454fd367add2"/>
    <x v="8"/>
    <n v="7836.7713099999992"/>
    <n v="2414.4852700000001"/>
    <n v="11747.988959999999"/>
    <n v="5473.1161899999988"/>
    <n v="3867.10853"/>
    <n v="112.57081000000002"/>
    <n v="3408.7289500000015"/>
    <n v="-691.33579999999984"/>
    <n v="35563119.782749981"/>
    <n v="35274659.092"/>
    <n v="145.131"/>
    <n v="140.405"/>
    <n v="0"/>
    <n v="0"/>
    <n v="-107.55257"/>
    <n v="126.29996000000001"/>
    <n v="1429.2520200000001"/>
    <n v="1030.3448599999999"/>
    <n v="0"/>
    <n v="0"/>
    <n v="0"/>
    <n v="0"/>
    <n v="0"/>
    <n v="0"/>
    <s v="RC Viajero"/>
    <s v="Daños Sin Autos"/>
    <s v="Responsabilidad Civil y Riesgos Profesionales"/>
    <x v="38"/>
    <x v="0"/>
    <n v="12771305.68936"/>
    <n v="12724961.123440001"/>
    <n v="558940177.29368985"/>
    <n v="533186385.44996989"/>
    <n v="535437122.91273993"/>
    <n v="512068683.5256899"/>
    <n v="260336.58478"/>
    <n v="211800.12452000001"/>
    <n v="57019.792599999993"/>
    <n v="27834.588710000007"/>
    <n v="550092.10958000005"/>
    <n v="553921.42457000003"/>
    <n v="3.0102458771296168"/>
    <n v="1.1399829322442177"/>
    <n v="5422.286039999999"/>
    <n v="224.57316709991767"/>
    <n v="1.4246289255054829"/>
    <n v="0.4358894895380378"/>
    <n v="6.136233444422954E-2"/>
    <n v="1.8974401937876258E-2"/>
    <n v="1.4020769356650204E-3"/>
    <n v="1.4636212123971756E-3"/>
    <n v="4.5284075810794625E-4"/>
    <n v="4.7151590161222351E-4"/>
    <m/>
    <m/>
    <m/>
    <n v="0"/>
    <m/>
    <n v="0"/>
    <m/>
    <n v="0"/>
    <m/>
    <n v="3335.2675706961681"/>
    <n v="49.345685576730205"/>
    <n v="4.662310903226178"/>
    <n v="6.7820459417104235"/>
    <n v="-185.15645610655773"/>
    <n v="38.715887804788032"/>
    <n v="-7.5250948394671502"/>
    <n v="12.258027860691227"/>
    <s v="Medianas"/>
    <n v="2025"/>
    <n v="2"/>
    <d v="2026-08-03T00:00:00"/>
    <n v="1.0336597699512124"/>
    <s v="49 RC Viajero"/>
    <n v="224.57316709991767"/>
    <n v="214.00386910214871"/>
    <n v="3335.2675706961681"/>
    <n v="3223.4026036036098"/>
    <n v="3.303419112768167E-5"/>
    <n v="9.0615802407758564E-4"/>
    <m/>
    <m/>
    <m/>
    <m/>
    <n v="1.5490180463994113E-5"/>
    <n v="1.2995610858081247E-4"/>
    <x v="38"/>
    <x v="8"/>
  </r>
  <r>
    <n v="2026"/>
    <n v="6"/>
    <n v="127"/>
    <x v="52"/>
    <s v="RC Otros"/>
    <n v="263"/>
    <s v="4be84111a613654b362415e563cb7607df7b203b5d303802a8a546061bbc7847"/>
    <s v="62494afd1a4895e2be1120874c058412e30b56ad7bf55525b0ac454fd367add2"/>
    <x v="8"/>
    <n v="943.15875000000005"/>
    <n v="1131.4106100000001"/>
    <n v="3038.1292100000001"/>
    <n v="3787.7201500000001"/>
    <n v="36.395759999999996"/>
    <n v="32.958539999999992"/>
    <n v="18.182329999999997"/>
    <n v="55.235660000000003"/>
    <n v="35563119.782749981"/>
    <n v="35274659.092"/>
    <n v="145.131"/>
    <n v="140.405"/>
    <n v="0"/>
    <n v="0"/>
    <n v="36.395760000000003"/>
    <n v="32.958539999999999"/>
    <n v="48.87218"/>
    <n v="119.42412"/>
    <n v="0"/>
    <n v="0"/>
    <n v="0"/>
    <n v="0"/>
    <n v="0"/>
    <n v="0"/>
    <s v="RC Otros"/>
    <s v="Daños Sin Autos"/>
    <s v="Responsabilidad Civil y Riesgos Profesionales"/>
    <x v="39"/>
    <x v="0"/>
    <n v="590912.01783999999"/>
    <n v="833808.04034000007"/>
    <n v="558940177.29368985"/>
    <n v="533186385.44996989"/>
    <n v="535437122.91273993"/>
    <n v="512068683.5256899"/>
    <n v="1300751.0249699997"/>
    <n v="1054272.9832200001"/>
    <n v="411792.40316000005"/>
    <n v="315052.39594999998"/>
    <n v="36125.929600000003"/>
    <n v="49365.24669"/>
    <n v="7.250878391748744E-2"/>
    <n v="0.10731666541851462"/>
    <n v="-188.25186000000008"/>
    <n v="-16.63868610883895"/>
    <n v="2.6107528870343586"/>
    <n v="2.2919172613578609"/>
    <n v="0.15961069017475579"/>
    <n v="0.13569197648161888"/>
    <n v="1.6874055369693459E-4"/>
    <n v="1.7614743349681909E-4"/>
    <n v="2.1219795570083305E-4"/>
    <n v="2.2094899500786177E-4"/>
    <m/>
    <m/>
    <m/>
    <n v="0"/>
    <m/>
    <n v="0"/>
    <m/>
    <n v="0"/>
    <m/>
    <n v="10.428920698550371"/>
    <n v="3.8589219471271399"/>
    <n v="2.9130485173724847"/>
    <n v="8.8383757739840061E-3"/>
    <n v="10.428920698550371"/>
    <n v="-59.076792862279412"/>
    <n v="74.471324995119929"/>
    <n v="27.597892285076082"/>
    <s v="Medianas"/>
    <n v="2025"/>
    <n v="2"/>
    <d v="2026-08-03T00:00:00"/>
    <n v="1.0336597699512124"/>
    <s v="50 RC Otros"/>
    <n v="-16.63868610883895"/>
    <n v="-19.35323757923209"/>
    <n v="10.428920698550373"/>
    <n v="6.8329482376609114"/>
    <n v="8.5429209488917107E-6"/>
    <n v="5.2575237451928841E-7"/>
    <m/>
    <m/>
    <m/>
    <m/>
    <n v="1.0720121158364602E-5"/>
    <n v="1.1516866676549411E-6"/>
    <x v="39"/>
    <x v="8"/>
  </r>
  <r>
    <n v="2026"/>
    <n v="6"/>
    <n v="48"/>
    <x v="14"/>
    <s v="Maritimo y Transportes"/>
    <n v="36"/>
    <s v="76a50887d8f1c2e9301755428990ad81479ee21c25b43215cf524541e0503269"/>
    <s v="62494afd1a4895e2be1120874c058412e30b56ad7bf55525b0ac454fd367add2"/>
    <x v="8"/>
    <n v="543597.09342999989"/>
    <n v="650316.5019400001"/>
    <n v="995887.90180999972"/>
    <n v="1104913.8816500001"/>
    <n v="93401.114819999988"/>
    <n v="389826.07943999994"/>
    <n v="1360313.5374100006"/>
    <n v="868863.02614999993"/>
    <n v="35563119.782749981"/>
    <n v="35274659.092"/>
    <n v="145.131"/>
    <n v="140.405"/>
    <n v="0"/>
    <n v="0"/>
    <n v="71051.935740000001"/>
    <n v="252944.33437999999"/>
    <n v="307213.73872000002"/>
    <n v="428580.18223000003"/>
    <n v="0"/>
    <n v="0"/>
    <n v="0"/>
    <n v="0"/>
    <n v="0"/>
    <n v="0"/>
    <s v="Maritimo y Transportes"/>
    <s v="Daños Sin Autos"/>
    <s v="Maritimo y Transportes"/>
    <x v="40"/>
    <x v="0"/>
    <n v="36347870.615870006"/>
    <n v="34581959.66691"/>
    <n v="558940177.29368985"/>
    <n v="533186385.44996989"/>
    <n v="535437122.91273993"/>
    <n v="512068683.5256899"/>
    <n v="14105050.96421"/>
    <n v="15962808.80302"/>
    <n v="3896017.91072"/>
    <n v="-67081.096579998208"/>
    <n v="543597.09342999989"/>
    <n v="650316.5019400001"/>
    <n v="3.8539179674665274"/>
    <n v="4.0739478243764147"/>
    <n v="-106719.40851000021"/>
    <n v="-16.410379898347781"/>
    <n v="100"/>
    <n v="100"/>
    <n v="1.4955404105368899"/>
    <n v="1.880507953290629"/>
    <n v="9.7254968512376583E-2"/>
    <n v="0.10152398296047729"/>
    <n v="0.12196794961131295"/>
    <n v="0.12699790533223937"/>
    <m/>
    <m/>
    <m/>
    <n v="0"/>
    <m/>
    <n v="0"/>
    <m/>
    <n v="0"/>
    <m/>
    <n v="-76.040311373170752"/>
    <n v="17.18204823919417"/>
    <n v="59.944054668316923"/>
    <n v="2.3973481888521162"/>
    <n v="-71.910050519946338"/>
    <n v="-28.318258412813869"/>
    <n v="23.127850999124092"/>
    <n v="59.019139210747717"/>
    <s v="Medianas"/>
    <n v="2025"/>
    <n v="2"/>
    <d v="2026-08-03T00:00:00"/>
    <n v="1.0336597699512124"/>
    <s v="51 Maritimo y Transportes"/>
    <n v="-16.410379898347781"/>
    <n v="-19.13236585999903"/>
    <n v="-76.040311373170766"/>
    <n v="-76.820527098621511"/>
    <n v="2.8003389688355147E-3"/>
    <n v="1.485268369996133E-3"/>
    <m/>
    <m/>
    <m/>
    <m/>
    <n v="3.127160986496568E-3"/>
    <n v="1.659705087574132E-3"/>
    <x v="40"/>
    <x v="8"/>
  </r>
  <r>
    <n v="2026"/>
    <n v="6"/>
    <n v="80"/>
    <x v="51"/>
    <s v="MyT Carga"/>
    <n v="52"/>
    <s v="41cfc0d1f2d127b04555b7246d84019b4d27710a3f3aff6e7764375b1e06e05d"/>
    <s v="62494afd1a4895e2be1120874c058412e30b56ad7bf55525b0ac454fd367add2"/>
    <x v="8"/>
    <n v="454763.87567000004"/>
    <n v="504487.69834"/>
    <n v="597258.07881000009"/>
    <n v="599284.63760999986"/>
    <n v="134178.10386000009"/>
    <n v="164076.80776"/>
    <n v="280602.81045000005"/>
    <n v="373442.44503"/>
    <n v="35563119.782749981"/>
    <n v="35274659.092"/>
    <n v="145.131"/>
    <n v="140.405"/>
    <n v="-354.01029999999997"/>
    <n v="1576.3525500000001"/>
    <n v="17338.593399999998"/>
    <n v="10749.62076"/>
    <n v="42056.819200000005"/>
    <n v="23773.957620000001"/>
    <n v="0"/>
    <n v="0"/>
    <n v="0"/>
    <n v="0"/>
    <n v="0"/>
    <n v="0"/>
    <s v="MyT Carga"/>
    <s v="Daños Sin Autos"/>
    <s v="Maritimo y Transportes"/>
    <x v="41"/>
    <x v="0"/>
    <n v="866044.95096000005"/>
    <n v="914305.01283000002"/>
    <n v="558940177.29368985"/>
    <n v="533186385.44996989"/>
    <n v="535437122.91273993"/>
    <n v="512068683.5256899"/>
    <n v="7315033.6216200003"/>
    <n v="7755472.2297"/>
    <n v="2759672.59131"/>
    <n v="3877269.6166600003"/>
    <n v="454763.87567000004"/>
    <n v="504487.69834"/>
    <n v="6.2168391724942911"/>
    <n v="6.5049255983154337"/>
    <n v="-49723.822669999965"/>
    <n v="-9.8563003287522317"/>
    <n v="100"/>
    <n v="100"/>
    <n v="52.510423987334597"/>
    <n v="55.177177338062044"/>
    <n v="8.1361815475835556E-2"/>
    <n v="8.4933198728567194E-2"/>
    <n v="9.4617513144910792E-2"/>
    <n v="9.8519537431288828E-2"/>
    <m/>
    <m/>
    <m/>
    <n v="0"/>
    <m/>
    <n v="0"/>
    <m/>
    <n v="0"/>
    <m/>
    <n v="-18.222382741461928"/>
    <n v="29.505004913223715"/>
    <n v="32.523450680737959"/>
    <n v="4.8621022755567731"/>
    <n v="61.294931115318697"/>
    <n v="76.902894638877555"/>
    <n v="41.226592333449688"/>
    <n v="45.215949871790848"/>
    <s v="Medianas"/>
    <n v="2025"/>
    <n v="2"/>
    <d v="2026-08-03T00:00:00"/>
    <n v="1.0336597699512124"/>
    <s v="52 MyT Carga"/>
    <n v="-9.8563003287522317"/>
    <n v="-12.791711265397854"/>
    <n v="-18.222382741461928"/>
    <n v="-20.885363215405125"/>
    <n v="1.6794310579571318E-3"/>
    <n v="3.8649089296659499E-3"/>
    <m/>
    <m/>
    <m/>
    <m/>
    <n v="1.6961136697297508E-3"/>
    <n v="4.2314057039619405E-3"/>
    <x v="41"/>
    <x v="8"/>
  </r>
  <r>
    <n v="2026"/>
    <n v="6"/>
    <n v="16"/>
    <x v="50"/>
    <s v="MyT Cascos"/>
    <n v="14"/>
    <s v="8527a891e224136950ff32ca212b45bc93f69fbb801c3b1ebedac52775f99e61"/>
    <s v="62494afd1a4895e2be1120874c058412e30b56ad7bf55525b0ac454fd367add2"/>
    <x v="8"/>
    <n v="53237.008740000005"/>
    <n v="43055.202239999999"/>
    <n v="83310.180659999998"/>
    <n v="118609.66979"/>
    <n v="-1965.7919299999999"/>
    <n v="98988.971239999984"/>
    <n v="-403.31886999999347"/>
    <n v="111134.58285000001"/>
    <n v="35563119.782749981"/>
    <n v="35274659.092"/>
    <n v="145.131"/>
    <n v="140.405"/>
    <n v="0"/>
    <n v="0"/>
    <n v="1785.3788500000001"/>
    <n v="-765.32980000000009"/>
    <n v="-3400.3916600000002"/>
    <n v="-1400.3193200000001"/>
    <n v="0"/>
    <n v="0"/>
    <n v="0"/>
    <n v="0"/>
    <n v="0"/>
    <n v="0"/>
    <s v="MyT Cascos"/>
    <s v="Daños Sin Autos"/>
    <s v="Maritimo y Transportes"/>
    <x v="42"/>
    <x v="0"/>
    <n v="2810084.57234"/>
    <n v="2671500.3155200002"/>
    <n v="558940177.29368985"/>
    <n v="533186385.44996989"/>
    <n v="535437122.91273993"/>
    <n v="512068683.5256899"/>
    <n v="6790017.3425900005"/>
    <n v="8207336.5733200004"/>
    <n v="1136345.31941"/>
    <n v="-3944350.71324"/>
    <n v="56223.49626"/>
    <n v="52190.290380000006"/>
    <n v="0.78404819978991624"/>
    <n v="0.52459408549128717"/>
    <n v="10181.806500000006"/>
    <n v="23.648260768220709"/>
    <n v="94.688186045582654"/>
    <n v="82.496575371612252"/>
    <n v="1.8944984526095148"/>
    <n v="1.6116487798961545"/>
    <n v="9.5246344604830793E-3"/>
    <n v="9.9427190349437224E-3"/>
    <n v="8.0750753235502432E-3"/>
    <n v="8.4080912629838581E-3"/>
    <m/>
    <m/>
    <m/>
    <n v="0"/>
    <m/>
    <n v="0"/>
    <m/>
    <n v="0"/>
    <m/>
    <n v="-101.98586964322915"/>
    <n v="-3.6925288939515273"/>
    <n v="229.91175535121582"/>
    <n v="-0.17299247829177977"/>
    <n v="-333.28228562379246"/>
    <n v="142.82973257842363"/>
    <n v="-52.505094369041004"/>
    <n v="54.653948500831937"/>
    <s v="Medianas"/>
    <n v="2025"/>
    <n v="2"/>
    <d v="2026-08-03T00:00:00"/>
    <n v="1.0336597699512124"/>
    <s v="53 MyT Cascos"/>
    <n v="23.648260768220709"/>
    <n v="19.621817896672876"/>
    <n v="-101.98586964322915"/>
    <n v="-101.92120241201114"/>
    <n v="2.342600457128902E-4"/>
    <n v="6.1473157959380845E-5"/>
    <m/>
    <m/>
    <m/>
    <m/>
    <n v="3.3569270705028666E-4"/>
    <n v="2.751989545324399E-5"/>
    <x v="42"/>
    <x v="8"/>
  </r>
  <r>
    <n v="2026"/>
    <n v="6"/>
    <n v="39"/>
    <x v="6"/>
    <s v="Incendio"/>
    <n v="27"/>
    <s v="670671cd97404156226e507973f2ab8330d3022ca96e0c93bdbdb320c41adcaf"/>
    <s v="62494afd1a4895e2be1120874c058412e30b56ad7bf55525b0ac454fd367add2"/>
    <x v="8"/>
    <n v="847627.29369000008"/>
    <n v="870192.34522000002"/>
    <n v="1469996.2610399998"/>
    <n v="1412892.07231"/>
    <n v="1302152.6578300002"/>
    <n v="474509.51170999988"/>
    <n v="1516855.9013900002"/>
    <n v="689178.08468999993"/>
    <n v="35563119.782749981"/>
    <n v="35274659.092"/>
    <n v="145.131"/>
    <n v="140.405"/>
    <n v="0"/>
    <n v="0"/>
    <n v="-26543.11232"/>
    <n v="28039.597979999999"/>
    <n v="16621.547070000001"/>
    <n v="49022.547869999995"/>
    <n v="0"/>
    <n v="0"/>
    <n v="0"/>
    <n v="0"/>
    <n v="0"/>
    <n v="0"/>
    <s v="Incendio"/>
    <s v="Daños Sin Autos"/>
    <s v="Incendio"/>
    <x v="43"/>
    <x v="0"/>
    <n v="16937240.937909998"/>
    <n v="16996819.43369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4.502235690013797"/>
    <n v="4.114287680372672"/>
    <n v="-22565.051529999939"/>
    <n v="-2.5931107822254051"/>
    <m/>
    <m/>
    <n v="5.0045181313609781"/>
    <n v="5.1197363637055577"/>
    <n v="0.15164901864705679"/>
    <n v="0.15830566417938446"/>
    <n v="0.16320603244316187"/>
    <n v="0.16993664584769388"/>
    <m/>
    <m/>
    <m/>
    <n v="0"/>
    <m/>
    <n v="0"/>
    <m/>
    <n v="0"/>
    <m/>
    <n v="174.420770436699"/>
    <n v="153.62325724096283"/>
    <n v="54.529267502351509"/>
    <n v="16.503137702477552"/>
    <n v="-194.66295607708997"/>
    <n v="-66.094077537386056"/>
    <n v="-159.69098549140045"/>
    <n v="57.197349379629458"/>
    <s v="Medianas"/>
    <n v="2025"/>
    <n v="2"/>
    <d v="2026-08-03T00:00:00"/>
    <n v="1.0336597699512124"/>
    <s v="54 Incendio"/>
    <n v="-2.5931107822254051"/>
    <n v="-5.7650379269649914"/>
    <n v="174.420770436699"/>
    <n v="165.48461922790258"/>
    <n v="4.1334851104739877E-3"/>
    <n v="2.0270126208434013E-3"/>
    <m/>
    <m/>
    <m/>
    <m/>
    <n v="3.9988102602712189E-3"/>
    <n v="1.6927363116866342E-3"/>
    <x v="43"/>
    <x v="8"/>
  </r>
  <r>
    <n v="2026"/>
    <n v="6"/>
    <n v="92"/>
    <x v="12"/>
    <s v="Riesgos Catastroficos"/>
    <n v="219"/>
    <s v="314f04b30f62e0056bd059354a5536fb2e302107eed143b5fa2aa0bbba07f608"/>
    <s v="62494afd1a4895e2be1120874c058412e30b56ad7bf55525b0ac454fd367add2"/>
    <x v="8"/>
    <n v="1399168.86577"/>
    <n v="929971.05132000009"/>
    <n v="2005621.4155299999"/>
    <n v="1381069.09892"/>
    <n v="47846.843609999996"/>
    <n v="74672.3226"/>
    <n v="207403.16707999998"/>
    <n v="199547.93095999997"/>
    <n v="35563119.782749981"/>
    <n v="35274659.092"/>
    <n v="145.131"/>
    <n v="140.405"/>
    <n v="0"/>
    <n v="0"/>
    <n v="10011.729210000001"/>
    <n v="2477.4421899999998"/>
    <n v="159785.05988999997"/>
    <n v="167051.46919"/>
    <n v="0"/>
    <n v="0"/>
    <n v="0"/>
    <n v="0"/>
    <n v="0"/>
    <n v="0"/>
    <s v="Riesgos Catastroficos"/>
    <s v="Daños Sin Autos"/>
    <s v="Riesgos Catastroficos"/>
    <x v="44"/>
    <x v="0"/>
    <n v="6747132.6749999998"/>
    <n v="6380210.4408900002"/>
    <n v="558940177.29368985"/>
    <n v="533186385.44996989"/>
    <n v="535437122.91273993"/>
    <n v="512068683.5256899"/>
    <n v="23861872.30387"/>
    <n v="25393145.209070001"/>
    <n v="2047024.05226"/>
    <n v="2089187.4729500005"/>
    <n v="1399168.86577"/>
    <n v="929971.05132000009"/>
    <n v="5.8636172717388906"/>
    <n v="3.6622917077157902"/>
    <n v="469197.81444999995"/>
    <n v="50.45294837769638"/>
    <n v="100"/>
    <n v="100"/>
    <n v="20.737236588726187"/>
    <n v="14.575867989556077"/>
    <n v="0.25032533401777984"/>
    <n v="0.26131338412970334"/>
    <n v="0.17441762893761312"/>
    <n v="0.18161060834983564"/>
    <m/>
    <m/>
    <m/>
    <n v="0"/>
    <m/>
    <n v="0"/>
    <m/>
    <n v="0"/>
    <m/>
    <n v="-35.924259559592166"/>
    <n v="3.4196618278572544"/>
    <n v="8.0295319401620269"/>
    <n v="2.3373855112828341"/>
    <n v="304.11555314636837"/>
    <n v="-4.3498026896940374"/>
    <n v="6.2657480097903564"/>
    <n v="1.4830412459181794"/>
    <s v="Medianas"/>
    <n v="2025"/>
    <n v="2"/>
    <d v="2026-08-03T00:00:00"/>
    <n v="1.0336597699512124"/>
    <s v="55 Riesgos Catastroficos"/>
    <n v="50.45294837769638"/>
    <n v="45.553646133289675"/>
    <n v="-35.924259559592173"/>
    <n v="-38.010801713379898"/>
    <n v="5.6396104385162344E-3"/>
    <n v="3.438200750943463E-3"/>
    <m/>
    <m/>
    <m/>
    <m/>
    <n v="3.9087439098413395E-3"/>
    <n v="1.3412380552403839E-3"/>
    <x v="44"/>
    <x v="8"/>
  </r>
  <r>
    <n v="2026"/>
    <n v="6"/>
    <n v="1"/>
    <x v="23"/>
    <s v="Terremoto y Erupcion Volcanica"/>
    <n v="30"/>
    <s v="624b60c58c9d8bfb6ff1886c2fd605d2adeb6ea4da576068201b6c6958ce93f4"/>
    <s v="62494afd1a4895e2be1120874c058412e30b56ad7bf55525b0ac454fd367add2"/>
    <x v="8"/>
    <n v="484669.01227999997"/>
    <n v="456836.55619999999"/>
    <n v="601858.73742999998"/>
    <n v="636826.00628000009"/>
    <n v="92804.985669999995"/>
    <n v="6738.6804999999995"/>
    <n v="93026.814320000005"/>
    <n v="9962.758050000004"/>
    <n v="35563119.782749981"/>
    <n v="35274659.092"/>
    <n v="145.131"/>
    <n v="140.405"/>
    <n v="0"/>
    <n v="0"/>
    <n v="12160.70435"/>
    <n v="6936.4743600000002"/>
    <n v="16148.70592"/>
    <n v="16483.785949999998"/>
    <n v="0"/>
    <n v="0"/>
    <n v="0"/>
    <n v="0"/>
    <n v="0"/>
    <n v="0"/>
    <s v="Terremoto y Erupcion Volcanica"/>
    <s v="Daños Sin Autos"/>
    <s v="Riesgos Catastroficos"/>
    <x v="45"/>
    <x v="0"/>
    <n v="36847039.208959997"/>
    <n v="34421360.903379999"/>
    <n v="558940177.29368985"/>
    <n v="533186385.44996989"/>
    <n v="535437122.91273993"/>
    <n v="512068683.5256899"/>
    <n v="9433065.3521900009"/>
    <n v="9697566.7351200003"/>
    <n v="907474.54581000016"/>
    <n v="276437.41434000002"/>
    <n v="1565946.1843900001"/>
    <n v="1496495.1608699998"/>
    <n v="5.1379800116351166"/>
    <n v="4.7108369416583029"/>
    <n v="27832.456079999974"/>
    <n v="6.0924318998270222"/>
    <n v="30.950553544648045"/>
    <n v="30.527098793584756"/>
    <n v="1.3153540221547686"/>
    <n v="1.3271891180663373"/>
    <n v="8.6712144155873624E-2"/>
    <n v="9.0518380504406373E-2"/>
    <n v="8.568046159214357E-2"/>
    <n v="8.9213922057211889E-2"/>
    <m/>
    <m/>
    <m/>
    <n v="0"/>
    <m/>
    <n v="0"/>
    <m/>
    <n v="0"/>
    <m/>
    <n v="1277.1981869447588"/>
    <n v="19.148116202730385"/>
    <n v="1.4750747085681668"/>
    <n v="10.22673154839439"/>
    <n v="75.315350693518596"/>
    <n v="-2.0327856174327308"/>
    <n v="75.30451300707071"/>
    <n v="42.080589865946429"/>
    <s v="Medianas"/>
    <n v="2025"/>
    <n v="2"/>
    <d v="2026-08-03T00:00:00"/>
    <n v="1.0336597699512124"/>
    <s v="56 Terremoto y Erupcion Volcanica"/>
    <n v="6.0924318998270222"/>
    <n v="2.6376714891733304"/>
    <n v="1277.1981869447586"/>
    <n v="1232.3515405942142"/>
    <n v="1.6923676581432367E-3"/>
    <n v="2.6398838599961997E-3"/>
    <m/>
    <m/>
    <m/>
    <m/>
    <n v="1.8023643969893228E-3"/>
    <n v="2.2191984690892552E-3"/>
    <x v="45"/>
    <x v="8"/>
  </r>
  <r>
    <n v="2026"/>
    <n v="6"/>
    <n v="79"/>
    <x v="1"/>
    <s v="Huracan y Otros Riesgos Hidrometeorologicos"/>
    <n v="51"/>
    <s v="031b4af5197ec30a926f48cf40e11a7dbc470048a21e4003b7a3c07c5dab1baa"/>
    <s v="62494afd1a4895e2be1120874c058412e30b56ad7bf55525b0ac454fd367add2"/>
    <x v="8"/>
    <n v="566757.8639"/>
    <n v="519875.29720999999"/>
    <n v="1062514.44209"/>
    <n v="935388.64937999984"/>
    <n v="86336.632490000004"/>
    <n v="83513.115620000011"/>
    <n v="271831.12307000003"/>
    <n v="216775.18545000002"/>
    <n v="35563119.782749981"/>
    <n v="35274659.092"/>
    <n v="145.131"/>
    <n v="140.405"/>
    <n v="0"/>
    <n v="0"/>
    <n v="82998.796690000003"/>
    <n v="62549.93881"/>
    <n v="533736.62604999996"/>
    <n v="486456.49076000002"/>
    <n v="0"/>
    <n v="0"/>
    <n v="0"/>
    <n v="0"/>
    <n v="0"/>
    <n v="0"/>
    <s v="Huracan y Otros Riesgos Hidrometeorologicos"/>
    <s v="Daños Sin Autos"/>
    <s v="Riesgos Catastroficos"/>
    <x v="46"/>
    <x v="0"/>
    <n v="55806634.746509999"/>
    <n v="49586162.051349998"/>
    <n v="558940177.29368985"/>
    <n v="533186385.44996989"/>
    <n v="535437122.91273993"/>
    <n v="512068683.5256899"/>
    <n v="14428806.951679999"/>
    <n v="15695578.629980002"/>
    <n v="1139589.9410999997"/>
    <n v="1835326.74049"/>
    <n v="1404656.8837000001"/>
    <n v="1299430.13625"/>
    <n v="3.92796068169732"/>
    <n v="3.3122404051864023"/>
    <n v="46882.566690000007"/>
    <n v="9.0180408535668768"/>
    <n v="40.348491541016465"/>
    <n v="40.007945229768019"/>
    <n v="1.0155743425031438"/>
    <n v="1.048428181781103"/>
    <n v="0.10139866249088808"/>
    <n v="0.10584956471020864"/>
    <n v="9.7503483096490484E-2"/>
    <n v="0.10152452472401946"/>
    <m/>
    <m/>
    <m/>
    <n v="0"/>
    <m/>
    <n v="0"/>
    <m/>
    <n v="0"/>
    <m/>
    <n v="3.380926276116325"/>
    <n v="15.233424710845023"/>
    <n v="16.064066915313628"/>
    <n v="7.5761139490809093"/>
    <n v="32.692050974046353"/>
    <n v="9.7192937473469243"/>
    <n v="15.550515486307425"/>
    <n v="12.858280236383951"/>
    <s v="Medianas"/>
    <n v="2025"/>
    <n v="2"/>
    <d v="2026-08-03T00:00:00"/>
    <n v="1.0336597699512124"/>
    <s v="57 Huracan y Otros Riesgos Hidrometeorologicos"/>
    <n v="9.0180408535668768"/>
    <n v="5.4680118378916935"/>
    <n v="3.3809262761163303"/>
    <n v="1.4462477335064497E-2"/>
    <n v="2.9876862563823115E-3"/>
    <n v="1.5428875116960073E-3"/>
    <m/>
    <m/>
    <m/>
    <m/>
    <n v="2.6473655007254499E-3"/>
    <n v="1.0970936501749381E-3"/>
    <x v="46"/>
    <x v="8"/>
  </r>
  <r>
    <n v="2026"/>
    <n v="6"/>
    <n v="74"/>
    <x v="13"/>
    <s v="Diversos"/>
    <n v="46"/>
    <s v="25fc0e7096fc653718202dc30b0c580b8ab87eac11a700cba03a7c021bc35b0c"/>
    <s v="62494afd1a4895e2be1120874c058412e30b56ad7bf55525b0ac454fd367add2"/>
    <x v="8"/>
    <n v="922601.35014999995"/>
    <n v="1134944.73392"/>
    <n v="923473.62382999982"/>
    <n v="1142863.40558"/>
    <n v="308769.58727000002"/>
    <n v="208339.92534000002"/>
    <n v="746255.38102999993"/>
    <n v="649293.29830999987"/>
    <n v="35563119.782749981"/>
    <n v="35274659.092"/>
    <n v="145.131"/>
    <n v="140.405"/>
    <n v="-170.73501999999999"/>
    <n v="-62.259360000000001"/>
    <n v="241793.55160000001"/>
    <n v="71469.039730000004"/>
    <n v="16594.581679999999"/>
    <n v="262940.31743"/>
    <n v="0"/>
    <n v="0"/>
    <n v="0"/>
    <n v="0"/>
    <n v="0"/>
    <n v="0"/>
    <s v="Diversos"/>
    <s v="Daños Sin Autos"/>
    <s v="Diversos"/>
    <x v="52"/>
    <x v="0"/>
    <n v="11913490.27224"/>
    <n v="12179486.698700001"/>
    <n v="558940177.29368985"/>
    <n v="533186385.44996989"/>
    <n v="535437122.91273993"/>
    <n v="512068683.5256899"/>
    <n v="18731365.569540001"/>
    <n v="19037256.571589999"/>
    <n v="4255932.8630999988"/>
    <n v="5127603.960119999"/>
    <n v="922601.35014999995"/>
    <n v="1134944.73392"/>
    <n v="4.9254356107933077"/>
    <n v="5.961703198420512"/>
    <n v="-212343.38377000007"/>
    <n v="-18.709579191277847"/>
    <n v="100"/>
    <n v="100"/>
    <n v="7.7441734459613611"/>
    <n v="9.3184939726658609"/>
    <n v="0.16506262881604014"/>
    <n v="0.17230806581566743"/>
    <n v="0.21286078656381868"/>
    <n v="0.2216391610019364"/>
    <m/>
    <m/>
    <m/>
    <n v="0"/>
    <m/>
    <n v="0"/>
    <m/>
    <n v="0"/>
    <m/>
    <n v="48.204712450627966"/>
    <n v="33.467281098147005"/>
    <n v="18.356834400245383"/>
    <n v="7.255038958605514"/>
    <n v="238.31929533887975"/>
    <n v="-93.688840934628516"/>
    <n v="1457.0632527086395"/>
    <n v="27.180707937278008"/>
    <s v="Medianas"/>
    <n v="2025"/>
    <n v="2"/>
    <d v="2026-08-03T00:00:00"/>
    <n v="1.0336597699512124"/>
    <s v="63 Diversos"/>
    <n v="-18.709579191277847"/>
    <n v="-21.356694754059198"/>
    <n v="48.204712450627966"/>
    <n v="43.378621050157598"/>
    <n v="2.5967171313185356E-3"/>
    <n v="2.4259915956070847E-3"/>
    <m/>
    <m/>
    <m/>
    <m/>
    <n v="3.2345668872286624E-3"/>
    <n v="3.5541905026057366E-3"/>
    <x v="52"/>
    <x v="8"/>
  </r>
  <r>
    <n v="2026"/>
    <n v="6"/>
    <n v="74"/>
    <x v="13"/>
    <s v="Miscelaneos"/>
    <n v="46"/>
    <s v="25fc0e7096fc653718202dc30b0c580b8ab87eac11a700cba03a7c021bc35b0c"/>
    <s v="62494afd1a4895e2be1120874c058412e30b56ad7bf55525b0ac454fd367add2"/>
    <x v="8"/>
    <n v="429663.72952999995"/>
    <n v="460341.36975999997"/>
    <n v="429922.73847999994"/>
    <n v="464599.75163999997"/>
    <n v="92205.90548999999"/>
    <n v="58256.383669999996"/>
    <n v="197949.90097000002"/>
    <n v="156409.36880999999"/>
    <n v="35563119.782749981"/>
    <n v="35274659.092"/>
    <n v="145.131"/>
    <n v="140.405"/>
    <n v="0"/>
    <n v="0"/>
    <n v="50794.792829999999"/>
    <n v="28920.962"/>
    <n v="49360.949390000002"/>
    <n v="103279.41993"/>
    <n v="0"/>
    <n v="0"/>
    <n v="0"/>
    <n v="0"/>
    <n v="0"/>
    <n v="0"/>
    <s v="Miscelaneos"/>
    <s v="Daños Sin Autos"/>
    <s v="Diversos"/>
    <x v="53"/>
    <x v="0"/>
    <n v="11913490.27224"/>
    <n v="12179486.698700001"/>
    <n v="558940177.29368985"/>
    <n v="533186385.44996989"/>
    <n v="535437122.91273993"/>
    <n v="512068683.5256899"/>
    <n v="8825960.7029900011"/>
    <n v="9299326.5157200005"/>
    <n v="1450320.2206299996"/>
    <n v="1811773.9441199994"/>
    <n v="922601.35014999995"/>
    <n v="1134944.73392"/>
    <n v="4.8681808585941395"/>
    <n v="4.9502656884003171"/>
    <n v="-30677.640230000019"/>
    <n v="-6.6641067358325534"/>
    <n v="46.570897545309641"/>
    <n v="40.560685996578975"/>
    <n v="3.6065310812497406"/>
    <n v="3.7796450798631387"/>
    <n v="7.6871147751512811E-2"/>
    <n v="8.0245412793319176E-2"/>
    <n v="8.6337795247998672E-2"/>
    <n v="8.9898364139447545E-2"/>
    <m/>
    <m/>
    <m/>
    <n v="0"/>
    <m/>
    <n v="0"/>
    <m/>
    <n v="0"/>
    <m/>
    <n v="58.276054367382258"/>
    <n v="21.460016089992536"/>
    <n v="12.655039824114025"/>
    <n v="6.3576239356262292"/>
    <n v="75.63313706508103"/>
    <n v="-52.206403344000663"/>
    <n v="102.90481333466911"/>
    <n v="28.002637911407565"/>
    <s v="Medianas"/>
    <n v="2025"/>
    <n v="2"/>
    <d v="2026-08-03T00:00:00"/>
    <n v="1.0336597699512124"/>
    <s v="64 Miscelaneos"/>
    <n v="-6.6641067358325534"/>
    <n v="-9.7034672554076558"/>
    <n v="58.276054367382258"/>
    <n v="53.122002972847348"/>
    <n v="1.20890051577684E-3"/>
    <n v="2.369918487198237E-3"/>
    <m/>
    <m/>
    <m/>
    <m/>
    <n v="1.3149243952795466E-3"/>
    <n v="2.4505130385753461E-3"/>
    <x v="53"/>
    <x v="8"/>
  </r>
  <r>
    <n v="2026"/>
    <n v="6"/>
    <n v="74"/>
    <x v="13"/>
    <s v="Tecnicos"/>
    <n v="46"/>
    <s v="25fc0e7096fc653718202dc30b0c580b8ab87eac11a700cba03a7c021bc35b0c"/>
    <s v="62494afd1a4895e2be1120874c058412e30b56ad7bf55525b0ac454fd367add2"/>
    <x v="8"/>
    <n v="492937.62062"/>
    <n v="674603.36416"/>
    <n v="493550.88535"/>
    <n v="678263.65393999999"/>
    <n v="216563.68178000001"/>
    <n v="150083.54167000001"/>
    <n v="548305.48005999997"/>
    <n v="492883.92949999985"/>
    <n v="35563119.782749981"/>
    <n v="35274659.092"/>
    <n v="145.131"/>
    <n v="140.405"/>
    <n v="-170.73501999999999"/>
    <n v="-62.259360000000001"/>
    <n v="190998.75877000001"/>
    <n v="42548.077729999997"/>
    <n v="-32766.367710000002"/>
    <n v="159660.89749999999"/>
    <n v="0"/>
    <n v="0"/>
    <n v="0"/>
    <n v="0"/>
    <n v="0"/>
    <n v="0"/>
    <s v="Tecnicos"/>
    <s v="Daños Sin Autos"/>
    <s v="Diversos"/>
    <x v="54"/>
    <x v="0"/>
    <n v="11913490.27224"/>
    <n v="12179486.698700001"/>
    <n v="558940177.29368985"/>
    <n v="533186385.44996989"/>
    <n v="535437122.91273993"/>
    <n v="512068683.5256899"/>
    <n v="9905404.8665500041"/>
    <n v="9737930.0558699984"/>
    <n v="2805612.6424699998"/>
    <n v="3315830.0159999998"/>
    <n v="922601.35014999995"/>
    <n v="1134944.73392"/>
    <n v="4.9764510109488072"/>
    <n v="6.9275848182268565"/>
    <n v="-181665.74354"/>
    <n v="-26.929267357894936"/>
    <n v="53.429102454690359"/>
    <n v="59.439314003421018"/>
    <n v="4.1376423647116205"/>
    <n v="5.5388488928027231"/>
    <n v="8.8191481064527344E-2"/>
    <n v="9.2062653022348229E-2"/>
    <n v="0.12652299131582001"/>
    <n v="0.13174079686248885"/>
    <m/>
    <m/>
    <m/>
    <n v="0"/>
    <m/>
    <n v="0"/>
    <m/>
    <n v="0"/>
    <m/>
    <n v="44.295423315752316"/>
    <n v="43.93328338535283"/>
    <n v="22.247671690294705"/>
    <n v="7.7189444651682955"/>
    <n v="348.90102904773465"/>
    <n v="-120.52247495978156"/>
    <n v="-582.91099111272229"/>
    <n v="26.649028281956138"/>
    <s v="Medianas"/>
    <n v="2025"/>
    <n v="2"/>
    <d v="2026-08-03T00:00:00"/>
    <n v="1.0336597699512124"/>
    <s v="65 Tecnicos"/>
    <n v="-26.929267357894936"/>
    <n v="-29.308719593920241"/>
    <n v="44.295423315752302"/>
    <n v="39.596632770725783"/>
    <n v="1.3878166155416958E-3"/>
    <n v="2.4765064664373404E-3"/>
    <m/>
    <m/>
    <m/>
    <m/>
    <n v="1.919642491949116E-3"/>
    <n v="4.7991431413727222E-3"/>
    <x v="54"/>
    <x v="8"/>
  </r>
  <r>
    <n v="2026"/>
    <n v="6"/>
    <n v="38"/>
    <x v="33"/>
    <s v="Total General"/>
    <n v="26"/>
    <s v="5f9c4ab08cac7457e9111a30e4664920607ea2c115a1433d7be98e97e64244ca"/>
    <s v="62494afd1a4895e2be1120874c058412e30b56ad7bf55525b0ac454fd367add2"/>
    <x v="9"/>
    <n v="23484450.173020002"/>
    <n v="22546358.18217"/>
    <n v="46732205.920830004"/>
    <n v="44541695.161870003"/>
    <n v="15010265.316580001"/>
    <n v="15208699.910399999"/>
    <n v="31071482.850610003"/>
    <n v="30286083.579959992"/>
    <n v="35563119.782749981"/>
    <n v="35274659.092"/>
    <n v="145.131"/>
    <n v="140.405"/>
    <n v="33538.074390000002"/>
    <n v="2090.2612599999993"/>
    <n v="14112897.53418"/>
    <n v="14292429.63318"/>
    <n v="18371855.125490002"/>
    <n v="17910264.091469999"/>
    <n v="1406652.7680299999"/>
    <n v="1412652.98618"/>
    <n v="9642215.1738900002"/>
    <n v="9533547.5110299997"/>
    <n v="3614595.3607299998"/>
    <n v="3303771.1829900001"/>
    <s v="Total General"/>
    <s v="Totales"/>
    <s v="Total General"/>
    <x v="0"/>
    <x v="0"/>
    <n v="23484450.173020002"/>
    <n v="22546358.18217"/>
    <n v="558940177.29368985"/>
    <n v="533186385.44996989"/>
    <n v="535437122.91273993"/>
    <n v="512068683.5256899"/>
    <n v="558940177.29368985"/>
    <n v="533186385.44996989"/>
    <n v="290994775.94425023"/>
    <n v="269811598.98249996"/>
    <n v="23484450.173020002"/>
    <n v="22546358.18217"/>
    <n v="4.2016035216377583"/>
    <n v="4.2286072558177832"/>
    <n v="938091.99085000157"/>
    <n v="4.1607251302867132"/>
    <n v="100"/>
    <n v="100"/>
    <n v="100"/>
    <n v="100"/>
    <n v="4.2016035216377583"/>
    <n v="4.3860332367816151"/>
    <n v="4.2286072558177832"/>
    <n v="4.4029949316435539"/>
    <n v="0.25166427914357775"/>
    <n v="1.7250889389587731"/>
    <n v="0.64668733928402944"/>
    <n v="-6000.2181500000879"/>
    <n v="-0.4247482013417514"/>
    <n v="108667.66286000051"/>
    <n v="1.1398449814643996"/>
    <n v="310824.17773999972"/>
    <n v="9.4081629908369102"/>
    <n v="-1.3047439622653423"/>
    <n v="63.915762157482717"/>
    <n v="67.455239500396431"/>
    <n v="5.158259376950368"/>
    <n v="-1.2561342165590572"/>
    <n v="2.5772430359630505"/>
    <n v="76.818031917740754"/>
    <n v="79.800217127937046"/>
    <s v="Medianas"/>
    <n v="2025"/>
    <n v="2"/>
    <d v="2026-08-03T00:00:00"/>
    <n v="1.0336597699512124"/>
    <s v="10 Total General"/>
    <n v="4.1607251302867132"/>
    <n v="0.76886820815612378"/>
    <n v="-1.3047439622653403"/>
    <n v="-4.5186250768055318"/>
    <n v="0.13140637324933913"/>
    <n v="1.7653472153038813E-3"/>
    <n v="154828520.92914999"/>
    <n v="144236749.59887001"/>
    <n v="0.43536259438141339"/>
    <n v="0.40822325038680152"/>
    <n v="0.12606326492578623"/>
    <n v="1.7881119323954803E-3"/>
    <x v="0"/>
    <x v="9"/>
  </r>
  <r>
    <n v="2026"/>
    <n v="6"/>
    <n v="38"/>
    <x v="33"/>
    <s v="Total General Sin Pensiones"/>
    <n v="26"/>
    <s v="5f9c4ab08cac7457e9111a30e4664920607ea2c115a1433d7be98e97e64244ca"/>
    <s v="62494afd1a4895e2be1120874c058412e30b56ad7bf55525b0ac454fd367add2"/>
    <x v="9"/>
    <n v="23484450.173020002"/>
    <n v="22546358.18217"/>
    <n v="46732205.920829996"/>
    <n v="44541695.161870003"/>
    <n v="15010265.316580001"/>
    <n v="15208699.910399999"/>
    <n v="31071482.850610003"/>
    <n v="30286083.579959992"/>
    <n v="35563119.782749981"/>
    <n v="35274659.092"/>
    <n v="145.131"/>
    <n v="140.405"/>
    <n v="33538.074390000002"/>
    <n v="2090.2612599999993"/>
    <n v="14112897.53418"/>
    <n v="14292429.63318"/>
    <n v="18371855.125490002"/>
    <n v="17910264.091469999"/>
    <n v="1406652.7680299999"/>
    <n v="1412652.98618"/>
    <n v="9642215.1738900002"/>
    <n v="9533547.5110299997"/>
    <n v="3614595.3607299998"/>
    <n v="3303771.1829900001"/>
    <s v="Total General Sin Pensiones"/>
    <s v="Totales"/>
    <s v="Total General Sin Pensiones"/>
    <x v="1"/>
    <x v="0"/>
    <n v="23484450.173020002"/>
    <n v="22546358.18217"/>
    <n v="558940177.29368985"/>
    <n v="533186385.44996989"/>
    <n v="535437122.91273993"/>
    <n v="512068683.5256899"/>
    <n v="535437122.91273993"/>
    <n v="512068683.5256899"/>
    <n v="272087211.59836"/>
    <n v="252694789.22596997"/>
    <n v="23484450.173020002"/>
    <n v="22546358.18217"/>
    <n v="4.3860332367816151"/>
    <n v="4.4029949316435539"/>
    <n v="938091.99085000157"/>
    <n v="4.1607251302867132"/>
    <n v="100"/>
    <n v="100"/>
    <n v="100"/>
    <n v="100"/>
    <n v="4.2016035216377583"/>
    <n v="4.3860332367816151"/>
    <n v="4.2286072558177832"/>
    <n v="4.4029949316435539"/>
    <n v="0.26271110235650241"/>
    <n v="1.8008118528347519"/>
    <n v="0.67507373061226272"/>
    <n v="-6000.2181500000879"/>
    <n v="-0.4247482013417514"/>
    <n v="108667.66286000051"/>
    <n v="1.1398449814643996"/>
    <n v="310824.17773999972"/>
    <n v="9.4081629908369102"/>
    <n v="-1.3047439622653423"/>
    <n v="63.915762157482717"/>
    <n v="67.455239500396431"/>
    <n v="5.5167110678973472"/>
    <n v="-1.2561342165590572"/>
    <n v="2.5772430359630505"/>
    <n v="76.818031917740754"/>
    <n v="79.800217127937046"/>
    <s v="Medianas"/>
    <n v="2025"/>
    <n v="2"/>
    <d v="2026-08-03T00:00:00"/>
    <n v="1.0336597699512124"/>
    <s v="11 Total General Sin Pensiones"/>
    <n v="4.1607251302867132"/>
    <n v="0.76886820815612378"/>
    <n v="-1.3047439622653403"/>
    <n v="-4.5186250768055318"/>
    <n v="0.13140637324933913"/>
    <n v="1.9237287554153008E-3"/>
    <m/>
    <m/>
    <m/>
    <m/>
    <n v="0.12606326492578623"/>
    <n v="1.9386364368078821E-3"/>
    <x v="1"/>
    <x v="9"/>
  </r>
  <r>
    <n v="2026"/>
    <n v="6"/>
    <n v="77"/>
    <x v="43"/>
    <s v="Vida Total"/>
    <n v="49"/>
    <s v="0e17daca5f3e175f448bacace3bc0da47d0655a74c8dd0dc497a3afbdad95f1f"/>
    <s v="62494afd1a4895e2be1120874c058412e30b56ad7bf55525b0ac454fd367add2"/>
    <x v="9"/>
    <n v="9500382.5999699999"/>
    <n v="7992498.94307"/>
    <n v="19040468.83309"/>
    <n v="17890390.757909998"/>
    <n v="3122611.3953200006"/>
    <n v="2256925.4448000002"/>
    <n v="5877343.7357700011"/>
    <n v="4077554.2410100005"/>
    <n v="35563119.782749981"/>
    <n v="35274659.092"/>
    <n v="145.131"/>
    <n v="140.405"/>
    <n v="0"/>
    <n v="0"/>
    <n v="3101073.6113499999"/>
    <n v="2225269.5280900002"/>
    <n v="2754596.2596900002"/>
    <n v="2020237.4394100001"/>
    <n v="6332672.3428699998"/>
    <n v="5637889.1987600001"/>
    <n v="3167710.2570999996"/>
    <n v="2354609.74431"/>
    <n v="0"/>
    <n v="0"/>
    <s v="Vida Total"/>
    <s v="Totales"/>
    <s v="Vida Total"/>
    <x v="2"/>
    <x v="0"/>
    <n v="9771555.1653899997"/>
    <n v="8235194.7031499995"/>
    <n v="558940177.29368985"/>
    <n v="533186385.44996989"/>
    <n v="535437122.91273993"/>
    <n v="512068683.5256899"/>
    <n v="229504437.01060998"/>
    <n v="215530450.89256996"/>
    <n v="107972465.57320999"/>
    <n v="106915701.13472"/>
    <n v="9500382.5999699999"/>
    <n v="7992498.94307"/>
    <n v="4.1395202305090066"/>
    <n v="3.7082922204128921"/>
    <n v="1507883.6568999998"/>
    <n v="18.866235299379429"/>
    <n v="100"/>
    <n v="100"/>
    <n v="97.22487811990797"/>
    <n v="97.052944480023442"/>
    <n v="1.6997136698903133"/>
    <n v="1.7743227343462094"/>
    <n v="1.4990065690302505"/>
    <n v="1.5608255689530026"/>
    <n v="2.7592810079646699"/>
    <n v="1.3802392225443363"/>
    <m/>
    <n v="694783.14410999976"/>
    <n v="12.323462196859246"/>
    <n v="813100.5127899996"/>
    <n v="34.532283524048381"/>
    <n v="0"/>
    <m/>
    <n v="38.356869630521359"/>
    <n v="32.868269908728323"/>
    <n v="28.238044957852598"/>
    <n v="2.8920441695412946"/>
    <n v="39.357213686007839"/>
    <n v="36.350124295016826"/>
    <n v="112.57815371095407"/>
    <n v="110.14891045380679"/>
    <s v="Medianas"/>
    <n v="2025"/>
    <n v="2"/>
    <d v="2026-08-03T00:00:00"/>
    <n v="1.0336597699512124"/>
    <s v="12 Vida Total"/>
    <n v="18.866235299379429"/>
    <n v="14.995512793334099"/>
    <n v="38.356869630521359"/>
    <n v="33.85146027019281"/>
    <n v="5.3539928300457056E-2"/>
    <n v="1.7135627738793337E-3"/>
    <m/>
    <m/>
    <m/>
    <m/>
    <n v="5.063392988399143E-2"/>
    <n v="1.3751431191974777E-3"/>
    <x v="2"/>
    <x v="9"/>
  </r>
  <r>
    <n v="2026"/>
    <n v="6"/>
    <n v="18"/>
    <x v="24"/>
    <s v="Vida Individual"/>
    <n v="5"/>
    <s v="ef2d127de37b942baad06145e54b0c619a1f22327b2ebbcfbec78f5564afe39d"/>
    <s v="62494afd1a4895e2be1120874c058412e30b56ad7bf55525b0ac454fd367add2"/>
    <x v="9"/>
    <n v="7196220.3407899998"/>
    <n v="8813998.7298600003"/>
    <n v="13549908.575989999"/>
    <n v="15068743.272660002"/>
    <n v="3649750.7987400005"/>
    <n v="2866354.8676100001"/>
    <n v="7045691.4589600004"/>
    <n v="5477815.564749999"/>
    <n v="35563119.782749981"/>
    <n v="35274659.092"/>
    <n v="145.131"/>
    <n v="140.405"/>
    <n v="0"/>
    <n v="0"/>
    <n v="3594892.8106499999"/>
    <n v="2838320.8207199997"/>
    <n v="4194990.9232999999"/>
    <n v="3084323.5806799997"/>
    <n v="4460885.08072"/>
    <n v="6339721.9103499996"/>
    <n v="679946.11630999995"/>
    <n v="688945.4436"/>
    <n v="2055389.1437599999"/>
    <n v="1785331.3759100002"/>
    <s v="Vida Individual"/>
    <s v="Vida"/>
    <s v="Vida"/>
    <x v="3"/>
    <x v="0"/>
    <n v="12682763.976389999"/>
    <n v="13516428.326850001"/>
    <n v="558940177.29368985"/>
    <n v="533186385.44996989"/>
    <n v="535437122.91273993"/>
    <n v="512068683.5256899"/>
    <n v="171635604.89679998"/>
    <n v="160803690.49424002"/>
    <n v="79251984.91757001"/>
    <n v="77260926.294649988"/>
    <n v="9959445.0130899996"/>
    <n v="10878150.41807"/>
    <n v="4.1927316567660311"/>
    <n v="5.4812166951950134"/>
    <n v="-1617778.3890700005"/>
    <n v="-18.354647404126602"/>
    <n v="72.255234416493991"/>
    <n v="81.02479181772317"/>
    <n v="56.740158172038456"/>
    <n v="65.209525155038492"/>
    <n v="1.2874759470026098"/>
    <n v="1.3439898043757355"/>
    <n v="1.6530802305504548"/>
    <n v="1.72125322508964"/>
    <n v="2.5990441105749671"/>
    <n v="0.39615679783855678"/>
    <n v="1.1975307483525064"/>
    <n v="-1878836.8296299996"/>
    <n v="-29.635950223032324"/>
    <n v="-8999.3272900000447"/>
    <n v="-1.3062467244104536"/>
    <n v="270057.76784999971"/>
    <n v="15.126478562689716"/>
    <n v="27.330737724851396"/>
    <n v="50.717607659291488"/>
    <n v="32.520481968069539"/>
    <n v="4.6052484395641402"/>
    <n v="26.655619210025726"/>
    <n v="36.010078500749643"/>
    <n v="85.694888889582359"/>
    <n v="92.024093661866573"/>
    <s v="Medianas"/>
    <n v="2025"/>
    <n v="2"/>
    <d v="2026-08-03T00:00:00"/>
    <n v="1.0336597699512124"/>
    <s v="13 Vida Individual"/>
    <n v="-18.354647404126602"/>
    <n v="-21.013320853411024"/>
    <n v="27.330737724851389"/>
    <n v="23.184379837924098"/>
    <n v="3.810101211244811E-2"/>
    <n v="1.757899874564803E-3"/>
    <m/>
    <m/>
    <m/>
    <m/>
    <n v="4.2648017063036385E-2"/>
    <n v="3.0043736459684544E-3"/>
    <x v="3"/>
    <x v="9"/>
  </r>
  <r>
    <n v="2026"/>
    <n v="6"/>
    <n v="50"/>
    <x v="22"/>
    <s v="Vida Gpo y Col"/>
    <n v="38"/>
    <s v="aea92132c4cbeb263e6ac2bf6c183b5d81737f179f21efdc5863739672f0f470"/>
    <s v="62494afd1a4895e2be1120874c058412e30b56ad7bf55525b0ac454fd367add2"/>
    <x v="9"/>
    <n v="2254694.4420100003"/>
    <n v="2052858.5754499999"/>
    <n v="3548906.4652800001"/>
    <n v="3205148.5315300003"/>
    <n v="720902.54842000001"/>
    <n v="793819.92947000009"/>
    <n v="1420470.0943100003"/>
    <n v="1470640.5839"/>
    <n v="35563119.782749981"/>
    <n v="35274659.092"/>
    <n v="145.131"/>
    <n v="140.405"/>
    <n v="0"/>
    <n v="0"/>
    <n v="710442.07293999998"/>
    <n v="778242.94695000001"/>
    <n v="2187529.6921600001"/>
    <n v="1717949.6472899998"/>
    <n v="29.269739999999999"/>
    <n v="271.9341000000004"/>
    <n v="2254665.17227"/>
    <n v="2052586.6413499999"/>
    <n v="0"/>
    <n v="0"/>
    <s v="Vida Gpo y Col"/>
    <s v="Vida"/>
    <s v="Vida"/>
    <x v="4"/>
    <x v="0"/>
    <n v="27984284.840740003"/>
    <n v="26568293.871599998"/>
    <n v="558940177.29368985"/>
    <n v="533186385.44996989"/>
    <n v="535437122.91273993"/>
    <n v="512068683.5256899"/>
    <n v="57868832.11381001"/>
    <n v="54726760.39833001"/>
    <n v="28720480.655640002"/>
    <n v="29654774.840070006"/>
    <n v="27647828.749359999"/>
    <n v="26113166.03836"/>
    <n v="3.8962155613849561"/>
    <n v="3.7511056026489062"/>
    <n v="201835.86656000046"/>
    <n v="9.8319421013089769"/>
    <n v="8.1550506640135101"/>
    <n v="7.8613928791107499"/>
    <n v="8.0570021883409986"/>
    <n v="7.7267233845391541"/>
    <n v="0.40338743457786763"/>
    <n v="0.42109415756319296"/>
    <n v="0.38501706560221693"/>
    <n v="0.40089516142945503"/>
    <n v="5.05794551762087E-5"/>
    <n v="3.896164981929779"/>
    <m/>
    <n v="-242.66436000000039"/>
    <n v="-89.236458391941298"/>
    <n v="202078.53092000005"/>
    <n v="9.8450670412183694"/>
    <n v="0"/>
    <m/>
    <n v="-9.1856324517682442"/>
    <n v="31.973403357367332"/>
    <n v="38.669002286043479"/>
    <n v="2.5100643581270718"/>
    <n v="-8.7120447767265237"/>
    <n v="27.333749019404905"/>
    <n v="32.476911078564548"/>
    <n v="45.300684346461992"/>
    <s v="Medianas"/>
    <n v="2025"/>
    <n v="2"/>
    <d v="2026-08-03T00:00:00"/>
    <n v="1.0336597699512124"/>
    <s v="14 Vida Gpo y Col"/>
    <n v="9.8319421013089769"/>
    <n v="6.2554094627218877"/>
    <n v="-9.1856324517682406"/>
    <n v="-12.142882805124461"/>
    <n v="9.9791764247899595E-3"/>
    <n v="1.5180495700778287E-3"/>
    <m/>
    <m/>
    <m/>
    <m/>
    <n v="9.0713091854359908E-3"/>
    <n v="1.4070793242224014E-3"/>
    <x v="4"/>
    <x v="9"/>
  </r>
  <r>
    <n v="2026"/>
    <n v="6"/>
    <n v="701"/>
    <x v="8"/>
    <s v="Accidentes y Enfermedades Total"/>
    <n v="243"/>
    <s v="72440a20f54075ac43f51a2cf0dbb2a14366b38a5c01b110ae174abc1cb44238"/>
    <s v="62494afd1a4895e2be1120874c058412e30b56ad7bf55525b0ac454fd367add2"/>
    <x v="9"/>
    <n v="2459831.92509"/>
    <n v="2393188.9370599999"/>
    <n v="4389923.6611499991"/>
    <n v="3965882.3950199997"/>
    <n v="1494691.3920200004"/>
    <n v="1278371.1649300002"/>
    <n v="3115253.8097000001"/>
    <n v="2219915.7175999996"/>
    <n v="35563119.782749981"/>
    <n v="35274659.092"/>
    <n v="145.131"/>
    <n v="140.405"/>
    <n v="0"/>
    <n v="0"/>
    <n v="1162051.1229999999"/>
    <n v="991860.89237999998"/>
    <n v="1611388.2732500001"/>
    <n v="1604720.79122"/>
    <n v="0"/>
    <n v="0"/>
    <n v="0"/>
    <n v="0"/>
    <n v="0"/>
    <n v="0"/>
    <s v="Accidentes y Enfermedades Total"/>
    <s v="Totales"/>
    <s v="Accidentes y Enfermedades Total"/>
    <x v="18"/>
    <x v="0"/>
    <n v="2459831.92509"/>
    <n v="2393188.9370599999"/>
    <n v="558940177.29368985"/>
    <n v="533186385.44996989"/>
    <n v="535437122.91273993"/>
    <n v="512068683.5256899"/>
    <n v="104862690.40417002"/>
    <n v="96161356.508719951"/>
    <n v="73824842.736680001"/>
    <n v="63674470.30387"/>
    <n v="2459831.92509"/>
    <n v="2393188.9370599999"/>
    <n v="2.3457646524317872"/>
    <n v="2.4887221062059215"/>
    <n v="66642.988030000124"/>
    <n v="2.7846939703753737"/>
    <n v="100"/>
    <n v="100"/>
    <n v="100"/>
    <n v="100"/>
    <n v="0.44008858640296034"/>
    <n v="0.45940630931764481"/>
    <n v="0.4488465951808438"/>
    <n v="0.46735701948856562"/>
    <m/>
    <m/>
    <m/>
    <n v="0"/>
    <m/>
    <n v="0"/>
    <m/>
    <n v="0"/>
    <m/>
    <n v="16.921550878523227"/>
    <n v="60.763964268221812"/>
    <n v="53.417059770486063"/>
    <n v="2.0246455483167054"/>
    <n v="17.15867940025575"/>
    <n v="0.4154917208327058"/>
    <n v="72.11490503503947"/>
    <n v="61.808938838882433"/>
    <s v="Medianas"/>
    <n v="2025"/>
    <n v="2"/>
    <d v="2026-08-03T00:00:00"/>
    <n v="1.0336597699512124"/>
    <s v="28 Accidentes y Enfermedades Total"/>
    <n v="2.7846939703753737"/>
    <n v="-0.56235430810403064"/>
    <n v="16.921550878523238"/>
    <n v="13.114154461135497"/>
    <n v="1.2344034179136746E-2"/>
    <n v="5.502611804598424E-4"/>
    <m/>
    <m/>
    <m/>
    <m/>
    <n v="1.1224361381196439E-2"/>
    <n v="6.1937377219180387E-4"/>
    <x v="18"/>
    <x v="9"/>
  </r>
  <r>
    <n v="2026"/>
    <n v="6"/>
    <n v="48"/>
    <x v="14"/>
    <s v="Accidentes Personales"/>
    <n v="36"/>
    <s v="76a50887d8f1c2e9301755428990ad81479ee21c25b43215cf524541e0503269"/>
    <s v="62494afd1a4895e2be1120874c058412e30b56ad7bf55525b0ac454fd367add2"/>
    <x v="9"/>
    <n v="98036.759510000004"/>
    <n v="122430.09445"/>
    <n v="250028.67754999999"/>
    <n v="253852.85405999998"/>
    <n v="82183.997590000014"/>
    <n v="55191.055980000005"/>
    <n v="148411.40411000003"/>
    <n v="124114.70024000001"/>
    <n v="35563119.782749981"/>
    <n v="35274659.092"/>
    <n v="145.131"/>
    <n v="140.405"/>
    <n v="0"/>
    <n v="0"/>
    <n v="64463.34719"/>
    <n v="42919.683530000002"/>
    <n v="64134.006020000001"/>
    <n v="75380.235579999993"/>
    <n v="0"/>
    <n v="0"/>
    <n v="0"/>
    <n v="0"/>
    <n v="0"/>
    <n v="0"/>
    <s v="Accidentes Personales"/>
    <s v="Accidentes y Enfermedades"/>
    <s v="Accidentes Personales"/>
    <x v="19"/>
    <x v="0"/>
    <n v="36347870.615870006"/>
    <n v="34581959.66691"/>
    <n v="558940177.29368985"/>
    <n v="533186385.44996989"/>
    <n v="535437122.91273993"/>
    <n v="512068683.5256899"/>
    <n v="3258047.170789999"/>
    <n v="3201354.5602400005"/>
    <n v="762805.7273899999"/>
    <n v="869289.54186999996"/>
    <n v="17861935.403380003"/>
    <n v="15962384.57817"/>
    <n v="3.0090650739789142"/>
    <n v="3.8243216159356495"/>
    <n v="-24393.334940000001"/>
    <n v="-19.924296431840251"/>
    <n v="0.54885854917742327"/>
    <n v="0.76699125904681065"/>
    <n v="0.26971802707803116"/>
    <n v="0.3540287931315475"/>
    <n v="1.7539758903122742E-2"/>
    <n v="1.8309667991768482E-2"/>
    <n v="2.2961969358365756E-2"/>
    <n v="2.3908920500087139E-2"/>
    <m/>
    <m/>
    <m/>
    <n v="0"/>
    <m/>
    <n v="0"/>
    <m/>
    <n v="0"/>
    <m/>
    <n v="48.908181100542159"/>
    <n v="83.829777729053802"/>
    <n v="45.079648290674015"/>
    <n v="10.77390935057594"/>
    <n v="50.195299424660035"/>
    <n v="-14.919334588792211"/>
    <n v="100.51352034659631"/>
    <n v="56.937582112555141"/>
    <s v="Medianas"/>
    <n v="2025"/>
    <n v="2"/>
    <d v="2026-08-03T00:00:00"/>
    <n v="1.0336597699512124"/>
    <s v="29 Accidentes Personales"/>
    <n v="-19.924296431840251"/>
    <n v="-22.531856326439762"/>
    <n v="48.908181100542166"/>
    <n v="44.059182169361641"/>
    <n v="7.0305608472313299E-4"/>
    <n v="9.0544726194397289E-4"/>
    <m/>
    <m/>
    <m/>
    <m/>
    <n v="7.1846209438673758E-4"/>
    <n v="1.4625435822112659E-3"/>
    <x v="19"/>
    <x v="9"/>
  </r>
  <r>
    <n v="2026"/>
    <n v="6"/>
    <n v="12"/>
    <x v="42"/>
    <s v="AP Individual"/>
    <n v="12"/>
    <s v="6b51d431df5d7f141cbececcf79edf3dd861c3b4069f0b11661a3eefacbba918"/>
    <s v="62494afd1a4895e2be1120874c058412e30b56ad7bf55525b0ac454fd367add2"/>
    <x v="9"/>
    <n v="41688.561049999997"/>
    <n v="52254.13407"/>
    <n v="76039.100619999983"/>
    <n v="105924.72176999997"/>
    <n v="10984.562349999998"/>
    <n v="13824.76946"/>
    <n v="24441.834239999996"/>
    <n v="28606.409819999993"/>
    <n v="35563119.782749981"/>
    <n v="35274659.092"/>
    <n v="145.131"/>
    <n v="140.405"/>
    <n v="0"/>
    <n v="0"/>
    <n v="10924.040710000001"/>
    <n v="13918.839470000001"/>
    <n v="40132.518520000005"/>
    <n v="48125.718930000003"/>
    <n v="0"/>
    <n v="0"/>
    <n v="0"/>
    <n v="0"/>
    <n v="0"/>
    <n v="0"/>
    <s v="AP Individual"/>
    <s v="Accidentes y Enfermedades"/>
    <s v="Accidentes Personales"/>
    <x v="20"/>
    <x v="0"/>
    <n v="2879749.4015600001"/>
    <n v="4354857.8661599997"/>
    <n v="558940177.29368985"/>
    <n v="533186385.44996989"/>
    <n v="535437122.91273993"/>
    <n v="512068683.5256899"/>
    <n v="1831690.0583299999"/>
    <n v="1927936.4523199999"/>
    <n v="148204.84184000004"/>
    <n v="240716.59444999998"/>
    <n v="104345.55985999999"/>
    <n v="131039.48505"/>
    <n v="2.2759615285573234"/>
    <n v="2.7103659981696757"/>
    <n v="-10565.573020000003"/>
    <n v="-20.219592589260571"/>
    <n v="39.9524053595892"/>
    <n v="39.876632642490684"/>
    <n v="1.447645445378571"/>
    <n v="1.1999044670561505"/>
    <n v="7.4585014181392682E-3"/>
    <n v="7.7858929211365065E-3"/>
    <n v="9.800350402027121E-3"/>
    <n v="1.0204516650036161E-2"/>
    <m/>
    <m/>
    <m/>
    <n v="0"/>
    <m/>
    <n v="0"/>
    <m/>
    <n v="0"/>
    <m/>
    <n v="-20.544336151266286"/>
    <n v="26.349104102742832"/>
    <n v="26.456795631672403"/>
    <n v="7.4117432424095728"/>
    <n v="-21.516152739995643"/>
    <n v="-16.608999486586985"/>
    <n v="27.219923176652905"/>
    <n v="28.921831776155454"/>
    <s v="Medianas"/>
    <n v="2025"/>
    <n v="2"/>
    <d v="2026-08-03T00:00:00"/>
    <n v="1.0336597699512124"/>
    <s v="30 AP Individual"/>
    <n v="-20.219592589260571"/>
    <n v="-22.817536553149427"/>
    <n v="-20.544336151266286"/>
    <n v="-23.131705268471535"/>
    <n v="2.1381448276898085E-4"/>
    <n v="5.1800008794729876E-4"/>
    <m/>
    <m/>
    <m/>
    <m/>
    <n v="2.9979138005759492E-4"/>
    <n v="7.3460838440343029E-4"/>
    <x v="20"/>
    <x v="9"/>
  </r>
  <r>
    <n v="2026"/>
    <n v="6"/>
    <n v="120"/>
    <x v="56"/>
    <s v="AP Gpo y Col"/>
    <n v="234"/>
    <s v="114bd151f8fb0c58642d2170da4ae7d7c57977260ac2cc8905306cab6b2acabc"/>
    <s v="62494afd1a4895e2be1120874c058412e30b56ad7bf55525b0ac454fd367add2"/>
    <x v="9"/>
    <n v="55611.834780000005"/>
    <n v="43763.62154"/>
    <n v="166669.03210000004"/>
    <n v="124725.6943"/>
    <n v="57435.98214"/>
    <n v="44097.215389999998"/>
    <n v="121117.59626999998"/>
    <n v="94589.070400000011"/>
    <n v="35563119.782749981"/>
    <n v="35274659.092"/>
    <n v="145.131"/>
    <n v="140.405"/>
    <n v="0"/>
    <n v="0.32971"/>
    <n v="44809.547170000005"/>
    <n v="31857.451089999999"/>
    <n v="64119.900430000002"/>
    <n v="51976.267829999997"/>
    <n v="0"/>
    <n v="0"/>
    <n v="0"/>
    <n v="0"/>
    <n v="0"/>
    <n v="0"/>
    <s v="AP Gpo y Col"/>
    <s v="Accidentes y Enfermedades"/>
    <s v="Accidentes Personales"/>
    <x v="21"/>
    <x v="0"/>
    <n v="1534431.5230099999"/>
    <n v="1641820.7880200001"/>
    <n v="558940177.29368985"/>
    <n v="533186385.44996989"/>
    <n v="535437122.91273993"/>
    <n v="512068683.5256899"/>
    <n v="1426357.1124600004"/>
    <n v="1273418.1079200001"/>
    <n v="614600.88751999999"/>
    <n v="628572.9474200001"/>
    <n v="61756.952119999994"/>
    <n v="47814.806799999998"/>
    <n v="3.8988717688018357"/>
    <n v="3.436704823640639"/>
    <n v="11848.213240000005"/>
    <n v="27.073201035638061"/>
    <n v="90.049513246606779"/>
    <n v="91.527341568177164"/>
    <n v="3.6242630541706866"/>
    <n v="2.6655541128077669"/>
    <n v="9.9495146420256874E-3"/>
    <n v="1.0386249365280384E-2"/>
    <n v="8.2079405502949489E-3"/>
    <n v="8.5464358489332273E-3"/>
    <m/>
    <m/>
    <m/>
    <n v="0"/>
    <m/>
    <n v="0"/>
    <m/>
    <n v="0"/>
    <m/>
    <n v="30.248546607831518"/>
    <n v="103.28014237835581"/>
    <n v="100.76226289841001"/>
    <n v="9.345248812080662"/>
    <n v="40.656410468650606"/>
    <n v="23.36380257181694"/>
    <n v="69.883993689164882"/>
    <n v="61.292302083321779"/>
    <s v="Medianas"/>
    <n v="2025"/>
    <n v="2"/>
    <d v="2026-08-03T00:00:00"/>
    <n v="1.0336597699512124"/>
    <s v="31 AP Gpo y Col"/>
    <n v="27.073201035638061"/>
    <n v="22.935229492036601"/>
    <n v="30.248546607831518"/>
    <n v="26.007174114920911"/>
    <n v="4.6865694887894354E-4"/>
    <n v="1.5201201069559955E-3"/>
    <m/>
    <m/>
    <m/>
    <m/>
    <n v="3.530024662611743E-4"/>
    <n v="1.1810940044834836E-3"/>
    <x v="21"/>
    <x v="9"/>
  </r>
  <r>
    <n v="2026"/>
    <n v="6"/>
    <n v="1"/>
    <x v="23"/>
    <s v="Gastos Medicos"/>
    <n v="30"/>
    <s v="624b60c58c9d8bfb6ff1886c2fd605d2adeb6ea4da576068201b6c6958ce93f4"/>
    <s v="62494afd1a4895e2be1120874c058412e30b56ad7bf55525b0ac454fd367add2"/>
    <x v="9"/>
    <n v="2357125.5172100002"/>
    <n v="2062439.2123199999"/>
    <n v="5221411.4200700009"/>
    <n v="4815080.56176"/>
    <n v="2509619.6961500002"/>
    <n v="2136265.840069999"/>
    <n v="5128266.819579998"/>
    <n v="4561853.6754399985"/>
    <n v="35563119.782749981"/>
    <n v="35274659.092"/>
    <n v="145.131"/>
    <n v="140.405"/>
    <n v="0"/>
    <n v="0"/>
    <n v="2339597.3098400002"/>
    <n v="2005489.5507100001"/>
    <n v="2478619.8391399998"/>
    <n v="2363798.3213599999"/>
    <n v="0"/>
    <n v="0"/>
    <n v="0"/>
    <n v="0"/>
    <n v="0"/>
    <n v="0"/>
    <s v="Gastos Medicos"/>
    <s v="Accidentes y Enfermedades"/>
    <s v="Gastos Medicos"/>
    <x v="22"/>
    <x v="0"/>
    <n v="36847039.208959997"/>
    <n v="34421360.903379999"/>
    <n v="558940177.29368985"/>
    <n v="533186385.44996989"/>
    <n v="535437122.91273993"/>
    <n v="512068683.5256899"/>
    <n v="98610475.131789997"/>
    <n v="90208136.069440037"/>
    <n v="71280271.095210001"/>
    <n v="60948248.666680008"/>
    <n v="2442965.7843400002"/>
    <n v="2149015.9388000001"/>
    <n v="2.3903398843376134"/>
    <n v="2.2863117476813666"/>
    <n v="294686.30489000026"/>
    <n v="14.28824195785694"/>
    <n v="96.486227204643754"/>
    <n v="95.971331579404477"/>
    <n v="6.3970554156134867"/>
    <n v="5.9917422152750479"/>
    <n v="0.42171338060235219"/>
    <n v="0.44022452242149462"/>
    <n v="0.38681393010053206"/>
    <n v="0.40276612858254002"/>
    <m/>
    <m/>
    <m/>
    <n v="0"/>
    <m/>
    <n v="0"/>
    <m/>
    <n v="0"/>
    <m/>
    <n v="17.476937985759644"/>
    <n v="106.46949760742903"/>
    <n v="103.57957836085518"/>
    <n v="3.5207774291400602"/>
    <n v="16.659660929757347"/>
    <n v="4.857500605802012"/>
    <n v="94.391131423032746"/>
    <n v="84.841821427309895"/>
    <s v="Medianas"/>
    <n v="2025"/>
    <n v="2"/>
    <d v="2026-08-03T00:00:00"/>
    <n v="1.0336597699512124"/>
    <s v="32 Gastos Medicos"/>
    <n v="14.28824195785694"/>
    <n v="10.566595779626036"/>
    <n v="17.476937985759651"/>
    <n v="13.651456118200691"/>
    <n v="1.4682096092713062E-2"/>
    <n v="5.7137247626551542E-4"/>
    <m/>
    <m/>
    <m/>
    <m/>
    <n v="1.3627787947679685E-2"/>
    <n v="5.2272214075858251E-4"/>
    <x v="22"/>
    <x v="9"/>
  </r>
  <r>
    <n v="2026"/>
    <n v="6"/>
    <n v="23"/>
    <x v="28"/>
    <s v="GMM. Individual"/>
    <n v="17"/>
    <s v="4523540f1504cd17100c4835e85b7eefd49911580f8efff0599a8f283be6b9e3"/>
    <s v="62494afd1a4895e2be1120874c058412e30b56ad7bf55525b0ac454fd367add2"/>
    <x v="9"/>
    <n v="957573.84078999993"/>
    <n v="881674.84422000009"/>
    <n v="1901479.4037799998"/>
    <n v="1680531.1115999999"/>
    <n v="860525.94783000008"/>
    <n v="721482.60465999984"/>
    <n v="1726306.2334000005"/>
    <n v="1447012.1969800002"/>
    <n v="35563119.782749981"/>
    <n v="35274659.092"/>
    <n v="145.131"/>
    <n v="140.405"/>
    <n v="0"/>
    <n v="0"/>
    <n v="743678.79438999994"/>
    <n v="582377.32603"/>
    <n v="848834.91570000001"/>
    <n v="759930.46111999999"/>
    <n v="0"/>
    <n v="0"/>
    <n v="0"/>
    <n v="0"/>
    <n v="0"/>
    <n v="0"/>
    <s v="GMM. Individual"/>
    <s v="Accidentes y Enfermedades"/>
    <s v="Gastos Medicos"/>
    <x v="23"/>
    <x v="0"/>
    <n v="12771305.68936"/>
    <n v="12724961.123440001"/>
    <n v="558940177.29368985"/>
    <n v="533186385.44996989"/>
    <n v="535437122.91273993"/>
    <n v="512068683.5256899"/>
    <n v="47491324.482370012"/>
    <n v="42836881.990619987"/>
    <n v="33535124.903859999"/>
    <n v="29112160.675519999"/>
    <n v="4368954.5124700004"/>
    <n v="3785405.7823000001"/>
    <n v="2.0163131924136497"/>
    <n v="2.0582143313163193"/>
    <n v="75898.996569999843"/>
    <n v="8.6085019968042964"/>
    <n v="21.917688500918562"/>
    <n v="23.291422239131716"/>
    <n v="7.4978538927916478"/>
    <n v="6.9287036374194644"/>
    <n v="0.17131955792235914"/>
    <n v="0.17883964331439445"/>
    <n v="0.16535959437072492"/>
    <n v="0.17217902062463608"/>
    <m/>
    <m/>
    <m/>
    <n v="0"/>
    <m/>
    <n v="0"/>
    <m/>
    <n v="0"/>
    <m/>
    <n v="19.271891279419641"/>
    <n v="89.865231397723306"/>
    <n v="81.830916396200564"/>
    <n v="2.566043664059682"/>
    <n v="27.697072181634152"/>
    <n v="11.699024993546248"/>
    <n v="87.611711138993144"/>
    <n v="76.635607575419627"/>
    <s v="Medianas"/>
    <n v="2025"/>
    <n v="2"/>
    <d v="2026-08-03T00:00:00"/>
    <n v="1.0336597699512124"/>
    <s v="33 GMM. Individual"/>
    <n v="8.6085019968042964"/>
    <n v="5.0718090749826628"/>
    <n v="19.271891279419648"/>
    <n v="15.38795912029075"/>
    <n v="5.3467733297749625E-3"/>
    <n v="4.0655188899013238E-4"/>
    <m/>
    <m/>
    <m/>
    <m/>
    <n v="4.7562904368088398E-3"/>
    <n v="4.2362462336358839E-4"/>
    <x v="23"/>
    <x v="9"/>
  </r>
  <r>
    <n v="2026"/>
    <n v="6"/>
    <n v="41"/>
    <x v="11"/>
    <s v="GMM. Gpo y Col"/>
    <n v="29"/>
    <s v="35135aaa6cc23891b40cb3f378c53a17a1127210ce60e125ccf03efcfdaec458"/>
    <s v="62494afd1a4895e2be1120874c058412e30b56ad7bf55525b0ac454fd367add2"/>
    <x v="9"/>
    <n v="1317842.81852"/>
    <n v="1077522.89014"/>
    <n v="2137615.2251899997"/>
    <n v="1692203.4707900002"/>
    <n v="977081.82430999982"/>
    <n v="666642.23078999971"/>
    <n v="1583789.3897999998"/>
    <n v="1297113.9428199995"/>
    <n v="35563119.782749981"/>
    <n v="35274659.092"/>
    <n v="145.131"/>
    <n v="140.405"/>
    <n v="0"/>
    <n v="0"/>
    <n v="977081.82430999994"/>
    <n v="666642.23078999994"/>
    <n v="926809.64425000001"/>
    <n v="901408.05674000003"/>
    <n v="0"/>
    <n v="0"/>
    <n v="0"/>
    <n v="0"/>
    <n v="0"/>
    <n v="0"/>
    <s v="GMM. Gpo y Col"/>
    <s v="Accidentes y Enfermedades"/>
    <s v="Gastos Medicos"/>
    <x v="24"/>
    <x v="0"/>
    <n v="24204021.398200002"/>
    <n v="22924639.598130003"/>
    <n v="558940177.29368985"/>
    <n v="533186385.44996989"/>
    <n v="535437122.91273993"/>
    <n v="512068683.5256899"/>
    <n v="51119150.649419993"/>
    <n v="47371254.078819998"/>
    <n v="37745146.191339992"/>
    <n v="31836731.141160015"/>
    <n v="4614988.4088500002"/>
    <n v="3536445.4395100004"/>
    <n v="2.5779826186039192"/>
    <n v="2.2746345037586155"/>
    <n v="240319.92837999994"/>
    <n v="22.302999832214777"/>
    <n v="28.555712425903806"/>
    <n v="30.469094139037487"/>
    <n v="5.4447267123057692"/>
    <n v="4.7002827919174583"/>
    <n v="0.23577528903018038"/>
    <n v="0.24612466377957298"/>
    <n v="0.20209122354664971"/>
    <n v="0.21042546142854332"/>
    <m/>
    <m/>
    <m/>
    <n v="0"/>
    <m/>
    <n v="0"/>
    <m/>
    <n v="0"/>
    <m/>
    <n v="46.567645909878209"/>
    <n v="74.142516131575462"/>
    <n v="61.868034256180351"/>
    <n v="2.5886290633421236"/>
    <n v="46.567645909878166"/>
    <n v="2.8179898460045427"/>
    <n v="105.42421848670787"/>
    <n v="73.955654800885"/>
    <s v="Medianas"/>
    <n v="2025"/>
    <n v="2"/>
    <d v="2026-08-03T00:00:00"/>
    <n v="1.0336597699512124"/>
    <s v="34 GMM. Gpo y Col"/>
    <n v="22.302999832214777"/>
    <n v="18.320363612475056"/>
    <n v="46.567645909878202"/>
    <n v="41.794863426672805"/>
    <n v="6.0107640675182202E-3"/>
    <n v="6.6459943818239205E-4"/>
    <m/>
    <m/>
    <m/>
    <m/>
    <n v="4.7893259039936981E-3"/>
    <n v="5.173962125689203E-4"/>
    <x v="24"/>
    <x v="9"/>
  </r>
  <r>
    <n v="2026"/>
    <n v="6"/>
    <n v="704"/>
    <x v="54"/>
    <s v="Salud"/>
    <n v="51"/>
    <s v="031b4af5197ec30a926f48cf40e11a7dbc470048a21e4003b7a3c07c5dab1baa"/>
    <s v="62494afd1a4895e2be1120874c058412e30b56ad7bf55525b0ac454fd367add2"/>
    <x v="9"/>
    <n v="717.63264000000004"/>
    <n v="3512.2150799999999"/>
    <n v="14017.657010000001"/>
    <n v="15568.94874"/>
    <n v="2903.2710299999999"/>
    <n v="5954.3518500000009"/>
    <n v="10633.704010000001"/>
    <n v="12753.6751"/>
    <n v="35563119.782749981"/>
    <n v="35274659.092"/>
    <n v="145.131"/>
    <n v="140.405"/>
    <n v="0"/>
    <n v="0"/>
    <n v="2903.2710299999999"/>
    <n v="5954.35185"/>
    <n v="3927.41714"/>
    <n v="5847.5417099999995"/>
    <n v="0"/>
    <n v="0"/>
    <n v="0"/>
    <n v="0"/>
    <n v="0"/>
    <n v="0"/>
    <s v="Salud"/>
    <s v="Accidentes y Enfermedades"/>
    <s v="Salud"/>
    <x v="25"/>
    <x v="0"/>
    <n v="372810.95779000001"/>
    <n v="232013.13712999999"/>
    <n v="558940177.29368985"/>
    <n v="533186385.44996989"/>
    <n v="535437122.91273993"/>
    <n v="512068683.5256899"/>
    <n v="2994168.1015900001"/>
    <n v="2751865.87904"/>
    <n v="1781765.9140800002"/>
    <n v="1856932.0953199998"/>
    <n v="372810.95779000001"/>
    <n v="232013.13712999999"/>
    <n v="2.3967680358992334E-2"/>
    <n v="0.1276303146440135"/>
    <n v="-2794.5824400000001"/>
    <n v="-79.567520107566992"/>
    <n v="0.19249236778180592"/>
    <n v="1.5138000905664493"/>
    <n v="0.19249236778180592"/>
    <n v="1.5138000905664493"/>
    <n v="1.2839167215974293E-4"/>
    <n v="1.3402743464930661E-4"/>
    <n v="6.5872182333312024E-4"/>
    <n v="6.8588749771177841E-4"/>
    <m/>
    <m/>
    <m/>
    <n v="0"/>
    <m/>
    <n v="0"/>
    <m/>
    <n v="0"/>
    <m/>
    <n v="-51.241191264167576"/>
    <n v="404.56228830394332"/>
    <n v="169.53266569312723"/>
    <n v="0.16294346002791726"/>
    <n v="-51.241191264167576"/>
    <n v="-32.836440768201022"/>
    <n v="73.923164423527467"/>
    <n v="101.82658192616809"/>
    <s v="Medianas"/>
    <n v="2025"/>
    <n v="2"/>
    <d v="2026-08-03T00:00:00"/>
    <n v="1.0336597699512124"/>
    <s v="35 Salud"/>
    <n v="-79.567520107566992"/>
    <n v="-80.232876922938189"/>
    <n v="-51.241191264167576"/>
    <n v="-52.828957696463533"/>
    <n v="3.9416274769007511E-5"/>
    <n v="5.744497017908269E-8"/>
    <m/>
    <m/>
    <m/>
    <m/>
    <n v="4.4063713841469498E-5"/>
    <n v="1.6289497216129889E-6"/>
    <x v="25"/>
    <x v="9"/>
  </r>
  <r>
    <n v="2026"/>
    <n v="6"/>
    <n v="65"/>
    <x v="47"/>
    <s v="Salud Individual"/>
    <n v="225"/>
    <s v="0e6523810856a138a75dec70a9cf3778a5c70b83ac915f22c33f05db97cb3e68"/>
    <s v="62494afd1a4895e2be1120874c058412e30b56ad7bf55525b0ac454fd367add2"/>
    <x v="9"/>
    <n v="8.1990999999999996"/>
    <n v="8.1990999999999996"/>
    <n v="8.1990999999999996"/>
    <n v="8.1990999999999996"/>
    <n v="-2.3759999999999996E-2"/>
    <n v="0.65742000000000012"/>
    <n v="-2.03600000000001E-2"/>
    <n v="1.4763899999999999"/>
    <n v="35563119.782749981"/>
    <n v="35274659.092"/>
    <n v="145.131"/>
    <n v="140.405"/>
    <n v="0"/>
    <n v="0"/>
    <n v="-2.376E-2"/>
    <n v="0.65742"/>
    <n v="3.0009399999999999"/>
    <n v="2.8240799999999999"/>
    <n v="0"/>
    <n v="0"/>
    <n v="0"/>
    <n v="0"/>
    <n v="0"/>
    <n v="0"/>
    <s v="Salud Individual"/>
    <s v="Accidentes y Enfermedades"/>
    <s v="Salud"/>
    <x v="26"/>
    <x v="0"/>
    <n v="3219378.6591699999"/>
    <n v="2893563.4842399997"/>
    <n v="558940177.29368985"/>
    <n v="533186385.44996989"/>
    <n v="535437122.91273993"/>
    <n v="512068683.5256899"/>
    <n v="1641982.0218999998"/>
    <n v="1385215.7678700001"/>
    <n v="931939.87865000009"/>
    <n v="878203.38696999988"/>
    <n v="3219378.6591699999"/>
    <n v="2893563.4842399997"/>
    <n v="4.9934164263945526E-4"/>
    <n v="5.9190056814090999E-4"/>
    <n v="0"/>
    <n v="0"/>
    <n v="2.5467957851574503E-4"/>
    <n v="2.8335649259665402E-4"/>
    <n v="2.5467957851574503E-4"/>
    <n v="2.8335649259665402E-4"/>
    <n v="1.4669011699425321E-6"/>
    <n v="1.5312909115074945E-6"/>
    <n v="1.5377549434388813E-6"/>
    <n v="1.6011719255213271E-6"/>
    <m/>
    <m/>
    <m/>
    <n v="0"/>
    <m/>
    <n v="0"/>
    <m/>
    <n v="0"/>
    <m/>
    <n v="-103.61412795473213"/>
    <n v="-0.28978790355038964"/>
    <n v="8.0181971191960102"/>
    <n v="-2.5495206873664985E-6"/>
    <n v="-103.61412795473213"/>
    <n v="6.2625704654259096"/>
    <n v="-0.7917519177324438"/>
    <n v="23.27908557831223"/>
    <s v="Medianas"/>
    <n v="2025"/>
    <n v="2"/>
    <d v="2026-08-03T00:00:00"/>
    <n v="1.0336597699512124"/>
    <s v="36 Salud Individual"/>
    <n v="0"/>
    <n v="-3.2563683844250986"/>
    <n v="-103.61412795473213"/>
    <n v="-103.49643863464158"/>
    <n v="2.3055063926019793E-8"/>
    <n v="2.4934207607386943E-11"/>
    <m/>
    <m/>
    <m/>
    <m/>
    <n v="2.3205343031888774E-8"/>
    <n v="3.5034628256553205E-11"/>
    <x v="26"/>
    <x v="9"/>
  </r>
  <r>
    <n v="2026"/>
    <n v="6"/>
    <n v="74"/>
    <x v="13"/>
    <s v="Daños"/>
    <n v="46"/>
    <s v="25fc0e7096fc653718202dc30b0c580b8ab87eac11a700cba03a7c021bc35b0c"/>
    <s v="62494afd1a4895e2be1120874c058412e30b56ad7bf55525b0ac454fd367add2"/>
    <x v="9"/>
    <n v="10412435.005659999"/>
    <n v="11809656.505419999"/>
    <n v="11787610.531259999"/>
    <n v="13334221.625130001"/>
    <n v="2637170.2312899996"/>
    <n v="1298367.9815199999"/>
    <n v="7704889.8305500001"/>
    <n v="3723740.4123899997"/>
    <n v="35563119.782749981"/>
    <n v="35274659.092"/>
    <n v="145.131"/>
    <n v="140.405"/>
    <n v="14175.980320000001"/>
    <n v="9829.3207299999995"/>
    <n v="1754319.90212"/>
    <n v="1204466.43928"/>
    <n v="1888115.5454300002"/>
    <n v="2472574.3513799999"/>
    <n v="0"/>
    <n v="0"/>
    <n v="0"/>
    <n v="0"/>
    <n v="0"/>
    <n v="0"/>
    <s v="Daños"/>
    <s v="Totales"/>
    <s v="Daños Total"/>
    <x v="28"/>
    <x v="0"/>
    <n v="11913490.27224"/>
    <n v="12179486.698700001"/>
    <n v="558940177.29368985"/>
    <n v="533186385.44996989"/>
    <n v="535437122.91273993"/>
    <n v="512068683.5256899"/>
    <n v="201069995.49796006"/>
    <n v="200376876.12440008"/>
    <n v="90289903.28847003"/>
    <n v="82104617.787379965"/>
    <n v="10412435.005659999"/>
    <n v="11809656.505419999"/>
    <n v="5.1785125771118041"/>
    <n v="5.8937222367356421"/>
    <n v="-1397221.49976"/>
    <n v="-11.831178147465593"/>
    <n v="100"/>
    <n v="100"/>
    <n v="87.40037359095632"/>
    <n v="96.963499345834691"/>
    <n v="1.8628889868099217"/>
    <n v="1.9446606445621648"/>
    <n v="2.2149208658907376"/>
    <n v="2.3062641566182642"/>
    <m/>
    <m/>
    <m/>
    <n v="0"/>
    <m/>
    <n v="0"/>
    <m/>
    <n v="0"/>
    <m/>
    <n v="103.11423793758863"/>
    <n v="25.327123097109222"/>
    <n v="10.994121471053104"/>
    <n v="2.9207808794128645"/>
    <n v="45.651206617985032"/>
    <n v="-23.637663539775865"/>
    <n v="92.913800024906351"/>
    <n v="48.713052394471376"/>
    <s v="Medianas"/>
    <n v="2025"/>
    <n v="2"/>
    <d v="2026-08-03T00:00:00"/>
    <n v="1.0336597699512124"/>
    <s v="38 Daños Total"/>
    <n v="-11.831178147465593"/>
    <n v="-14.702279787191614"/>
    <n v="103.11423793758865"/>
    <n v="96.500090109123065"/>
    <n v="3.3145603094635191E-2"/>
    <n v="2.6816992511305136E-3"/>
    <m/>
    <m/>
    <m/>
    <m/>
    <n v="3.7738920963809576E-2"/>
    <n v="3.4735961803792179E-3"/>
    <x v="28"/>
    <x v="9"/>
  </r>
  <r>
    <n v="2026"/>
    <n v="6"/>
    <n v="89"/>
    <x v="39"/>
    <s v="Automoviles"/>
    <n v="61"/>
    <s v="d029fa3a95e174a19934857f535eb9427d967218a36ea014b70ad704bc6c8d1c"/>
    <s v="62494afd1a4895e2be1120874c058412e30b56ad7bf55525b0ac454fd367add2"/>
    <x v="9"/>
    <n v="3077958.9960599998"/>
    <n v="2214299.0685000001"/>
    <n v="5598821.3752699997"/>
    <n v="4227357.0597600006"/>
    <n v="1654168.4228299998"/>
    <n v="1171179.1889999995"/>
    <n v="3186591.9824099997"/>
    <n v="2503850.1221299991"/>
    <n v="35563119.782749981"/>
    <n v="35274659.092"/>
    <n v="145.131"/>
    <n v="140.405"/>
    <n v="10100.036269999999"/>
    <n v="2886.5453900000002"/>
    <n v="1355536.04125"/>
    <n v="999081.74775999994"/>
    <n v="2231653.7675600001"/>
    <n v="1567216.1314900001"/>
    <n v="0"/>
    <n v="0"/>
    <n v="0"/>
    <n v="0"/>
    <n v="0"/>
    <n v="0"/>
    <s v="Automoviles"/>
    <s v="Totales"/>
    <s v="Automoviles Total"/>
    <x v="29"/>
    <x v="0"/>
    <n v="3077958.9960599998"/>
    <n v="2214299.0685000001"/>
    <n v="558940177.29368985"/>
    <n v="533186385.44996989"/>
    <n v="535437122.91273993"/>
    <n v="512068683.5256899"/>
    <n v="111867630.92766999"/>
    <n v="104683930.16637003"/>
    <n v="65593449.113900006"/>
    <n v="57891971.036489993"/>
    <n v="3077958.9960599998"/>
    <n v="2214299.0685000001"/>
    <n v="2.751429498002071"/>
    <n v="2.1152234779310461"/>
    <n v="863659.92755999975"/>
    <n v="39.003761499346879"/>
    <n v="100"/>
    <n v="100"/>
    <n v="100"/>
    <n v="100"/>
    <n v="0.55067771491450956"/>
    <n v="0.57484975627317758"/>
    <n v="0.41529550058396469"/>
    <n v="0.43242227844400311"/>
    <m/>
    <m/>
    <m/>
    <n v="0"/>
    <m/>
    <n v="0"/>
    <m/>
    <n v="0"/>
    <m/>
    <n v="41.239567639721827"/>
    <n v="53.74238009497364"/>
    <n v="52.891644388098591"/>
    <n v="2.5218500401733905"/>
    <n v="35.678190927738562"/>
    <n v="42.396043705745853"/>
    <n v="60.741323809028323"/>
    <n v="63.748817261735468"/>
    <s v="Medianas"/>
    <n v="2025"/>
    <n v="2"/>
    <d v="2026-08-03T00:00:00"/>
    <n v="1.0336597699512124"/>
    <s v="39 Automoviles Total"/>
    <n v="39.003761499346879"/>
    <n v="34.477286956720498"/>
    <n v="41.23956763972182"/>
    <n v="36.640287012803228"/>
    <n v="1.5743335819445536E-2"/>
    <n v="7.5703642824759298E-4"/>
    <m/>
    <m/>
    <m/>
    <m/>
    <n v="1.1964394956764468E-2"/>
    <n v="4.474170361590711E-4"/>
    <x v="29"/>
    <x v="9"/>
  </r>
  <r>
    <n v="2026"/>
    <n v="6"/>
    <n v="37"/>
    <x v="27"/>
    <s v="Automoviles Residentes"/>
    <n v="25"/>
    <s v="b7a56873cd771f2c446d369b649430b65a756ba278ff97ec81bb6f55b2e73569"/>
    <s v="62494afd1a4895e2be1120874c058412e30b56ad7bf55525b0ac454fd367add2"/>
    <x v="9"/>
    <n v="1972281.58772"/>
    <n v="1458749.4821400002"/>
    <n v="3815739.2015499994"/>
    <n v="3393421.206100001"/>
    <n v="963761.42068000056"/>
    <n v="957935.84303999983"/>
    <n v="2158110.5822500004"/>
    <n v="2111463.6479699989"/>
    <n v="35563119.782749981"/>
    <n v="35274659.092"/>
    <n v="145.131"/>
    <n v="140.405"/>
    <n v="12984.43779"/>
    <n v="-267.82695000000001"/>
    <n v="955072.71279000002"/>
    <n v="942527.05779999995"/>
    <n v="1830714.76838"/>
    <n v="1603412.24355"/>
    <n v="0"/>
    <n v="0"/>
    <n v="0"/>
    <n v="0"/>
    <n v="0"/>
    <n v="0"/>
    <s v="Automoviles Residentes"/>
    <s v="Automóviles"/>
    <s v="Automóviles"/>
    <x v="30"/>
    <x v="0"/>
    <n v="7921715.0272200005"/>
    <n v="7089738.4457900003"/>
    <n v="558940177.29368985"/>
    <n v="533186385.44996989"/>
    <n v="535437122.91273993"/>
    <n v="512068683.5256899"/>
    <n v="70203684.327219978"/>
    <n v="63495573.047850005"/>
    <n v="41862778.105490007"/>
    <n v="35779806.134049997"/>
    <n v="1978224.5604999999"/>
    <n v="1469403.8321800001"/>
    <n v="2.8093704862086417"/>
    <n v="2.2974034442380611"/>
    <n v="513532.10557999974"/>
    <n v="35.203584430867664"/>
    <n v="99.699580477430843"/>
    <n v="99.274920222292252"/>
    <n v="24.897153974145681"/>
    <n v="20.575504911697116"/>
    <n v="0.35286094430883669"/>
    <n v="0.36834980305267745"/>
    <n v="0.27359090966077904"/>
    <n v="0.28487379312014038"/>
    <m/>
    <m/>
    <m/>
    <n v="0"/>
    <m/>
    <n v="0"/>
    <m/>
    <n v="0"/>
    <m/>
    <n v="0.60813860159083521"/>
    <n v="48.865305374276176"/>
    <n v="65.668290187476074"/>
    <n v="2.3021917423908618"/>
    <n v="1.3310657647626067"/>
    <n v="14.176174950912547"/>
    <n v="52.16938920720807"/>
    <n v="58.782578316429614"/>
    <s v="Medianas"/>
    <n v="2025"/>
    <n v="2"/>
    <d v="2026-08-03T00:00:00"/>
    <n v="1.0336597699512124"/>
    <s v="41 Automoviles Residentes"/>
    <n v="35.203584430867664"/>
    <n v="30.800857652851388"/>
    <n v="0.60813860159082456"/>
    <n v="-2.668033015989959"/>
    <n v="1.0729483872224386E-2"/>
    <n v="7.8925625287801801E-4"/>
    <m/>
    <m/>
    <m/>
    <m/>
    <n v="9.604164254520162E-3"/>
    <n v="5.2780625855969061E-4"/>
    <x v="30"/>
    <x v="9"/>
  </r>
  <r>
    <n v="2026"/>
    <n v="6"/>
    <n v="1"/>
    <x v="23"/>
    <s v="Camiones"/>
    <n v="30"/>
    <s v="624b60c58c9d8bfb6ff1886c2fd605d2adeb6ea4da576068201b6c6958ce93f4"/>
    <s v="62494afd1a4895e2be1120874c058412e30b56ad7bf55525b0ac454fd367add2"/>
    <x v="9"/>
    <n v="1381740.3622600001"/>
    <n v="1328758.3205200001"/>
    <n v="2577430.7988500004"/>
    <n v="2427131.3866100004"/>
    <n v="782081.96384000021"/>
    <n v="716157.59028000012"/>
    <n v="1706867.6891400004"/>
    <n v="1312617.1798399999"/>
    <n v="35563119.782749981"/>
    <n v="35274659.092"/>
    <n v="145.131"/>
    <n v="140.405"/>
    <n v="0"/>
    <n v="0"/>
    <n v="782094.96383999998"/>
    <n v="715260.70915999997"/>
    <n v="1277810.8831"/>
    <n v="1158868.0384000002"/>
    <n v="0"/>
    <n v="0"/>
    <n v="0"/>
    <n v="0"/>
    <n v="0"/>
    <n v="0"/>
    <s v="Camiones"/>
    <s v="Automóviles"/>
    <s v="Automóviles"/>
    <x v="31"/>
    <x v="0"/>
    <n v="36847039.208959997"/>
    <n v="34421360.903379999"/>
    <n v="558940177.29368985"/>
    <n v="533186385.44996989"/>
    <n v="535437122.91273993"/>
    <n v="512068683.5256899"/>
    <n v="37709407.170060001"/>
    <n v="36344121.306299999"/>
    <n v="21653502.093650013"/>
    <n v="20013592.176389989"/>
    <n v="5424376.8251299998"/>
    <n v="4591937.50875"/>
    <n v="3.66417948717331"/>
    <n v="3.6560474507597163"/>
    <n v="52982.041740000015"/>
    <n v="3.9873347110455537"/>
    <n v="25.472794512702119"/>
    <n v="28.9367683682113"/>
    <n v="3.7499359295169801"/>
    <n v="3.8602724751348307"/>
    <n v="0.24720720005317809"/>
    <n v="0.25805837943089016"/>
    <n v="0.24921084948533079"/>
    <n v="0.25948829976698579"/>
    <m/>
    <m/>
    <m/>
    <n v="0"/>
    <m/>
    <n v="0"/>
    <m/>
    <n v="0"/>
    <m/>
    <n v="9.2052886759498307"/>
    <n v="56.601224455860319"/>
    <n v="53.896753022757139"/>
    <n v="3.6118035801208768"/>
    <n v="9.3440411061429529"/>
    <n v="10.26370913328658"/>
    <n v="61.205846200231036"/>
    <n v="61.72063474522345"/>
    <s v="Medianas"/>
    <n v="2025"/>
    <n v="2"/>
    <d v="2026-08-03T00:00:00"/>
    <n v="1.0336597699512124"/>
    <s v="42 Camiones"/>
    <n v="3.9873347110455537"/>
    <n v="0.60112401970877416"/>
    <n v="9.2052886759498378"/>
    <n v="5.6491621813860426"/>
    <n v="7.2474822641971715E-3"/>
    <n v="1.3426211314221661E-3"/>
    <m/>
    <m/>
    <m/>
    <m/>
    <n v="6.8693413191385534E-3"/>
    <n v="1.336668296220662E-3"/>
    <x v="31"/>
    <x v="9"/>
  </r>
  <r>
    <n v="2026"/>
    <n v="6"/>
    <n v="81"/>
    <x v="55"/>
    <s v="Automoviles Turistas"/>
    <n v="53"/>
    <s v="2858dcd1057d3eae7f7d5f782167e24b61153c01551450a628cee722509f6529"/>
    <s v="62494afd1a4895e2be1120874c058412e30b56ad7bf55525b0ac454fd367add2"/>
    <x v="9"/>
    <n v="16553.819609999999"/>
    <n v="18962.868210000001"/>
    <n v="46672.74901"/>
    <n v="55385.677679999993"/>
    <n v="6361.8627600000009"/>
    <n v="8979.5123499999991"/>
    <n v="8623.0820200000016"/>
    <n v="18344.285140000004"/>
    <n v="35563119.782749981"/>
    <n v="35274659.092"/>
    <n v="145.131"/>
    <n v="140.405"/>
    <n v="0"/>
    <n v="0"/>
    <n v="6361.86276"/>
    <n v="8979.5123499999991"/>
    <n v="20092.85698"/>
    <n v="22010.30546"/>
    <n v="0"/>
    <n v="0"/>
    <n v="0"/>
    <n v="0"/>
    <n v="0"/>
    <n v="0"/>
    <s v="Automoviles Turistas"/>
    <s v="Automóviles"/>
    <s v="Automóviles"/>
    <x v="32"/>
    <x v="0"/>
    <n v="956082.45328000002"/>
    <n v="935835.38778999995"/>
    <n v="558940177.29368985"/>
    <n v="533186385.44996989"/>
    <n v="535437122.91273993"/>
    <n v="512068683.5256899"/>
    <n v="1083502.1167600001"/>
    <n v="1101931.6082300001"/>
    <n v="570070.38715999969"/>
    <n v="595710.09883999999"/>
    <n v="481458.15698000003"/>
    <n v="490756.29407999996"/>
    <n v="1.5278068546373438"/>
    <n v="1.7208752402029279"/>
    <n v="-2409.0486000000019"/>
    <n v="-12.704030705279056"/>
    <n v="3.4382675565901049"/>
    <n v="3.8640091708958892"/>
    <n v="1.7314217569007111"/>
    <n v="2.0263038198182817"/>
    <n v="2.9616442478963092E-3"/>
    <n v="3.0916458537555997E-3"/>
    <n v="3.5565177070297363E-3"/>
    <n v="3.7031884237553958E-3"/>
    <m/>
    <m/>
    <m/>
    <n v="0"/>
    <m/>
    <n v="0"/>
    <m/>
    <n v="0"/>
    <m/>
    <n v="-29.151355752631691"/>
    <n v="38.431388705944713"/>
    <n v="47.353133769419358"/>
    <n v="1.1159784656932967"/>
    <n v="-29.151355752631702"/>
    <n v="-8.7115941370492838"/>
    <n v="31.66231047348051"/>
    <n v="40.796854756599089"/>
    <s v="Medianas"/>
    <n v="2025"/>
    <n v="2"/>
    <d v="2026-08-03T00:00:00"/>
    <n v="1.0336597699512124"/>
    <s v="43 Automoviles Turistas"/>
    <n v="-12.704030705279056"/>
    <n v="-15.546709050269786"/>
    <n v="-29.151355752631698"/>
    <n v="-31.458448604696809"/>
    <n v="1.312391862556411E-4"/>
    <n v="2.3341937850768538E-4"/>
    <m/>
    <m/>
    <m/>
    <m/>
    <n v="1.5675423517435151E-4"/>
    <n v="2.9614115923434845E-4"/>
    <x v="32"/>
    <x v="9"/>
  </r>
  <r>
    <n v="2026"/>
    <n v="6"/>
    <n v="130"/>
    <x v="57"/>
    <s v="Otros Automoviles y Obligatorios"/>
    <n v="282"/>
    <s v="27e1615212f3c6ea846ed6c412df1361ce97f006ee20bb5aa2483a3b61d5cadd"/>
    <s v="62494afd1a4895e2be1120874c058412e30b56ad7bf55525b0ac454fd367add2"/>
    <x v="9"/>
    <n v="20464.09146"/>
    <n v="883.84776999999997"/>
    <n v="28596.109949999998"/>
    <n v="883.84776999999997"/>
    <n v="7459.1292200000007"/>
    <n v="6.88"/>
    <n v="8765.3256700000002"/>
    <n v="6.88"/>
    <n v="35563119.782749981"/>
    <n v="35274659.092"/>
    <n v="145.131"/>
    <n v="140.405"/>
    <n v="0"/>
    <n v="0"/>
    <n v="7457.6592199999996"/>
    <n v="6.88"/>
    <n v="12247.12052"/>
    <n v="883.84776999999997"/>
    <n v="0"/>
    <n v="0"/>
    <n v="0"/>
    <n v="0"/>
    <n v="0"/>
    <n v="0"/>
    <s v="Otros Automoviles y Obligatorios"/>
    <s v="Automóviles"/>
    <s v="Automóviles"/>
    <x v="33"/>
    <x v="0"/>
    <n v="117392.26604999999"/>
    <n v="49226.622719999999"/>
    <n v="558940177.29368985"/>
    <n v="533186385.44996989"/>
    <n v="535437122.91273993"/>
    <n v="512068683.5256899"/>
    <n v="2871037.3136300002"/>
    <n v="3742304.2039899998"/>
    <n v="1507098.5276000006"/>
    <n v="1502862.6272099994"/>
    <n v="117392.26604999999"/>
    <n v="49226.622719999999"/>
    <n v="0.71277692431402773"/>
    <n v="2.3617742487573621E-2"/>
    <n v="19580.243689999999"/>
    <n v="2215.3411882229448"/>
    <n v="17.432231396984776"/>
    <n v="1.7954670078167003"/>
    <n v="17.432231396984776"/>
    <n v="1.7954670078167003"/>
    <n v="3.6612310746892925E-3"/>
    <n v="3.8219410990177139E-3"/>
    <n v="1.6576713024172546E-4"/>
    <n v="1.7260336326653305E-4"/>
    <m/>
    <m/>
    <m/>
    <n v="0"/>
    <m/>
    <n v="0"/>
    <m/>
    <n v="0"/>
    <m/>
    <n v="108317.57587209303"/>
    <n v="36.449843055969225"/>
    <n v="0.7784145905578288"/>
    <n v="0.49493308389587454"/>
    <n v="108296.20959302325"/>
    <n v="1285.6594920186312"/>
    <n v="60.893164297855698"/>
    <n v="0.7784145905578288"/>
    <s v="Medianas"/>
    <n v="2025"/>
    <n v="2"/>
    <d v="2026-08-03T00:00:00"/>
    <n v="1.0336597699512124"/>
    <s v="44 Otros Automoviles y Obligatorios"/>
    <n v="2215.3411882229448"/>
    <n v="2139.9451497780806"/>
    <n v="108317.57587209303"/>
    <n v="104787.10020823411"/>
    <n v="8.0409452614645601E-5"/>
    <n v="5.0805094383456514E-5"/>
    <m/>
    <m/>
    <m/>
    <m/>
    <n v="2.5014929310314465E-6"/>
    <n v="5.5779776020934024E-8"/>
    <x v="33"/>
    <x v="9"/>
  </r>
  <r>
    <n v="2026"/>
    <n v="6"/>
    <n v="79"/>
    <x v="1"/>
    <s v="Daños Sin Autos"/>
    <n v="51"/>
    <s v="031b4af5197ec30a926f48cf40e11a7dbc470048a21e4003b7a3c07c5dab1baa"/>
    <s v="62494afd1a4895e2be1120874c058412e30b56ad7bf55525b0ac454fd367add2"/>
    <x v="9"/>
    <n v="4169195.5784600005"/>
    <n v="3877174.4210999999"/>
    <n v="7873403.7160200011"/>
    <n v="6990550.05406"/>
    <n v="337345.97473999998"/>
    <n v="482606.16745000001"/>
    <n v="925685.93499999982"/>
    <n v="906931.68002000009"/>
    <n v="35563119.782749981"/>
    <n v="35274659.092"/>
    <n v="145.131"/>
    <n v="140.405"/>
    <n v="0"/>
    <n v="0"/>
    <n v="333096.04083000001"/>
    <n v="413591.26316999999"/>
    <n v="3866100.2473700005"/>
    <n v="3697838.4302300001"/>
    <n v="0"/>
    <n v="0"/>
    <n v="0"/>
    <n v="0"/>
    <n v="0"/>
    <n v="0"/>
    <s v="Daños Sin Autos"/>
    <s v="Totales"/>
    <s v="Daños Sin Autos Total"/>
    <x v="34"/>
    <x v="0"/>
    <n v="55806634.746509999"/>
    <n v="49586162.051349998"/>
    <n v="558940177.29368985"/>
    <n v="533186385.44996989"/>
    <n v="535437122.91273993"/>
    <n v="512068683.5256899"/>
    <n v="89202364.570290014"/>
    <n v="95692945.958029971"/>
    <n v="24696454.174569987"/>
    <n v="24212646.750889998"/>
    <n v="11053843.531040002"/>
    <n v="9998612.40295"/>
    <n v="4.6738621767977255"/>
    <n v="4.0516825794040159"/>
    <n v="292021.15736000054"/>
    <n v="7.5318034641616904"/>
    <n v="37.717157536675764"/>
    <n v="38.777124913413736"/>
    <n v="7.4707883702317872"/>
    <n v="7.8190653615920302"/>
    <n v="0.74591087701847847"/>
    <n v="0.77865269329475562"/>
    <n v="0.7271705592834955"/>
    <n v="0.75715905811793049"/>
    <m/>
    <m/>
    <m/>
    <n v="0"/>
    <m/>
    <n v="0"/>
    <m/>
    <n v="0"/>
    <m/>
    <n v="-30.099116527566881"/>
    <n v="8.091392413512235"/>
    <n v="12.44736798075437"/>
    <n v="1.365969269739808"/>
    <n v="-19.462505499521086"/>
    <n v="4.5502749867179837"/>
    <n v="8.6158148914166386"/>
    <n v="11.18467642579709"/>
    <s v="Medianas"/>
    <n v="2025"/>
    <n v="2"/>
    <d v="2026-08-03T00:00:00"/>
    <n v="1.0336597699512124"/>
    <s v="46 Daños Sin Autos Total"/>
    <n v="7.5318034641616904"/>
    <n v="4.0301718129526005"/>
    <n v="-30.099116527566878"/>
    <n v="-32.375346797397022"/>
    <n v="2.2139237963703689E-2"/>
    <n v="2.1844987647700372E-3"/>
    <m/>
    <m/>
    <m/>
    <m/>
    <n v="1.9784868093577459E-2"/>
    <n v="1.6416131724245979E-3"/>
    <x v="34"/>
    <x v="9"/>
  </r>
  <r>
    <n v="2026"/>
    <n v="6"/>
    <n v="43"/>
    <x v="0"/>
    <s v="Responsabilidad Civil y Riesgos Profesionales"/>
    <n v="31"/>
    <s v="eb1e33e8a81b697b75855af6bfcdbcbf7cbbde9f94962ceaec1ed8af21f5a50f"/>
    <s v="62494afd1a4895e2be1120874c058412e30b56ad7bf55525b0ac454fd367add2"/>
    <x v="9"/>
    <n v="589596.74837000004"/>
    <n v="496211.76642"/>
    <n v="1122103.7714500001"/>
    <n v="898391.42625999986"/>
    <n v="52365.121140000003"/>
    <n v="238681.81029000002"/>
    <n v="281458.25361000001"/>
    <n v="482067.32694999996"/>
    <n v="35563119.782749981"/>
    <n v="35274659.092"/>
    <n v="145.131"/>
    <n v="140.405"/>
    <n v="0"/>
    <n v="0"/>
    <n v="28782.122239999997"/>
    <n v="17222.384690000003"/>
    <n v="153676.78805999999"/>
    <n v="121009.186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63098720.828300007"/>
    <n v="63645419.190459996"/>
    <n v="558940177.29368985"/>
    <n v="533186385.44996989"/>
    <n v="535437122.91273993"/>
    <n v="512068683.5256899"/>
    <n v="12032871.974339999"/>
    <n v="12141199.838969996"/>
    <n v="5707796.6931599993"/>
    <n v="3790374.5277900007"/>
    <n v="589596.74837000004"/>
    <n v="496211.76642"/>
    <n v="4.8998838317843845"/>
    <n v="4.0870076516432361"/>
    <n v="93384.981950000045"/>
    <n v="18.819582337545327"/>
    <n v="100"/>
    <n v="100"/>
    <n v="0.93440364658797292"/>
    <n v="0.77965040175959544"/>
    <n v="0.10548476783772193"/>
    <n v="0.11011502997077148"/>
    <n v="9.306534824613609E-2"/>
    <n v="9.6903361284171485E-2"/>
    <m/>
    <m/>
    <m/>
    <n v="0"/>
    <m/>
    <n v="0"/>
    <m/>
    <n v="0"/>
    <m/>
    <n v="-78.060698854103705"/>
    <n v="8.8815145749647861"/>
    <n v="48.100796160479732"/>
    <n v="0.91743143554416218"/>
    <n v="67.120423553841732"/>
    <n v="26.995968768850311"/>
    <n v="18.72899779032511"/>
    <n v="14.23229529863956"/>
    <s v="Medianas"/>
    <n v="2025"/>
    <n v="2"/>
    <d v="2026-08-03T00:00:00"/>
    <n v="1.0336597699512124"/>
    <s v="46 Responsabilidad Civil y Riesgos Profesionales"/>
    <n v="18.819582337545327"/>
    <n v="14.950379023799574"/>
    <n v="-78.060698854103705"/>
    <n v="-78.775123320382477"/>
    <n v="3.1552455979811998E-3"/>
    <n v="2.4008861564982021E-3"/>
    <m/>
    <m/>
    <m/>
    <m/>
    <n v="2.5426548308071749E-3"/>
    <n v="1.6703631544590359E-3"/>
    <x v="35"/>
    <x v="9"/>
  </r>
  <r>
    <n v="2026"/>
    <n v="6"/>
    <n v="48"/>
    <x v="14"/>
    <s v="RC General"/>
    <n v="36"/>
    <s v="76a50887d8f1c2e9301755428990ad81479ee21c25b43215cf524541e0503269"/>
    <s v="62494afd1a4895e2be1120874c058412e30b56ad7bf55525b0ac454fd367add2"/>
    <x v="9"/>
    <n v="368993.71777999995"/>
    <n v="452487.31686999998"/>
    <n v="760630.62517000001"/>
    <n v="752225.21507999999"/>
    <n v="205620.83068000004"/>
    <n v="101114.56494"/>
    <n v="539152.37277000002"/>
    <n v="237722.0399"/>
    <n v="35563119.782749981"/>
    <n v="35274659.092"/>
    <n v="145.131"/>
    <n v="140.405"/>
    <n v="0"/>
    <n v="0"/>
    <n v="187339.71946000002"/>
    <n v="-20953.937440000002"/>
    <n v="147546.25258999999"/>
    <n v="131827.56945000001"/>
    <n v="0"/>
    <n v="0"/>
    <n v="0"/>
    <n v="0"/>
    <n v="0"/>
    <n v="0"/>
    <s v="RC General"/>
    <s v="Daños Sin Autos"/>
    <s v="Responsabilidad Civil y Riesgos Profesionales"/>
    <x v="36"/>
    <x v="0"/>
    <n v="36347870.615870006"/>
    <n v="34581959.66691"/>
    <n v="558940177.29368985"/>
    <n v="533186385.44996989"/>
    <n v="535437122.91273993"/>
    <n v="512068683.5256899"/>
    <n v="8729513.125500001"/>
    <n v="9582692.5877899975"/>
    <n v="5055557.2443700004"/>
    <n v="2932303.7598800003"/>
    <n v="632703.81689000002"/>
    <n v="712004.1174600001"/>
    <n v="4.2269679015903314"/>
    <n v="4.7219224943785303"/>
    <n v="-83493.599090000032"/>
    <n v="-18.45214130366174"/>
    <n v="58.320134623773271"/>
    <n v="63.55122193453051"/>
    <n v="1.015172860274494"/>
    <n v="1.3084490330458796"/>
    <n v="6.601667455122226E-2"/>
    <n v="6.8914481643091968E-2"/>
    <n v="8.4864754468202352E-2"/>
    <n v="8.8364575188339789E-2"/>
    <m/>
    <m/>
    <m/>
    <n v="0"/>
    <m/>
    <n v="0"/>
    <m/>
    <n v="0"/>
    <m/>
    <n v="103.3543147834465"/>
    <n v="55.724751065435349"/>
    <n v="22.346386554973936"/>
    <n v="4.0672238635807112"/>
    <n v="-994.05497175140954"/>
    <n v="11.92366908195317"/>
    <n v="126.97016438674163"/>
    <n v="-15.894958488138917"/>
    <s v="Medianas"/>
    <n v="2025"/>
    <n v="2"/>
    <d v="2026-08-03T00:00:00"/>
    <n v="1.0336597699512124"/>
    <s v="47 RC General"/>
    <n v="-18.45214130366174"/>
    <n v="-21.107639992424946"/>
    <n v="103.35431478344653"/>
    <n v="96.732349168474087"/>
    <n v="2.1388186126992904E-3"/>
    <n v="1.7867257641074968E-3"/>
    <m/>
    <m/>
    <m/>
    <m/>
    <n v="2.1289707593720912E-3"/>
    <n v="2.2296552042917962E-3"/>
    <x v="36"/>
    <x v="9"/>
  </r>
  <r>
    <n v="2026"/>
    <n v="6"/>
    <n v="94"/>
    <x v="41"/>
    <s v="RC Aviones y Barcos"/>
    <n v="7"/>
    <s v="7902699be42c8a8e46fbbb4501726517e86b22c56a189f7625a6da49081b2451"/>
    <s v="62494afd1a4895e2be1120874c058412e30b56ad7bf55525b0ac454fd367add2"/>
    <x v="9"/>
    <n v="18806.68705"/>
    <n v="36681.856020000007"/>
    <n v="43934.990919999997"/>
    <n v="74430.540840000001"/>
    <n v="1801.2677000000003"/>
    <n v="3362.8054700000007"/>
    <n v="1579.84818"/>
    <n v="1082.0801800000011"/>
    <n v="35563119.782749981"/>
    <n v="35274659.092"/>
    <n v="145.131"/>
    <n v="140.405"/>
    <n v="0"/>
    <n v="0"/>
    <n v="1110.8127400000001"/>
    <n v="-1015.1639"/>
    <n v="1940.6564699999999"/>
    <n v="651.11863000000005"/>
    <n v="0"/>
    <n v="0"/>
    <n v="0"/>
    <n v="0"/>
    <n v="0"/>
    <n v="0"/>
    <s v="RC Aviones y Barcos"/>
    <s v="Daños Sin Autos"/>
    <s v="Responsabilidad Civil y Riesgos Profesionales"/>
    <x v="37"/>
    <x v="0"/>
    <n v="3631207.3068499998"/>
    <n v="3833520.1551100002"/>
    <n v="558940177.29368985"/>
    <n v="533186385.44996989"/>
    <n v="535437122.91273993"/>
    <n v="512068683.5256899"/>
    <n v="1742271.2390899998"/>
    <n v="1292434.1434399998"/>
    <n v="183427.25303000005"/>
    <n v="515183.78324999998"/>
    <n v="242185.07805000001"/>
    <n v="267375.64945999999"/>
    <n v="1.0794350861133919"/>
    <n v="2.8381992387144743"/>
    <n v="-17875.168970000006"/>
    <n v="-48.730274063160671"/>
    <n v="7.7654194062762567"/>
    <n v="13.719220914127298"/>
    <n v="0.51791829716035764"/>
    <n v="0.95687134893770887"/>
    <n v="3.3647048135024664E-3"/>
    <n v="3.5123987944080076E-3"/>
    <n v="6.8797435607893913E-3"/>
    <n v="7.163464043033931E-3"/>
    <m/>
    <m/>
    <m/>
    <n v="0"/>
    <m/>
    <n v="0"/>
    <m/>
    <n v="0"/>
    <m/>
    <n v="-46.435566491450963"/>
    <n v="9.5778044012275956"/>
    <n v="9.1674899660652454"/>
    <n v="0.98200658312502664"/>
    <n v="-209.42200958879647"/>
    <n v="198.04959965590291"/>
    <n v="57.239019742633801"/>
    <n v="-155.91074394538518"/>
    <s v="Medianas"/>
    <n v="2025"/>
    <n v="2"/>
    <d v="2026-08-03T00:00:00"/>
    <n v="1.0336597699512124"/>
    <s v="48 RC Aviones y Barcos"/>
    <n v="-48.730274063160671"/>
    <n v="-50.399805209349303"/>
    <n v="-46.435566491450963"/>
    <n v="-48.179821769519755"/>
    <n v="1.235408793952628E-4"/>
    <n v="1.1651801051326258E-4"/>
    <m/>
    <m/>
    <m/>
    <m/>
    <n v="2.1065558808176592E-4"/>
    <n v="8.055374918639421E-4"/>
    <x v="37"/>
    <x v="9"/>
  </r>
  <r>
    <n v="2026"/>
    <n v="6"/>
    <n v="22"/>
    <x v="29"/>
    <s v="RC Viajero"/>
    <n v="16"/>
    <s v="b17ef6d19c7a5b1ee83b907c595526dcb1eb06db8227d650d5dda0a9f4ce8cd9"/>
    <s v="62494afd1a4895e2be1120874c058412e30b56ad7bf55525b0ac454fd367add2"/>
    <x v="9"/>
    <n v="6085.1020699999999"/>
    <n v="3188.0673400000001"/>
    <n v="9518.3537500000002"/>
    <n v="7290.68534"/>
    <n v="849.9092099999998"/>
    <n v="3475.1166299999991"/>
    <n v="4263.2172400000018"/>
    <n v="8363.574470000005"/>
    <n v="35563119.782749981"/>
    <n v="35274659.092"/>
    <n v="145.131"/>
    <n v="140.405"/>
    <n v="0"/>
    <n v="0"/>
    <n v="849.90920999999992"/>
    <n v="3475.11663"/>
    <n v="4665.0980799999998"/>
    <n v="3190.88616"/>
    <n v="0"/>
    <n v="0"/>
    <n v="0"/>
    <n v="0"/>
    <n v="0"/>
    <n v="0"/>
    <s v="RC Viajero"/>
    <s v="Daños Sin Autos"/>
    <s v="Responsabilidad Civil y Riesgos Profesionales"/>
    <x v="38"/>
    <x v="0"/>
    <n v="18235846.34637"/>
    <n v="17846008.112819999"/>
    <n v="558940177.29368985"/>
    <n v="533186385.44996989"/>
    <n v="535437122.91273993"/>
    <n v="512068683.5256899"/>
    <n v="260336.58478"/>
    <n v="211800.12452000001"/>
    <n v="57019.792599999993"/>
    <n v="27834.588710000007"/>
    <n v="981964.14387000003"/>
    <n v="1120541.4772300001"/>
    <n v="2.3373979785216417"/>
    <n v="1.5052244880521566"/>
    <n v="2897.0347299999999"/>
    <n v="90.871190004411886"/>
    <n v="0.61968678876787919"/>
    <n v="0.28451131928475898"/>
    <n v="3.336890404985942E-2"/>
    <n v="1.7864316321305463E-2"/>
    <n v="1.0886857515706265E-3"/>
    <n v="1.1364736977700531E-3"/>
    <n v="5.9792737155310279E-4"/>
    <n v="6.2258588399695771E-4"/>
    <m/>
    <m/>
    <m/>
    <n v="0"/>
    <m/>
    <n v="0"/>
    <m/>
    <n v="0"/>
    <m/>
    <n v="-75.543001847394109"/>
    <n v="13.967049364547467"/>
    <n v="109.0038653324054"/>
    <n v="1.4905512125626355"/>
    <n v="-75.543001847394109"/>
    <n v="46.200705574529181"/>
    <n v="18.218463908480139"/>
    <n v="108.90757161954032"/>
    <s v="Medianas"/>
    <n v="2025"/>
    <n v="2"/>
    <d v="2026-08-03T00:00:00"/>
    <n v="1.0336597699512124"/>
    <s v="49 RC Viajero"/>
    <n v="90.871190004411886"/>
    <n v="84.655720918132261"/>
    <n v="-75.543001847394109"/>
    <n v="-76.339411803014997"/>
    <n v="2.676467590061351E-5"/>
    <n v="5.4634293099970561E-4"/>
    <m/>
    <m/>
    <m/>
    <m/>
    <n v="2.0634320139071685E-5"/>
    <n v="2.2657007594318771E-4"/>
    <x v="38"/>
    <x v="9"/>
  </r>
  <r>
    <n v="2026"/>
    <n v="6"/>
    <n v="46"/>
    <x v="10"/>
    <s v="RC Otros"/>
    <n v="34"/>
    <s v="86e50149658661312a9e0b35558d84f6c6d3da797f552a9657fe0558ca40cdef"/>
    <s v="62494afd1a4895e2be1120874c058412e30b56ad7bf55525b0ac454fd367add2"/>
    <x v="9"/>
    <n v="908.52145999999993"/>
    <n v="1272.24452"/>
    <n v="1563.8437699999997"/>
    <n v="2532.0082799999996"/>
    <n v="-209.40048000000002"/>
    <n v="346.39844999999991"/>
    <n v="-202.73350000000002"/>
    <n v="844.59496999999999"/>
    <n v="35563119.782749981"/>
    <n v="35274659.092"/>
    <n v="145.131"/>
    <n v="140.405"/>
    <n v="0"/>
    <n v="0"/>
    <n v="-209.40048000000002"/>
    <n v="118.39845"/>
    <n v="900.14247999999998"/>
    <n v="1135.5328100000002"/>
    <n v="0"/>
    <n v="0"/>
    <n v="0"/>
    <n v="0"/>
    <n v="0"/>
    <n v="0"/>
    <s v="RC Otros"/>
    <s v="Daños Sin Autos"/>
    <s v="Responsabilidad Civil y Riesgos Profesionales"/>
    <x v="39"/>
    <x v="0"/>
    <n v="37207993.956"/>
    <n v="34287174.897239998"/>
    <n v="558940177.29368985"/>
    <n v="533186385.44996989"/>
    <n v="535437122.91273993"/>
    <n v="512068683.5256899"/>
    <n v="1300751.0249699997"/>
    <n v="1054272.9832200001"/>
    <n v="411792.40316000005"/>
    <n v="315052.39594999998"/>
    <n v="908.52145999999993"/>
    <n v="1272.24452"/>
    <n v="6.9845915364237662E-2"/>
    <n v="0.12067505667405637"/>
    <n v="-363.72306000000003"/>
    <n v="-28.58908443166256"/>
    <n v="100"/>
    <n v="100"/>
    <n v="2.4417372811723318E-3"/>
    <n v="3.7105551093461809E-3"/>
    <n v="1.625435953448424E-4"/>
    <n v="1.6967845917326534E-4"/>
    <n v="2.3861159150309502E-4"/>
    <n v="2.4845192860464642E-4"/>
    <m/>
    <m/>
    <m/>
    <n v="0"/>
    <m/>
    <n v="0"/>
    <m/>
    <n v="0"/>
    <m/>
    <n v="-160.45075548115184"/>
    <n v="-23.048490235992887"/>
    <n v="27.227348560322344"/>
    <n v="-5.0850981803721725E-2"/>
    <n v="-276.86082883686402"/>
    <n v="-20.729504944907774"/>
    <n v="-23.263037202732619"/>
    <n v="10.426686834350473"/>
    <s v="Medianas"/>
    <n v="2025"/>
    <n v="2"/>
    <d v="2026-08-03T00:00:00"/>
    <n v="1.0336597699512124"/>
    <s v="50 RC Otros"/>
    <n v="-28.58908443166256"/>
    <n v="-30.9144869092584"/>
    <n v="-160.45075548115187"/>
    <n v="-158.48225619151754"/>
    <n v="4.3973750884435842E-6"/>
    <n v="4.8784518930682502E-7"/>
    <m/>
    <m/>
    <m/>
    <m/>
    <n v="7.1661671033384988E-6"/>
    <n v="1.4562469303286716E-6"/>
    <x v="39"/>
    <x v="9"/>
  </r>
  <r>
    <n v="2026"/>
    <n v="6"/>
    <n v="37"/>
    <x v="27"/>
    <s v="Maritimo y Transportes"/>
    <n v="25"/>
    <s v="b7a56873cd771f2c446d369b649430b65a756ba278ff97ec81bb6f55b2e73569"/>
    <s v="62494afd1a4895e2be1120874c058412e30b56ad7bf55525b0ac454fd367add2"/>
    <x v="9"/>
    <n v="489919.61200000002"/>
    <n v="473668.38227999996"/>
    <n v="931695.16914000001"/>
    <n v="890167.9643799999"/>
    <n v="193546.17753999998"/>
    <n v="385406.55639999994"/>
    <n v="441953.30815999996"/>
    <n v="609077.35424999997"/>
    <n v="35563119.782749981"/>
    <n v="35274659.092"/>
    <n v="145.131"/>
    <n v="140.405"/>
    <n v="1154.5824700000001"/>
    <n v="6807.6323499999999"/>
    <n v="131940.24536"/>
    <n v="182945.32292999999"/>
    <n v="322182.13250000001"/>
    <n v="303245.13652999996"/>
    <n v="0"/>
    <n v="0"/>
    <n v="0"/>
    <n v="0"/>
    <n v="0"/>
    <n v="0"/>
    <s v="Maritimo y Transportes"/>
    <s v="Daños Sin Autos"/>
    <s v="Maritimo y Transportes"/>
    <x v="40"/>
    <x v="0"/>
    <n v="7921715.0272200005"/>
    <n v="7089738.4457900003"/>
    <n v="558940177.29368985"/>
    <n v="533186385.44996989"/>
    <n v="535437122.91273993"/>
    <n v="512068683.5256899"/>
    <n v="14105050.96421"/>
    <n v="15962808.80302"/>
    <n v="3896017.91072"/>
    <n v="-67081.096579998208"/>
    <n v="489919.61200000002"/>
    <n v="473668.38227999996"/>
    <n v="3.4733629339101046"/>
    <n v="2.9673247867905728"/>
    <n v="16251.229720000061"/>
    <n v="3.4309298082711104"/>
    <n v="100"/>
    <n v="100"/>
    <n v="6.1845144683515523"/>
    <n v="6.6810417041727659"/>
    <n v="8.765152907277525E-2"/>
    <n v="9.1498999795694425E-2"/>
    <n v="8.88372987769106E-2"/>
    <n v="9.2500947142227757E-2"/>
    <m/>
    <m/>
    <m/>
    <n v="0"/>
    <m/>
    <n v="0"/>
    <m/>
    <n v="0"/>
    <m/>
    <n v="-49.781296055813542"/>
    <n v="39.505701098571244"/>
    <n v="81.366325222056773"/>
    <n v="4.9677948606820408"/>
    <n v="-27.87995711129274"/>
    <n v="6.2447814288776327"/>
    <n v="40.952067805932721"/>
    <n v="60.329186157253098"/>
    <s v="Medianas"/>
    <n v="2025"/>
    <n v="2"/>
    <d v="2026-08-03T00:00:00"/>
    <n v="1.0336597699512124"/>
    <s v="51 Maritimo y Transportes"/>
    <n v="3.4309298082711104"/>
    <n v="6.2837710277651365E-2"/>
    <n v="-49.781296055813542"/>
    <n v="-51.416602054120077"/>
    <n v="2.6198353092518113E-3"/>
    <n v="1.2064250070660612E-3"/>
    <m/>
    <m/>
    <m/>
    <m/>
    <n v="2.5193805380390585E-3"/>
    <n v="8.8050163903017177E-4"/>
    <x v="40"/>
    <x v="9"/>
  </r>
  <r>
    <n v="2026"/>
    <n v="6"/>
    <n v="43"/>
    <x v="0"/>
    <s v="MyT Carga"/>
    <n v="31"/>
    <s v="eb1e33e8a81b697b75855af6bfcdbcbf7cbbde9f94962ceaec1ed8af21f5a50f"/>
    <s v="62494afd1a4895e2be1120874c058412e30b56ad7bf55525b0ac454fd367add2"/>
    <x v="9"/>
    <n v="380499.04608999996"/>
    <n v="363777.62575999997"/>
    <n v="602230.00899"/>
    <n v="658048.00136999995"/>
    <n v="168693.28770000002"/>
    <n v="108662.00680999999"/>
    <n v="336869.7249599999"/>
    <n v="290607.96648"/>
    <n v="35563119.782749981"/>
    <n v="35274659.092"/>
    <n v="145.131"/>
    <n v="140.405"/>
    <n v="0"/>
    <n v="-40.405300000000004"/>
    <n v="60480.670840000006"/>
    <n v="61766.196530000001"/>
    <n v="177775.45939999999"/>
    <n v="185027.09737"/>
    <n v="0"/>
    <n v="0"/>
    <n v="0"/>
    <n v="0"/>
    <n v="0"/>
    <n v="0"/>
    <s v="MyT Carga"/>
    <s v="Daños Sin Autos"/>
    <s v="Maritimo y Transportes"/>
    <x v="41"/>
    <x v="0"/>
    <n v="63098720.828300007"/>
    <n v="63645419.190459996"/>
    <n v="558940177.29368985"/>
    <n v="533186385.44996989"/>
    <n v="535437122.91273993"/>
    <n v="512068683.5256899"/>
    <n v="7315033.6216200003"/>
    <n v="7755472.2297"/>
    <n v="2759672.59131"/>
    <n v="3877269.6166600003"/>
    <n v="400439.73168999999"/>
    <n v="397139.60142999998"/>
    <n v="5.2016035164269541"/>
    <n v="4.6905928483231998"/>
    <n v="16721.420329999994"/>
    <n v="4.596604943766347"/>
    <n v="95.020302926524508"/>
    <n v="91.599433662653666"/>
    <n v="0.60302180629840085"/>
    <n v="0.57156921957162266"/>
    <n v="6.8075093104296616E-2"/>
    <n v="7.1063254639519985E-2"/>
    <n v="6.8227103258272165E-2"/>
    <n v="7.1040787586407764E-2"/>
    <m/>
    <m/>
    <m/>
    <n v="0"/>
    <m/>
    <n v="0"/>
    <m/>
    <n v="0"/>
    <m/>
    <n v="55.245879081698909"/>
    <n v="44.334746547590228"/>
    <n v="29.870448074695251"/>
    <n v="6.1128007804694802"/>
    <n v="-2.0812770774635836"/>
    <n v="-3.9192302495557496"/>
    <n v="34.020821008774178"/>
    <n v="33.382243686439992"/>
    <s v="Medianas"/>
    <n v="2025"/>
    <n v="2"/>
    <d v="2026-08-03T00:00:00"/>
    <n v="1.0336597699512124"/>
    <s v="52 MyT Carga"/>
    <n v="4.596604943766347"/>
    <n v="1.1905541691955173"/>
    <n v="55.245879081698902"/>
    <n v="50.190501357159654"/>
    <n v="1.6934116373055487E-3"/>
    <n v="2.7056679142105251E-3"/>
    <m/>
    <m/>
    <m/>
    <m/>
    <n v="1.8624275351245459E-3"/>
    <n v="2.2001661268740745E-3"/>
    <x v="41"/>
    <x v="9"/>
  </r>
  <r>
    <n v="2026"/>
    <n v="6"/>
    <n v="8"/>
    <x v="40"/>
    <s v="MyT Cascos"/>
    <n v="8"/>
    <s v="2c624232cdd221771294dfbb310aca000a0df6ac8b66b696d90ef06fdefb64a3"/>
    <s v="62494afd1a4895e2be1120874c058412e30b56ad7bf55525b0ac454fd367add2"/>
    <x v="9"/>
    <n v="39794.840060000002"/>
    <n v="20005.555370000002"/>
    <n v="83010.824380000005"/>
    <n v="84826.662379999994"/>
    <n v="2570.4483300000002"/>
    <n v="1094.9607200000003"/>
    <n v="4389.834499999999"/>
    <n v="12013.89293"/>
    <n v="35563119.782749981"/>
    <n v="35274659.092"/>
    <n v="145.131"/>
    <n v="140.405"/>
    <n v="0"/>
    <n v="0"/>
    <n v="-3109.9489100000001"/>
    <n v="4745.8633600000003"/>
    <n v="-1136.49145"/>
    <n v="-1950.9414099999999"/>
    <n v="0"/>
    <n v="0"/>
    <n v="0"/>
    <n v="0"/>
    <n v="0"/>
    <n v="0"/>
    <s v="MyT Cascos"/>
    <s v="Daños Sin Autos"/>
    <s v="Maritimo y Transportes"/>
    <x v="42"/>
    <x v="0"/>
    <n v="2110711.4658499998"/>
    <n v="1860236.7715"/>
    <n v="558940177.29368985"/>
    <n v="533186385.44996989"/>
    <n v="535437122.91273993"/>
    <n v="512068683.5256899"/>
    <n v="6790017.3425900005"/>
    <n v="8207336.5733200004"/>
    <n v="1136345.31941"/>
    <n v="-3944350.71324"/>
    <n v="107320.06802999999"/>
    <n v="82928.830549999999"/>
    <n v="0.58607862177890346"/>
    <n v="0.24375210144339712"/>
    <n v="19789.28469"/>
    <n v="98.918946882502865"/>
    <n v="37.080520717593892"/>
    <n v="24.123764000190643"/>
    <n v="1.8853756519474969"/>
    <n v="1.0754305944543039"/>
    <n v="7.1196957521788926E-3"/>
    <n v="7.4322153539745058E-3"/>
    <n v="3.7520754310177654E-3"/>
    <n v="3.906810944238566E-3"/>
    <m/>
    <m/>
    <m/>
    <n v="0"/>
    <m/>
    <n v="0"/>
    <m/>
    <n v="0"/>
    <m/>
    <n v="134.75256080419027"/>
    <n v="6.4592503101518943"/>
    <n v="5.4732832943092653"/>
    <n v="0.22620309918947862"/>
    <n v="-165.52967656447657"/>
    <n v="-41.746510470552778"/>
    <n v="273.64472561584165"/>
    <n v="-243.26016843324888"/>
    <s v="Medianas"/>
    <n v="2025"/>
    <n v="2"/>
    <d v="2026-08-03T00:00:00"/>
    <n v="1.0336597699512124"/>
    <s v="53 MyT Cascos"/>
    <n v="98.918946882502865"/>
    <n v="92.441413185589681"/>
    <n v="134.75256080419027"/>
    <n v="127.10815263253434"/>
    <n v="2.3341828525478441E-4"/>
    <n v="3.4348815090625898E-5"/>
    <m/>
    <m/>
    <m/>
    <m/>
    <n v="2.400790085226567E-4"/>
    <n v="5.9415086958072161E-6"/>
    <x v="42"/>
    <x v="9"/>
  </r>
  <r>
    <n v="2026"/>
    <n v="6"/>
    <n v="92"/>
    <x v="12"/>
    <s v="Incendio"/>
    <n v="219"/>
    <s v="314f04b30f62e0056bd059354a5536fb2e302107eed143b5fa2aa0bbba07f608"/>
    <s v="62494afd1a4895e2be1120874c058412e30b56ad7bf55525b0ac454fd367add2"/>
    <x v="9"/>
    <n v="744874.58597999997"/>
    <n v="806123.60278999992"/>
    <n v="1528242.42215"/>
    <n v="1761636.4230899999"/>
    <n v="126854.80339999999"/>
    <n v="359395.55269999994"/>
    <n v="549800.80635999993"/>
    <n v="475412.73015000008"/>
    <n v="35563119.782749981"/>
    <n v="35274659.092"/>
    <n v="145.131"/>
    <n v="140.405"/>
    <n v="0"/>
    <n v="0"/>
    <n v="57713.325429999997"/>
    <n v="60886.666140000001"/>
    <n v="239181.557"/>
    <n v="260433.03437000001"/>
    <n v="0"/>
    <n v="0"/>
    <n v="0"/>
    <n v="0"/>
    <n v="0"/>
    <n v="0"/>
    <s v="Incendio"/>
    <s v="Daños Sin Autos"/>
    <s v="Incendio"/>
    <x v="43"/>
    <x v="0"/>
    <n v="6747132.6749999998"/>
    <n v="6380210.4408900002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.9564570071641749"/>
    <n v="3.8113693208574806"/>
    <n v="-61249.016809999943"/>
    <n v="-7.5979684254395501"/>
    <m/>
    <m/>
    <n v="11.039868665099283"/>
    <n v="12.634749437473895"/>
    <n v="0.13326552934279631"/>
    <n v="0.13911523017454136"/>
    <n v="0.15118983244662018"/>
    <n v="0.15742489801166637"/>
    <m/>
    <m/>
    <m/>
    <n v="0"/>
    <m/>
    <n v="0"/>
    <m/>
    <n v="0"/>
    <m/>
    <n v="-64.703290720491992"/>
    <n v="17.030357296067834"/>
    <n v="44.58318196566001"/>
    <n v="1.6077241605601593"/>
    <n v="-5.2118812068037474"/>
    <n v="-8.1600544344953558"/>
    <n v="24.129504863955709"/>
    <n v="23.379010380648431"/>
    <s v="Medianas"/>
    <n v="2025"/>
    <n v="2"/>
    <d v="2026-08-03T00:00:00"/>
    <n v="1.0336597699512124"/>
    <s v="54 Incendio"/>
    <n v="-7.5979684254395501"/>
    <n v="-10.606918968200036"/>
    <n v="-64.703290720491992"/>
    <n v="-65.852681602212328"/>
    <n v="4.2972675948730445E-3"/>
    <n v="1.5653552049538499E-3"/>
    <m/>
    <m/>
    <m/>
    <m/>
    <n v="4.9858371644781732E-3"/>
    <n v="1.4526536099973614E-3"/>
    <x v="43"/>
    <x v="9"/>
  </r>
  <r>
    <n v="2026"/>
    <n v="6"/>
    <n v="39"/>
    <x v="6"/>
    <s v="Riesgos Catastroficos"/>
    <n v="27"/>
    <s v="670671cd97404156226e507973f2ab8330d3022ca96e0c93bdbdb320c41adcaf"/>
    <s v="62494afd1a4895e2be1120874c058412e30b56ad7bf55525b0ac454fd367add2"/>
    <x v="9"/>
    <n v="1032287.50532"/>
    <n v="1016478.83944"/>
    <n v="1697729.73657"/>
    <n v="1592025.2791900001"/>
    <n v="421972.49020999996"/>
    <n v="-31047.006140000001"/>
    <n v="656339.38425999996"/>
    <n v="90090.783770000024"/>
    <n v="35563119.782749981"/>
    <n v="35274659.092"/>
    <n v="145.131"/>
    <n v="140.405"/>
    <n v="0"/>
    <n v="0"/>
    <n v="26131.356620000002"/>
    <n v="-6994.3516900000004"/>
    <n v="95791.006229999999"/>
    <n v="67024.177060000002"/>
    <n v="0"/>
    <n v="0"/>
    <n v="0"/>
    <n v="0"/>
    <n v="0"/>
    <n v="0"/>
    <s v="Riesgos Catastroficos"/>
    <s v="Daños Sin Autos"/>
    <s v="Riesgos Catastroficos"/>
    <x v="44"/>
    <x v="0"/>
    <n v="16937240.937909998"/>
    <n v="16996819.43369"/>
    <n v="558940177.29368985"/>
    <n v="533186385.44996989"/>
    <n v="535437122.91273993"/>
    <n v="512068683.5256899"/>
    <n v="23861872.30387"/>
    <n v="25393145.209070001"/>
    <n v="2047024.05226"/>
    <n v="2089187.4729500005"/>
    <n v="1032287.50532"/>
    <n v="1016478.83944"/>
    <n v="4.3260960086211675"/>
    <n v="4.0029654895878402"/>
    <n v="15808.665879999986"/>
    <n v="1.5552380695607271"/>
    <n v="100"/>
    <n v="100"/>
    <n v="6.0947795990164444"/>
    <n v="5.980406177788776"/>
    <n v="0.18468658136514568"/>
    <n v="0.19279341329649116"/>
    <n v="0.19064230955225292"/>
    <n v="0.19850439445766349"/>
    <m/>
    <m/>
    <m/>
    <n v="0"/>
    <m/>
    <n v="0"/>
    <m/>
    <n v="0"/>
    <m/>
    <n v="-1459.1406794819538"/>
    <n v="40.877419133266777"/>
    <n v="-3.0543681713142661"/>
    <n v="20.613948807495678"/>
    <n v="-473.60655823699369"/>
    <n v="42.920078144708818"/>
    <n v="27.279551231831761"/>
    <n v="-10.435565189765271"/>
    <s v="Medianas"/>
    <n v="2025"/>
    <n v="2"/>
    <d v="2026-08-03T00:00:00"/>
    <n v="1.0336597699512124"/>
    <s v="55 Riesgos Catastroficos"/>
    <n v="1.5552380695607271"/>
    <n v="-1.7517745956640882"/>
    <n v="-1459.1406794819538"/>
    <n v="-1414.882052095443"/>
    <n v="4.7738492768384447E-3"/>
    <n v="1.8715106675807999E-3"/>
    <m/>
    <m/>
    <m/>
    <m/>
    <n v="4.5057985289900663E-3"/>
    <n v="1.6023732710831219E-3"/>
    <x v="44"/>
    <x v="9"/>
  </r>
  <r>
    <n v="2026"/>
    <n v="6"/>
    <n v="37"/>
    <x v="27"/>
    <s v="Terremoto y Erupcion Volcanica"/>
    <n v="25"/>
    <s v="b7a56873cd771f2c446d369b649430b65a756ba278ff97ec81bb6f55b2e73569"/>
    <s v="62494afd1a4895e2be1120874c058412e30b56ad7bf55525b0ac454fd367add2"/>
    <x v="9"/>
    <n v="482277.79862999998"/>
    <n v="476783.27602999995"/>
    <n v="860149.72539000004"/>
    <n v="793729.91556999995"/>
    <n v="14053.903669999998"/>
    <n v="7863.1341700000003"/>
    <n v="29621.074259999998"/>
    <n v="7168.0890500000005"/>
    <n v="35563119.782749981"/>
    <n v="35274659.092"/>
    <n v="145.131"/>
    <n v="140.405"/>
    <n v="0"/>
    <n v="0"/>
    <n v="6892.5317699999996"/>
    <n v="7571.0104000000001"/>
    <n v="136626.33168999999"/>
    <n v="114364.42067000001"/>
    <n v="0"/>
    <n v="0"/>
    <n v="0"/>
    <n v="0"/>
    <n v="0"/>
    <n v="0"/>
    <s v="Terremoto y Erupcion Volcanica"/>
    <s v="Daños Sin Autos"/>
    <s v="Riesgos Catastroficos"/>
    <x v="45"/>
    <x v="0"/>
    <n v="7921715.0272200005"/>
    <n v="7089738.4457900003"/>
    <n v="558940177.29368985"/>
    <n v="533186385.44996989"/>
    <n v="535437122.91273993"/>
    <n v="512068683.5256899"/>
    <n v="9433065.3521900009"/>
    <n v="9697566.7351200003"/>
    <n v="907474.54581000016"/>
    <n v="276437.41434000002"/>
    <n v="802325.96590999991"/>
    <n v="744038.53998"/>
    <n v="5.1126307369219415"/>
    <n v="4.9165248257928083"/>
    <n v="5494.5226000000257"/>
    <n v="1.1524151278440087"/>
    <n v="60.109957688207118"/>
    <n v="64.080454225236238"/>
    <n v="6.0880478150606692"/>
    <n v="6.7249769462669171"/>
    <n v="8.6284332066648275E-2"/>
    <n v="9.0071789570069963E-2"/>
    <n v="8.9421502319049301E-2"/>
    <n v="9.3109243226368932E-2"/>
    <m/>
    <m/>
    <m/>
    <n v="0"/>
    <m/>
    <n v="0"/>
    <m/>
    <n v="0"/>
    <m/>
    <n v="78.731576571839128"/>
    <n v="2.9140681387206153"/>
    <n v="1.6492051137937229"/>
    <n v="1.5486829613998334"/>
    <n v="-8.9615334566176319"/>
    <n v="19.465766441677701"/>
    <n v="5.0448048225717539"/>
    <n v="6.620074981052233"/>
    <s v="Medianas"/>
    <n v="2025"/>
    <n v="2"/>
    <d v="2026-08-03T00:00:00"/>
    <n v="1.0336597699512124"/>
    <s v="56 Terremoto y Erupcion Volcanica"/>
    <n v="1.1524151278440087"/>
    <n v="-2.1414801384615165"/>
    <n v="78.731576571839128"/>
    <n v="72.911418019369222"/>
    <n v="2.4186565482571041E-3"/>
    <n v="2.6138993052118994E-3"/>
    <m/>
    <m/>
    <m/>
    <m/>
    <n v="2.2464386292976018E-3"/>
    <n v="2.4172216362637004E-3"/>
    <x v="45"/>
    <x v="9"/>
  </r>
  <r>
    <n v="2026"/>
    <n v="6"/>
    <n v="43"/>
    <x v="0"/>
    <s v="Huracan y Otros Riesgos Hidrometeorologicos"/>
    <n v="31"/>
    <s v="eb1e33e8a81b697b75855af6bfcdbcbf7cbbde9f94962ceaec1ed8af21f5a50f"/>
    <s v="62494afd1a4895e2be1120874c058412e30b56ad7bf55525b0ac454fd367add2"/>
    <x v="9"/>
    <n v="553053.99636999995"/>
    <n v="562987.77083000005"/>
    <n v="964173.89008999988"/>
    <n v="910985.45814000012"/>
    <n v="-30219.793139999983"/>
    <n v="92297.426209999991"/>
    <n v="493791.90438000008"/>
    <n v="207663.83954000004"/>
    <n v="35563119.782749981"/>
    <n v="35274659.092"/>
    <n v="145.131"/>
    <n v="140.405"/>
    <n v="0"/>
    <n v="0"/>
    <n v="1264.50866"/>
    <n v="14009.896500000001"/>
    <n v="51134.293250000002"/>
    <n v="48364.795279999998"/>
    <n v="0"/>
    <n v="0"/>
    <n v="0"/>
    <n v="0"/>
    <n v="0"/>
    <n v="0"/>
    <s v="Huracan y Otros Riesgos Hidrometeorologicos"/>
    <s v="Daños Sin Autos"/>
    <s v="Riesgos Catastroficos"/>
    <x v="46"/>
    <x v="0"/>
    <n v="63098720.828300007"/>
    <n v="63645419.190459996"/>
    <n v="558940177.29368985"/>
    <n v="533186385.44996989"/>
    <n v="535437122.91273993"/>
    <n v="512068683.5256899"/>
    <n v="14428806.951679999"/>
    <n v="15695578.629980002"/>
    <n v="1139589.9410999997"/>
    <n v="1835326.74049"/>
    <n v="972823.60300999996"/>
    <n v="985908.00837000005"/>
    <n v="3.8329849323100538"/>
    <n v="3.5869195019968334"/>
    <n v="-9933.7744600001024"/>
    <n v="-1.7644742878437647"/>
    <n v="56.850388360110024"/>
    <n v="57.103478828697895"/>
    <n v="0.87649002881521676"/>
    <n v="0.88456919286720326"/>
    <n v="9.8946903235299727E-2"/>
    <n v="0.10329018529037087"/>
    <n v="0.10558929976332385"/>
    <n v="0.1099438003030614"/>
    <m/>
    <m/>
    <m/>
    <n v="0"/>
    <m/>
    <n v="0"/>
    <m/>
    <n v="0"/>
    <m/>
    <n v="-132.74175064344948"/>
    <n v="-5.4641668514013535"/>
    <n v="16.394215113043753"/>
    <n v="-2.651812906564448"/>
    <n v="-90.974175576529063"/>
    <n v="5.7262683610391774"/>
    <n v="2.4729170574778596"/>
    <n v="28.967136982369134"/>
    <s v="Medianas"/>
    <n v="2025"/>
    <n v="2"/>
    <d v="2026-08-03T00:00:00"/>
    <n v="1.0336597699512124"/>
    <s v="57 Huracan y Otros Riesgos Hidrometeorologicos"/>
    <n v="-1.7644742878437647"/>
    <n v="-4.9633848894082018"/>
    <n v="-132.74175064344948"/>
    <n v="-131.6755586269889"/>
    <n v="2.7111622826681138E-3"/>
    <n v="1.4691773491315907E-3"/>
    <m/>
    <m/>
    <m/>
    <m/>
    <n v="2.5782988441659517E-3"/>
    <n v="1.286599151380521E-3"/>
    <x v="46"/>
    <x v="9"/>
  </r>
  <r>
    <n v="2026"/>
    <n v="6"/>
    <n v="41"/>
    <x v="11"/>
    <s v="Diversos"/>
    <n v="29"/>
    <s v="35135aaa6cc23891b40cb3f378c53a17a1127210ce60e125ccf03efcfdaec458"/>
    <s v="62494afd1a4895e2be1120874c058412e30b56ad7bf55525b0ac454fd367add2"/>
    <x v="9"/>
    <n v="909335.53294000006"/>
    <n v="964300.32487999997"/>
    <n v="1554889.7447400002"/>
    <n v="1571505.4935699999"/>
    <n v="204492.43615000002"/>
    <n v="311845.02124999999"/>
    <n v="478595.64424999984"/>
    <n v="582395.45892"/>
    <n v="35563119.782749981"/>
    <n v="35274659.092"/>
    <n v="145.131"/>
    <n v="140.405"/>
    <n v="73689.646729999993"/>
    <n v="68388.156300000002"/>
    <n v="149171.62714"/>
    <n v="173522.43424999999"/>
    <n v="364774.73079"/>
    <n v="376449.36638999998"/>
    <n v="0"/>
    <n v="0"/>
    <n v="0"/>
    <n v="0"/>
    <n v="0"/>
    <n v="0"/>
    <s v="Diversos"/>
    <s v="Daños Sin Autos"/>
    <s v="Diversos"/>
    <x v="52"/>
    <x v="0"/>
    <n v="24204021.398200002"/>
    <n v="22924639.598130003"/>
    <n v="558940177.29368985"/>
    <n v="533186385.44996989"/>
    <n v="535437122.91273993"/>
    <n v="512068683.5256899"/>
    <n v="18731365.569540001"/>
    <n v="19037256.571589999"/>
    <n v="4255932.8630999988"/>
    <n v="5127603.960119999"/>
    <n v="909335.53294000006"/>
    <n v="964300.32487999997"/>
    <n v="4.854614200785849"/>
    <n v="5.0653323983617522"/>
    <n v="-54964.791939999908"/>
    <n v="-5.6999661331483935"/>
    <n v="100"/>
    <n v="100"/>
    <n v="3.7569605396548909"/>
    <n v="4.2063925181997597"/>
    <n v="0.16268924115329758"/>
    <n v="0.169830498115872"/>
    <n v="0.18085614171603459"/>
    <n v="0.18831464526215694"/>
    <m/>
    <m/>
    <m/>
    <n v="0"/>
    <m/>
    <n v="0"/>
    <m/>
    <n v="0"/>
    <m/>
    <n v="-34.424979648444506"/>
    <n v="22.488116733858334"/>
    <n v="32.338993693568106"/>
    <n v="4.8048792762451811"/>
    <n v="-14.033232772032756"/>
    <n v="-3.1012499003398752"/>
    <n v="40.894177844209764"/>
    <n v="46.094494968609261"/>
    <s v="Medianas"/>
    <n v="2025"/>
    <n v="2"/>
    <d v="2026-08-03T00:00:00"/>
    <n v="1.0336597699512124"/>
    <s v="63 Diversos"/>
    <n v="-5.6999661331483935"/>
    <n v="-8.7707226224907018"/>
    <n v="-34.424979648444513"/>
    <n v="-36.560343879252891"/>
    <n v="4.3721972488313726E-3"/>
    <n v="2.3567279038471628E-3"/>
    <m/>
    <m/>
    <m/>
    <m/>
    <n v="4.4477228055261582E-3"/>
    <n v="2.5657592305893219E-3"/>
    <x v="52"/>
    <x v="9"/>
  </r>
  <r>
    <n v="2026"/>
    <n v="6"/>
    <n v="22"/>
    <x v="29"/>
    <s v="Miscelaneos"/>
    <n v="16"/>
    <s v="b17ef6d19c7a5b1ee83b907c595526dcb1eb06db8227d650d5dda0a9f4ce8cd9"/>
    <s v="62494afd1a4895e2be1120874c058412e30b56ad7bf55525b0ac454fd367add2"/>
    <x v="9"/>
    <n v="376525.57410000003"/>
    <n v="764160.23496000003"/>
    <n v="648932.84455999988"/>
    <n v="990591.65821999998"/>
    <n v="124226.60038"/>
    <n v="76034.606589999981"/>
    <n v="203130.68018000005"/>
    <n v="157737.39430000001"/>
    <n v="35563119.782749981"/>
    <n v="35274659.092"/>
    <n v="145.131"/>
    <n v="140.405"/>
    <n v="0"/>
    <n v="0"/>
    <n v="42687.169630000004"/>
    <n v="48870.561000000002"/>
    <n v="153974.55199000001"/>
    <n v="105838.48001"/>
    <n v="0"/>
    <n v="0"/>
    <n v="0"/>
    <n v="0"/>
    <n v="0"/>
    <n v="0"/>
    <s v="Miscelaneos"/>
    <s v="Daños Sin Autos"/>
    <s v="Diversos"/>
    <x v="53"/>
    <x v="0"/>
    <n v="18235846.34637"/>
    <n v="17846008.112819999"/>
    <n v="558940177.29368985"/>
    <n v="533186385.44996989"/>
    <n v="535437122.91273993"/>
    <n v="512068683.5256899"/>
    <n v="8825960.7029900011"/>
    <n v="9299326.5157200005"/>
    <n v="1450320.2206299996"/>
    <n v="1811773.9441199994"/>
    <n v="1136292.1149500001"/>
    <n v="1473722.4365300001"/>
    <n v="4.2661143276158384"/>
    <n v="8.2173718028744247"/>
    <n v="-387634.66086"/>
    <n v="-50.726882023675415"/>
    <n v="33.136336083487485"/>
    <n v="51.852385226574803"/>
    <n v="2.0647551363852692"/>
    <n v="4.2819673180079514"/>
    <n v="6.7364199138999839E-2"/>
    <n v="7.032115592802525E-2"/>
    <n v="0.14331953249614679"/>
    <n v="0.14923002705391239"/>
    <m/>
    <m/>
    <m/>
    <n v="0"/>
    <m/>
    <n v="0"/>
    <m/>
    <n v="0"/>
    <m/>
    <n v="63.381657315418003"/>
    <n v="32.992871912335794"/>
    <n v="9.9500867895828176"/>
    <n v="8.5654601385918507"/>
    <n v="-12.652589296038563"/>
    <n v="45.480690931551493"/>
    <n v="27.72352254207069"/>
    <n v="46.174662556928766"/>
    <s v="Medianas"/>
    <n v="2025"/>
    <n v="2"/>
    <d v="2026-08-03T00:00:00"/>
    <n v="1.0336597699512124"/>
    <s v="64 Miscelaneos"/>
    <n v="-50.726882023675415"/>
    <n v="-52.331396259476918"/>
    <n v="63.381657315418003"/>
    <n v="58.061348680648969"/>
    <n v="1.8247354240129604E-3"/>
    <n v="1.819973145628914E-3"/>
    <m/>
    <m/>
    <m/>
    <m/>
    <n v="2.8036027409743293E-3"/>
    <n v="6.7525199346675675E-3"/>
    <x v="53"/>
    <x v="9"/>
  </r>
  <r>
    <n v="2026"/>
    <n v="6"/>
    <n v="39"/>
    <x v="6"/>
    <s v="Tecnicos"/>
    <n v="27"/>
    <s v="670671cd97404156226e507973f2ab8330d3022ca96e0c93bdbdb320c41adcaf"/>
    <s v="62494afd1a4895e2be1120874c058412e30b56ad7bf55525b0ac454fd367add2"/>
    <x v="9"/>
    <n v="344748.74729000003"/>
    <n v="328107.08854999999"/>
    <n v="683318.94287999999"/>
    <n v="604704.43995000003"/>
    <n v="76205.894999999975"/>
    <n v="134100.79106000002"/>
    <n v="216734.35834000004"/>
    <n v="365297.62937999988"/>
    <n v="35563119.782749981"/>
    <n v="35274659.092"/>
    <n v="145.131"/>
    <n v="140.405"/>
    <n v="-324.02183000000002"/>
    <n v="13618.922550000001"/>
    <n v="24076.55243"/>
    <n v="84995.546650000004"/>
    <n v="67310.464900000006"/>
    <n v="54282.772170000004"/>
    <n v="0"/>
    <n v="0"/>
    <n v="0"/>
    <n v="0"/>
    <n v="0"/>
    <n v="0"/>
    <s v="Tecnicos"/>
    <s v="Daños Sin Autos"/>
    <s v="Diversos"/>
    <x v="54"/>
    <x v="0"/>
    <n v="16937240.937909998"/>
    <n v="16996819.43369"/>
    <n v="558940177.29368985"/>
    <n v="533186385.44996989"/>
    <n v="535437122.91273993"/>
    <n v="512068683.5256899"/>
    <n v="9905404.8665500041"/>
    <n v="9737930.0558699984"/>
    <n v="2805612.6424699998"/>
    <n v="3315830.0159999998"/>
    <n v="891603.77351999993"/>
    <n v="809225.36414999992"/>
    <n v="3.4804104621124292"/>
    <n v="3.3693719986437762"/>
    <n v="16641.658740000043"/>
    <n v="5.072020483783013"/>
    <n v="38.666138202730124"/>
    <n v="40.545823584588149"/>
    <n v="2.0354480907121166"/>
    <n v="1.9304028605472343"/>
    <n v="6.167900632214797E-2"/>
    <n v="6.438641112790075E-2"/>
    <n v="6.1537034234867387E-2"/>
    <n v="6.4074820254759676E-2"/>
    <m/>
    <m/>
    <m/>
    <n v="0"/>
    <m/>
    <n v="0"/>
    <m/>
    <n v="0"/>
    <m/>
    <n v="-43.172673033745511"/>
    <n v="22.104763425259428"/>
    <n v="40.871043552466411"/>
    <n v="2.7161944541606422"/>
    <n v="-71.673160090205741"/>
    <n v="23.999682052347193"/>
    <n v="35.769404454076195"/>
    <n v="156.57922993286951"/>
    <s v="Medianas"/>
    <n v="2025"/>
    <n v="2"/>
    <d v="2026-08-03T00:00:00"/>
    <n v="1.0336597699512124"/>
    <s v="65 Tecnicos"/>
    <n v="5.072020483783013"/>
    <n v="1.6504884278724434"/>
    <n v="-43.172673033745511"/>
    <n v="-45.023180142788497"/>
    <n v="1.9214257552607808E-3"/>
    <n v="1.2113256984781654E-3"/>
    <m/>
    <m/>
    <m/>
    <m/>
    <n v="1.7114529597084969E-3"/>
    <n v="1.1352667665244754E-3"/>
    <x v="54"/>
    <x v="9"/>
  </r>
  <r>
    <n v="2026"/>
    <n v="6"/>
    <n v="22"/>
    <x v="29"/>
    <s v="Total General"/>
    <n v="16"/>
    <s v="b17ef6d19c7a5b1ee83b907c595526dcb1eb06db8227d650d5dda0a9f4ce8cd9"/>
    <s v="62494afd1a4895e2be1120874c058412e30b56ad7bf55525b0ac454fd367add2"/>
    <x v="10"/>
    <n v="18235846.34637"/>
    <n v="17846008.112819999"/>
    <n v="32288850.443349998"/>
    <n v="30940204.028419998"/>
    <n v="9809335.9579799976"/>
    <n v="11335390.365059996"/>
    <n v="21223385.507009987"/>
    <n v="21118325.850839995"/>
    <n v="35563119.782749981"/>
    <n v="35274659.092"/>
    <n v="145.131"/>
    <n v="140.405"/>
    <n v="41630.19801"/>
    <n v="259130.13999999998"/>
    <n v="8064350.0262000002"/>
    <n v="7115451.5295399996"/>
    <n v="11960702.61286"/>
    <n v="10781761.88831"/>
    <n v="2278105.9249200001"/>
    <n v="2140453.6061300002"/>
    <n v="1361212.4734"/>
    <n v="1357314.4542100001"/>
    <n v="0"/>
    <n v="0"/>
    <s v="Total General"/>
    <s v="Totales"/>
    <s v="Total General"/>
    <x v="0"/>
    <x v="0"/>
    <n v="18235846.34637"/>
    <n v="17846008.112819999"/>
    <n v="558940177.29368985"/>
    <n v="533186385.44996989"/>
    <n v="535437122.91273993"/>
    <n v="512068683.5256899"/>
    <n v="558940177.29368985"/>
    <n v="533186385.44996989"/>
    <n v="290994775.94425023"/>
    <n v="269811598.98249996"/>
    <n v="18235846.34637"/>
    <n v="17846008.112819999"/>
    <n v="3.2625756900613978"/>
    <n v="3.3470487243891811"/>
    <n v="389838.23355000094"/>
    <n v="2.1844562161212666"/>
    <n v="100"/>
    <n v="100"/>
    <n v="100"/>
    <n v="100"/>
    <n v="3.2625756900613978"/>
    <n v="3.4057867051070891"/>
    <n v="3.3470487243891811"/>
    <n v="3.4850809446004103"/>
    <n v="0.40757598352479696"/>
    <n v="0.24353455498418458"/>
    <m/>
    <n v="137652.31878999993"/>
    <n v="6.4309881978184658"/>
    <n v="3898.0191899999045"/>
    <n v="0.28718615483018795"/>
    <n v="0"/>
    <m/>
    <n v="-13.462742419386641"/>
    <n v="53.791503677221044"/>
    <n v="63.517792289453325"/>
    <n v="3.3709663433474502"/>
    <n v="13.335745352499728"/>
    <n v="10.934583204144509"/>
    <n v="67.423714870473503"/>
    <n v="65.995257577101981"/>
    <s v="Medianas"/>
    <n v="2025"/>
    <n v="2"/>
    <d v="2026-08-03T00:00:00"/>
    <n v="1.0336597699512124"/>
    <s v="10 Total General"/>
    <n v="2.1844562161212666"/>
    <n v="-1.1430461098972082"/>
    <n v="-13.462742419386641"/>
    <n v="-16.280714315990245"/>
    <n v="9.079307619972031E-2"/>
    <n v="1.0644400133379606E-3"/>
    <n v="69544442.690399989"/>
    <n v="65401055.587099999"/>
    <n v="0.19555214254327813"/>
    <n v="0.18510006336625742"/>
    <n v="8.7567909643267314E-2"/>
    <n v="1.1202735163435243E-3"/>
    <x v="0"/>
    <x v="10"/>
  </r>
  <r>
    <n v="2026"/>
    <n v="6"/>
    <n v="22"/>
    <x v="29"/>
    <s v="Total General Sin Pensiones"/>
    <n v="16"/>
    <s v="b17ef6d19c7a5b1ee83b907c595526dcb1eb06db8227d650d5dda0a9f4ce8cd9"/>
    <s v="62494afd1a4895e2be1120874c058412e30b56ad7bf55525b0ac454fd367add2"/>
    <x v="10"/>
    <n v="18235846.34637"/>
    <n v="17846008.112819999"/>
    <n v="32288850.443349998"/>
    <n v="30940204.028419998"/>
    <n v="9809335.9579799976"/>
    <n v="11335390.365059996"/>
    <n v="21223385.507009991"/>
    <n v="21118325.850839995"/>
    <n v="35563119.782749981"/>
    <n v="35274659.092"/>
    <n v="145.131"/>
    <n v="140.405"/>
    <n v="41630.19801"/>
    <n v="259130.13999999998"/>
    <n v="8064350.0262000002"/>
    <n v="7115451.5295399996"/>
    <n v="11960702.61286"/>
    <n v="10781761.88831"/>
    <n v="2278105.9249200001"/>
    <n v="2140453.6061300002"/>
    <n v="1361212.4734"/>
    <n v="1357314.4542100001"/>
    <n v="0"/>
    <n v="0"/>
    <s v="Total General Sin Pensiones"/>
    <s v="Totales"/>
    <s v="Total General Sin Pensiones"/>
    <x v="1"/>
    <x v="0"/>
    <n v="18235846.34637"/>
    <n v="17846008.112819999"/>
    <n v="558940177.29368985"/>
    <n v="533186385.44996989"/>
    <n v="535437122.91273993"/>
    <n v="512068683.5256899"/>
    <n v="535437122.91273993"/>
    <n v="512068683.5256899"/>
    <n v="272087211.59836"/>
    <n v="252694789.22596997"/>
    <n v="18235846.34637"/>
    <n v="17846008.112819999"/>
    <n v="3.4057867051070891"/>
    <n v="3.4850809446004103"/>
    <n v="389838.23355000094"/>
    <n v="2.1844562161212666"/>
    <n v="100"/>
    <n v="100"/>
    <n v="100"/>
    <n v="100"/>
    <n v="3.2625756900613978"/>
    <n v="3.4057867051070891"/>
    <n v="3.3470487243891811"/>
    <n v="3.4850809446004103"/>
    <n v="0.42546656319368853"/>
    <n v="0.25422452331939571"/>
    <m/>
    <n v="137652.31878999993"/>
    <n v="6.4309881978184658"/>
    <n v="3898.0191899999045"/>
    <n v="0.28718615483018795"/>
    <n v="0"/>
    <m/>
    <n v="-13.462742419386641"/>
    <n v="53.791503677221044"/>
    <n v="63.517792289453325"/>
    <n v="3.6052175698944624"/>
    <n v="13.335745352499728"/>
    <n v="10.934583204144509"/>
    <n v="67.423714870473503"/>
    <n v="65.995257577101981"/>
    <s v="Medianas"/>
    <n v="2025"/>
    <n v="2"/>
    <d v="2026-08-03T00:00:00"/>
    <n v="1.0336597699512124"/>
    <s v="11 Total General Sin Pensiones"/>
    <n v="2.1844562161212666"/>
    <n v="-1.1430461098972082"/>
    <n v="-13.462742419386641"/>
    <n v="-16.280714315990245"/>
    <n v="9.079307619972031E-2"/>
    <n v="1.1599383080684201E-3"/>
    <m/>
    <m/>
    <m/>
    <m/>
    <n v="8.7567909643267314E-2"/>
    <n v="1.2145789190416889E-3"/>
    <x v="1"/>
    <x v="10"/>
  </r>
  <r>
    <n v="2026"/>
    <n v="6"/>
    <n v="41"/>
    <x v="11"/>
    <s v="Vida Total"/>
    <n v="29"/>
    <s v="35135aaa6cc23891b40cb3f378c53a17a1127210ce60e125ccf03efcfdaec458"/>
    <s v="62494afd1a4895e2be1120874c058412e30b56ad7bf55525b0ac454fd367add2"/>
    <x v="10"/>
    <n v="5733074.4681599997"/>
    <n v="5105064.9117200002"/>
    <n v="12966355.550329998"/>
    <n v="10205320.525150001"/>
    <n v="2195663.5249800002"/>
    <n v="2024227.9407699998"/>
    <n v="4694917.3784200009"/>
    <n v="4062237.1815899997"/>
    <n v="35563119.782749981"/>
    <n v="35274659.092"/>
    <n v="145.131"/>
    <n v="140.405"/>
    <n v="40674.380590000001"/>
    <n v="25593.691749999998"/>
    <n v="1904502.52733"/>
    <n v="1836969.73325"/>
    <n v="3838883.4809599998"/>
    <n v="3788885.9267199999"/>
    <n v="5273128.8162900005"/>
    <n v="4664017.35317"/>
    <n v="457675.29118"/>
    <n v="433937.89377999998"/>
    <n v="2270.36069"/>
    <n v="7109.6647699999994"/>
    <s v="Vida Total"/>
    <s v="Totales"/>
    <s v="Vida Total"/>
    <x v="2"/>
    <x v="0"/>
    <n v="24204021.398200002"/>
    <n v="22924639.598130003"/>
    <n v="558940177.29368985"/>
    <n v="533186385.44996989"/>
    <n v="535437122.91273993"/>
    <n v="512068683.5256899"/>
    <n v="229504437.01060998"/>
    <n v="215530450.89256996"/>
    <n v="107972465.57320999"/>
    <n v="106915701.13472"/>
    <n v="5733074.4681599997"/>
    <n v="5105064.9117200002"/>
    <n v="2.4980233684523316"/>
    <n v="2.3686049421687487"/>
    <n v="628009.55643999949"/>
    <n v="12.301695811903212"/>
    <n v="100"/>
    <n v="100"/>
    <n v="23.68645430377266"/>
    <n v="22.268899320608853"/>
    <n v="1.025704485213202"/>
    <n v="1.0707278638007915"/>
    <n v="0.95746347825661426"/>
    <n v="0.99694925230940923"/>
    <n v="2.2976151942745333"/>
    <n v="0.19941892938603262"/>
    <n v="9.8924479176628775E-4"/>
    <n v="609111.46312000044"/>
    <n v="13.059802676463139"/>
    <n v="23737.397400000016"/>
    <n v="5.4702292056647339"/>
    <n v="-4839.3040799999999"/>
    <n v="-68.066557799180174"/>
    <n v="8.46918376913559"/>
    <n v="38.298186028703149"/>
    <n v="39.651365374862515"/>
    <n v="2.0335402302091969"/>
    <n v="3.676315012578879"/>
    <n v="1.3195845746478474"/>
    <n v="49.610844840066257"/>
    <n v="48.483110042857533"/>
    <s v="Medianas"/>
    <n v="2025"/>
    <n v="2"/>
    <d v="2026-08-03T00:00:00"/>
    <n v="1.0336597699512124"/>
    <s v="12 Vida Total"/>
    <n v="12.301695811903212"/>
    <n v="8.6447388943111445"/>
    <n v="8.4691837691355936"/>
    <n v="4.9370275620335109"/>
    <n v="3.6460118317908019E-2"/>
    <n v="6.2401207493339344E-4"/>
    <m/>
    <m/>
    <m/>
    <m/>
    <n v="2.8883409585988836E-2"/>
    <n v="5.6102893720662219E-4"/>
    <x v="2"/>
    <x v="10"/>
  </r>
  <r>
    <n v="2026"/>
    <n v="6"/>
    <n v="48"/>
    <x v="14"/>
    <s v="Vida Individual"/>
    <n v="36"/>
    <s v="76a50887d8f1c2e9301755428990ad81479ee21c25b43215cf524541e0503269"/>
    <s v="62494afd1a4895e2be1120874c058412e30b56ad7bf55525b0ac454fd367add2"/>
    <x v="10"/>
    <n v="1986941.4699800001"/>
    <n v="2027016.2038199999"/>
    <n v="4708101.0598899992"/>
    <n v="4585204.5111900009"/>
    <n v="1602258.9464199997"/>
    <n v="1823788.2790400002"/>
    <n v="3554130.9281500001"/>
    <n v="3828722.4257699996"/>
    <n v="35563119.782749981"/>
    <n v="35274659.092"/>
    <n v="145.131"/>
    <n v="140.405"/>
    <n v="0"/>
    <n v="0"/>
    <n v="1569685.7351300002"/>
    <n v="1789820.6303800002"/>
    <n v="2627152.9760799999"/>
    <n v="1913884.3786300002"/>
    <n v="474378.82270000002"/>
    <n v="425662.80299"/>
    <n v="1504745.47022"/>
    <n v="1579751.8015000001"/>
    <n v="7817.17706"/>
    <n v="21601.599329999997"/>
    <s v="Vida Individual"/>
    <s v="Vida"/>
    <s v="Vida"/>
    <x v="3"/>
    <x v="0"/>
    <n v="36347870.615870006"/>
    <n v="34581959.66691"/>
    <n v="558940177.29368985"/>
    <n v="533186385.44996989"/>
    <n v="535437122.91273993"/>
    <n v="512068683.5256899"/>
    <n v="171635604.89679998"/>
    <n v="160803690.49424002"/>
    <n v="79251984.91757001"/>
    <n v="77260926.294649988"/>
    <n v="3105840.6151999999"/>
    <n v="3228583.6095100003"/>
    <n v="1.1576511011073118"/>
    <n v="1.260553285555724"/>
    <n v="-40074.733839999884"/>
    <n v="-1.9770307590278424"/>
    <n v="63.974354004384459"/>
    <n v="62.783450855950996"/>
    <n v="5.4664590698539373"/>
    <n v="5.8614844946440821"/>
    <n v="0.35548374418180007"/>
    <n v="0.37108773093116509"/>
    <n v="0.38017028550144771"/>
    <n v="0.39584850021751172"/>
    <n v="0.27638718841887827"/>
    <n v="0.87670939320822416"/>
    <n v="4.5545194802094034E-3"/>
    <n v="48716.019710000022"/>
    <n v="11.444744376958038"/>
    <n v="-75006.331280000042"/>
    <n v="-4.7479820063367146"/>
    <n v="-13784.422269999997"/>
    <n v="-63.812044929730675"/>
    <n v="-12.146658423345524"/>
    <n v="80.639463750088609"/>
    <n v="89.974035511062624"/>
    <n v="2.0217272136294242"/>
    <n v="-12.299271307609349"/>
    <n v="37.268113236838943"/>
    <n v="59.748547169573015"/>
    <n v="93.517698893660054"/>
    <s v="Medianas"/>
    <n v="2025"/>
    <n v="2"/>
    <d v="2026-08-03T00:00:00"/>
    <n v="1.0336597699512124"/>
    <s v="13 Vida Individual"/>
    <n v="-1.9770307590278424"/>
    <n v="-5.1690197388655967"/>
    <n v="-12.146658423345519"/>
    <n v="-15.00748686310868"/>
    <n v="1.3238717774624714E-2"/>
    <n v="1.3401560718949716E-4"/>
    <m/>
    <m/>
    <m/>
    <m/>
    <n v="1.2977185734230326E-2"/>
    <n v="1.5889945857253308E-4"/>
    <x v="3"/>
    <x v="10"/>
  </r>
  <r>
    <n v="2026"/>
    <n v="6"/>
    <n v="22"/>
    <x v="29"/>
    <s v="Vida Gpo y Col"/>
    <n v="16"/>
    <s v="b17ef6d19c7a5b1ee83b907c595526dcb1eb06db8227d650d5dda0a9f4ce8cd9"/>
    <s v="62494afd1a4895e2be1120874c058412e30b56ad7bf55525b0ac454fd367add2"/>
    <x v="10"/>
    <n v="1745187.3460899999"/>
    <n v="1643535.6535199999"/>
    <n v="2799834.8003400005"/>
    <n v="2709421.74921"/>
    <n v="876092.32158999983"/>
    <n v="1152140.65955"/>
    <n v="2087070.7983200003"/>
    <n v="1969300.5262400003"/>
    <n v="35563119.782749981"/>
    <n v="35274659.092"/>
    <n v="145.131"/>
    <n v="140.405"/>
    <n v="61412.482000000004"/>
    <n v="259060.03599999999"/>
    <n v="876092.32158999995"/>
    <n v="1152140.65955"/>
    <n v="1404885.4429599999"/>
    <n v="1432863.9611"/>
    <n v="1745187.3460899999"/>
    <n v="1643535.6535199999"/>
    <n v="0"/>
    <n v="0"/>
    <n v="0"/>
    <n v="0"/>
    <s v="Vida Gpo y Col"/>
    <s v="Vida"/>
    <s v="Vida"/>
    <x v="4"/>
    <x v="0"/>
    <n v="18235846.34637"/>
    <n v="17846008.112819999"/>
    <n v="558940177.29368985"/>
    <n v="533186385.44996989"/>
    <n v="535437122.91273993"/>
    <n v="512068683.5256899"/>
    <n v="57868832.11381001"/>
    <n v="54726760.39833001"/>
    <n v="28720480.655640002"/>
    <n v="29654774.840070006"/>
    <n v="3639318.3983200002"/>
    <n v="3497768.0603400003"/>
    <n v="3.0157638962848927"/>
    <n v="3.0031663514476046"/>
    <n v="101651.69256999996"/>
    <n v="6.1849399100220248"/>
    <n v="47.953686791889979"/>
    <n v="46.988125718096931"/>
    <n v="9.5700924044986486"/>
    <n v="9.2095422300034517"/>
    <n v="0.31223150830558521"/>
    <n v="0.32593693477887836"/>
    <n v="0.3082478657314135"/>
    <n v="0.32096000134277802"/>
    <n v="3.0157638962848927"/>
    <m/>
    <m/>
    <n v="101651.69256999996"/>
    <n v="6.1849399100220248"/>
    <n v="0"/>
    <m/>
    <n v="0"/>
    <m/>
    <n v="-23.959603861894642"/>
    <n v="50.20047409539373"/>
    <n v="70.101348704083946"/>
    <n v="3.0504096783559804"/>
    <n v="-23.959603861894628"/>
    <n v="-1.9526290631611043"/>
    <n v="62.360409952297026"/>
    <n v="80.408237685419166"/>
    <s v="Medianas"/>
    <n v="2025"/>
    <n v="2"/>
    <d v="2026-08-03T00:00:00"/>
    <n v="1.0336597699512124"/>
    <s v="14 Vida Gpo y Col"/>
    <n v="6.1849399100220248"/>
    <n v="2.727167097771289"/>
    <n v="-23.959603861894639"/>
    <n v="-26.435759281127503"/>
    <n v="7.8728604729950344E-3"/>
    <n v="9.0948318781354368E-4"/>
    <m/>
    <m/>
    <m/>
    <m/>
    <n v="7.6682881180224873E-3"/>
    <n v="9.0190081344671165E-4"/>
    <x v="4"/>
    <x v="10"/>
  </r>
  <r>
    <n v="2026"/>
    <n v="6"/>
    <n v="1"/>
    <x v="23"/>
    <s v="Accidentes y Enfermedades Total"/>
    <n v="30"/>
    <s v="624b60c58c9d8bfb6ff1886c2fd605d2adeb6ea4da576068201b6c6958ce93f4"/>
    <s v="62494afd1a4895e2be1120874c058412e30b56ad7bf55525b0ac454fd367add2"/>
    <x v="10"/>
    <n v="2442965.7843400002"/>
    <n v="2149015.9388000001"/>
    <n v="5408078.3252300005"/>
    <n v="5016532.3267100006"/>
    <n v="2526617.5987299993"/>
    <n v="2155319.5622699996"/>
    <n v="5174024.1075899992"/>
    <n v="4612648.5315999985"/>
    <n v="35563119.782749981"/>
    <n v="35274659.092"/>
    <n v="145.131"/>
    <n v="140.405"/>
    <n v="0"/>
    <n v="0"/>
    <n v="2356391.9624200002"/>
    <n v="2024513.1229100002"/>
    <n v="2555280.7731999997"/>
    <n v="2443647.6183799999"/>
    <n v="0"/>
    <n v="0"/>
    <n v="0"/>
    <n v="0"/>
    <n v="0"/>
    <n v="0"/>
    <s v="Accidentes y Enfermedades Total"/>
    <s v="Totales"/>
    <s v="Accidentes y Enfermedades Total"/>
    <x v="18"/>
    <x v="0"/>
    <n v="36847039.208959997"/>
    <n v="34421360.903379999"/>
    <n v="558940177.29368985"/>
    <n v="533186385.44996989"/>
    <n v="535437122.91273993"/>
    <n v="512068683.5256899"/>
    <n v="104862690.40417002"/>
    <n v="96161356.508719951"/>
    <n v="73824842.736680001"/>
    <n v="63674470.30387"/>
    <n v="2442965.7843400002"/>
    <n v="2149015.9388000001"/>
    <n v="2.3296806279946942"/>
    <n v="2.2348020211269861"/>
    <n v="293949.84554000013"/>
    <n v="13.678346457687995"/>
    <n v="100"/>
    <n v="100"/>
    <n v="6.6300192275583187"/>
    <n v="6.243262562547252"/>
    <n v="0.43707106477270952"/>
    <n v="0.45625633333946664"/>
    <n v="0.4030515402201032"/>
    <n v="0.41967337740781535"/>
    <m/>
    <m/>
    <m/>
    <n v="0"/>
    <m/>
    <n v="0"/>
    <m/>
    <n v="0"/>
    <m/>
    <n v="17.227052682106468"/>
    <n v="103.42419099466017"/>
    <n v="100.29332604547918"/>
    <n v="3.4224490091255486"/>
    <n v="16.393019919424546"/>
    <n v="4.5683000273994523"/>
    <n v="92.216557457561535"/>
    <n v="82.847997709757266"/>
    <s v="Medianas"/>
    <n v="2025"/>
    <n v="2"/>
    <d v="2026-08-03T00:00:00"/>
    <n v="1.0336597699512124"/>
    <s v="28 Accidentes y Enfermedades Total"/>
    <n v="13.678346457687995"/>
    <n v="9.9765607237026153"/>
    <n v="17.227052682106482"/>
    <n v="13.409708000573007"/>
    <n v="1.520698509654715E-2"/>
    <n v="5.4274118284537536E-4"/>
    <m/>
    <m/>
    <m/>
    <m/>
    <n v="1.4197942880543556E-2"/>
    <n v="4.994340073633263E-4"/>
    <x v="18"/>
    <x v="10"/>
  </r>
  <r>
    <n v="2026"/>
    <n v="6"/>
    <n v="1"/>
    <x v="23"/>
    <s v="Accidentes Personales"/>
    <n v="30"/>
    <s v="624b60c58c9d8bfb6ff1886c2fd605d2adeb6ea4da576068201b6c6958ce93f4"/>
    <s v="62494afd1a4895e2be1120874c058412e30b56ad7bf55525b0ac454fd367add2"/>
    <x v="10"/>
    <n v="85840.267129999993"/>
    <n v="86576.726479999998"/>
    <n v="186666.90515999997"/>
    <n v="201451.76494999998"/>
    <n v="16997.902580000009"/>
    <n v="19053.722200000004"/>
    <n v="45757.288010000004"/>
    <n v="50794.856160000025"/>
    <n v="35563119.782749981"/>
    <n v="35274659.092"/>
    <n v="145.131"/>
    <n v="140.405"/>
    <n v="0"/>
    <n v="0"/>
    <n v="16794.652579999998"/>
    <n v="19023.572199999999"/>
    <n v="76660.93406"/>
    <n v="79849.297019999998"/>
    <n v="0"/>
    <n v="0"/>
    <n v="0"/>
    <n v="0"/>
    <n v="0"/>
    <n v="0"/>
    <s v="Accidentes Personales"/>
    <s v="Accidentes y Enfermedades"/>
    <s v="Accidentes Personales"/>
    <x v="19"/>
    <x v="0"/>
    <n v="36847039.208959997"/>
    <n v="34421360.903379999"/>
    <n v="558940177.29368985"/>
    <n v="533186385.44996989"/>
    <n v="535437122.91273993"/>
    <n v="512068683.5256899"/>
    <n v="3258047.170789999"/>
    <n v="3201354.5602400005"/>
    <n v="762805.7273899999"/>
    <n v="869289.54186999996"/>
    <n v="2442965.7843400002"/>
    <n v="2149015.9388000001"/>
    <n v="2.6347152950884309"/>
    <n v="2.7043779391155436"/>
    <n v="-736.45935000000463"/>
    <n v="-0.85064356200870161"/>
    <n v="3.5137727953562345"/>
    <n v="4.0286684205955225"/>
    <n v="0.23296381194483179"/>
    <n v="0.2515203472722039"/>
    <n v="1.5357684170357294E-2"/>
    <n v="1.6031810917972036E-2"/>
    <n v="1.6237610119571162E-2"/>
    <n v="1.6907248825275317E-2"/>
    <m/>
    <m/>
    <m/>
    <n v="0"/>
    <m/>
    <n v="0"/>
    <m/>
    <n v="0"/>
    <m/>
    <n v="-10.789595851250489"/>
    <n v="19.801782017124545"/>
    <n v="22.007903249150434"/>
    <n v="2.2283396636466897"/>
    <n v="-11.716619762927605"/>
    <n v="-3.9929756165560271"/>
    <n v="21.907706690418582"/>
    <n v="23.824345247817437"/>
    <s v="Medianas"/>
    <n v="2025"/>
    <n v="2"/>
    <d v="2026-08-03T00:00:00"/>
    <n v="1.0336597699512124"/>
    <s v="29 Accidentes Personales"/>
    <n v="-0.85064356200870161"/>
    <n v="-4.0793118584164034"/>
    <n v="-10.789595851250494"/>
    <n v="-13.694615247568228"/>
    <n v="5.2488900383408827E-4"/>
    <n v="6.9417246861729184E-4"/>
    <m/>
    <m/>
    <m/>
    <m/>
    <n v="5.7015493286387265E-4"/>
    <n v="7.3136600375748337E-4"/>
    <x v="19"/>
    <x v="10"/>
  </r>
  <r>
    <n v="2026"/>
    <n v="6"/>
    <n v="98"/>
    <x v="58"/>
    <s v="AP Individual"/>
    <n v="205"/>
    <s v="f8809aff4d69bece79dabe35be0c708b890d7eafb841f121330667b77d2e2590"/>
    <s v="62494afd1a4895e2be1120874c058412e30b56ad7bf55525b0ac454fd367add2"/>
    <x v="10"/>
    <n v="27488.687269999999"/>
    <n v="37191.478490000001"/>
    <n v="58684.864130000002"/>
    <n v="80032.177540000004"/>
    <n v="-2882.4626499999999"/>
    <n v="-1534.3836699999999"/>
    <n v="-6018.5474899999999"/>
    <n v="-1961.94913"/>
    <n v="35563119.782749981"/>
    <n v="35274659.092"/>
    <n v="145.131"/>
    <n v="140.405"/>
    <n v="0"/>
    <n v="0"/>
    <n v="-2882.4626499999999"/>
    <n v="-1534.3836699999999"/>
    <n v="27952.00058"/>
    <n v="37402.64299"/>
    <n v="0"/>
    <n v="0"/>
    <n v="0"/>
    <n v="0"/>
    <n v="0"/>
    <n v="0"/>
    <s v="AP Individual"/>
    <s v="Accidentes y Enfermedades"/>
    <s v="Accidentes Personales"/>
    <x v="20"/>
    <x v="0"/>
    <n v="1394747.67365"/>
    <n v="1790791.82225"/>
    <n v="558940177.29368985"/>
    <n v="533186385.44996989"/>
    <n v="535437122.91273993"/>
    <n v="512068683.5256899"/>
    <n v="1831690.0583299999"/>
    <n v="1927936.4523199999"/>
    <n v="148204.84184000004"/>
    <n v="240716.59444999998"/>
    <n v="104501.28056999999"/>
    <n v="314051.43505999999"/>
    <n v="1.5007280923423343"/>
    <n v="1.9290821772286786"/>
    <n v="-9702.7912200000028"/>
    <n v="-26.088748320690925"/>
    <n v="26.304641550862868"/>
    <n v="11.842480032894775"/>
    <n v="1.9708717059956213"/>
    <n v="2.0768175299835585"/>
    <n v="4.9180016729332959E-3"/>
    <n v="5.1338777409499535E-3"/>
    <n v="6.9753241089629738E-3"/>
    <n v="7.2629863310385671E-3"/>
    <m/>
    <m/>
    <m/>
    <n v="0"/>
    <m/>
    <n v="0"/>
    <m/>
    <n v="0"/>
    <m/>
    <n v="87.858011419008392"/>
    <n v="-10.485996008786492"/>
    <n v="-4.1256323553056999"/>
    <n v="-1.9449180028219781"/>
    <n v="87.858011419008392"/>
    <n v="-25.26731175795981"/>
    <n v="-10.31218728602359"/>
    <n v="-4.1023402287646737"/>
    <s v="Medianas"/>
    <n v="2025"/>
    <n v="2"/>
    <d v="2026-08-03T00:00:00"/>
    <n v="1.0336597699512124"/>
    <s v="30 AP Individual"/>
    <n v="-26.088748320690925"/>
    <n v="-28.495570952908807"/>
    <n v="87.858011419008392"/>
    <n v="81.740662527550128"/>
    <n v="1.6501607420411218E-4"/>
    <n v="2.2521848071454617E-4"/>
    <m/>
    <m/>
    <m/>
    <m/>
    <n v="2.2650951121522172E-4"/>
    <n v="3.721358046501339E-4"/>
    <x v="20"/>
    <x v="10"/>
  </r>
  <r>
    <n v="2026"/>
    <n v="6"/>
    <n v="718"/>
    <x v="48"/>
    <s v="AP Gpo y Col"/>
    <n v="281"/>
    <s v="71a1c003a2b855d85582c8f6c7648c49d3fe836408a7e1b5d9b222448acb3c1b"/>
    <s v="62494afd1a4895e2be1120874c058412e30b56ad7bf55525b0ac454fd367add2"/>
    <x v="10"/>
    <n v="49805.863170000004"/>
    <n v="5772.2451300000002"/>
    <n v="79724.833580000006"/>
    <n v="13510.66136"/>
    <n v="36306.76225"/>
    <n v="7193.5102799999995"/>
    <n v="54043.380929999999"/>
    <n v="8967.8995500000001"/>
    <n v="35563119.782749981"/>
    <n v="35274659.092"/>
    <n v="145.131"/>
    <n v="140.405"/>
    <n v="0"/>
    <n v="0"/>
    <n v="17880.5298"/>
    <n v="3623.0411899999999"/>
    <n v="29675.864020000001"/>
    <n v="4133.7526200000002"/>
    <n v="0"/>
    <n v="0"/>
    <n v="0"/>
    <n v="0"/>
    <n v="0"/>
    <n v="0"/>
    <s v="AP Gpo y Col"/>
    <s v="Accidentes y Enfermedades"/>
    <s v="Accidentes Personales"/>
    <x v="21"/>
    <x v="0"/>
    <n v="65986.926980000004"/>
    <n v="22239.322980000001"/>
    <n v="558940177.29368985"/>
    <n v="533186385.44996989"/>
    <n v="535437122.91273993"/>
    <n v="512068683.5256899"/>
    <n v="1426357.1124600004"/>
    <n v="1273418.1079200001"/>
    <n v="614600.88751999999"/>
    <n v="628572.9474200001"/>
    <n v="65986.926980000004"/>
    <n v="22239.322980000001"/>
    <n v="3.4918228215724425"/>
    <n v="0.45328750188957023"/>
    <n v="44033.618040000001"/>
    <n v="762.85079805680402"/>
    <n v="75.478379505527926"/>
    <n v="25.955129727604685"/>
    <n v="75.478379505527926"/>
    <n v="25.955129727604685"/>
    <n v="8.9107681274860264E-3"/>
    <n v="9.3019069912559753E-3"/>
    <n v="1.0825942461243927E-3"/>
    <n v="1.127240410457636E-3"/>
    <m/>
    <m/>
    <m/>
    <n v="0"/>
    <m/>
    <n v="0"/>
    <m/>
    <n v="0"/>
    <m/>
    <n v="404.71551213241617"/>
    <n v="72.896562651822421"/>
    <n v="124.62239766314289"/>
    <n v="5.9073722455076219"/>
    <n v="393.52267507618376"/>
    <n v="617.89162893835669"/>
    <n v="60.252769011036868"/>
    <n v="87.645331568002732"/>
    <s v="Medianas"/>
    <n v="2025"/>
    <n v="2"/>
    <d v="2026-08-03T00:00:00"/>
    <n v="1.0336597699512124"/>
    <s v="31 AP Gpo y Col"/>
    <n v="762.85079805680402"/>
    <n v="734.75319746412265"/>
    <n v="404.71551213241617"/>
    <n v="388.28011576404691"/>
    <n v="2.241784018585198E-4"/>
    <n v="1.2192826617254135E-3"/>
    <m/>
    <m/>
    <m/>
    <m/>
    <n v="3.8238286085849043E-5"/>
    <n v="2.0546955936928712E-5"/>
    <x v="21"/>
    <x v="10"/>
  </r>
  <r>
    <n v="2026"/>
    <n v="6"/>
    <n v="16"/>
    <x v="50"/>
    <s v="Gastos Medicos"/>
    <n v="14"/>
    <s v="8527a891e224136950ff32ca212b45bc93f69fbb801c3b1ebedac52775f99e61"/>
    <s v="62494afd1a4895e2be1120874c058412e30b56ad7bf55525b0ac454fd367add2"/>
    <x v="10"/>
    <n v="1549095.44961"/>
    <n v="1386693.34702"/>
    <n v="2738075.6729899999"/>
    <n v="2486041.5341899996"/>
    <n v="1088614.3479200001"/>
    <n v="958000.97537"/>
    <n v="2260704.8496500002"/>
    <n v="1902612.9235599998"/>
    <n v="35563119.782749981"/>
    <n v="35274659.092"/>
    <n v="145.131"/>
    <n v="140.405"/>
    <n v="0"/>
    <n v="0"/>
    <n v="1024985.37524"/>
    <n v="889932.63559000008"/>
    <n v="1380306.77795"/>
    <n v="1251578.88059"/>
    <n v="0"/>
    <n v="0"/>
    <n v="0"/>
    <n v="0"/>
    <n v="0"/>
    <n v="0"/>
    <s v="Gastos Medicos"/>
    <s v="Accidentes y Enfermedades"/>
    <s v="Gastos Medicos"/>
    <x v="22"/>
    <x v="0"/>
    <n v="2810084.57234"/>
    <n v="2671500.3155200002"/>
    <n v="558940177.29368985"/>
    <n v="533186385.44996989"/>
    <n v="535437122.91273993"/>
    <n v="512068683.5256899"/>
    <n v="98610475.131789997"/>
    <n v="90208136.069440037"/>
    <n v="71280271.095210001"/>
    <n v="60948248.666680008"/>
    <n v="1559693.10895"/>
    <n v="1394067.4186500001"/>
    <n v="1.5709238268446426"/>
    <n v="1.5372153859298867"/>
    <n v="162402.10259000002"/>
    <n v="11.711464754554534"/>
    <n v="99.320529193904406"/>
    <n v="99.471039095287011"/>
    <n v="55.126292811893727"/>
    <n v="51.906913091645436"/>
    <n v="0.27714870258754765"/>
    <n v="0.2893141665604041"/>
    <n v="0.26007666078152636"/>
    <n v="0.27080221689644318"/>
    <m/>
    <m/>
    <m/>
    <n v="0"/>
    <m/>
    <n v="0"/>
    <m/>
    <n v="0"/>
    <m/>
    <n v="13.633949850578642"/>
    <n v="70.274194414170495"/>
    <n v="69.085279555767769"/>
    <n v="1.5272309310747758"/>
    <n v="15.175613776706109"/>
    <n v="10.285240455584965"/>
    <n v="74.257794833282261"/>
    <n v="71.104798058791303"/>
    <s v="Medianas"/>
    <n v="2025"/>
    <n v="2"/>
    <d v="2026-08-03T00:00:00"/>
    <n v="1.0336597699512124"/>
    <s v="32 Gastos Medicos"/>
    <n v="11.711464754554534"/>
    <n v="8.073727934509046"/>
    <n v="13.633949850578647"/>
    <n v="9.9336098336709373"/>
    <n v="7.6991998725548074E-3"/>
    <n v="2.4678016697482166E-4"/>
    <m/>
    <m/>
    <m/>
    <m/>
    <n v="7.0360706165801109E-3"/>
    <n v="2.3630311427395707E-4"/>
    <x v="22"/>
    <x v="10"/>
  </r>
  <r>
    <n v="2026"/>
    <n v="6"/>
    <n v="3"/>
    <x v="19"/>
    <s v="GMM. Individual"/>
    <n v="3"/>
    <s v="4e07408562bedb8b60ce05c1decfe3ad16b72230967de01f640b7e4729b49fce"/>
    <s v="62494afd1a4895e2be1120874c058412e30b56ad7bf55525b0ac454fd367add2"/>
    <x v="10"/>
    <n v="925227.84959"/>
    <n v="905513.51275999995"/>
    <n v="1840157.09553"/>
    <n v="1758336.7240499998"/>
    <n v="716196.47863999975"/>
    <n v="696785.5134499995"/>
    <n v="1548782.3759399999"/>
    <n v="1275856.5010500003"/>
    <n v="35563119.782749981"/>
    <n v="35274659.092"/>
    <n v="145.131"/>
    <n v="140.405"/>
    <n v="0"/>
    <n v="0"/>
    <n v="715198.15208999999"/>
    <n v="687948.46137999999"/>
    <n v="962434.46085999999"/>
    <n v="877423.96753999998"/>
    <n v="0"/>
    <n v="0"/>
    <n v="0"/>
    <n v="0"/>
    <n v="0"/>
    <n v="0"/>
    <s v="GMM. Individual"/>
    <s v="Accidentes y Enfermedades"/>
    <s v="Gastos Medicos"/>
    <x v="23"/>
    <x v="0"/>
    <n v="17351290.107669998"/>
    <n v="15439688.598989999"/>
    <n v="558940177.29368985"/>
    <n v="533186385.44996989"/>
    <n v="535437122.91273993"/>
    <n v="512068683.5256899"/>
    <n v="47491324.482370012"/>
    <n v="42836881.990619987"/>
    <n v="33535124.903859999"/>
    <n v="29112160.675519999"/>
    <n v="1514577.4511800001"/>
    <n v="1522406.3372500001"/>
    <n v="1.9482039291902002"/>
    <n v="2.1138641999160459"/>
    <n v="19714.336830000044"/>
    <n v="2.1771444105688653"/>
    <n v="61.088183299517596"/>
    <n v="59.479095074950564"/>
    <n v="5.3323288576738772"/>
    <n v="5.8648431084240578"/>
    <n v="0.1655325358913764"/>
    <n v="0.17279859949882187"/>
    <n v="0.16983057659955317"/>
    <n v="0.17683438606816723"/>
    <m/>
    <m/>
    <m/>
    <n v="0"/>
    <m/>
    <n v="0"/>
    <m/>
    <n v="0"/>
    <m/>
    <n v="2.7857877087442029"/>
    <n v="77.407579004174039"/>
    <n v="76.949212091402288"/>
    <n v="2.1356606862005854"/>
    <n v="3.9610075811984613"/>
    <n v="9.6886449954564959"/>
    <n v="74.311361570628122"/>
    <n v="78.405478631815214"/>
    <s v="Medianas"/>
    <n v="2025"/>
    <n v="2"/>
    <d v="2026-08-03T00:00:00"/>
    <n v="1.0336597699512124"/>
    <s v="33 GMM. Individual"/>
    <n v="2.1771444105688653"/>
    <n v="-1.150119816125275"/>
    <n v="2.7857877087441998"/>
    <n v="-0.561296185885648"/>
    <n v="5.1743410217417844E-3"/>
    <n v="3.7954985497121348E-4"/>
    <m/>
    <m/>
    <m/>
    <m/>
    <n v="4.9764982555582683E-3"/>
    <n v="4.4684218556867049E-4"/>
    <x v="23"/>
    <x v="10"/>
  </r>
  <r>
    <n v="2026"/>
    <n v="6"/>
    <n v="65"/>
    <x v="47"/>
    <s v="GMM. Gpo y Col"/>
    <n v="225"/>
    <s v="0e6523810856a138a75dec70a9cf3778a5c70b83ac915f22c33f05db97cb3e68"/>
    <s v="62494afd1a4895e2be1120874c058412e30b56ad7bf55525b0ac454fd367add2"/>
    <x v="10"/>
    <n v="620945.70757000009"/>
    <n v="629277.80671000003"/>
    <n v="895900.09983999992"/>
    <n v="1034842.0078300001"/>
    <n v="368005.34228000004"/>
    <n v="355769.88793000003"/>
    <n v="785536.30362999998"/>
    <n v="699902.08845000004"/>
    <n v="35563119.782749981"/>
    <n v="35274659.092"/>
    <n v="145.131"/>
    <n v="140.405"/>
    <n v="0"/>
    <n v="0"/>
    <n v="280188.03675000003"/>
    <n v="278581.02442999999"/>
    <n v="525803.7524"/>
    <n v="538155.50447000004"/>
    <n v="0"/>
    <n v="0"/>
    <n v="0"/>
    <n v="0"/>
    <n v="0"/>
    <n v="0"/>
    <s v="GMM. Gpo y Col"/>
    <s v="Accidentes y Enfermedades"/>
    <s v="Gastos Medicos"/>
    <x v="24"/>
    <x v="0"/>
    <n v="3219378.6591699999"/>
    <n v="2893563.4842399997"/>
    <n v="558940177.29368985"/>
    <n v="533186385.44996989"/>
    <n v="535437122.91273993"/>
    <n v="512068683.5256899"/>
    <n v="51119150.649419993"/>
    <n v="47371254.078819998"/>
    <n v="37745146.191339992"/>
    <n v="31836731.141160015"/>
    <n v="3219378.6591699999"/>
    <n v="2893563.4842399997"/>
    <n v="1.2147027086355657"/>
    <n v="1.3283959205786666"/>
    <n v="-8332.0991399999475"/>
    <n v="-1.3240732552705081"/>
    <n v="19.287750007328693"/>
    <n v="21.747503040365508"/>
    <n v="19.287750007328693"/>
    <n v="21.747503040365508"/>
    <n v="0.11109341085060881"/>
    <n v="0.11596986480729979"/>
    <n v="0.11802210706841963"/>
    <n v="0.12288933632443662"/>
    <m/>
    <m/>
    <m/>
    <n v="0"/>
    <m/>
    <n v="0"/>
    <m/>
    <n v="0"/>
    <m/>
    <n v="3.4391483835774839"/>
    <n v="59.265300942355623"/>
    <n v="56.536220431806051"/>
    <n v="0.9749739487416077"/>
    <n v="0.576856346654675"/>
    <n v="-2.2952012879928874"/>
    <n v="53.287568883085825"/>
    <n v="51.765897053187118"/>
    <s v="Medianas"/>
    <n v="2025"/>
    <n v="2"/>
    <d v="2026-08-03T00:00:00"/>
    <n v="1.0336597699512124"/>
    <s v="34 GMM. Gpo y Col"/>
    <n v="-1.3240732552705081"/>
    <n v="-4.5373249368243469"/>
    <n v="3.4391483835774816"/>
    <n v="7.0788658496103551E-2"/>
    <n v="2.5191830899902079E-3"/>
    <n v="1.4755026703665799E-4"/>
    <m/>
    <m/>
    <m/>
    <m/>
    <n v="2.9288414308282227E-3"/>
    <n v="1.7646357218100434E-4"/>
    <x v="24"/>
    <x v="10"/>
  </r>
  <r>
    <n v="2026"/>
    <n v="6"/>
    <n v="704"/>
    <x v="54"/>
    <s v="Salud Gpo y Col"/>
    <n v="51"/>
    <s v="031b4af5197ec30a926f48cf40e11a7dbc470048a21e4003b7a3c07c5dab1baa"/>
    <s v="62494afd1a4895e2be1120874c058412e30b56ad7bf55525b0ac454fd367add2"/>
    <x v="10"/>
    <n v="-79.057280000000006"/>
    <n v="2873.3789900000002"/>
    <n v="12569.729009999999"/>
    <n v="14205.49991"/>
    <n v="2524.22802"/>
    <n v="5595.3867900000005"/>
    <n v="9983.8639600000006"/>
    <n v="11854.175290000001"/>
    <n v="35563119.782749981"/>
    <n v="35274659.092"/>
    <n v="145.131"/>
    <n v="140.405"/>
    <n v="0"/>
    <n v="0"/>
    <n v="2524.22802"/>
    <n v="5595.3867900000005"/>
    <n v="3223.01109"/>
    <n v="5137.1836399999993"/>
    <n v="0"/>
    <n v="0"/>
    <n v="0"/>
    <n v="0"/>
    <n v="0"/>
    <n v="0"/>
    <s v="Salud Gpo y Col"/>
    <s v="Accidentes y Enfermedades"/>
    <s v="Salud"/>
    <x v="27"/>
    <x v="0"/>
    <n v="372810.95779000001"/>
    <n v="232013.13712999999"/>
    <n v="558940177.29368985"/>
    <n v="533186385.44996989"/>
    <n v="535437122.91273993"/>
    <n v="512068683.5256899"/>
    <n v="1352186.07969"/>
    <n v="1366650.1111700002"/>
    <n v="849826.03543000005"/>
    <n v="978728.70835000009"/>
    <n v="372810.95779000001"/>
    <n v="232013.13712999999"/>
    <n v="-5.8466272643573252E-3"/>
    <n v="0.21024979009002365"/>
    <n v="-2952.4362700000001"/>
    <n v="-102.75136973838595"/>
    <n v="-2.1205728626821112E-2"/>
    <n v="1.2384552984988986"/>
    <n v="-2.1205728626821112E-2"/>
    <n v="1.2384552984988986"/>
    <n v="-1.4144139786619795E-5"/>
    <n v="-1.4764997908612317E-5"/>
    <n v="5.3890704421777022E-4"/>
    <n v="5.6113155958225009E-4"/>
    <m/>
    <m/>
    <m/>
    <n v="0"/>
    <m/>
    <n v="0"/>
    <m/>
    <n v="0"/>
    <m/>
    <n v="-54.887336394487221"/>
    <n v="-3192.9102797364139"/>
    <n v="194.73194484518729"/>
    <n v="0.29702879351334255"/>
    <n v="-54.887336394487221"/>
    <n v="-37.261127577677946"/>
    <n v="78.318936842379898"/>
    <n v="108.91934534775558"/>
    <s v="Medianas"/>
    <n v="2025"/>
    <n v="2"/>
    <d v="2026-08-03T00:00:00"/>
    <n v="1.0336597699512124"/>
    <s v="37 Salud Gpo y Col"/>
    <n v="-102.75136973838595"/>
    <n v="-102.66177500408651"/>
    <n v="-54.887336394487221"/>
    <n v="-56.356370909509188"/>
    <n v="3.534484344114543E-5"/>
    <n v="3.4183050368326421E-9"/>
    <m/>
    <m/>
    <m/>
    <m/>
    <n v="4.0204839354443185E-5"/>
    <n v="4.4204974232899003E-6"/>
    <x v="27"/>
    <x v="10"/>
  </r>
  <r>
    <n v="2026"/>
    <n v="6"/>
    <n v="27"/>
    <x v="34"/>
    <s v="Daños"/>
    <n v="21"/>
    <s v="6f4b6612125fb3a0daecd2799dfd6c9c299424fd920f9b308110a2c1fbd8f443"/>
    <s v="62494afd1a4895e2be1120874c058412e30b56ad7bf55525b0ac454fd367add2"/>
    <x v="10"/>
    <n v="7765267.1798999999"/>
    <n v="7360393.7297299998"/>
    <n v="15097046.02098"/>
    <n v="14179848.08007"/>
    <n v="3798207.9651699984"/>
    <n v="3993431.0464799972"/>
    <n v="8588811.1151799988"/>
    <n v="7615963.8025700012"/>
    <n v="35563119.782749981"/>
    <n v="35274659.092"/>
    <n v="145.131"/>
    <n v="140.405"/>
    <n v="0"/>
    <n v="0"/>
    <n v="3807126.0534000001"/>
    <n v="3614679.7398800002"/>
    <n v="6747586.2225799998"/>
    <n v="6280861.4197299993"/>
    <n v="0"/>
    <n v="0"/>
    <n v="0"/>
    <n v="0"/>
    <n v="0"/>
    <n v="0"/>
    <s v="Daños"/>
    <s v="Totales"/>
    <s v="Daños Total"/>
    <x v="28"/>
    <x v="0"/>
    <n v="7862685.1248199996"/>
    <n v="7432464.5520399995"/>
    <n v="558940177.29368985"/>
    <n v="533186385.44996989"/>
    <n v="535437122.91273993"/>
    <n v="512068683.5256899"/>
    <n v="201069995.49796006"/>
    <n v="200376876.12440008"/>
    <n v="90289903.28847003"/>
    <n v="82104617.787379965"/>
    <n v="7765267.1798999999"/>
    <n v="7360393.7297299998"/>
    <n v="3.8619721260096123"/>
    <n v="3.6732750166044328"/>
    <n v="404873.45017000008"/>
    <n v="5.5007036992415381"/>
    <n v="100"/>
    <n v="100"/>
    <n v="98.761009205207998"/>
    <n v="99.030324035784091"/>
    <n v="1.389284130101067"/>
    <n v="1.4502668656326065"/>
    <n v="1.3804541771107623"/>
    <n v="1.4373840788412005"/>
    <m/>
    <m/>
    <m/>
    <n v="0"/>
    <m/>
    <n v="0"/>
    <m/>
    <n v="0"/>
    <m/>
    <n v="-4.8886052879785646"/>
    <n v="48.912778880312928"/>
    <n v="54.255671545800411"/>
    <n v="4.2066807326562143"/>
    <n v="5.3240211407052263"/>
    <n v="7.4309043244272788"/>
    <n v="56.422043791895582"/>
    <n v="57.55070042662058"/>
    <s v="Medianas"/>
    <n v="2025"/>
    <n v="2"/>
    <d v="2026-08-03T00:00:00"/>
    <n v="1.0336597699512124"/>
    <s v="38 Daños Total"/>
    <n v="5.5007036992415381"/>
    <n v="2.0652121386334343"/>
    <n v="-4.8886052879785646"/>
    <n v="-7.9857826753665897"/>
    <n v="4.2451410655774006E-2"/>
    <n v="1.4914828702075203E-3"/>
    <m/>
    <m/>
    <m/>
    <m/>
    <n v="4.0132238762558552E-2"/>
    <n v="1.3492949347610294E-3"/>
    <x v="28"/>
    <x v="10"/>
  </r>
  <r>
    <n v="2026"/>
    <n v="6"/>
    <n v="23"/>
    <x v="28"/>
    <s v="Automoviles"/>
    <n v="17"/>
    <s v="4523540f1504cd17100c4835e85b7eefd49911580f8efff0599a8f283be6b9e3"/>
    <s v="62494afd1a4895e2be1120874c058412e30b56ad7bf55525b0ac454fd367add2"/>
    <x v="10"/>
    <n v="2653823.6120300004"/>
    <n v="2582791.4039799999"/>
    <n v="5382733.7382000005"/>
    <n v="5072132.397880001"/>
    <n v="1867263.6719499999"/>
    <n v="1487012.02308"/>
    <n v="3880836.7980900039"/>
    <n v="3183238.1309899995"/>
    <n v="35563119.782749981"/>
    <n v="35274659.092"/>
    <n v="145.131"/>
    <n v="140.405"/>
    <n v="26078.608699999997"/>
    <n v="4766.6769899999999"/>
    <n v="1848891.6021700001"/>
    <n v="1468657.4765899999"/>
    <n v="2420064.5971999997"/>
    <n v="2350666.59173"/>
    <n v="0"/>
    <n v="0"/>
    <n v="0"/>
    <n v="0"/>
    <n v="0"/>
    <n v="0"/>
    <s v="Automoviles"/>
    <s v="Totales"/>
    <s v="Automoviles Total"/>
    <x v="29"/>
    <x v="0"/>
    <n v="12771305.68936"/>
    <n v="12724961.123440001"/>
    <n v="558940177.29368985"/>
    <n v="533186385.44996989"/>
    <n v="535437122.91273993"/>
    <n v="512068683.5256899"/>
    <n v="111867630.92766999"/>
    <n v="104683930.16637003"/>
    <n v="65593449.113900006"/>
    <n v="57891971.036489993"/>
    <n v="2653823.6120300004"/>
    <n v="2582791.4039799999"/>
    <n v="2.3722890974118132"/>
    <n v="2.467228159924137"/>
    <n v="71032.208050000481"/>
    <n v="2.7502107967581901"/>
    <n v="100"/>
    <n v="100"/>
    <n v="20.779579446140321"/>
    <n v="20.297047503134387"/>
    <n v="0.47479564358379872"/>
    <n v="0.49563683548749637"/>
    <n v="0.48440685555020591"/>
    <n v="0.50438378426053943"/>
    <m/>
    <m/>
    <m/>
    <n v="0"/>
    <m/>
    <n v="0"/>
    <m/>
    <n v="0"/>
    <m/>
    <n v="25.571524840962411"/>
    <n v="70.361257752231168"/>
    <n v="57.573833519368293"/>
    <n v="2.8467228010949421"/>
    <n v="25.889911816800627"/>
    <n v="2.9522691867129192"/>
    <n v="76.398440120530537"/>
    <n v="62.478340474015269"/>
    <s v="Medianas"/>
    <n v="2025"/>
    <n v="2"/>
    <d v="2026-08-03T00:00:00"/>
    <n v="1.0336597699512124"/>
    <s v="39 Automoviles Total"/>
    <n v="2.7502107967581901"/>
    <n v="-0.59571458255757359"/>
    <n v="25.571524840962411"/>
    <n v="21.482453406200811"/>
    <n v="1.513571860703547E-2"/>
    <n v="5.6277555616989546E-4"/>
    <m/>
    <m/>
    <m/>
    <m/>
    <n v="1.4355303898715956E-2"/>
    <n v="6.0872147931226425E-4"/>
    <x v="29"/>
    <x v="10"/>
  </r>
  <r>
    <n v="2026"/>
    <n v="6"/>
    <n v="23"/>
    <x v="28"/>
    <s v="Automoviles Residentes"/>
    <n v="17"/>
    <s v="4523540f1504cd17100c4835e85b7eefd49911580f8efff0599a8f283be6b9e3"/>
    <s v="62494afd1a4895e2be1120874c058412e30b56ad7bf55525b0ac454fd367add2"/>
    <x v="10"/>
    <n v="1684779.14897"/>
    <n v="1542348.0212300001"/>
    <n v="3466120.1959199999"/>
    <n v="3096506.2669800008"/>
    <n v="1261133.2618500004"/>
    <n v="969666.57859999966"/>
    <n v="2581119.1790699996"/>
    <n v="2100649.3732699999"/>
    <n v="35563119.782749981"/>
    <n v="35274659.092"/>
    <n v="145.131"/>
    <n v="140.405"/>
    <n v="20273.271199999999"/>
    <n v="7692.6408499999998"/>
    <n v="1244557.0848699999"/>
    <n v="952504.69209999999"/>
    <n v="1484575.7606600001"/>
    <n v="1376799.9609000001"/>
    <n v="0"/>
    <n v="0"/>
    <n v="0"/>
    <n v="0"/>
    <n v="0"/>
    <n v="0"/>
    <s v="Automoviles Residentes"/>
    <s v="Automóviles"/>
    <s v="Automóviles"/>
    <x v="30"/>
    <x v="0"/>
    <n v="12771305.68936"/>
    <n v="12724961.123440001"/>
    <n v="558940177.29368985"/>
    <n v="533186385.44996989"/>
    <n v="535437122.91273993"/>
    <n v="512068683.5256899"/>
    <n v="70203684.327219978"/>
    <n v="63495573.047850005"/>
    <n v="41862778.105490007"/>
    <n v="35779806.134049997"/>
    <n v="2653823.6120300004"/>
    <n v="2582791.4039799999"/>
    <n v="2.399844345942344"/>
    <n v="2.4290638657087049"/>
    <n v="142431.12773999991"/>
    <n v="9.234694490444074"/>
    <n v="63.4849709427845"/>
    <n v="59.71632160666519"/>
    <n v="13.191909973415006"/>
    <n v="12.120650163629337"/>
    <n v="0.30142387636678131"/>
    <n v="0.31465490099097371"/>
    <n v="0.28926995574509512"/>
    <n v="0.30119944274089205"/>
    <m/>
    <m/>
    <m/>
    <n v="0"/>
    <m/>
    <n v="0"/>
    <m/>
    <n v="0"/>
    <m/>
    <n v="30.058443766394326"/>
    <n v="74.85451506335427"/>
    <n v="62.869505795890646"/>
    <n v="3.0125407794773458"/>
    <n v="30.661517490912104"/>
    <n v="7.8279926511290787"/>
    <n v="83.832507430722515"/>
    <n v="69.182504296220159"/>
    <s v="Medianas"/>
    <n v="2025"/>
    <n v="2"/>
    <d v="2026-08-03T00:00:00"/>
    <n v="1.0336597699512124"/>
    <s v="41 Automoviles Residentes"/>
    <n v="9.234694490444074"/>
    <n v="5.6776104342339035"/>
    <n v="30.058443766394323"/>
    <n v="25.823261722310171"/>
    <n v="9.7463895661967608E-3"/>
    <n v="5.7592528847514354E-4"/>
    <m/>
    <m/>
    <m/>
    <m/>
    <n v="8.7638265328712026E-3"/>
    <n v="5.9003512636917168E-4"/>
    <x v="30"/>
    <x v="10"/>
  </r>
  <r>
    <n v="2026"/>
    <n v="6"/>
    <n v="23"/>
    <x v="28"/>
    <s v="Camiones"/>
    <n v="17"/>
    <s v="4523540f1504cd17100c4835e85b7eefd49911580f8efff0599a8f283be6b9e3"/>
    <s v="62494afd1a4895e2be1120874c058412e30b56ad7bf55525b0ac454fd367add2"/>
    <x v="10"/>
    <n v="931969.37635999999"/>
    <n v="975396.50946000009"/>
    <n v="1827620.8095"/>
    <n v="1860511.1487800002"/>
    <n v="591321.05706999998"/>
    <n v="494173.17145000002"/>
    <n v="1265461.8766899998"/>
    <n v="1041934.5140899994"/>
    <n v="35563119.782749981"/>
    <n v="35274659.092"/>
    <n v="145.131"/>
    <n v="140.405"/>
    <n v="5805.3374999999996"/>
    <n v="-2925.9638599999998"/>
    <n v="589525.16426999995"/>
    <n v="492980.51145999995"/>
    <n v="890482.16220000002"/>
    <n v="917931.67666999996"/>
    <n v="0"/>
    <n v="0"/>
    <n v="0"/>
    <n v="0"/>
    <n v="0"/>
    <n v="0"/>
    <s v="Camiones"/>
    <s v="Automóviles"/>
    <s v="Automóviles"/>
    <x v="31"/>
    <x v="0"/>
    <n v="12771305.68936"/>
    <n v="12724961.123440001"/>
    <n v="558940177.29368985"/>
    <n v="533186385.44996989"/>
    <n v="535437122.91273993"/>
    <n v="512068683.5256899"/>
    <n v="37709407.170060001"/>
    <n v="36344121.306299999"/>
    <n v="21653502.093650013"/>
    <n v="20013592.176389989"/>
    <n v="2653823.6120300004"/>
    <n v="2582791.4039799999"/>
    <n v="2.4714506174999014"/>
    <n v="2.6837806897010381"/>
    <n v="-43427.133100000094"/>
    <n v="-4.4522543067169966"/>
    <n v="35.117984938234258"/>
    <n v="37.765206588381275"/>
    <n v="7.2973695801239815"/>
    <n v="7.6652219209005832"/>
    <n v="0.16673866260115089"/>
    <n v="0.1740576692348399"/>
    <n v="0.18293724972681694"/>
    <n v="0.19048157812428801"/>
    <m/>
    <m/>
    <m/>
    <n v="0"/>
    <m/>
    <n v="0"/>
    <m/>
    <n v="0"/>
    <m/>
    <n v="19.658672552973535"/>
    <n v="63.448550142229699"/>
    <n v="50.663824061005158"/>
    <n v="2.7308333520950754"/>
    <n v="19.583868036502206"/>
    <n v="-2.9903657502679426"/>
    <n v="66.202916722501854"/>
    <n v="53.705577875729894"/>
    <s v="Medianas"/>
    <n v="2025"/>
    <n v="2"/>
    <d v="2026-08-03T00:00:00"/>
    <n v="1.0336597699512124"/>
    <s v="42 Camiones"/>
    <n v="-4.4522543067169966"/>
    <n v="-7.5636408895039491"/>
    <n v="19.658672552973524"/>
    <n v="15.762145370735754"/>
    <n v="5.1390902166757995E-3"/>
    <n v="6.1080681547406434E-4"/>
    <m/>
    <m/>
    <m/>
    <m/>
    <n v="5.2656754304854624E-3"/>
    <n v="7.2026787904121798E-4"/>
    <x v="31"/>
    <x v="10"/>
  </r>
  <r>
    <n v="2026"/>
    <n v="6"/>
    <n v="9"/>
    <x v="16"/>
    <s v="Automoviles Turistas"/>
    <n v="9"/>
    <s v="19581e27de7ced00ff1ce50b2047e7a567c76b1cbaebabe5ef03f7c3017bb5b7"/>
    <s v="62494afd1a4895e2be1120874c058412e30b56ad7bf55525b0ac454fd367add2"/>
    <x v="10"/>
    <n v="12237.964250000001"/>
    <n v="10040.398220000001"/>
    <n v="26210.876519999998"/>
    <n v="22020.511850000003"/>
    <n v="5532.1742799999993"/>
    <n v="4114.8941900000009"/>
    <n v="17320.237539999991"/>
    <n v="7197.2760000000017"/>
    <n v="35563119.782749981"/>
    <n v="35274659.092"/>
    <n v="145.131"/>
    <n v="140.405"/>
    <n v="0"/>
    <n v="0"/>
    <n v="5272.2914700000001"/>
    <n v="4114.89419"/>
    <n v="12177.163329999999"/>
    <n v="10709.14625"/>
    <n v="0"/>
    <n v="0"/>
    <n v="0"/>
    <n v="0"/>
    <n v="0"/>
    <n v="0"/>
    <s v="Automoviles Turistas"/>
    <s v="Automóviles"/>
    <s v="Automóviles"/>
    <x v="32"/>
    <x v="0"/>
    <n v="2096632.9897100001"/>
    <n v="1704189.54003"/>
    <n v="558940177.29368985"/>
    <n v="533186385.44996989"/>
    <n v="535437122.91273993"/>
    <n v="512068683.5256899"/>
    <n v="1083502.1167600001"/>
    <n v="1101931.6082300001"/>
    <n v="570070.38715999969"/>
    <n v="595710.09883999999"/>
    <n v="907745.25714"/>
    <n v="802500.54908000003"/>
    <n v="1.129482265027338"/>
    <n v="0.91116346468430953"/>
    <n v="2197.56603"/>
    <n v="21.887239747349383"/>
    <n v="1.3481716542984439"/>
    <n v="1.2511391090648449"/>
    <n v="0.58369606459796852"/>
    <n v="0.58915971399655775"/>
    <n v="2.1894944659828375E-3"/>
    <n v="2.2856024967836271E-3"/>
    <n v="1.8830935098852247E-3"/>
    <n v="1.9607522473098645E-3"/>
    <m/>
    <m/>
    <m/>
    <n v="0"/>
    <m/>
    <n v="0"/>
    <m/>
    <n v="0"/>
    <m/>
    <n v="34.442686119226764"/>
    <n v="45.205020761520849"/>
    <n v="40.983376354568541"/>
    <n v="0.97043705559946991"/>
    <n v="28.127024087586562"/>
    <n v="13.708068278552087"/>
    <n v="43.296548852317976"/>
    <n v="38.424110512077469"/>
    <s v="Medianas"/>
    <n v="2025"/>
    <n v="2"/>
    <d v="2026-08-03T00:00:00"/>
    <n v="1.0336597699512124"/>
    <s v="43 Automoviles Turistas"/>
    <n v="21.887239747349383"/>
    <n v="17.918142207568284"/>
    <n v="34.442686119226749"/>
    <n v="30.064736993268383"/>
    <n v="7.3702410475004715E-5"/>
    <n v="1.2757301870112858E-4"/>
    <m/>
    <m/>
    <m/>
    <m/>
    <n v="6.2323124637706778E-5"/>
    <n v="8.30218859375515E-5"/>
    <x v="32"/>
    <x v="10"/>
  </r>
  <r>
    <n v="2026"/>
    <n v="6"/>
    <n v="48"/>
    <x v="14"/>
    <s v="Otros Automoviles y Obligatorios"/>
    <n v="36"/>
    <s v="76a50887d8f1c2e9301755428990ad81479ee21c25b43215cf524541e0503269"/>
    <s v="62494afd1a4895e2be1120874c058412e30b56ad7bf55525b0ac454fd367add2"/>
    <x v="10"/>
    <n v="17856.931960000002"/>
    <n v="14141.45001"/>
    <n v="30619.445060000002"/>
    <n v="24282.204570000005"/>
    <n v="0"/>
    <n v="0"/>
    <n v="0"/>
    <n v="2.0000000000000002E-5"/>
    <n v="35563119.782749981"/>
    <n v="35274659.092"/>
    <n v="145.131"/>
    <n v="140.405"/>
    <n v="0"/>
    <n v="0"/>
    <n v="0"/>
    <n v="0"/>
    <n v="17856.931960000002"/>
    <n v="14141.45001"/>
    <n v="0"/>
    <n v="0"/>
    <n v="0"/>
    <n v="0"/>
    <n v="0"/>
    <n v="0"/>
    <s v="Otros Automoviles y Obligatorios"/>
    <s v="Automóviles"/>
    <s v="Automóviles"/>
    <x v="33"/>
    <x v="0"/>
    <n v="36347870.615870006"/>
    <n v="34581959.66691"/>
    <n v="558940177.29368985"/>
    <n v="533186385.44996989"/>
    <n v="535437122.91273993"/>
    <n v="512068683.5256899"/>
    <n v="2871037.3136300002"/>
    <n v="3742304.2039899998"/>
    <n v="1507098.5276000006"/>
    <n v="1502862.6272099994"/>
    <n v="8623200.2460099999"/>
    <n v="7805949.9359900001"/>
    <n v="0.62196795127760163"/>
    <n v="0.37788082526595662"/>
    <n v="3715.4819500000012"/>
    <n v="26.273698576685067"/>
    <n v="0.20708010310049912"/>
    <n v="0.18116244820889299"/>
    <n v="4.9127862671007209E-2"/>
    <n v="4.0892564060015804E-2"/>
    <n v="3.1947841084641235E-3"/>
    <n v="3.3350194067343635E-3"/>
    <n v="2.6522526448355694E-3"/>
    <n v="2.7616314890872525E-3"/>
    <m/>
    <m/>
    <m/>
    <n v="0"/>
    <m/>
    <n v="0"/>
    <m/>
    <n v="0"/>
    <m/>
    <m/>
    <m/>
    <m/>
    <m/>
    <m/>
    <n v="26.273698576685067"/>
    <m/>
    <m/>
    <s v="Medianas"/>
    <n v="2025"/>
    <n v="2"/>
    <d v="2026-08-03T00:00:00"/>
    <n v="1.0336597699512124"/>
    <s v="44 Otros Automoviles y Obligatorios"/>
    <n v="26.273698576685067"/>
    <n v="22.161761778389664"/>
    <m/>
    <m/>
    <n v="8.6098872222262326E-5"/>
    <n v="3.8684413241645707E-5"/>
    <m/>
    <m/>
    <m/>
    <m/>
    <n v="6.8724236393914861E-5"/>
    <n v="1.4279391810368045E-5"/>
    <x v="33"/>
    <x v="10"/>
  </r>
  <r>
    <n v="2026"/>
    <n v="6"/>
    <n v="3"/>
    <x v="19"/>
    <s v="Daños Sin Autos"/>
    <n v="3"/>
    <s v="4e07408562bedb8b60ce05c1decfe3ad16b72230967de01f640b7e4729b49fce"/>
    <s v="62494afd1a4895e2be1120874c058412e30b56ad7bf55525b0ac454fd367add2"/>
    <x v="10"/>
    <n v="3944010.0202999995"/>
    <n v="3907852.1126299994"/>
    <n v="7404901.7567699999"/>
    <n v="6873001.8748699985"/>
    <n v="765059.36774000013"/>
    <n v="-762125.74462999986"/>
    <n v="1723841.5126900005"/>
    <n v="996578.8567"/>
    <n v="35563119.782749981"/>
    <n v="35274659.092"/>
    <n v="145.131"/>
    <n v="140.405"/>
    <n v="2784.5093199999997"/>
    <n v="1318.7911299999998"/>
    <n v="102809.45999"/>
    <n v="18271.946779999998"/>
    <n v="203582.61203000002"/>
    <n v="257472.29061000003"/>
    <n v="0"/>
    <n v="0"/>
    <n v="0"/>
    <n v="0"/>
    <n v="0"/>
    <n v="0"/>
    <s v="Daños Sin Autos"/>
    <s v="Totales"/>
    <s v="Daños Sin Autos Total"/>
    <x v="34"/>
    <x v="0"/>
    <n v="17351290.107669998"/>
    <n v="15439688.598989999"/>
    <n v="558940177.29368985"/>
    <n v="533186385.44996989"/>
    <n v="535437122.91273993"/>
    <n v="512068683.5256899"/>
    <n v="89202364.570290014"/>
    <n v="95692945.958029971"/>
    <n v="24696454.174569987"/>
    <n v="24212646.750889998"/>
    <n v="4194960.7858899999"/>
    <n v="4141198.36779"/>
    <n v="4.4214186914206559"/>
    <n v="4.0837410464340254"/>
    <n v="36157.907670000102"/>
    <n v="0.92526294823540578"/>
    <n v="94.017804256142554"/>
    <n v="94.365248065029817"/>
    <n v="22.730356047453679"/>
    <n v="25.310433481706589"/>
    <n v="0.70562292361882883"/>
    <n v="0.73659629703014706"/>
    <n v="0.73292421173358746"/>
    <n v="0.7631499910761379"/>
    <m/>
    <m/>
    <m/>
    <n v="0"/>
    <m/>
    <n v="0"/>
    <m/>
    <n v="0"/>
    <m/>
    <n v="-200.38492638920422"/>
    <n v="19.398007707947109"/>
    <n v="-19.502420323605499"/>
    <n v="3.097851061257952"/>
    <n v="462.66286908482346"/>
    <n v="-20.930282809200662"/>
    <n v="50.500118337635811"/>
    <n v="7.0966653291934207"/>
    <s v="Medianas"/>
    <n v="2025"/>
    <n v="2"/>
    <d v="2026-08-03T00:00:00"/>
    <n v="1.0336597699512124"/>
    <s v="46 Daños Sin Autos Total"/>
    <n v="0.92526294823540578"/>
    <n v="-2.3612354063088268"/>
    <n v="-200.38492638920425"/>
    <n v="-197.11602338353777"/>
    <n v="2.0821856468176827E-2"/>
    <n v="1.9548943244843946E-3"/>
    <m/>
    <m/>
    <m/>
    <m/>
    <n v="1.9452179649616791E-2"/>
    <n v="1.6676940934330067E-3"/>
    <x v="34"/>
    <x v="10"/>
  </r>
  <r>
    <n v="2026"/>
    <n v="6"/>
    <n v="23"/>
    <x v="28"/>
    <s v="Responsabilidad Civil y Riesgos Profesionales"/>
    <n v="17"/>
    <s v="4523540f1504cd17100c4835e85b7eefd49911580f8efff0599a8f283be6b9e3"/>
    <s v="62494afd1a4895e2be1120874c058412e30b56ad7bf55525b0ac454fd367add2"/>
    <x v="10"/>
    <n v="550092.10958000005"/>
    <n v="553921.42457000003"/>
    <n v="999534.3017200001"/>
    <n v="1167772.3576100001"/>
    <n v="90070.062289999987"/>
    <n v="118085.80019000004"/>
    <n v="158599.76063999993"/>
    <n v="119180.77103"/>
    <n v="35563119.782749981"/>
    <n v="35274659.092"/>
    <n v="145.131"/>
    <n v="140.405"/>
    <n v="0"/>
    <n v="0"/>
    <n v="6194.7930500000002"/>
    <n v="30389.992989999999"/>
    <n v="49761.434860000001"/>
    <n v="54842.983590000003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2771305.68936"/>
    <n v="12724961.123440001"/>
    <n v="558940177.29368985"/>
    <n v="533186385.44996989"/>
    <n v="535437122.91273993"/>
    <n v="512068683.5256899"/>
    <n v="12032871.974339999"/>
    <n v="12141199.838969996"/>
    <n v="5707796.6931599993"/>
    <n v="3790374.5277900007"/>
    <n v="550092.10958000005"/>
    <n v="553921.42457000003"/>
    <n v="4.5715778473590252"/>
    <n v="4.5623285335610806"/>
    <n v="-3829.3149899999844"/>
    <n v="-0.69131014258432266"/>
    <n v="100"/>
    <n v="100"/>
    <n v="4.3072503545059728"/>
    <n v="4.353030388042991"/>
    <n v="9.8416992001446213E-2"/>
    <n v="0.10273701356146882"/>
    <n v="0.10388889133066129"/>
    <n v="0.10817326706178282"/>
    <m/>
    <m/>
    <m/>
    <n v="0"/>
    <m/>
    <n v="0"/>
    <m/>
    <n v="0"/>
    <m/>
    <n v="-23.724899907459431"/>
    <n v="16.373632837375045"/>
    <n v="21.318150003255081"/>
    <n v="1.5780180537603317"/>
    <n v="-79.615681214410188"/>
    <n v="-9.2656314397281729"/>
    <n v="12.448983972083155"/>
    <n v="55.412727391332638"/>
    <s v="Medianas"/>
    <n v="2025"/>
    <n v="2"/>
    <d v="2026-08-03T00:00:00"/>
    <n v="1.0336597699512124"/>
    <s v="46 Responsabilidad Civil y Riesgos Profesionales"/>
    <n v="-0.69131014258432266"/>
    <n v="-3.9251669220879712"/>
    <n v="-23.724899907459434"/>
    <n v="-26.208698152061526"/>
    <n v="2.810592287251547E-3"/>
    <n v="2.0899324014463775E-3"/>
    <m/>
    <m/>
    <m/>
    <m/>
    <n v="3.3050649634103185E-3"/>
    <n v="2.0814841648145598E-3"/>
    <x v="35"/>
    <x v="10"/>
  </r>
  <r>
    <n v="2026"/>
    <n v="6"/>
    <n v="23"/>
    <x v="28"/>
    <s v="RC General"/>
    <n v="17"/>
    <s v="4523540f1504cd17100c4835e85b7eefd49911580f8efff0599a8f283be6b9e3"/>
    <s v="62494afd1a4895e2be1120874c058412e30b56ad7bf55525b0ac454fd367add2"/>
    <x v="10"/>
    <n v="312376.42104000004"/>
    <n v="363772.45798000001"/>
    <n v="646709.22641000012"/>
    <n v="607372.92865999998"/>
    <n v="60594.12278000002"/>
    <n v="78740.361030000015"/>
    <n v="125968.36561999998"/>
    <n v="69153.864960000035"/>
    <n v="35563119.782749981"/>
    <n v="35274659.092"/>
    <n v="145.131"/>
    <n v="140.405"/>
    <n v="0"/>
    <n v="0"/>
    <n v="6107.1587099999997"/>
    <n v="24188.03543"/>
    <n v="42878.596149999998"/>
    <n v="36821.818200000002"/>
    <n v="0"/>
    <n v="0"/>
    <n v="0"/>
    <n v="0"/>
    <n v="0"/>
    <n v="0"/>
    <s v="RC General"/>
    <s v="Daños Sin Autos"/>
    <s v="Responsabilidad Civil y Riesgos Profesionales"/>
    <x v="36"/>
    <x v="0"/>
    <n v="12771305.68936"/>
    <n v="12724961.123440001"/>
    <n v="558940177.29368985"/>
    <n v="533186385.44996989"/>
    <n v="535437122.91273993"/>
    <n v="512068683.5256899"/>
    <n v="8729513.125500001"/>
    <n v="9582692.5877899975"/>
    <n v="5055557.2443700004"/>
    <n v="2932303.7598800003"/>
    <n v="550092.10958000005"/>
    <n v="553921.42457000003"/>
    <n v="3.5783945398685457"/>
    <n v="3.7961403295302287"/>
    <n v="-51396.036939999962"/>
    <n v="-14.128622388126399"/>
    <n v="56.786202819470013"/>
    <n v="65.67221303317352"/>
    <n v="2.4459239222521028"/>
    <n v="2.8587313898343734"/>
    <n v="5.5887272686762822E-2"/>
    <n v="5.8340448891682092E-2"/>
    <n v="6.8226134032474017E-2"/>
    <n v="7.1039778389757738E-2"/>
    <m/>
    <m/>
    <m/>
    <n v="0"/>
    <m/>
    <n v="0"/>
    <m/>
    <n v="0"/>
    <m/>
    <n v="-23.045663002594431"/>
    <n v="19.397790197564525"/>
    <n v="21.645498251087801"/>
    <n v="1.1985646655960469"/>
    <n v="-74.751323944129027"/>
    <n v="16.448883423143922"/>
    <n v="14.242907320556016"/>
    <n v="65.689410823281932"/>
    <s v="Medianas"/>
    <n v="2025"/>
    <n v="2"/>
    <d v="2026-08-03T00:00:00"/>
    <n v="1.0336597699512124"/>
    <s v="47 RC General"/>
    <n v="-14.128622388126399"/>
    <n v="-16.924910779949737"/>
    <n v="-23.045663002594431"/>
    <n v="-25.551579703021886"/>
    <n v="1.8184828281676479E-3"/>
    <n v="1.2804907482961022E-3"/>
    <m/>
    <m/>
    <m/>
    <m/>
    <n v="1.7190053978897938E-3"/>
    <n v="1.4410681401485874E-3"/>
    <x v="36"/>
    <x v="10"/>
  </r>
  <r>
    <n v="2026"/>
    <n v="6"/>
    <n v="3"/>
    <x v="19"/>
    <s v="RC Aviones y Barcos"/>
    <n v="3"/>
    <s v="4e07408562bedb8b60ce05c1decfe3ad16b72230967de01f640b7e4729b49fce"/>
    <s v="62494afd1a4895e2be1120874c058412e30b56ad7bf55525b0ac454fd367add2"/>
    <x v="10"/>
    <n v="17142.136340000001"/>
    <n v="17794.483079999998"/>
    <n v="28945.925530000004"/>
    <n v="29391.324539999994"/>
    <n v="6227.9490700000015"/>
    <n v="77271.510070000018"/>
    <n v="18683.829369999996"/>
    <n v="83156.976920000016"/>
    <n v="35563119.782749981"/>
    <n v="35274659.092"/>
    <n v="145.131"/>
    <n v="140.405"/>
    <n v="0"/>
    <n v="0"/>
    <n v="674.40909999999997"/>
    <n v="606.49823000000004"/>
    <n v="13642.2089"/>
    <n v="4838.98362"/>
    <n v="0"/>
    <n v="0"/>
    <n v="0"/>
    <n v="0"/>
    <n v="0"/>
    <n v="0"/>
    <s v="RC Aviones y Barcos"/>
    <s v="Daños Sin Autos"/>
    <s v="Responsabilidad Civil y Riesgos Profesionales"/>
    <x v="37"/>
    <x v="0"/>
    <n v="17351290.107669998"/>
    <n v="15439688.598989999"/>
    <n v="558940177.29368985"/>
    <n v="533186385.44996989"/>
    <n v="535437122.91273993"/>
    <n v="512068683.5256899"/>
    <n v="1742271.2390899998"/>
    <n v="1292434.1434399998"/>
    <n v="183427.25303000005"/>
    <n v="515183.78324999998"/>
    <n v="167331.20822"/>
    <n v="222912.30481"/>
    <n v="0.98389596036455584"/>
    <n v="1.376819327338213"/>
    <n v="-652.34673999999723"/>
    <n v="-3.6660055651360768"/>
    <n v="10.244434688753485"/>
    <n v="7.9827280486679193"/>
    <n v="9.8794592411445295E-2"/>
    <n v="0.11525156719264429"/>
    <n v="3.0669000076179575E-3"/>
    <n v="3.2015218232811344E-3"/>
    <n v="3.3373851181482759E-3"/>
    <n v="3.4750188114378742E-3"/>
    <m/>
    <m/>
    <m/>
    <n v="0"/>
    <m/>
    <n v="0"/>
    <m/>
    <n v="0"/>
    <m/>
    <n v="-91.940174244869652"/>
    <n v="36.331230521527871"/>
    <n v="434.24419648834231"/>
    <n v="3.3953237412225779"/>
    <n v="11.197208275447057"/>
    <n v="181.92302291777543"/>
    <n v="4.9435476684424611"/>
    <n v="12.533587166802604"/>
    <s v="Medianas"/>
    <n v="2025"/>
    <n v="2"/>
    <d v="2026-08-03T00:00:00"/>
    <n v="1.0336597699512124"/>
    <s v="48 RC Aviones y Barcos"/>
    <n v="-3.6660055651360768"/>
    <n v="-6.8029953033668207"/>
    <n v="-91.940174244869652"/>
    <n v="-92.202631862599475"/>
    <n v="8.1393099668495135E-5"/>
    <n v="9.6805126082169166E-5"/>
    <m/>
    <m/>
    <m/>
    <m/>
    <n v="8.3184223647994352E-5"/>
    <n v="1.8956314601320491E-4"/>
    <x v="37"/>
    <x v="10"/>
  </r>
  <r>
    <n v="2026"/>
    <n v="6"/>
    <n v="9"/>
    <x v="16"/>
    <s v="RC Viajero"/>
    <n v="9"/>
    <s v="19581e27de7ced00ff1ce50b2047e7a567c76b1cbaebabe5ef03f7c3017bb5b7"/>
    <s v="62494afd1a4895e2be1120874c058412e30b56ad7bf55525b0ac454fd367add2"/>
    <x v="10"/>
    <n v="5225.0564599999998"/>
    <n v="3140.7377700000002"/>
    <n v="13635.436519999999"/>
    <n v="6415.5303800000002"/>
    <n v="10494.752030000003"/>
    <n v="3657.1661600000011"/>
    <n v="10762.922180000001"/>
    <n v="5844.5119900000009"/>
    <n v="35563119.782749981"/>
    <n v="35274659.092"/>
    <n v="145.131"/>
    <n v="140.405"/>
    <n v="0"/>
    <n v="0"/>
    <n v="9013.25972"/>
    <n v="3675.62898"/>
    <n v="5879.7991300000003"/>
    <n v="3063.1473500000002"/>
    <n v="0"/>
    <n v="0"/>
    <n v="0"/>
    <n v="0"/>
    <n v="0"/>
    <n v="0"/>
    <s v="RC Viajero"/>
    <s v="Daños Sin Autos"/>
    <s v="Responsabilidad Civil y Riesgos Profesionales"/>
    <x v="38"/>
    <x v="0"/>
    <n v="2096632.9897100001"/>
    <n v="1704189.54003"/>
    <n v="558940177.29368985"/>
    <n v="533186385.44996989"/>
    <n v="535437122.91273993"/>
    <n v="512068683.5256899"/>
    <n v="260336.58478"/>
    <n v="211800.12452000001"/>
    <n v="57019.792599999993"/>
    <n v="27834.588710000007"/>
    <n v="78986.336599999995"/>
    <n v="53508.157319999998"/>
    <n v="2.0070388740850564"/>
    <n v="1.4828781508593609"/>
    <n v="2084.3186899999996"/>
    <n v="66.363983326121485"/>
    <n v="6.6151396366950888"/>
    <n v="5.86964292419405"/>
    <n v="0.24921178316109172"/>
    <n v="0.18429509724280502"/>
    <n v="9.3481497166637622E-4"/>
    <n v="9.7584874794935097E-4"/>
    <n v="5.8905063139401989E-4"/>
    <n v="6.1334306725719398E-4"/>
    <m/>
    <m/>
    <m/>
    <n v="0"/>
    <m/>
    <n v="0"/>
    <m/>
    <n v="0"/>
    <m/>
    <n v="186.96404732127348"/>
    <n v="200.8543278018474"/>
    <n v="116.44290061185212"/>
    <n v="18.405454582449682"/>
    <n v="145.21679878582304"/>
    <n v="91.952866061111948"/>
    <n v="153.29196662539729"/>
    <n v="119.99517359163279"/>
    <s v="Medianas"/>
    <n v="2025"/>
    <n v="2"/>
    <d v="2026-08-03T00:00:00"/>
    <n v="1.0336597699512124"/>
    <s v="49 RC Viajero"/>
    <n v="66.363983326121485"/>
    <n v="60.94655917001942"/>
    <n v="186.96404732127348"/>
    <n v="177.61944080963684"/>
    <n v="3.8341508290883739E-5"/>
    <n v="4.0282050420886105E-4"/>
    <m/>
    <m/>
    <m/>
    <m/>
    <n v="1.8157429864180671E-5"/>
    <n v="2.1989276102960776E-4"/>
    <x v="38"/>
    <x v="10"/>
  </r>
  <r>
    <n v="2026"/>
    <n v="6"/>
    <n v="103"/>
    <x v="59"/>
    <s v="RC Otros"/>
    <n v="205"/>
    <s v="f8809aff4d69bece79dabe35be0c708b890d7eafb841f121330667b77d2e2590"/>
    <s v="62494afd1a4895e2be1120874c058412e30b56ad7bf55525b0ac454fd367add2"/>
    <x v="10"/>
    <n v="901.94541000000004"/>
    <n v="12538.19397"/>
    <n v="80385.510089999996"/>
    <n v="91663.600910000008"/>
    <n v="-13.23921"/>
    <n v="-51.847080000000005"/>
    <n v="-48.807030000000005"/>
    <n v="77.911309999999986"/>
    <n v="35563119.782749981"/>
    <n v="35274659.092"/>
    <n v="145.131"/>
    <n v="140.405"/>
    <n v="0"/>
    <n v="0"/>
    <n v="-19.039210000000001"/>
    <n v="-15.981"/>
    <n v="112.83917"/>
    <n v="352.78224999999998"/>
    <n v="0"/>
    <n v="0"/>
    <n v="0"/>
    <n v="0"/>
    <n v="0"/>
    <n v="0"/>
    <s v="RC Otros"/>
    <s v="Daños Sin Autos"/>
    <s v="Responsabilidad Civil y Riesgos Profesionales"/>
    <x v="39"/>
    <x v="0"/>
    <n v="785158.79136999999"/>
    <n v="1638035.7448499999"/>
    <n v="558940177.29368985"/>
    <n v="533186385.44996989"/>
    <n v="535437122.91273993"/>
    <n v="512068683.5256899"/>
    <n v="1300751.0249699997"/>
    <n v="1054272.9832200001"/>
    <n v="411792.40316000005"/>
    <n v="315052.39594999998"/>
    <n v="34806.26928"/>
    <n v="173728.45124000002"/>
    <n v="6.9340357430877464E-2"/>
    <n v="1.189273951771521"/>
    <n v="-11636.24856"/>
    <n v="-92.80641683995259"/>
    <n v="2.5913303225469959"/>
    <n v="7.2171218246105857"/>
    <n v="0.11487426746202797"/>
    <n v="0.76544080368332634"/>
    <n v="1.6136707408780194E-4"/>
    <n v="1.6845029442364419E-4"/>
    <n v="2.3515592881124844E-3"/>
    <n v="2.4485375445481568E-3"/>
    <m/>
    <m/>
    <m/>
    <n v="0"/>
    <m/>
    <n v="0"/>
    <m/>
    <n v="0"/>
    <m/>
    <n v="-74.464887897254783"/>
    <n v="-1.4678504766713099"/>
    <n v="-0.41351314331277655"/>
    <n v="-3.2150204565225952E-3"/>
    <n v="19.136537137851196"/>
    <n v="-68.014499028791846"/>
    <n v="-16.872873134391188"/>
    <n v="-4.5299898166645294"/>
    <s v="Medianas"/>
    <n v="2025"/>
    <n v="2"/>
    <d v="2026-08-03T00:00:00"/>
    <n v="1.0336597699512124"/>
    <s v="50 RC Otros"/>
    <n v="-92.80641683995259"/>
    <n v="-93.040666407683702"/>
    <n v="-74.464887897254769"/>
    <n v="-75.29640521469608"/>
    <n v="2.2603615931634681E-4"/>
    <n v="4.808085168641844E-7"/>
    <m/>
    <m/>
    <m/>
    <m/>
    <n v="2.5942912059307756E-4"/>
    <n v="1.4143725323622502E-4"/>
    <x v="39"/>
    <x v="10"/>
  </r>
  <r>
    <n v="2026"/>
    <n v="6"/>
    <n v="80"/>
    <x v="51"/>
    <s v="Maritimo y Transportes"/>
    <n v="52"/>
    <s v="41cfc0d1f2d127b04555b7246d84019b4d27710a3f3aff6e7764375b1e06e05d"/>
    <s v="62494afd1a4895e2be1120874c058412e30b56ad7bf55525b0ac454fd367add2"/>
    <x v="10"/>
    <n v="454763.87567000004"/>
    <n v="504487.69834"/>
    <n v="597258.07881000009"/>
    <n v="599284.63760999986"/>
    <n v="134178.10386000009"/>
    <n v="164076.80776"/>
    <n v="280602.81045000005"/>
    <n v="373442.44503"/>
    <n v="35563119.782749981"/>
    <n v="35274659.092"/>
    <n v="145.131"/>
    <n v="140.405"/>
    <n v="-354.01029999999997"/>
    <n v="1576.3525500000001"/>
    <n v="17338.593399999998"/>
    <n v="10749.62076"/>
    <n v="42056.819200000005"/>
    <n v="23773.957620000001"/>
    <n v="0"/>
    <n v="0"/>
    <n v="0"/>
    <n v="0"/>
    <n v="0"/>
    <n v="0"/>
    <s v="Maritimo y Transportes"/>
    <s v="Daños Sin Autos"/>
    <s v="Maritimo y Transportes"/>
    <x v="40"/>
    <x v="0"/>
    <n v="866044.95096000005"/>
    <n v="914305.01283000002"/>
    <n v="558940177.29368985"/>
    <n v="533186385.44996989"/>
    <n v="535437122.91273993"/>
    <n v="512068683.5256899"/>
    <n v="14105050.96421"/>
    <n v="15962808.80302"/>
    <n v="3896017.91072"/>
    <n v="-67081.096579998208"/>
    <n v="454763.87567000004"/>
    <n v="504487.69834"/>
    <n v="3.2241207552096967"/>
    <n v="3.1603942925417745"/>
    <n v="-49723.822669999965"/>
    <n v="-9.8563003287522317"/>
    <n v="100"/>
    <n v="100"/>
    <n v="52.510423987334597"/>
    <n v="55.177177338062044"/>
    <n v="8.1361815475835556E-2"/>
    <n v="8.4933198728567194E-2"/>
    <n v="9.4617513144910792E-2"/>
    <n v="9.8519537431288828E-2"/>
    <m/>
    <m/>
    <m/>
    <n v="0"/>
    <m/>
    <n v="0"/>
    <m/>
    <n v="0"/>
    <m/>
    <n v="-18.222382741461928"/>
    <n v="29.505004913223715"/>
    <n v="32.523450680737959"/>
    <n v="3.443980672953411"/>
    <n v="61.294931115318697"/>
    <n v="76.902894638877555"/>
    <n v="41.226592333449688"/>
    <n v="45.215949871790848"/>
    <s v="Medianas"/>
    <n v="2025"/>
    <n v="2"/>
    <d v="2026-08-03T00:00:00"/>
    <n v="1.0336597699512124"/>
    <s v="51 Maritimo y Transportes"/>
    <n v="-9.8563003287522317"/>
    <n v="-12.791711265397854"/>
    <n v="-18.222382741461928"/>
    <n v="-20.885363215405125"/>
    <n v="1.6794310579571318E-3"/>
    <n v="1.0394954644173944E-3"/>
    <m/>
    <m/>
    <m/>
    <m/>
    <n v="1.6961136697297508E-3"/>
    <n v="9.9880920843306228E-4"/>
    <x v="40"/>
    <x v="10"/>
  </r>
  <r>
    <n v="2026"/>
    <n v="6"/>
    <n v="23"/>
    <x v="28"/>
    <s v="MyT Carga"/>
    <n v="17"/>
    <s v="4523540f1504cd17100c4835e85b7eefd49911580f8efff0599a8f283be6b9e3"/>
    <s v="62494afd1a4895e2be1120874c058412e30b56ad7bf55525b0ac454fd367add2"/>
    <x v="10"/>
    <n v="343797.58701999998"/>
    <n v="317646.66072000004"/>
    <n v="631207.54597999994"/>
    <n v="563490.57243000006"/>
    <n v="98125.979200000016"/>
    <n v="148020.56514999995"/>
    <n v="200441.31886999996"/>
    <n v="290705.46698999981"/>
    <n v="35563119.782749981"/>
    <n v="35274659.092"/>
    <n v="145.131"/>
    <n v="140.405"/>
    <n v="2627.6832899999999"/>
    <n v="3259.7982000000002"/>
    <n v="72141.543059999996"/>
    <n v="104793.60706000001"/>
    <n v="178818.70341999998"/>
    <n v="165612.57162"/>
    <n v="0"/>
    <n v="0"/>
    <n v="0"/>
    <n v="0"/>
    <n v="0"/>
    <n v="0"/>
    <s v="MyT Carga"/>
    <s v="Daños Sin Autos"/>
    <s v="Maritimo y Transportes"/>
    <x v="41"/>
    <x v="0"/>
    <n v="12771305.68936"/>
    <n v="12724961.123440001"/>
    <n v="558940177.29368985"/>
    <n v="533186385.44996989"/>
    <n v="535437122.91273993"/>
    <n v="512068683.5256899"/>
    <n v="7315033.6216200003"/>
    <n v="7755472.2297"/>
    <n v="2759672.59131"/>
    <n v="3877269.6166600003"/>
    <n v="917953.93652999995"/>
    <n v="762777.6632999999"/>
    <n v="4.6998770587176324"/>
    <n v="4.0957745874397569"/>
    <n v="26150.926299999934"/>
    <n v="8.2327093383334891"/>
    <n v="37.452596839401885"/>
    <n v="41.643414064560758"/>
    <n v="2.691953316147023"/>
    <n v="2.496248575053635"/>
    <n v="6.1508834216323437E-2"/>
    <n v="6.4208769304183747E-2"/>
    <n v="5.957516346782369E-2"/>
    <n v="6.2032041977834421E-2"/>
    <m/>
    <m/>
    <m/>
    <n v="0"/>
    <m/>
    <n v="0"/>
    <m/>
    <n v="0"/>
    <m/>
    <n v="-33.707874239932899"/>
    <n v="28.541788222117937"/>
    <n v="46.599125208647315"/>
    <n v="3.5557109024089053"/>
    <n v="-31.158450325414357"/>
    <n v="7.9741119112029635"/>
    <n v="40.343399029439183"/>
    <n v="63.276360022021862"/>
    <s v="Medianas"/>
    <n v="2025"/>
    <n v="2"/>
    <d v="2026-08-03T00:00:00"/>
    <n v="1.0336597699512124"/>
    <s v="52 MyT Carga"/>
    <n v="8.2327093383334891"/>
    <n v="4.7082536098332861"/>
    <n v="-33.707874239932906"/>
    <n v="-35.866590064547047"/>
    <n v="1.7748936252948465E-3"/>
    <n v="2.2088844367060302E-3"/>
    <m/>
    <m/>
    <m/>
    <m/>
    <n v="1.5948082141300287E-3"/>
    <n v="1.6775369471117314E-3"/>
    <x v="41"/>
    <x v="10"/>
  </r>
  <r>
    <n v="2026"/>
    <n v="6"/>
    <n v="9"/>
    <x v="16"/>
    <s v="MyT Cascos"/>
    <n v="9"/>
    <s v="19581e27de7ced00ff1ce50b2047e7a567c76b1cbaebabe5ef03f7c3017bb5b7"/>
    <s v="62494afd1a4895e2be1120874c058412e30b56ad7bf55525b0ac454fd367add2"/>
    <x v="10"/>
    <n v="34818.023289999997"/>
    <n v="16554.261770000001"/>
    <n v="38541.703039999993"/>
    <n v="20827.236410000005"/>
    <n v="5152.2130400000005"/>
    <n v="2384.1821199999995"/>
    <n v="16864.260560000006"/>
    <n v="6075.191569999999"/>
    <n v="35563119.782749981"/>
    <n v="35274659.092"/>
    <n v="145.131"/>
    <n v="140.405"/>
    <n v="0"/>
    <n v="0"/>
    <n v="20426.313829999999"/>
    <n v="14968.230589999999"/>
    <n v="56535.18679"/>
    <n v="53744.110009999997"/>
    <n v="0"/>
    <n v="0"/>
    <n v="0"/>
    <n v="0"/>
    <n v="0"/>
    <n v="0"/>
    <s v="MyT Cascos"/>
    <s v="Daños Sin Autos"/>
    <s v="Maritimo y Transportes"/>
    <x v="42"/>
    <x v="0"/>
    <n v="2096632.9897100001"/>
    <n v="1704189.54003"/>
    <n v="558940177.29368985"/>
    <n v="533186385.44996989"/>
    <n v="535437122.91273993"/>
    <n v="512068683.5256899"/>
    <n v="6790017.3425900005"/>
    <n v="8207336.5733200004"/>
    <n v="1136345.31941"/>
    <n v="-3944350.71324"/>
    <n v="84878.975279999999"/>
    <n v="68442.901469999997"/>
    <n v="0.51278253844222033"/>
    <n v="0.2017007785913614"/>
    <n v="18263.761519999996"/>
    <n v="110.32664442396332"/>
    <n v="41.020786567158467"/>
    <n v="24.186966675070156"/>
    <n v="1.660663714674065"/>
    <n v="0.97138618570024693"/>
    <n v="6.2292933491709243E-3"/>
    <n v="6.5027286678578473E-3"/>
    <n v="3.1047795333388772E-3"/>
    <n v="3.2328205771188297E-3"/>
    <m/>
    <m/>
    <m/>
    <n v="0"/>
    <m/>
    <n v="0"/>
    <m/>
    <n v="0"/>
    <m/>
    <n v="116.09981036180245"/>
    <n v="14.797546078613131"/>
    <n v="14.402225560554244"/>
    <n v="0.45340205587110372"/>
    <n v="36.464451874802386"/>
    <n v="5.1932700708611224"/>
    <n v="36.130266812195316"/>
    <n v="27.850922802917211"/>
    <s v="Medianas"/>
    <n v="2025"/>
    <n v="2"/>
    <d v="2026-08-03T00:00:00"/>
    <n v="1.0336597699512124"/>
    <s v="53 MyT Cascos"/>
    <n v="110.32664442396332"/>
    <n v="103.47763407091919"/>
    <n v="116.09981036180245"/>
    <n v="109.06280445837812"/>
    <n v="1.0837548357805995E-4"/>
    <n v="2.6294593173124717E-5"/>
    <m/>
    <m/>
    <m/>
    <m/>
    <n v="5.8945880072238879E-5"/>
    <n v="4.0683204084361398E-6"/>
    <x v="42"/>
    <x v="10"/>
  </r>
  <r>
    <n v="2026"/>
    <n v="6"/>
    <n v="109"/>
    <x v="60"/>
    <s v="Incendio"/>
    <n v="228"/>
    <s v="9d693eeee1d1899cbc50b6d45df953d3835acf28ee869879b45565fccc814765"/>
    <s v="62494afd1a4895e2be1120874c058412e30b56ad7bf55525b0ac454fd367add2"/>
    <x v="10"/>
    <n v="739485.70924999996"/>
    <n v="896516.4490599999"/>
    <n v="2211503.1068699998"/>
    <n v="2259118.2276400002"/>
    <n v="-90772.893639999995"/>
    <n v="3094292.8733800002"/>
    <n v="988000.35822999966"/>
    <n v="5072271.6128700003"/>
    <n v="35563119.782749981"/>
    <n v="35274659.092"/>
    <n v="145.131"/>
    <n v="140.405"/>
    <n v="0"/>
    <n v="0"/>
    <n v="-10500.447609999999"/>
    <n v="10151.42308"/>
    <n v="10691.358900000001"/>
    <n v="36894.553189999999"/>
    <n v="0"/>
    <n v="0"/>
    <n v="0"/>
    <n v="0"/>
    <n v="0"/>
    <n v="0"/>
    <s v="Incendio"/>
    <s v="Daños Sin Autos"/>
    <s v="Incendio"/>
    <x v="43"/>
    <x v="0"/>
    <n v="1582494.71114"/>
    <n v="1851722.72551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.9278335858521132"/>
    <n v="4.238748596077901"/>
    <n v="-157030.73980999994"/>
    <n v="-17.515656291041527"/>
    <m/>
    <m/>
    <n v="46.729110943902498"/>
    <n v="48.41526415965339"/>
    <n v="0.13230140528284912"/>
    <n v="0.13810878581358912"/>
    <n v="0.16814316222710868"/>
    <n v="0.17507738276188153"/>
    <m/>
    <m/>
    <m/>
    <n v="0"/>
    <m/>
    <n v="0"/>
    <m/>
    <n v="0"/>
    <m/>
    <n v="-102.93355856586534"/>
    <n v="-12.275138316339275"/>
    <n v="345.14624652167572"/>
    <n v="-1.1504315983117563"/>
    <n v="-203.43818326996575"/>
    <n v="-71.021850176795695"/>
    <n v="-98.214340274368666"/>
    <n v="27.514693097710342"/>
    <s v="Medianas"/>
    <n v="2025"/>
    <n v="2"/>
    <d v="2026-08-03T00:00:00"/>
    <n v="1.0336597699512124"/>
    <s v="54 Incendio"/>
    <n v="-17.515656291041527"/>
    <n v="-20.201650381680572"/>
    <n v="-102.93355856586534"/>
    <n v="-102.83803109218792"/>
    <n v="6.2185295339097259E-3"/>
    <n v="1.5427876678147871E-3"/>
    <m/>
    <m/>
    <m/>
    <m/>
    <n v="6.393825349365027E-3"/>
    <n v="1.7966989660752374E-3"/>
    <x v="43"/>
    <x v="10"/>
  </r>
  <r>
    <n v="2026"/>
    <n v="6"/>
    <n v="43"/>
    <x v="0"/>
    <s v="Riesgos Catastroficos"/>
    <n v="31"/>
    <s v="eb1e33e8a81b697b75855af6bfcdbcbf7cbbde9f94962ceaec1ed8af21f5a50f"/>
    <s v="62494afd1a4895e2be1120874c058412e30b56ad7bf55525b0ac454fd367add2"/>
    <x v="10"/>
    <n v="972823.60300999996"/>
    <n v="985908.00837000005"/>
    <n v="1674786.0839199997"/>
    <n v="1581606.52764"/>
    <n v="-2912.3338399999971"/>
    <n v="97684.649460000001"/>
    <n v="525694.31064000016"/>
    <n v="217599.90550000011"/>
    <n v="35563119.782749981"/>
    <n v="35274659.092"/>
    <n v="145.131"/>
    <n v="140.405"/>
    <n v="0"/>
    <n v="0"/>
    <n v="-37235.167950000003"/>
    <n v="16952.603449999999"/>
    <n v="100399.20964"/>
    <n v="90756.727579999992"/>
    <n v="0"/>
    <n v="0"/>
    <n v="0"/>
    <n v="0"/>
    <n v="0"/>
    <n v="0"/>
    <s v="Riesgos Catastroficos"/>
    <s v="Daños Sin Autos"/>
    <s v="Riesgos Catastroficos"/>
    <x v="44"/>
    <x v="0"/>
    <n v="63098720.828300007"/>
    <n v="63645419.190459996"/>
    <n v="558940177.29368985"/>
    <n v="533186385.44996989"/>
    <n v="535437122.91273993"/>
    <n v="512068683.5256899"/>
    <n v="23861872.30387"/>
    <n v="25393145.209070001"/>
    <n v="2047024.05226"/>
    <n v="2089187.4729500005"/>
    <n v="972823.60300999996"/>
    <n v="985908.00837000005"/>
    <n v="4.07689552027409"/>
    <n v="3.8825753968352466"/>
    <n v="-13084.405360000092"/>
    <n v="-1.3271426186741819"/>
    <n v="100"/>
    <n v="100"/>
    <n v="1.5417485334721477"/>
    <n v="1.5490635789822573"/>
    <n v="0.17404789323255948"/>
    <n v="0.18168773911638936"/>
    <n v="0.1849086989604895"/>
    <n v="0.19253432988360794"/>
    <m/>
    <m/>
    <m/>
    <n v="0"/>
    <m/>
    <n v="0"/>
    <m/>
    <n v="0"/>
    <m/>
    <n v="-102.98136284062988"/>
    <n v="-0.29936915911466228"/>
    <n v="9.9080896625945716"/>
    <n v="-0.14227159845946405"/>
    <n v="-319.64277085712166"/>
    <n v="10.624536954024011"/>
    <n v="-37.087112621218445"/>
    <n v="18.679170020819299"/>
    <s v="Medianas"/>
    <n v="2025"/>
    <n v="2"/>
    <d v="2026-08-03T00:00:00"/>
    <n v="1.0336597699512124"/>
    <s v="55 Riesgos Catastroficos"/>
    <n v="-1.3271426186741819"/>
    <n v="-4.5402943504485389"/>
    <n v="-102.98136284062987"/>
    <n v="-102.88427868366261"/>
    <n v="4.7093339789957365E-3"/>
    <n v="1.6621077083230945E-3"/>
    <m/>
    <m/>
    <m/>
    <m/>
    <n v="4.4763110604042729E-3"/>
    <n v="1.5074391712110373E-3"/>
    <x v="44"/>
    <x v="10"/>
  </r>
  <r>
    <n v="2026"/>
    <n v="6"/>
    <n v="43"/>
    <x v="0"/>
    <s v="Terremoto y Erupcion Volcanica"/>
    <n v="31"/>
    <s v="eb1e33e8a81b697b75855af6bfcdbcbf7cbbde9f94962ceaec1ed8af21f5a50f"/>
    <s v="62494afd1a4895e2be1120874c058412e30b56ad7bf55525b0ac454fd367add2"/>
    <x v="10"/>
    <n v="419769.60664000001"/>
    <n v="422920.23754"/>
    <n v="710612.19383"/>
    <n v="670621.0695000001"/>
    <n v="27307.459300000006"/>
    <n v="5387.2232500000009"/>
    <n v="31902.40626"/>
    <n v="9936.0659600000035"/>
    <n v="35563119.782749981"/>
    <n v="35274659.092"/>
    <n v="145.131"/>
    <n v="140.405"/>
    <n v="0"/>
    <n v="0"/>
    <n v="-38499.676610000002"/>
    <n v="2942.7069500000002"/>
    <n v="49264.916389999999"/>
    <n v="42391.9323"/>
    <n v="0"/>
    <n v="0"/>
    <n v="0"/>
    <n v="0"/>
    <n v="0"/>
    <n v="0"/>
    <s v="Terremoto y Erupcion Volcanica"/>
    <s v="Daños Sin Autos"/>
    <s v="Riesgos Catastroficos"/>
    <x v="45"/>
    <x v="0"/>
    <n v="63098720.828300007"/>
    <n v="63645419.190459996"/>
    <n v="558940177.29368985"/>
    <n v="533186385.44996989"/>
    <n v="535437122.91273993"/>
    <n v="512068683.5256899"/>
    <n v="9433065.3521900009"/>
    <n v="9697566.7351200003"/>
    <n v="907474.54581000016"/>
    <n v="276437.41434000002"/>
    <n v="972823.60300999996"/>
    <n v="985908.00837000005"/>
    <n v="4.4499809019402727"/>
    <n v="4.3610964388456637"/>
    <n v="-3150.6308999999892"/>
    <n v="-0.74497047441528519"/>
    <n v="43.149611639889976"/>
    <n v="42.896521171302105"/>
    <n v="0.66525850465693093"/>
    <n v="0.66449438611505407"/>
    <n v="7.5100989997259754E-2"/>
    <n v="7.8397553826018485E-2"/>
    <n v="7.9319399197165658E-2"/>
    <n v="8.259052958054651E-2"/>
    <m/>
    <m/>
    <m/>
    <n v="0"/>
    <m/>
    <n v="0"/>
    <m/>
    <n v="0"/>
    <m/>
    <n v="406.89303250983704"/>
    <n v="6.505344567125662"/>
    <n v="1.2738154318024271"/>
    <n v="3.009170827554807"/>
    <n v="-1408.3082095551513"/>
    <n v="16.212953071733406"/>
    <n v="-78.148263371080901"/>
    <n v="6.9416674125043363"/>
    <s v="Medianas"/>
    <n v="2025"/>
    <n v="2"/>
    <d v="2026-08-03T00:00:00"/>
    <n v="1.0336597699512124"/>
    <s v="56 Terremoto y Erupcion Volcanica"/>
    <n v="-0.74497047441528519"/>
    <n v="-3.9770798758382151"/>
    <n v="406.8930325098371"/>
    <n v="390.38672805633314"/>
    <n v="1.9981716963276236E-3"/>
    <n v="1.9802330027633166E-3"/>
    <m/>
    <m/>
    <m/>
    <m/>
    <n v="1.8980122162383221E-3"/>
    <n v="1.9019162148912329E-3"/>
    <x v="45"/>
    <x v="10"/>
  </r>
  <r>
    <n v="2026"/>
    <n v="6"/>
    <n v="39"/>
    <x v="6"/>
    <s v="Huracan y Otros Riesgos Hidrometeorologicos"/>
    <n v="27"/>
    <s v="670671cd97404156226e507973f2ab8330d3022ca96e0c93bdbdb320c41adcaf"/>
    <s v="62494afd1a4895e2be1120874c058412e30b56ad7bf55525b0ac454fd367add2"/>
    <x v="10"/>
    <n v="541536.84372"/>
    <n v="536041.30567999999"/>
    <n v="916937.15812000004"/>
    <n v="864013.03657000011"/>
    <n v="350003.57235999987"/>
    <n v="-31684.98733"/>
    <n v="584528.18556000001"/>
    <n v="92285.935440000016"/>
    <n v="35563119.782749981"/>
    <n v="35274659.092"/>
    <n v="145.131"/>
    <n v="140.405"/>
    <n v="0"/>
    <n v="0"/>
    <n v="17226.703899999997"/>
    <n v="-7151.7075199999999"/>
    <n v="38270.100009999995"/>
    <n v="23147.088170000003"/>
    <n v="0"/>
    <n v="0"/>
    <n v="0"/>
    <n v="0"/>
    <n v="0"/>
    <n v="0"/>
    <s v="Huracan y Otros Riesgos Hidrometeorologicos"/>
    <s v="Daños Sin Autos"/>
    <s v="Riesgos Catastroficos"/>
    <x v="46"/>
    <x v="0"/>
    <n v="16937240.937909998"/>
    <n v="16996819.43369"/>
    <n v="558940177.29368985"/>
    <n v="533186385.44996989"/>
    <n v="535437122.91273993"/>
    <n v="512068683.5256899"/>
    <n v="14428806.951679999"/>
    <n v="15695578.629980002"/>
    <n v="1139589.9410999997"/>
    <n v="1835326.74049"/>
    <n v="1032287.50532"/>
    <n v="1016478.83944"/>
    <n v="3.7531643852019716"/>
    <n v="3.4152376176569348"/>
    <n v="5495.538040000014"/>
    <n v="1.0252079423298532"/>
    <n v="52.459885538586306"/>
    <n v="52.735117041424751"/>
    <n v="3.1973144014731356"/>
    <n v="3.1537741974095077"/>
    <n v="9.6886369189283478E-2"/>
    <n v="0.10113920394127288"/>
    <n v="0.10053544507285586"/>
    <n v="0.10468152474962032"/>
    <m/>
    <m/>
    <m/>
    <n v="0"/>
    <m/>
    <n v="0"/>
    <m/>
    <n v="0"/>
    <m/>
    <n v="-1204.6353552699995"/>
    <n v="64.631534570336299"/>
    <n v="-5.9109227207417767"/>
    <n v="30.713115282691572"/>
    <n v="-340.87539726456816"/>
    <n v="65.334402880100967"/>
    <n v="45.01348022476725"/>
    <n v="-30.896791283099862"/>
    <s v="Medianas"/>
    <n v="2025"/>
    <n v="2"/>
    <d v="2026-08-03T00:00:00"/>
    <n v="1.0336597699512124"/>
    <s v="57 Huracan y Otros Riesgos Hidrometeorologicos"/>
    <n v="1.0252079423298532"/>
    <n v="-2.2645449894038836"/>
    <n v="-1204.6353552699995"/>
    <n v="-1168.6643587978056"/>
    <n v="2.5783372317204965E-3"/>
    <n v="1.4086242902348492E-3"/>
    <m/>
    <m/>
    <m/>
    <m/>
    <n v="2.4453560631814116E-3"/>
    <n v="1.1663847985059015E-3"/>
    <x v="46"/>
    <x v="10"/>
  </r>
  <r>
    <n v="2026"/>
    <n v="6"/>
    <n v="39"/>
    <x v="6"/>
    <s v="Diversos"/>
    <n v="27"/>
    <s v="670671cd97404156226e507973f2ab8330d3022ca96e0c93bdbdb320c41adcaf"/>
    <s v="62494afd1a4895e2be1120874c058412e30b56ad7bf55525b0ac454fd367add2"/>
    <x v="10"/>
    <n v="891603.77351999993"/>
    <n v="809225.36414999992"/>
    <n v="1671596.7271100001"/>
    <n v="1442576.7530399999"/>
    <n v="149808.40409"/>
    <n v="162688.37254000007"/>
    <n v="359954.41141"/>
    <n v="433763.89217000001"/>
    <n v="35563119.782749981"/>
    <n v="35274659.092"/>
    <n v="145.131"/>
    <n v="140.405"/>
    <n v="18518.164849999997"/>
    <n v="7.955000000038126E-2"/>
    <n v="56410.498540000001"/>
    <n v="3356.3954399999998"/>
    <n v="172873.6458"/>
    <n v="131075.02012"/>
    <n v="0"/>
    <n v="0"/>
    <n v="0"/>
    <n v="0"/>
    <n v="0"/>
    <n v="0"/>
    <s v="Diversos"/>
    <s v="Daños Sin Autos"/>
    <s v="Diversos"/>
    <x v="52"/>
    <x v="0"/>
    <n v="16937240.937909998"/>
    <n v="16996819.43369"/>
    <n v="558940177.29368985"/>
    <n v="533186385.44996989"/>
    <n v="535437122.91273993"/>
    <n v="512068683.5256899"/>
    <n v="18731365.569540001"/>
    <n v="19037256.571589999"/>
    <n v="4255932.8630999988"/>
    <n v="5127603.960119999"/>
    <n v="891603.77351999993"/>
    <n v="809225.36414999992"/>
    <n v="4.7599507372269798"/>
    <n v="4.2507456949318883"/>
    <n v="82378.409370000008"/>
    <n v="10.179909456561486"/>
    <n v="100"/>
    <n v="100"/>
    <n v="5.2641618359715032"/>
    <n v="4.7610399540163701"/>
    <n v="0.15951685166684934"/>
    <n v="0.16651885634483818"/>
    <n v="0.15177157298700972"/>
    <n v="0.15803062951991714"/>
    <m/>
    <m/>
    <m/>
    <n v="0"/>
    <m/>
    <n v="0"/>
    <m/>
    <n v="0"/>
    <m/>
    <n v="-7.9169569705009435"/>
    <n v="16.802127642255833"/>
    <n v="20.104210736262065"/>
    <n v="3.5199898332249617"/>
    <n v="1580.6869020177196"/>
    <n v="31.88908583934078"/>
    <n v="32.631057370804868"/>
    <n v="2.5606674993657821"/>
    <s v="Medianas"/>
    <n v="2025"/>
    <n v="2"/>
    <d v="2026-08-03T00:00:00"/>
    <n v="1.0336597699512124"/>
    <s v="63 Diversos"/>
    <n v="10.179909456561486"/>
    <n v="6.5920457190298283"/>
    <n v="-7.9169569705009408"/>
    <n v="-10.915520071130109"/>
    <n v="4.7003658208884533E-3"/>
    <n v="2.2657131020827666E-3"/>
    <m/>
    <m/>
    <m/>
    <m/>
    <n v="4.0828247495604993E-3"/>
    <n v="1.806883896298198E-3"/>
    <x v="52"/>
    <x v="10"/>
  </r>
  <r>
    <n v="2026"/>
    <n v="6"/>
    <n v="43"/>
    <x v="0"/>
    <s v="Miscelaneos"/>
    <n v="31"/>
    <s v="eb1e33e8a81b697b75855af6bfcdbcbf7cbbde9f94962ceaec1ed8af21f5a50f"/>
    <s v="62494afd1a4895e2be1120874c058412e30b56ad7bf55525b0ac454fd367add2"/>
    <x v="10"/>
    <n v="363047.12358999997"/>
    <n v="315525.57391000004"/>
    <n v="680206.59117999999"/>
    <n v="608167.50087000011"/>
    <n v="124464.95757000001"/>
    <n v="81105.442160000006"/>
    <n v="225780.96164999995"/>
    <n v="140887.74646000002"/>
    <n v="35563119.782749981"/>
    <n v="35274659.092"/>
    <n v="145.131"/>
    <n v="140.405"/>
    <n v="0"/>
    <n v="0"/>
    <n v="103916.70054000001"/>
    <n v="50491.90223"/>
    <n v="203585.68273"/>
    <n v="193782.59211000003"/>
    <n v="0"/>
    <n v="0"/>
    <n v="0"/>
    <n v="0"/>
    <n v="0"/>
    <n v="0"/>
    <s v="Miscelaneos"/>
    <s v="Daños Sin Autos"/>
    <s v="Diversos"/>
    <x v="53"/>
    <x v="0"/>
    <n v="63098720.828300007"/>
    <n v="63645419.190459996"/>
    <n v="558940177.29368985"/>
    <n v="533186385.44996989"/>
    <n v="535437122.91273993"/>
    <n v="512068683.5256899"/>
    <n v="8825960.7029900011"/>
    <n v="9299326.5157200005"/>
    <n v="1450320.2206299996"/>
    <n v="1811773.9441199994"/>
    <n v="886348.31666999997"/>
    <n v="827745.40113000001"/>
    <n v="4.1134006348681034"/>
    <n v="3.3929938192472475"/>
    <n v="47521.549679999938"/>
    <n v="15.061077012272506"/>
    <n v="40.959870601882983"/>
    <n v="38.118674350743483"/>
    <n v="0.57536368221774159"/>
    <n v="0.49575535509599583"/>
    <n v="6.4952769247654252E-2"/>
    <n v="6.7803876133027421E-2"/>
    <n v="5.9177350082508157E-2"/>
    <n v="6.1617822776731175E-2"/>
    <m/>
    <m/>
    <m/>
    <n v="0"/>
    <m/>
    <n v="0"/>
    <m/>
    <n v="0"/>
    <m/>
    <n v="53.460673236282872"/>
    <n v="34.28341652709581"/>
    <n v="25.704871131344291"/>
    <n v="8.5818949359979335"/>
    <n v="105.80864643728435"/>
    <n v="5.058808695486583"/>
    <n v="51.043226196714784"/>
    <n v="26.055953571587299"/>
    <s v="Medianas"/>
    <n v="2025"/>
    <n v="2"/>
    <d v="2026-08-03T00:00:00"/>
    <n v="1.0336597699512124"/>
    <s v="64 Miscelaneos"/>
    <n v="15.061077012272506"/>
    <n v="11.314264477665867"/>
    <n v="53.460673236282872"/>
    <n v="48.463428390490641"/>
    <n v="1.9126741279597652E-3"/>
    <n v="1.6920064782933318E-3"/>
    <m/>
    <m/>
    <m/>
    <m/>
    <n v="1.7212542204064919E-3"/>
    <n v="1.1512407057450024E-3"/>
    <x v="53"/>
    <x v="10"/>
  </r>
  <r>
    <n v="2026"/>
    <n v="6"/>
    <n v="37"/>
    <x v="27"/>
    <s v="Tecnicos"/>
    <n v="25"/>
    <s v="b7a56873cd771f2c446d369b649430b65a756ba278ff97ec81bb6f55b2e73569"/>
    <s v="62494afd1a4895e2be1120874c058412e30b56ad7bf55525b0ac454fd367add2"/>
    <x v="10"/>
    <n v="303901.44085000001"/>
    <n v="271562.31763999996"/>
    <n v="693632.40430000005"/>
    <n v="673843.39109000005"/>
    <n v="222406.70093000002"/>
    <n v="44776.005110000027"/>
    <n v="339387.14559000003"/>
    <n v="100352.42817"/>
    <n v="35563119.782749981"/>
    <n v="35274659.092"/>
    <n v="145.131"/>
    <n v="140.405"/>
    <n v="0"/>
    <n v="0"/>
    <n v="149120.91906000001"/>
    <n v="32151.190329999998"/>
    <n v="259119.15922"/>
    <n v="196058.89953"/>
    <n v="0"/>
    <n v="0"/>
    <n v="0"/>
    <n v="0"/>
    <n v="0"/>
    <n v="0"/>
    <s v="Tecnicos"/>
    <s v="Daños Sin Autos"/>
    <s v="Diversos"/>
    <x v="54"/>
    <x v="0"/>
    <n v="7921715.0272200005"/>
    <n v="7089738.4457900003"/>
    <n v="558940177.29368985"/>
    <n v="533186385.44996989"/>
    <n v="535437122.91273993"/>
    <n v="512068683.5256899"/>
    <n v="9905404.8665500041"/>
    <n v="9737930.0558699984"/>
    <n v="2805612.6424699998"/>
    <n v="3315830.0159999998"/>
    <n v="453668.67888000002"/>
    <n v="409585.28729000001"/>
    <n v="3.0680365411035151"/>
    <n v="2.7887067999251332"/>
    <n v="32339.123210000049"/>
    <n v="11.908545887751188"/>
    <n v="66.987529665980105"/>
    <n v="66.301775495105801"/>
    <n v="3.8363086756561775"/>
    <n v="3.8303573498012189"/>
    <n v="5.4371013785669921E-2"/>
    <n v="5.6757633687555653E-2"/>
    <n v="5.0931967704093084E-2"/>
    <n v="5.3032400999460064E-2"/>
    <m/>
    <m/>
    <m/>
    <n v="0"/>
    <m/>
    <n v="0"/>
    <m/>
    <n v="0"/>
    <m/>
    <n v="396.70956661635933"/>
    <n v="73.183825752170677"/>
    <n v="16.488298339447045"/>
    <n v="7.9272062566056176"/>
    <n v="363.81150286948031"/>
    <n v="32.163936368698657"/>
    <n v="57.54916753700634"/>
    <n v="16.398740586157569"/>
    <s v="Medianas"/>
    <n v="2025"/>
    <n v="2"/>
    <d v="2026-08-03T00:00:00"/>
    <n v="1.0336597699512124"/>
    <s v="65 Tecnicos"/>
    <n v="11.908545887751188"/>
    <n v="8.2643913799926114"/>
    <n v="396.70956661635927"/>
    <n v="380.53487332664929"/>
    <n v="1.9504261958379955E-3"/>
    <n v="9.4128482175464211E-4"/>
    <m/>
    <m/>
    <m/>
    <m/>
    <n v="1.9071321291379098E-3"/>
    <n v="7.7768856159486774E-4"/>
    <x v="54"/>
    <x v="10"/>
  </r>
  <r>
    <n v="2026"/>
    <n v="6"/>
    <n v="3"/>
    <x v="19"/>
    <s v="Total General"/>
    <n v="3"/>
    <s v="4e07408562bedb8b60ce05c1decfe3ad16b72230967de01f640b7e4729b49fce"/>
    <s v="62494afd1a4895e2be1120874c058412e30b56ad7bf55525b0ac454fd367add2"/>
    <x v="11"/>
    <n v="17351290.107669998"/>
    <n v="15439688.598989999"/>
    <n v="34290139.915639997"/>
    <n v="28684504.025210001"/>
    <n v="7154384.9185199998"/>
    <n v="5627099.2908600001"/>
    <n v="14279760.321439996"/>
    <n v="12616793.379829995"/>
    <n v="35563119.782749981"/>
    <n v="35274659.092"/>
    <n v="145.131"/>
    <n v="140.405"/>
    <n v="12815.878199999999"/>
    <n v="15613.042419999998"/>
    <n v="6389710.51083"/>
    <n v="6314347.4294699999"/>
    <n v="3885925.1571799996"/>
    <n v="5839987.2308100006"/>
    <n v="5803028.8637199998"/>
    <n v="4544907.27831"/>
    <n v="5838723.0068800002"/>
    <n v="5231176.6156400004"/>
    <n v="0"/>
    <n v="0"/>
    <s v="Total General"/>
    <s v="Totales"/>
    <s v="Total General"/>
    <x v="0"/>
    <x v="0"/>
    <n v="17351290.107669998"/>
    <n v="15439688.598989999"/>
    <n v="558940177.29368985"/>
    <n v="533186385.44996989"/>
    <n v="535437122.91273993"/>
    <n v="512068683.5256899"/>
    <n v="558940177.29368985"/>
    <n v="533186385.44996989"/>
    <n v="290994775.94425023"/>
    <n v="269811598.98249996"/>
    <n v="17351290.107669998"/>
    <n v="15439688.598989999"/>
    <n v="3.1043197130115994"/>
    <n v="2.895739467533486"/>
    <n v="1911601.508679999"/>
    <n v="12.381088494265668"/>
    <n v="100"/>
    <n v="100"/>
    <n v="100"/>
    <n v="100"/>
    <n v="3.1043197130115994"/>
    <n v="3.2405840695692167"/>
    <n v="2.895739467533486"/>
    <n v="3.0151597033204256"/>
    <n v="1.0382200277348919"/>
    <n v="1.044606067710194"/>
    <m/>
    <n v="1258121.5854099998"/>
    <n v="27.682007758755113"/>
    <n v="607546.39123999979"/>
    <n v="11.613952957037954"/>
    <n v="0"/>
    <m/>
    <n v="27.141615043842272"/>
    <n v="41.232581981656004"/>
    <n v="36.445678646835546"/>
    <n v="2.4585956553016133"/>
    <n v="1.1935212973595677"/>
    <n v="-33.460040174762064"/>
    <n v="164.4321558541541"/>
    <n v="108.12262390159724"/>
    <s v="Medianas"/>
    <n v="2025"/>
    <n v="2"/>
    <d v="2026-08-03T00:00:00"/>
    <n v="1.0336597699512124"/>
    <s v="10 Total General"/>
    <n v="12.381088494265668"/>
    <n v="8.7215462584656152"/>
    <n v="27.141615043842275"/>
    <n v="23.001415688107141"/>
    <n v="9.6420505639307139E-2"/>
    <n v="9.6368008805924183E-4"/>
    <n v="105619924.52338001"/>
    <n v="85938564.319059998"/>
    <n v="0.2969928543069254"/>
    <n v="0.24322594732248956"/>
    <n v="8.118375865699802E-2"/>
    <n v="8.385307063831116E-4"/>
    <x v="0"/>
    <x v="11"/>
  </r>
  <r>
    <n v="2026"/>
    <n v="6"/>
    <n v="3"/>
    <x v="19"/>
    <s v="Total General Sin Pensiones"/>
    <n v="3"/>
    <s v="4e07408562bedb8b60ce05c1decfe3ad16b72230967de01f640b7e4729b49fce"/>
    <s v="62494afd1a4895e2be1120874c058412e30b56ad7bf55525b0ac454fd367add2"/>
    <x v="11"/>
    <n v="17351290.107669998"/>
    <n v="15439688.598989999"/>
    <n v="34290139.915639997"/>
    <n v="28684504.025210001"/>
    <n v="7154384.9185199998"/>
    <n v="5627099.2908600001"/>
    <n v="14279760.321439996"/>
    <n v="12616793.379829995"/>
    <n v="35563119.782749981"/>
    <n v="35274659.092"/>
    <n v="145.131"/>
    <n v="140.405"/>
    <n v="12815.878199999999"/>
    <n v="15613.042419999998"/>
    <n v="6389710.51083"/>
    <n v="6314347.4294699999"/>
    <n v="3885925.1571799996"/>
    <n v="5839987.2308100006"/>
    <n v="5803028.8637199998"/>
    <n v="4544907.27831"/>
    <n v="5838723.0068800002"/>
    <n v="5231176.6156400004"/>
    <n v="0"/>
    <n v="0"/>
    <s v="Total General Sin Pensiones"/>
    <s v="Totales"/>
    <s v="Total General Sin Pensiones"/>
    <x v="1"/>
    <x v="0"/>
    <n v="17351290.107669998"/>
    <n v="15439688.598989999"/>
    <n v="558940177.29368985"/>
    <n v="533186385.44996989"/>
    <n v="535437122.91273993"/>
    <n v="512068683.5256899"/>
    <n v="535437122.91273993"/>
    <n v="512068683.5256899"/>
    <n v="272087211.59836"/>
    <n v="252694789.22596997"/>
    <n v="17351290.107669998"/>
    <n v="15439688.598989999"/>
    <n v="3.2405840695692167"/>
    <n v="3.0151597033204256"/>
    <n v="1911601.508679999"/>
    <n v="12.381088494265668"/>
    <n v="100"/>
    <n v="100"/>
    <n v="100"/>
    <n v="100"/>
    <n v="3.1043197130115994"/>
    <n v="3.2405840695692167"/>
    <n v="2.895739467533486"/>
    <n v="3.0151597033204256"/>
    <n v="1.0837927770401752"/>
    <n v="1.0904591327395758"/>
    <m/>
    <n v="1258121.5854099998"/>
    <n v="27.682007758755113"/>
    <n v="607546.39123999979"/>
    <n v="11.613952957037954"/>
    <n v="0"/>
    <m/>
    <n v="27.141615043842272"/>
    <n v="41.232581981656004"/>
    <n v="36.445678646835546"/>
    <n v="2.6294454915730863"/>
    <n v="1.1935212973595677"/>
    <n v="-33.460040174762064"/>
    <n v="164.4321558541541"/>
    <n v="108.12262390159724"/>
    <s v="Medianas"/>
    <n v="2025"/>
    <n v="2"/>
    <d v="2026-08-03T00:00:00"/>
    <n v="1.0336597699512124"/>
    <s v="11 Total General Sin Pensiones"/>
    <n v="12.381088494265668"/>
    <n v="8.7215462584656152"/>
    <n v="27.141615043842275"/>
    <n v="23.001415688107141"/>
    <n v="9.6420505639307139E-2"/>
    <n v="1.0501385111945788E-3"/>
    <m/>
    <m/>
    <m/>
    <m/>
    <n v="8.118375865699802E-2"/>
    <n v="9.0911880365273181E-4"/>
    <x v="1"/>
    <x v="11"/>
  </r>
  <r>
    <n v="2026"/>
    <n v="6"/>
    <n v="91"/>
    <x v="32"/>
    <s v="Vida Total"/>
    <n v="218"/>
    <s v="5966abd0cbfc86f98a186531b2b4ee5f6e910120ce13222f98207203dfc9a9a2"/>
    <s v="62494afd1a4895e2be1120874c058412e30b56ad7bf55525b0ac454fd367add2"/>
    <x v="11"/>
    <n v="4660143.1311400002"/>
    <n v="3543259.5221799999"/>
    <n v="7088155.3859800007"/>
    <n v="5551307.7611299995"/>
    <n v="1632882.9831400001"/>
    <n v="1371986.8728700001"/>
    <n v="3437987.8093899996"/>
    <n v="2998772.7810700005"/>
    <n v="35563119.782749981"/>
    <n v="35274659.092"/>
    <n v="145.131"/>
    <n v="140.405"/>
    <n v="-37390.757829999995"/>
    <n v="27549.60916"/>
    <n v="659678.44933000009"/>
    <n v="772857.91524999996"/>
    <n v="1883711.6288299998"/>
    <n v="1793323.65708"/>
    <n v="1580203.6568100001"/>
    <n v="631432.46272000007"/>
    <n v="3079939.4743300001"/>
    <n v="2911827.0594599997"/>
    <n v="0"/>
    <n v="0"/>
    <s v="Vida Total"/>
    <s v="Totales"/>
    <s v="Vida Total"/>
    <x v="2"/>
    <x v="0"/>
    <n v="4740041.6585600004"/>
    <n v="3561914.8073400003"/>
    <n v="558940177.29368985"/>
    <n v="533186385.44996989"/>
    <n v="535437122.91273993"/>
    <n v="512068683.5256899"/>
    <n v="229504437.01060998"/>
    <n v="215530450.89256996"/>
    <n v="107972465.57320999"/>
    <n v="106915701.13472"/>
    <n v="4660143.1311400002"/>
    <n v="3543259.5221799999"/>
    <n v="2.0305241989393705"/>
    <n v="1.6439716557481332"/>
    <n v="1116883.6089600003"/>
    <n v="31.521360542984866"/>
    <n v="100"/>
    <n v="100"/>
    <n v="98.314391872997319"/>
    <n v="99.476256840237795"/>
    <n v="0.83374631498200069"/>
    <n v="0.87034367467633789"/>
    <n v="0.66454426048214843"/>
    <n v="0.69195005204848437"/>
    <n v="0.68852858680764728"/>
    <n v="1.3419956121317231"/>
    <m/>
    <n v="948771.19409"/>
    <n v="150.25695543162456"/>
    <n v="168112.41487000044"/>
    <n v="5.7734340480089186"/>
    <n v="0"/>
    <m/>
    <n v="19.015933419555452"/>
    <n v="35.039331136178035"/>
    <n v="38.721038193270175"/>
    <n v="1.5123142501852336"/>
    <n v="-14.644278551949508"/>
    <n v="5.0402486686187409"/>
    <n v="35.020139985000561"/>
    <n v="43.096398812270998"/>
    <s v="Medianas"/>
    <n v="2025"/>
    <n v="2"/>
    <d v="2026-08-03T00:00:00"/>
    <n v="1.0336597699512124"/>
    <s v="12 Vida Total"/>
    <n v="31.521360542984866"/>
    <n v="27.238540539497354"/>
    <n v="19.015933419555449"/>
    <n v="15.140336191252619"/>
    <n v="1.9931196782735961E-2"/>
    <n v="4.1230285224783721E-4"/>
    <m/>
    <m/>
    <m/>
    <m/>
    <n v="1.571148063477798E-2"/>
    <n v="2.7026428049032583E-4"/>
    <x v="2"/>
    <x v="11"/>
  </r>
  <r>
    <n v="2026"/>
    <n v="6"/>
    <n v="22"/>
    <x v="29"/>
    <s v="Vida Individual"/>
    <n v="16"/>
    <s v="b17ef6d19c7a5b1ee83b907c595526dcb1eb06db8227d650d5dda0a9f4ce8cd9"/>
    <s v="62494afd1a4895e2be1120874c058412e30b56ad7bf55525b0ac454fd367add2"/>
    <x v="11"/>
    <n v="1894131.05223"/>
    <n v="1854232.4068199999"/>
    <n v="3695662.9274700005"/>
    <n v="3596033.0770599996"/>
    <n v="1051405.4211800001"/>
    <n v="1010147.30717"/>
    <n v="2249324.4992900002"/>
    <n v="2032967.3226900001"/>
    <n v="35563119.782749981"/>
    <n v="35274659.092"/>
    <n v="145.131"/>
    <n v="140.405"/>
    <n v="-19743.840110000001"/>
    <n v="0"/>
    <n v="1036240.16854"/>
    <n v="1005724.29159"/>
    <n v="1782405.1159999999"/>
    <n v="1641387.1358599998"/>
    <n v="532918.57883000001"/>
    <n v="496917.95260999998"/>
    <n v="1361212.4734"/>
    <n v="1357314.4542100001"/>
    <n v="0"/>
    <n v="0"/>
    <s v="Vida Individual"/>
    <s v="Vida"/>
    <s v="Vida"/>
    <x v="3"/>
    <x v="0"/>
    <n v="18235846.34637"/>
    <n v="17846008.112819999"/>
    <n v="558940177.29368985"/>
    <n v="533186385.44996989"/>
    <n v="535437122.91273993"/>
    <n v="512068683.5256899"/>
    <n v="171635604.89679998"/>
    <n v="160803690.49424002"/>
    <n v="79251984.91757001"/>
    <n v="77260926.294649988"/>
    <n v="3639318.3983200002"/>
    <n v="3497768.0603400003"/>
    <n v="1.1035769957922725"/>
    <n v="1.1531031415516042"/>
    <n v="39898.645410000114"/>
    <n v="2.1517607643599668"/>
    <n v="52.046313208110021"/>
    <n v="53.011874281903047"/>
    <n v="10.386855735966666"/>
    <n v="10.39018023021058"/>
    <n v="0.33887903020339627"/>
    <n v="0.35375415173420582"/>
    <n v="0.34776439485700011"/>
    <n v="0.36210619131270799"/>
    <n v="0.31049418863319772"/>
    <n v="0.79308280715907498"/>
    <m/>
    <n v="36000.626220000035"/>
    <n v="7.2447827716650703"/>
    <n v="3898.0191899999045"/>
    <n v="0.28718615483018795"/>
    <n v="0"/>
    <m/>
    <n v="4.0843660837534213"/>
    <n v="55.508589014585795"/>
    <n v="54.477923234142914"/>
    <n v="1.326661309837939"/>
    <n v="3.0342189410336173"/>
    <n v="8.5913906024439601"/>
    <n v="58.137185493805553"/>
    <n v="61.272826478139407"/>
    <s v="Medianas"/>
    <n v="2025"/>
    <n v="2"/>
    <d v="2026-08-03T00:00:00"/>
    <n v="1.0336597699512124"/>
    <s v="13 Vida Individual"/>
    <n v="2.1517607643599668"/>
    <n v="-1.1746768773042138"/>
    <n v="4.0843660837534257"/>
    <n v="0.69499569347279888"/>
    <n v="1.0391841182793517E-2"/>
    <n v="1.2178821856418973E-4"/>
    <m/>
    <m/>
    <m/>
    <m/>
    <n v="1.017760255481648E-2"/>
    <n v="1.3296468550561791E-4"/>
    <x v="3"/>
    <x v="11"/>
  </r>
  <r>
    <n v="2026"/>
    <n v="6"/>
    <n v="60"/>
    <x v="61"/>
    <s v="Vida Gpo y Col"/>
    <n v="210"/>
    <s v="d29d53701d3c859e29e1b90028eec1ca8e2f29439198b6e036c60951fb458aa1"/>
    <s v="62494afd1a4895e2be1120874c058412e30b56ad7bf55525b0ac454fd367add2"/>
    <x v="11"/>
    <n v="1560244.6412"/>
    <n v="1338771.2381899999"/>
    <n v="4709613.7350600008"/>
    <n v="3668363.3116700007"/>
    <n v="1580582.2069199998"/>
    <n v="1082103.2394399999"/>
    <n v="3254824.4049099996"/>
    <n v="2388585.1144599998"/>
    <n v="35563119.782749981"/>
    <n v="35274659.092"/>
    <n v="145.131"/>
    <n v="140.405"/>
    <n v="1607.2548400000001"/>
    <n v="-13437.37815"/>
    <n v="1409758.9012200001"/>
    <n v="886090.34791999997"/>
    <n v="1696807.4973599999"/>
    <n v="1115349.17894"/>
    <n v="546397.15014000004"/>
    <n v="1118410.62372"/>
    <n v="998671.62924000004"/>
    <n v="210623.81323"/>
    <n v="15175.86182"/>
    <n v="9736.8012400000007"/>
    <s v="Vida Gpo y Col"/>
    <s v="Vida"/>
    <s v="Vida"/>
    <x v="4"/>
    <x v="0"/>
    <n v="2122955.09326"/>
    <n v="1886412.94463"/>
    <n v="558940177.29368985"/>
    <n v="533186385.44996989"/>
    <n v="535437122.91273993"/>
    <n v="512068683.5256899"/>
    <n v="57868832.11381001"/>
    <n v="54726760.39833001"/>
    <n v="28720480.655640002"/>
    <n v="29654774.840070006"/>
    <n v="2122955.09326"/>
    <n v="1886412.94463"/>
    <n v="2.6961744072033174"/>
    <n v="2.4462826384125829"/>
    <n v="221473.40301000001"/>
    <n v="16.543035635380775"/>
    <n v="73.494001175695871"/>
    <n v="70.969150312557133"/>
    <n v="73.494001175695871"/>
    <n v="70.969150312557133"/>
    <n v="0.2791434047118399"/>
    <n v="0.291396426290426"/>
    <n v="0.25108878897201697"/>
    <n v="0.26144368543928648"/>
    <n v="0.94419937327473047"/>
    <n v="1.7257504476259746"/>
    <n v="2.6224586302612422E-2"/>
    <n v="-572013.47357999999"/>
    <n v="-51.145211020742821"/>
    <n v="788047.81601000007"/>
    <n v="374.14943919444488"/>
    <n v="5439.0605799999994"/>
    <n v="55.86085661947844"/>
    <n v="46.065749487818564"/>
    <n v="101.30348569595841"/>
    <n v="80.828091355098749"/>
    <n v="5.5033278372714562"/>
    <n v="59.098776386545083"/>
    <n v="52.132402067360047"/>
    <n v="83.083019341521762"/>
    <n v="79.445106936118265"/>
    <s v="Medianas"/>
    <n v="2025"/>
    <n v="2"/>
    <d v="2026-08-03T00:00:00"/>
    <n v="1.0336597699512124"/>
    <s v="14 Vida Gpo y Col"/>
    <n v="16.543035635380775"/>
    <n v="12.74796506870095"/>
    <n v="46.065749487818564"/>
    <n v="41.309310601023689"/>
    <n v="1.3242971268635481E-2"/>
    <n v="7.2693564340581599E-4"/>
    <m/>
    <m/>
    <m/>
    <m/>
    <n v="1.038231379211107E-2"/>
    <n v="5.9842987469988277E-4"/>
    <x v="4"/>
    <x v="11"/>
  </r>
  <r>
    <n v="2026"/>
    <n v="6"/>
    <n v="16"/>
    <x v="50"/>
    <s v="Accidentes y Enfermedades Total"/>
    <n v="14"/>
    <s v="8527a891e224136950ff32ca212b45bc93f69fbb801c3b1ebedac52775f99e61"/>
    <s v="62494afd1a4895e2be1120874c058412e30b56ad7bf55525b0ac454fd367add2"/>
    <x v="11"/>
    <n v="1559693.10895"/>
    <n v="1394067.4186500001"/>
    <n v="2764378.0202000001"/>
    <n v="2508159.5877599996"/>
    <n v="1095166.2759399998"/>
    <n v="964330.57637000002"/>
    <n v="2272139.9004099998"/>
    <n v="1914590.1015100004"/>
    <n v="35563119.782749981"/>
    <n v="35274659.092"/>
    <n v="145.131"/>
    <n v="140.405"/>
    <n v="0"/>
    <n v="0"/>
    <n v="1031537.30326"/>
    <n v="896262.23658999999"/>
    <n v="1390606.8899400001"/>
    <n v="1261515.7439900001"/>
    <n v="0"/>
    <n v="0"/>
    <n v="0"/>
    <n v="0"/>
    <n v="0"/>
    <n v="0"/>
    <s v="Accidentes y Enfermedades Total"/>
    <s v="Totales"/>
    <s v="Accidentes y Enfermedades Total"/>
    <x v="18"/>
    <x v="0"/>
    <n v="2810084.57234"/>
    <n v="2671500.3155200002"/>
    <n v="558940177.29368985"/>
    <n v="533186385.44996989"/>
    <n v="535437122.91273993"/>
    <n v="512068683.5256899"/>
    <n v="104862690.40417002"/>
    <n v="96161356.508719951"/>
    <n v="73824842.736680001"/>
    <n v="63674470.30387"/>
    <n v="1559693.10895"/>
    <n v="1394067.4186500001"/>
    <n v="1.4873670539431216"/>
    <n v="1.4497168813582464"/>
    <n v="165625.6902999999"/>
    <n v="11.880751826220148"/>
    <n v="100"/>
    <n v="100"/>
    <n v="55.503422363235856"/>
    <n v="52.182940445531955"/>
    <n v="0.27904473006428271"/>
    <n v="0.29129342031149802"/>
    <n v="0.26145968027175154"/>
    <n v="0.27224227208185858"/>
    <m/>
    <m/>
    <m/>
    <n v="0"/>
    <m/>
    <n v="0"/>
    <m/>
    <n v="0"/>
    <m/>
    <n v="13.567515411831144"/>
    <n v="70.216779804667866"/>
    <n v="69.173883807129457"/>
    <n v="1.4834657756688516"/>
    <n v="15.093246278531126"/>
    <n v="10.23301901422986"/>
    <n v="74.178929410058316"/>
    <n v="71.046456681963093"/>
    <s v="Medianas"/>
    <n v="2025"/>
    <n v="2"/>
    <d v="2026-08-03T00:00:00"/>
    <n v="1.0336597699512124"/>
    <s v="28 Accidentes y Enfermedades Total"/>
    <n v="11.880751826220148"/>
    <n v="8.2375023954940012"/>
    <n v="13.56751541183114"/>
    <n v="9.8693387449831764"/>
    <n v="7.7731594896263056E-3"/>
    <n v="2.212260753155441E-4"/>
    <m/>
    <m/>
    <m/>
    <m/>
    <n v="7.0986698067704431E-3"/>
    <n v="2.1016790360950795E-4"/>
    <x v="18"/>
    <x v="11"/>
  </r>
  <r>
    <n v="2026"/>
    <n v="6"/>
    <n v="41"/>
    <x v="11"/>
    <s v="Accidentes Personales"/>
    <n v="29"/>
    <s v="35135aaa6cc23891b40cb3f378c53a17a1127210ce60e125ccf03efcfdaec458"/>
    <s v="62494afd1a4895e2be1120874c058412e30b56ad7bf55525b0ac454fd367add2"/>
    <x v="11"/>
    <n v="84309.909680000012"/>
    <n v="87945.379050000003"/>
    <n v="233743.94675"/>
    <n v="232080.59625"/>
    <n v="42181.339800000002"/>
    <n v="49409.125469999992"/>
    <n v="84252.284740000032"/>
    <n v="78395.790369999988"/>
    <n v="35563119.782749981"/>
    <n v="35274659.092"/>
    <n v="145.131"/>
    <n v="140.405"/>
    <n v="0"/>
    <n v="0"/>
    <n v="36930.768329999999"/>
    <n v="54524.977439999995"/>
    <n v="67439.521959999998"/>
    <n v="69394.298389999996"/>
    <n v="0"/>
    <n v="0"/>
    <n v="0"/>
    <n v="0"/>
    <n v="0"/>
    <n v="0"/>
    <s v="Accidentes Personales"/>
    <s v="Accidentes y Enfermedades"/>
    <s v="Accidentes Personales"/>
    <x v="19"/>
    <x v="0"/>
    <n v="24204021.398200002"/>
    <n v="22924639.598130003"/>
    <n v="558940177.29368985"/>
    <n v="533186385.44996989"/>
    <n v="535437122.91273993"/>
    <n v="512068683.5256899"/>
    <n v="3258047.170789999"/>
    <n v="3201354.5602400005"/>
    <n v="762805.7273899999"/>
    <n v="869289.54186999996"/>
    <n v="4614988.4088500002"/>
    <n v="3536445.4395100004"/>
    <n v="2.5877436777429121"/>
    <n v="2.7471302348780409"/>
    <n v="-3635.4693699999916"/>
    <n v="-4.1337810005152136"/>
    <n v="1.8268715370621924"/>
    <n v="2.4868297999865496"/>
    <n v="0.348330173292071"/>
    <n v="0.38362818605520776"/>
    <n v="1.5083887883711778E-2"/>
    <n v="1.5745996321913598E-2"/>
    <n v="1.6494303202393402E-2"/>
    <n v="1.7174527925527375E-2"/>
    <m/>
    <m/>
    <m/>
    <n v="0"/>
    <m/>
    <n v="0"/>
    <m/>
    <n v="0"/>
    <m/>
    <n v="-14.628442825583953"/>
    <n v="50.031295206103451"/>
    <n v="56.181604995879532"/>
    <n v="5.5297618103008732"/>
    <n v="-32.26816394259108"/>
    <n v="-2.8169121604400993"/>
    <n v="54.761313924948226"/>
    <n v="78.572705114138415"/>
    <s v="Medianas"/>
    <n v="2025"/>
    <n v="2"/>
    <d v="2026-08-03T00:00:00"/>
    <n v="1.0336597699512124"/>
    <s v="29 Accidentes Personales"/>
    <n v="-4.1337810005152136"/>
    <n v="-7.2555382473581718"/>
    <n v="-14.62844282558396"/>
    <n v="-17.408455222703036"/>
    <n v="6.5726502111712463E-4"/>
    <n v="6.6964173416984125E-4"/>
    <m/>
    <m/>
    <m/>
    <m/>
    <n v="6.568415859090059E-4"/>
    <n v="7.5467245273810814E-4"/>
    <x v="19"/>
    <x v="11"/>
  </r>
  <r>
    <n v="2026"/>
    <n v="6"/>
    <n v="104"/>
    <x v="53"/>
    <s v="AP Individual"/>
    <n v="225"/>
    <s v="0e6523810856a138a75dec70a9cf3778a5c70b83ac915f22c33f05db97cb3e68"/>
    <s v="62494afd1a4895e2be1120874c058412e30b56ad7bf55525b0ac454fd367add2"/>
    <x v="11"/>
    <n v="23537.446350000002"/>
    <n v="14647.114109999999"/>
    <n v="48762.460810000004"/>
    <n v="54818.941800000001"/>
    <n v="-632.96987999999999"/>
    <n v="8330.5094000000008"/>
    <n v="571.46362999999997"/>
    <n v="14878.013449999999"/>
    <n v="35563119.782749981"/>
    <n v="35274659.092"/>
    <n v="145.131"/>
    <n v="140.405"/>
    <n v="0"/>
    <n v="0"/>
    <n v="-632.96987999999999"/>
    <n v="7479.6430199999995"/>
    <n v="21466.166109999998"/>
    <n v="15935.032160000001"/>
    <n v="0"/>
    <n v="0"/>
    <n v="0"/>
    <n v="0"/>
    <n v="0"/>
    <n v="0"/>
    <s v="AP Individual"/>
    <s v="Accidentes y Enfermedades"/>
    <s v="Accidentes Personales"/>
    <x v="20"/>
    <x v="0"/>
    <n v="2536028.02079"/>
    <n v="2462424.9121500002"/>
    <n v="558940177.29368985"/>
    <n v="533186385.44996989"/>
    <n v="535437122.91273993"/>
    <n v="512068683.5256899"/>
    <n v="1831690.0583299999"/>
    <n v="1927936.4523199999"/>
    <n v="148204.84184000004"/>
    <n v="240716.59444999998"/>
    <n v="51510.861600000004"/>
    <n v="29507.031230000001"/>
    <n v="1.2850125075996597"/>
    <n v="0.75973012971326204"/>
    <n v="8890.3322400000034"/>
    <n v="60.69681831679268"/>
    <n v="45.694142203981308"/>
    <n v="49.639402879365839"/>
    <n v="0.92812248749001747"/>
    <n v="0.59482480207736632"/>
    <n v="4.2110850688825098E-3"/>
    <n v="4.3959309772841236E-3"/>
    <n v="2.7470907940829953E-3"/>
    <n v="2.8603807616493638E-3"/>
    <m/>
    <m/>
    <m/>
    <n v="0"/>
    <m/>
    <n v="0"/>
    <m/>
    <n v="0"/>
    <m/>
    <n v="-107.59821338176509"/>
    <n v="-2.6892037079459978"/>
    <n v="56.874749096905894"/>
    <n v="-0.42709122869504207"/>
    <n v="-108.46256804378879"/>
    <n v="34.710528943168441"/>
    <n v="-2.9486862104599636"/>
    <n v="46.938361622986513"/>
    <s v="Medianas"/>
    <n v="2025"/>
    <n v="2"/>
    <d v="2026-08-03T00:00:00"/>
    <n v="1.0336597699512124"/>
    <s v="30 AP Individual"/>
    <n v="60.69681831679268"/>
    <n v="55.463937930347598"/>
    <n v="-107.59821338176512"/>
    <n v="-107.35078756342016"/>
    <n v="1.3711525059635632E-4"/>
    <n v="1.6512571446875653E-4"/>
    <m/>
    <m/>
    <m/>
    <m/>
    <n v="1.5515024199169988E-4"/>
    <n v="5.7718986999412998E-5"/>
    <x v="20"/>
    <x v="11"/>
  </r>
  <r>
    <n v="2026"/>
    <n v="6"/>
    <n v="10"/>
    <x v="17"/>
    <s v="AP Gpo y Col"/>
    <n v="10"/>
    <s v="4a44dc15364204a80fe80e9039455cc1608281820fe2b24f1e5233ade6af1dd5"/>
    <s v="62494afd1a4895e2be1120874c058412e30b56ad7bf55525b0ac454fd367add2"/>
    <x v="11"/>
    <n v="44204.24611"/>
    <n v="32800.599579999995"/>
    <n v="209554.02100000001"/>
    <n v="173880.70571000001"/>
    <n v="57107.725059999997"/>
    <n v="50638.045460000008"/>
    <n v="117057.90896"/>
    <n v="88026.359219999998"/>
    <n v="35563119.782749981"/>
    <n v="35274659.092"/>
    <n v="145.131"/>
    <n v="140.405"/>
    <n v="0"/>
    <n v="0"/>
    <n v="57107.725060000004"/>
    <n v="50638.045460000001"/>
    <n v="80961.823870000007"/>
    <n v="67440.71418000001"/>
    <n v="0"/>
    <n v="0"/>
    <n v="0"/>
    <n v="0"/>
    <n v="0"/>
    <n v="0"/>
    <s v="AP Gpo y Col"/>
    <s v="Accidentes y Enfermedades"/>
    <s v="Accidentes Personales"/>
    <x v="21"/>
    <x v="0"/>
    <n v="3435865.2452399996"/>
    <n v="3211255.1390500003"/>
    <n v="558940177.29368985"/>
    <n v="533186385.44996989"/>
    <n v="535437122.91273993"/>
    <n v="512068683.5256899"/>
    <n v="1426357.1124600004"/>
    <n v="1273418.1079200001"/>
    <n v="614600.88751999999"/>
    <n v="628572.9474200001"/>
    <n v="477216.67398000002"/>
    <n v="430154.52295000001"/>
    <n v="3.0991009000377265"/>
    <n v="2.5757918295646403"/>
    <n v="11403.646530000005"/>
    <n v="34.766579501654363"/>
    <n v="9.2629299268475656"/>
    <n v="7.6253062167179975"/>
    <n v="1.2865535448818881"/>
    <n v="1.0214261452206983"/>
    <n v="7.9085826901960747E-3"/>
    <n v="8.2557305458261926E-3"/>
    <n v="6.1518074120213533E-3"/>
    <n v="6.40550782253694E-3"/>
    <m/>
    <m/>
    <m/>
    <n v="0"/>
    <m/>
    <n v="0"/>
    <m/>
    <n v="0"/>
    <m/>
    <n v="12.776321718638449"/>
    <n v="129.19058707141019"/>
    <n v="154.38146286471027"/>
    <n v="9.2918390161194875"/>
    <n v="12.776321718638473"/>
    <n v="20.048882717807537"/>
    <n v="70.536608898161177"/>
    <n v="75.085274638175534"/>
    <s v="Medianas"/>
    <n v="2025"/>
    <n v="2"/>
    <d v="2026-08-03T00:00:00"/>
    <n v="1.0336597699512124"/>
    <s v="31 AP Gpo y Col"/>
    <n v="34.766579501654363"/>
    <n v="30.378083213991395"/>
    <n v="12.776321718638442"/>
    <n v="9.1039092330751732"/>
    <n v="5.8924532571983442E-4"/>
    <n v="9.6044263886146464E-4"/>
    <m/>
    <m/>
    <m/>
    <m/>
    <n v="4.921224796169642E-4"/>
    <n v="6.6347035492519556E-4"/>
    <x v="21"/>
    <x v="11"/>
  </r>
  <r>
    <n v="2026"/>
    <n v="6"/>
    <n v="3"/>
    <x v="19"/>
    <s v="Gastos Medicos"/>
    <n v="3"/>
    <s v="4e07408562bedb8b60ce05c1decfe3ad16b72230967de01f640b7e4729b49fce"/>
    <s v="62494afd1a4895e2be1120874c058412e30b56ad7bf55525b0ac454fd367add2"/>
    <x v="11"/>
    <n v="1513481.88643"/>
    <n v="1522292.48615"/>
    <n v="3526474.0959599996"/>
    <n v="3469090.1486499999"/>
    <n v="1397749.0301799995"/>
    <n v="1300545.0167300005"/>
    <n v="3102386.5418899991"/>
    <n v="2487233.100959999"/>
    <n v="35563119.782749981"/>
    <n v="35274659.092"/>
    <n v="145.131"/>
    <n v="140.405"/>
    <n v="282.55797999999999"/>
    <n v="321.78896000000003"/>
    <n v="1366687.2482499999"/>
    <n v="1272870.9153499999"/>
    <n v="1752603.7594100002"/>
    <n v="1645855.4739400002"/>
    <n v="0"/>
    <n v="0"/>
    <n v="0"/>
    <n v="0"/>
    <n v="0"/>
    <n v="0"/>
    <s v="Gastos Medicos"/>
    <s v="Accidentes y Enfermedades"/>
    <s v="Gastos Medicos"/>
    <x v="22"/>
    <x v="0"/>
    <n v="17351290.107669998"/>
    <n v="15439688.598989999"/>
    <n v="558940177.29368985"/>
    <n v="533186385.44996989"/>
    <n v="535437122.91273993"/>
    <n v="512068683.5256899"/>
    <n v="98610475.131789997"/>
    <n v="90208136.069440037"/>
    <n v="71280271.095210001"/>
    <n v="60948248.666680008"/>
    <n v="1514577.4511800001"/>
    <n v="1522406.3372500001"/>
    <n v="1.534808431261766"/>
    <n v="1.6875334670236133"/>
    <n v="-8810.5997200000565"/>
    <n v="-0.57877180634864356"/>
    <n v="99.927665320175834"/>
    <n v="99.992521635176217"/>
    <n v="8.722589945983195"/>
    <n v="9.8596061467818874"/>
    <n v="0.27077707917832416"/>
    <n v="0.28266286024337761"/>
    <n v="0.28550850653572063"/>
    <n v="0.29728287144387111"/>
    <m/>
    <m/>
    <m/>
    <n v="0"/>
    <m/>
    <n v="0"/>
    <m/>
    <n v="0"/>
    <m/>
    <n v="7.4740983356656132"/>
    <n v="92.353205063921123"/>
    <n v="85.433320374534816"/>
    <n v="1.9609199133277813"/>
    <n v="7.3704514549461253"/>
    <n v="6.4858845238978446"/>
    <n v="77.980390086010317"/>
    <n v="77.337951934678955"/>
    <s v="Medianas"/>
    <n v="2025"/>
    <n v="2"/>
    <d v="2026-08-03T00:00:00"/>
    <n v="1.0336597699512124"/>
    <s v="32 Gastos Medicos"/>
    <n v="-0.57877180634864356"/>
    <n v="-3.8162932486538299"/>
    <n v="7.4740983356656132"/>
    <n v="3.9743457760170622"/>
    <n v="9.9160988054555581E-3"/>
    <n v="2.3556369206722034E-4"/>
    <m/>
    <m/>
    <m/>
    <m/>
    <n v="9.8183248049138645E-3"/>
    <n v="2.8477692023247365E-4"/>
    <x v="22"/>
    <x v="11"/>
  </r>
  <r>
    <n v="2026"/>
    <n v="6"/>
    <n v="119"/>
    <x v="62"/>
    <s v="GMM. Individual"/>
    <n v="217"/>
    <s v="16badfc6202cb3f8889e0f2779b19218af4cbb736e56acadce8148aba9a7a9f8"/>
    <s v="62494afd1a4895e2be1120874c058412e30b56ad7bf55525b0ac454fd367add2"/>
    <x v="11"/>
    <n v="385672.56008999998"/>
    <n v="379932.73941000004"/>
    <n v="616500.26426000008"/>
    <n v="619537.83967999998"/>
    <n v="166427.98976000003"/>
    <n v="161836.66143999997"/>
    <n v="396279.71836999996"/>
    <n v="351500.39055999997"/>
    <n v="35563119.782749981"/>
    <n v="35274659.092"/>
    <n v="145.131"/>
    <n v="140.405"/>
    <n v="0"/>
    <n v="0"/>
    <n v="128798.54570999999"/>
    <n v="152211.40779"/>
    <n v="327578.57568000001"/>
    <n v="317270.12088999996"/>
    <n v="0"/>
    <n v="0"/>
    <n v="0"/>
    <n v="0"/>
    <n v="0"/>
    <n v="0"/>
    <s v="GMM. Individual"/>
    <s v="Accidentes y Enfermedades"/>
    <s v="Gastos Medicos"/>
    <x v="23"/>
    <x v="0"/>
    <n v="565259.48696000001"/>
    <n v="785916.87945000001"/>
    <n v="558940177.29368985"/>
    <n v="533186385.44996989"/>
    <n v="535437122.91273993"/>
    <n v="512068683.5256899"/>
    <n v="47491324.482370012"/>
    <n v="42836881.990619987"/>
    <n v="33535124.903859999"/>
    <n v="29112160.675519999"/>
    <n v="407033.78057"/>
    <n v="408210.44712000003"/>
    <n v="0.81209055399828112"/>
    <n v="0.88692902413671015"/>
    <n v="5739.8206799999462"/>
    <n v="1.5107465307973689"/>
    <n v="94.751978459850122"/>
    <n v="93.072762368159744"/>
    <n v="68.229294507584569"/>
    <n v="48.342610948359372"/>
    <n v="6.9000686613256645E-2"/>
    <n v="7.2029477147936366E-2"/>
    <n v="7.1257021892891154E-2"/>
    <n v="7.4195660002890851E-2"/>
    <m/>
    <m/>
    <m/>
    <n v="0"/>
    <m/>
    <n v="0"/>
    <m/>
    <n v="0"/>
    <m/>
    <n v="2.8370137391287464"/>
    <n v="43.152665494574627"/>
    <n v="42.59613469776707"/>
    <n v="0.49627961797405934"/>
    <n v="-15.381805095910938"/>
    <n v="3.2491098629404469"/>
    <n v="39.318366728542941"/>
    <n v="47.975336398845094"/>
    <s v="Medianas"/>
    <n v="2025"/>
    <n v="2"/>
    <d v="2026-08-03T00:00:00"/>
    <n v="1.0336597699512124"/>
    <s v="33 GMM. Individual"/>
    <n v="1.5107465307973689"/>
    <n v="-1.7948173260254201"/>
    <n v="2.8370137391287376"/>
    <n v="-0.51173826375913822"/>
    <n v="1.7335381935727578E-3"/>
    <n v="6.594910678932352E-5"/>
    <m/>
    <m/>
    <m/>
    <m/>
    <n v="1.7534349002951192E-3"/>
    <n v="7.8664309385609706E-5"/>
    <x v="23"/>
    <x v="11"/>
  </r>
  <r>
    <n v="2026"/>
    <n v="6"/>
    <n v="3"/>
    <x v="19"/>
    <s v="GMM. Gpo y Col"/>
    <n v="3"/>
    <s v="4e07408562bedb8b60ce05c1decfe3ad16b72230967de01f640b7e4729b49fce"/>
    <s v="62494afd1a4895e2be1120874c058412e30b56ad7bf55525b0ac454fd367add2"/>
    <x v="11"/>
    <n v="588254.03684000007"/>
    <n v="616778.97338999994"/>
    <n v="1686317.00043"/>
    <n v="1710753.4245999998"/>
    <n v="681552.55154000001"/>
    <n v="603759.50328000053"/>
    <n v="1553604.165950001"/>
    <n v="1211376.5999099999"/>
    <n v="35563119.782749981"/>
    <n v="35274659.092"/>
    <n v="145.131"/>
    <n v="140.405"/>
    <n v="282.55797999999999"/>
    <n v="321.78896000000003"/>
    <n v="651489.09616000007"/>
    <n v="584922.45396999991"/>
    <n v="790169.29854999995"/>
    <n v="768431.50639999995"/>
    <n v="0"/>
    <n v="0"/>
    <n v="0"/>
    <n v="0"/>
    <n v="0"/>
    <n v="0"/>
    <s v="GMM. Gpo y Col"/>
    <s v="Accidentes y Enfermedades"/>
    <s v="Gastos Medicos"/>
    <x v="24"/>
    <x v="0"/>
    <n v="17351290.107669998"/>
    <n v="15439688.598989999"/>
    <n v="558940177.29368985"/>
    <n v="533186385.44996989"/>
    <n v="535437122.91273993"/>
    <n v="512068683.5256899"/>
    <n v="51119150.649419993"/>
    <n v="47371254.078819998"/>
    <n v="37745146.191339992"/>
    <n v="31836731.141160015"/>
    <n v="1514577.4511800001"/>
    <n v="1522406.3372500001"/>
    <n v="1.1507508034988732"/>
    <n v="1.3020110727145937"/>
    <n v="-28524.936549999868"/>
    <n v="-4.6248231182749899"/>
    <n v="38.839482020658245"/>
    <n v="40.513426560225646"/>
    <n v="3.3902610883093187"/>
    <n v="3.994763038357827"/>
    <n v="0.10524454328694778"/>
    <n v="0.10986426074455576"/>
    <n v="0.11567792993616748"/>
    <n v="0.12044848537570386"/>
    <m/>
    <m/>
    <m/>
    <n v="0"/>
    <m/>
    <n v="0"/>
    <m/>
    <n v="0"/>
    <m/>
    <n v="12.884774125687271"/>
    <n v="115.86024215000437"/>
    <n v="97.889119008314992"/>
    <n v="1.8056693914630304"/>
    <n v="11.380421753037083"/>
    <n v="2.8288522749202016"/>
    <n v="82.449305149607184"/>
    <n v="76.11900983996405"/>
    <s v="Medianas"/>
    <n v="2025"/>
    <n v="2"/>
    <d v="2026-08-03T00:00:00"/>
    <n v="1.0336597699512124"/>
    <s v="34 GMM. Gpo y Col"/>
    <n v="-4.6248231182749899"/>
    <n v="-7.7305902248409888"/>
    <n v="12.884774125687267"/>
    <n v="9.208830030228718"/>
    <n v="4.7417577837137728E-3"/>
    <n v="1.3242274117533022E-4"/>
    <m/>
    <m/>
    <m/>
    <m/>
    <n v="4.8418265493555962E-3"/>
    <n v="1.6952328334714071E-4"/>
    <x v="24"/>
    <x v="11"/>
  </r>
  <r>
    <n v="2026"/>
    <n v="6"/>
    <n v="23"/>
    <x v="28"/>
    <s v="Daños"/>
    <n v="17"/>
    <s v="4523540f1504cd17100c4835e85b7eefd49911580f8efff0599a8f283be6b9e3"/>
    <s v="62494afd1a4895e2be1120874c058412e30b56ad7bf55525b0ac454fd367add2"/>
    <x v="11"/>
    <n v="7327639.8666599998"/>
    <n v="6760144.0851199999"/>
    <n v="13839021.863639999"/>
    <n v="13352813.809069999"/>
    <n v="3041549.6588800005"/>
    <n v="2358260.1555800005"/>
    <n v="6769344.0233999984"/>
    <n v="4755620.7068900028"/>
    <n v="35563119.782749981"/>
    <n v="35274659.092"/>
    <n v="145.131"/>
    <n v="140.405"/>
    <n v="28706.291989999998"/>
    <n v="8026.4751900000001"/>
    <n v="2078398.3093800002"/>
    <n v="1739838.7505099999"/>
    <n v="2967579.6705800002"/>
    <n v="2852172.5413200003"/>
    <n v="0"/>
    <n v="0"/>
    <n v="0"/>
    <n v="0"/>
    <n v="0"/>
    <n v="0"/>
    <s v="Daños"/>
    <s v="Totales"/>
    <s v="Daños Total"/>
    <x v="28"/>
    <x v="0"/>
    <n v="12771305.68936"/>
    <n v="12724961.123440001"/>
    <n v="558940177.29368985"/>
    <n v="533186385.44996989"/>
    <n v="535437122.91273993"/>
    <n v="512068683.5256899"/>
    <n v="201069995.49796006"/>
    <n v="200376876.12440008"/>
    <n v="90289903.28847003"/>
    <n v="82104617.787379965"/>
    <n v="7327639.8666599998"/>
    <n v="6760144.0851199999"/>
    <n v="3.6443228879140954"/>
    <n v="3.3737146799928635"/>
    <n v="567495.78153999988"/>
    <n v="8.394729082611363"/>
    <n v="100"/>
    <n v="100"/>
    <n v="57.375808275928954"/>
    <n v="53.125066705842293"/>
    <n v="1.3109882174044827"/>
    <n v="1.3685341477255368"/>
    <n v="1.2678763504838815"/>
    <n v="1.3201635449711799"/>
    <m/>
    <m/>
    <m/>
    <n v="0"/>
    <m/>
    <n v="0"/>
    <m/>
    <n v="0"/>
    <m/>
    <n v="28.974305556714498"/>
    <n v="41.507903147898077"/>
    <n v="34.884761713450061"/>
    <n v="3.3686487061155206"/>
    <n v="19.459249241963271"/>
    <n v="4.0462884901973251"/>
    <n v="70.036815859901964"/>
    <n v="61.000473334084951"/>
    <s v="Medianas"/>
    <n v="2025"/>
    <n v="2"/>
    <d v="2026-08-03T00:00:00"/>
    <n v="1.0336597699512124"/>
    <s v="38 Daños Total"/>
    <n v="8.394729082611363"/>
    <n v="4.8649973943819607"/>
    <n v="28.974305556714498"/>
    <n v="24.774427046533816"/>
    <n v="3.8913970282080448E-2"/>
    <n v="1.3281089311374533E-3"/>
    <m/>
    <m/>
    <m/>
    <m/>
    <n v="3.7791541130174126E-2"/>
    <n v="1.1381950741999349E-3"/>
    <x v="28"/>
    <x v="11"/>
  </r>
  <r>
    <n v="2026"/>
    <n v="6"/>
    <n v="41"/>
    <x v="11"/>
    <s v="Automoviles"/>
    <n v="29"/>
    <s v="35135aaa6cc23891b40cb3f378c53a17a1127210ce60e125ccf03efcfdaec458"/>
    <s v="62494afd1a4895e2be1120874c058412e30b56ad7bf55525b0ac454fd367add2"/>
    <x v="11"/>
    <n v="2127930.31268"/>
    <n v="2041340.17622"/>
    <n v="4167229.4419799997"/>
    <n v="3784198.6621099999"/>
    <n v="1451444.8474900005"/>
    <n v="1130883.0007500001"/>
    <n v="2912437.3943499997"/>
    <n v="2364371.0649999976"/>
    <n v="35563119.782749981"/>
    <n v="35274659.092"/>
    <n v="145.131"/>
    <n v="140.405"/>
    <n v="912.27312000000006"/>
    <n v="967.93931000000009"/>
    <n v="1454683.59993"/>
    <n v="1123116.1813399999"/>
    <n v="1972785.1803900001"/>
    <n v="1881158.3236099998"/>
    <n v="0"/>
    <n v="0"/>
    <n v="0"/>
    <n v="0"/>
    <n v="0"/>
    <n v="0"/>
    <s v="Automoviles"/>
    <s v="Totales"/>
    <s v="Automoviles Total"/>
    <x v="29"/>
    <x v="0"/>
    <n v="24204021.398200002"/>
    <n v="22924639.598130003"/>
    <n v="558940177.29368985"/>
    <n v="533186385.44996989"/>
    <n v="535437122.91273993"/>
    <n v="512068683.5256899"/>
    <n v="111867630.92766999"/>
    <n v="104683930.16637003"/>
    <n v="65593449.113900006"/>
    <n v="57891971.036489993"/>
    <n v="2127930.31268"/>
    <n v="2041340.17622"/>
    <n v="1.9021859093948732"/>
    <n v="1.9500033796742047"/>
    <n v="86590.136459999951"/>
    <n v="4.2418278672367693"/>
    <n v="100"/>
    <n v="100"/>
    <n v="8.7916395282903252"/>
    <n v="8.9045682375155639"/>
    <n v="0.38070806127824641"/>
    <n v="0.39741927139907862"/>
    <n v="0.38285677052636291"/>
    <n v="0.39864577582932553"/>
    <m/>
    <m/>
    <m/>
    <n v="0"/>
    <m/>
    <n v="0"/>
    <m/>
    <n v="0"/>
    <m/>
    <n v="28.346154865481598"/>
    <n v="68.209228415097542"/>
    <n v="55.399046857740487"/>
    <n v="2.2127893365839526"/>
    <n v="29.522094338842496"/>
    <n v="4.8707679534471859"/>
    <n v="73.73755715472393"/>
    <n v="59.70343735793093"/>
    <s v="Medianas"/>
    <n v="2025"/>
    <n v="2"/>
    <d v="2026-08-03T00:00:00"/>
    <n v="1.0336597699512124"/>
    <s v="39 Automoviles Total"/>
    <n v="4.2418278672367693"/>
    <n v="0.84732994122122363"/>
    <n v="28.346154865481594"/>
    <n v="24.166731255816781"/>
    <n v="1.1717839906726433E-2"/>
    <n v="3.6183112339004011E-4"/>
    <m/>
    <m/>
    <m/>
    <m/>
    <n v="1.0710154535873097E-2"/>
    <n v="3.8025131807408206E-4"/>
    <x v="29"/>
    <x v="11"/>
  </r>
  <r>
    <n v="2026"/>
    <n v="6"/>
    <n v="41"/>
    <x v="11"/>
    <s v="Automoviles Residentes"/>
    <n v="29"/>
    <s v="35135aaa6cc23891b40cb3f378c53a17a1127210ce60e125ccf03efcfdaec458"/>
    <s v="62494afd1a4895e2be1120874c058412e30b56ad7bf55525b0ac454fd367add2"/>
    <x v="11"/>
    <n v="1514585.91386"/>
    <n v="1482431.9709000001"/>
    <n v="3008610.4356899997"/>
    <n v="2840177.3948499998"/>
    <n v="1158107.4869700009"/>
    <n v="864361.16821999964"/>
    <n v="2348448.3348400011"/>
    <n v="1867889.1414899996"/>
    <n v="35563119.782749981"/>
    <n v="35274659.092"/>
    <n v="145.131"/>
    <n v="140.405"/>
    <n v="2817.7829200000001"/>
    <n v="330.17303000000004"/>
    <n v="1160196.56333"/>
    <n v="856668.55111"/>
    <n v="1450485.7204800001"/>
    <n v="1437949.25385"/>
    <n v="0"/>
    <n v="0"/>
    <n v="0"/>
    <n v="0"/>
    <n v="0"/>
    <n v="0"/>
    <s v="Automoviles Residentes"/>
    <s v="Automóviles"/>
    <s v="Automóviles"/>
    <x v="30"/>
    <x v="0"/>
    <n v="24204021.398200002"/>
    <n v="22924639.598130003"/>
    <n v="558940177.29368985"/>
    <n v="533186385.44996989"/>
    <n v="535437122.91273993"/>
    <n v="512068683.5256899"/>
    <n v="70203684.327219978"/>
    <n v="63495573.047850005"/>
    <n v="41862778.105490007"/>
    <n v="35779806.134049997"/>
    <n v="2127930.31268"/>
    <n v="2041340.17622"/>
    <n v="2.1574165634961577"/>
    <n v="2.3347013023771677"/>
    <n v="32153.942959999898"/>
    <n v="2.1689995622854008"/>
    <n v="71.17648096062274"/>
    <n v="72.620525876537428"/>
    <n v="6.2575796349801456"/>
    <n v="6.4665442811189244"/>
    <n v="0.270974600751267"/>
    <n v="0.28286905204121077"/>
    <n v="0.27803260011017294"/>
    <n v="0.28949865879185877"/>
    <m/>
    <m/>
    <m/>
    <n v="0"/>
    <m/>
    <n v="0"/>
    <m/>
    <n v="0"/>
    <m/>
    <n v="33.984210484017964"/>
    <n v="76.463637775324642"/>
    <n v="58.306970248033494"/>
    <n v="2.7664372489844942"/>
    <n v="35.431207533732099"/>
    <n v="0.87182955840998666"/>
    <n v="79.986762154822415"/>
    <n v="59.575715124600883"/>
    <s v="Medianas"/>
    <n v="2025"/>
    <n v="2"/>
    <d v="2026-08-03T00:00:00"/>
    <n v="1.0336597699512124"/>
    <s v="41 Automoviles Residentes"/>
    <n v="2.1689995622854008"/>
    <n v="-1.1579994381442769"/>
    <n v="33.984210484017964"/>
    <n v="29.62119101369483"/>
    <n v="8.4599170547161526E-3"/>
    <n v="4.6544462284475702E-4"/>
    <m/>
    <m/>
    <m/>
    <m/>
    <n v="8.0383567365821199E-3"/>
    <n v="5.450830171321642E-4"/>
    <x v="30"/>
    <x v="11"/>
  </r>
  <r>
    <n v="2026"/>
    <n v="6"/>
    <n v="8"/>
    <x v="40"/>
    <s v="Camiones"/>
    <n v="8"/>
    <s v="2c624232cdd221771294dfbb310aca000a0df6ac8b66b696d90ef06fdefb64a3"/>
    <s v="62494afd1a4895e2be1120874c058412e30b56ad7bf55525b0ac454fd367add2"/>
    <x v="11"/>
    <n v="713075.11138000002"/>
    <n v="612508.09511999995"/>
    <n v="993956.10029000009"/>
    <n v="880376.07903999998"/>
    <n v="264732.92964000005"/>
    <n v="246881.45952999999"/>
    <n v="573943.80914999987"/>
    <n v="418627.06043000001"/>
    <n v="35563119.782749981"/>
    <n v="35274659.092"/>
    <n v="145.131"/>
    <n v="140.405"/>
    <n v="0"/>
    <n v="0"/>
    <n v="262696.63733"/>
    <n v="245969.95549000002"/>
    <n v="533118.21675000002"/>
    <n v="463402.6716"/>
    <n v="0"/>
    <n v="0"/>
    <n v="0"/>
    <n v="0"/>
    <n v="0"/>
    <n v="0"/>
    <s v="Camiones"/>
    <s v="Automóviles"/>
    <s v="Automóviles"/>
    <x v="31"/>
    <x v="0"/>
    <n v="2110711.4658499998"/>
    <n v="1860236.7715"/>
    <n v="558940177.29368985"/>
    <n v="533186385.44996989"/>
    <n v="535437122.91273993"/>
    <n v="512068683.5256899"/>
    <n v="37709407.170060001"/>
    <n v="36344121.306299999"/>
    <n v="21653502.093650013"/>
    <n v="20013592.176389989"/>
    <n v="1326929.0220699999"/>
    <n v="1138981.30645"/>
    <n v="1.8909740695848374"/>
    <n v="1.6853017024621968"/>
    <n v="100567.01626000006"/>
    <n v="16.418887694912399"/>
    <n v="53.738753129960784"/>
    <n v="53.776834760271662"/>
    <n v="33.78363755146605"/>
    <n v="32.926351338926857"/>
    <n v="0.12757628460931364"/>
    <n v="0.1331762555985887"/>
    <n v="0.1148769195603313"/>
    <n v="0.11961444134852489"/>
    <m/>
    <m/>
    <m/>
    <n v="0"/>
    <m/>
    <n v="0"/>
    <m/>
    <n v="0"/>
    <m/>
    <n v="7.2307860395773638"/>
    <n v="37.125532137514618"/>
    <n v="40.306644352452523"/>
    <n v="1.2225871293015191"/>
    <n v="6.8002946972440359"/>
    <n v="15.044269147023194"/>
    <n v="49.275494454392039"/>
    <n v="53.079097416666684"/>
    <s v="Medianas"/>
    <n v="2025"/>
    <n v="2"/>
    <d v="2026-08-03T00:00:00"/>
    <n v="1.0336597699512124"/>
    <s v="42 Camiones"/>
    <n v="16.418887694912399"/>
    <n v="12.627859842515926"/>
    <n v="7.230786039577354"/>
    <n v="3.738956624614044"/>
    <n v="2.7949069326930142E-3"/>
    <n v="3.5757829318422413E-4"/>
    <m/>
    <m/>
    <m/>
    <m/>
    <n v="2.491667245330881E-3"/>
    <n v="2.8402418283219791E-4"/>
    <x v="31"/>
    <x v="11"/>
  </r>
  <r>
    <n v="2026"/>
    <n v="6"/>
    <n v="8"/>
    <x v="40"/>
    <s v="Automoviles Turistas"/>
    <n v="8"/>
    <s v="2c624232cdd221771294dfbb310aca000a0df6ac8b66b696d90ef06fdefb64a3"/>
    <s v="62494afd1a4895e2be1120874c058412e30b56ad7bf55525b0ac454fd367add2"/>
    <x v="11"/>
    <n v="8652.7438000000002"/>
    <n v="8689.6228300000002"/>
    <n v="18178.478309999999"/>
    <n v="22746.720450000001"/>
    <n v="2093.6247899999998"/>
    <n v="5610.2917899999993"/>
    <n v="1456.3628399999993"/>
    <n v="6587.2206400000014"/>
    <n v="35563119.782749981"/>
    <n v="35274659.092"/>
    <n v="145.131"/>
    <n v="140.405"/>
    <n v="0"/>
    <n v="0"/>
    <n v="2093.6247899999998"/>
    <n v="5610.2917900000002"/>
    <n v="8750.3480099999997"/>
    <n v="10108.47925"/>
    <n v="0"/>
    <n v="0"/>
    <n v="0"/>
    <n v="0"/>
    <n v="0"/>
    <n v="0"/>
    <s v="Automoviles Turistas"/>
    <s v="Automóviles"/>
    <s v="Automóviles"/>
    <x v="32"/>
    <x v="0"/>
    <n v="2110711.4658499998"/>
    <n v="1860236.7715"/>
    <n v="558940177.29368985"/>
    <n v="533186385.44996989"/>
    <n v="535437122.91273993"/>
    <n v="512068683.5256899"/>
    <n v="1083502.1167600001"/>
    <n v="1101931.6082300001"/>
    <n v="570070.38715999969"/>
    <n v="595710.09883999999"/>
    <n v="1326929.0220699999"/>
    <n v="1138981.30645"/>
    <n v="0.79859039185583947"/>
    <n v="0.78858095775634229"/>
    <n v="-36.879030000000057"/>
    <n v="-0.42440311531910524"/>
    <n v="0.65208791548637468"/>
    <n v="0.76292936335223904"/>
    <n v="0.40994441637315282"/>
    <n v="0.46712455979424233"/>
    <n v="1.5480625926544368E-3"/>
    <n v="1.6160149212160874E-3"/>
    <n v="1.6297533221270458E-3"/>
    <n v="1.6969643154450104E-3"/>
    <m/>
    <m/>
    <m/>
    <n v="0"/>
    <m/>
    <n v="0"/>
    <m/>
    <n v="0"/>
    <m/>
    <n v="-62.682426006223821"/>
    <n v="24.196079745247971"/>
    <n v="64.563122010670739"/>
    <n v="0.36725724351866562"/>
    <n v="-62.682426006223821"/>
    <n v="-13.435564405001877"/>
    <n v="23.926188851087762"/>
    <n v="55.500848854193372"/>
    <s v="Medianas"/>
    <n v="2025"/>
    <n v="2"/>
    <d v="2026-08-03T00:00:00"/>
    <n v="1.0336597699512124"/>
    <s v="43 Automoviles Turistas"/>
    <n v="-0.42440311531910524"/>
    <n v="-3.6669513708744272"/>
    <n v="-62.682426006223821"/>
    <n v="-63.89762368759159"/>
    <n v="5.1116095609861353E-5"/>
    <n v="6.3774661396446335E-5"/>
    <m/>
    <m/>
    <m/>
    <m/>
    <n v="6.4378462379130575E-5"/>
    <n v="6.2185992693591013E-5"/>
    <x v="32"/>
    <x v="11"/>
  </r>
  <r>
    <n v="2026"/>
    <n v="6"/>
    <n v="13"/>
    <x v="7"/>
    <s v="Otros Automoviles y Obligatorios"/>
    <n v="13"/>
    <s v="3fdba35f04dc8c462986c992bcf875546257113072a909c162f7e470e581e278"/>
    <s v="62494afd1a4895e2be1120874c058412e30b56ad7bf55525b0ac454fd367add2"/>
    <x v="11"/>
    <n v="16231.95989"/>
    <n v="8585.0759600000001"/>
    <n v="24631.665800000002"/>
    <n v="9838.5215100000005"/>
    <n v="3877.5143799999978"/>
    <n v="1801.6958100000004"/>
    <n v="6659.7903300000025"/>
    <n v="6026.5563800000027"/>
    <n v="35563119.782749981"/>
    <n v="35274659.092"/>
    <n v="145.131"/>
    <n v="140.405"/>
    <n v="0"/>
    <n v="0"/>
    <n v="3877.5143800000001"/>
    <n v="1853.14555"/>
    <n v="11299.998750000001"/>
    <n v="6297.5979400000006"/>
    <n v="0"/>
    <n v="0"/>
    <n v="0"/>
    <n v="0"/>
    <n v="0"/>
    <n v="0"/>
    <s v="Otros Automoviles y Obligatorios"/>
    <s v="Automóviles"/>
    <s v="Automóviles"/>
    <x v="33"/>
    <x v="0"/>
    <n v="2672071.2804399999"/>
    <n v="699707.28188999998"/>
    <n v="558940177.29368985"/>
    <n v="533186385.44996989"/>
    <n v="535437122.91273993"/>
    <n v="512068683.5256899"/>
    <n v="2871037.3136300002"/>
    <n v="3742304.2039899998"/>
    <n v="1507098.5276000006"/>
    <n v="1502862.6272099994"/>
    <n v="235676.21567999999"/>
    <n v="143476.45997999999"/>
    <n v="0.56536917207380699"/>
    <n v="0.22940614904706824"/>
    <n v="7646.88393"/>
    <n v="89.071826104145501"/>
    <n v="6.8873983923942825"/>
    <n v="5.9836128945450175"/>
    <n v="0.60746732352615773"/>
    <n v="1.2269524960224221"/>
    <n v="2.9040603179740772E-3"/>
    <n v="3.0315342727264207E-3"/>
    <n v="1.6101453814794673E-3"/>
    <n v="1.6765477437304162E-3"/>
    <m/>
    <m/>
    <m/>
    <n v="0"/>
    <m/>
    <n v="0"/>
    <m/>
    <n v="0"/>
    <m/>
    <n v="115.21470819205587"/>
    <n v="23.888146633413086"/>
    <n v="20.986370049543517"/>
    <n v="0.25728340310801034"/>
    <n v="109.23960236150907"/>
    <n v="79.433473804775787"/>
    <n v="34.314290344501138"/>
    <n v="29.426228343818337"/>
    <s v="Medianas"/>
    <n v="2025"/>
    <n v="2"/>
    <d v="2026-08-03T00:00:00"/>
    <n v="1.0336597699512124"/>
    <s v="44 Otros Automoviles y Obligatorios"/>
    <n v="89.071826104145501"/>
    <n v="82.914950935034909"/>
    <n v="115.21470819205587"/>
    <n v="108.20652447585701"/>
    <n v="6.926182503242496E-5"/>
    <n v="3.1964230073142193E-5"/>
    <m/>
    <m/>
    <m/>
    <m/>
    <n v="2.7845283819707813E-5"/>
    <n v="5.2627181220605687E-6"/>
    <x v="33"/>
    <x v="11"/>
  </r>
  <r>
    <n v="2026"/>
    <n v="6"/>
    <n v="37"/>
    <x v="27"/>
    <s v="Daños Sin Autos"/>
    <n v="25"/>
    <s v="b7a56873cd771f2c446d369b649430b65a756ba278ff97ec81bb6f55b2e73569"/>
    <s v="62494afd1a4895e2be1120874c058412e30b56ad7bf55525b0ac454fd367add2"/>
    <x v="11"/>
    <n v="3707570.88546"/>
    <n v="3851048.7418099996"/>
    <n v="6980092.5922500007"/>
    <n v="6937598.5121299997"/>
    <n v="910456.38945000013"/>
    <n v="996467.10400999966"/>
    <n v="1897271.0181300007"/>
    <n v="1581224.2996700001"/>
    <n v="35563119.782749981"/>
    <n v="35274659.092"/>
    <n v="145.131"/>
    <n v="140.405"/>
    <n v="1154.5824700000001"/>
    <n v="6807.6323499999999"/>
    <n v="645667.83694999991"/>
    <n v="547518.15843000007"/>
    <n v="1417112.17619"/>
    <n v="1164785.61485"/>
    <n v="0"/>
    <n v="0"/>
    <n v="0"/>
    <n v="0"/>
    <n v="0"/>
    <n v="0"/>
    <s v="Daños Sin Autos"/>
    <s v="Totales"/>
    <s v="Daños Sin Autos Total"/>
    <x v="34"/>
    <x v="0"/>
    <n v="7921715.0272200005"/>
    <n v="7089738.4457900003"/>
    <n v="558940177.29368985"/>
    <n v="533186385.44996989"/>
    <n v="535437122.91273993"/>
    <n v="512068683.5256899"/>
    <n v="89202364.570290014"/>
    <n v="95692945.958029971"/>
    <n v="24696454.174569987"/>
    <n v="24212646.750889998"/>
    <n v="5685795.4459600002"/>
    <n v="5320452.5739899995"/>
    <n v="4.1563594231165188"/>
    <n v="4.0243810066198957"/>
    <n v="-143477.85634999955"/>
    <n v="-3.725682689816201"/>
    <n v="65.207602360974619"/>
    <n v="72.381976688159057"/>
    <n v="46.802628884279784"/>
    <n v="54.318629259120463"/>
    <n v="0.66332159255602985"/>
    <n v="0.69243814573242091"/>
    <n v="0.72227064435638189"/>
    <n v="0.75205707080050266"/>
    <m/>
    <m/>
    <m/>
    <n v="0"/>
    <m/>
    <n v="0"/>
    <m/>
    <n v="0"/>
    <m/>
    <n v="-8.6315658804865478"/>
    <n v="24.556681924020431"/>
    <n v="25.875214021354047"/>
    <n v="3.6865874874762379"/>
    <n v="17.926287376740625"/>
    <n v="21.662918748571116"/>
    <n v="45.562224910516306"/>
    <n v="47.005916921502241"/>
    <s v="Medianas"/>
    <n v="2025"/>
    <n v="2"/>
    <d v="2026-08-03T00:00:00"/>
    <n v="1.0336597699512124"/>
    <s v="46 Daños Sin Autos Total"/>
    <n v="-3.725682689816201"/>
    <n v="-6.8607291210261172"/>
    <n v="-8.6315658804865478"/>
    <n v="-11.606858682498652"/>
    <n v="1.9627334820146232E-2"/>
    <n v="1.7275323654129479E-3"/>
    <m/>
    <m/>
    <m/>
    <m/>
    <n v="1.9635003023685267E-2"/>
    <n v="1.6195642486442963E-3"/>
    <x v="34"/>
    <x v="11"/>
  </r>
  <r>
    <n v="2026"/>
    <n v="6"/>
    <n v="1"/>
    <x v="23"/>
    <s v="Responsabilidad Civil y Riesgos Profesionales"/>
    <n v="30"/>
    <s v="624b60c58c9d8bfb6ff1886c2fd605d2adeb6ea4da576068201b6c6958ce93f4"/>
    <s v="62494afd1a4895e2be1120874c058412e30b56ad7bf55525b0ac454fd367add2"/>
    <x v="11"/>
    <n v="270481.40566000005"/>
    <n v="234563.05924999999"/>
    <n v="512355.5275400001"/>
    <n v="411460.01339999994"/>
    <n v="205741.61790000004"/>
    <n v="44588.250569999997"/>
    <n v="242789.74021000008"/>
    <n v="108907.36014999998"/>
    <n v="35563119.782749981"/>
    <n v="35274659.092"/>
    <n v="145.131"/>
    <n v="140.405"/>
    <n v="0"/>
    <n v="0"/>
    <n v="33304.522280000005"/>
    <n v="42774.26139"/>
    <n v="89824.877139999997"/>
    <n v="85333.652969999996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36847039.208959997"/>
    <n v="34421360.903379999"/>
    <n v="558940177.29368985"/>
    <n v="533186385.44996989"/>
    <n v="535437122.91273993"/>
    <n v="512068683.5256899"/>
    <n v="12032871.974339999"/>
    <n v="12141199.838969996"/>
    <n v="5707796.6931599993"/>
    <n v="3790374.5277900007"/>
    <n v="270481.40566000005"/>
    <n v="234563.05924999999"/>
    <n v="2.2478540969836582"/>
    <n v="1.9319594633235133"/>
    <n v="35918.346410000056"/>
    <n v="15.31287429693602"/>
    <n v="100"/>
    <n v="100"/>
    <n v="0.73406550829253014"/>
    <n v="0.68144620983584392"/>
    <n v="4.8391834519685664E-2"/>
    <n v="5.0515997880124633E-2"/>
    <n v="4.3992694796969753E-2"/>
    <n v="4.5806952621079831E-2"/>
    <m/>
    <m/>
    <m/>
    <n v="0"/>
    <m/>
    <n v="0"/>
    <m/>
    <n v="0"/>
    <m/>
    <n v="361.42563404007547"/>
    <n v="76.06497659163341"/>
    <n v="19.009067630925351"/>
    <n v="3.6045715879570963"/>
    <n v="-22.138872308415547"/>
    <n v="5.2631336098771575"/>
    <n v="37.07716986697568"/>
    <n v="50.125899807708649"/>
    <s v="Medianas"/>
    <n v="2025"/>
    <n v="2"/>
    <d v="2026-08-03T00:00:00"/>
    <n v="1.0336597699512124"/>
    <s v="46 Responsabilidad Civil y Riesgos Profesionales"/>
    <n v="15.31287429693602"/>
    <n v="11.557862315158738"/>
    <n v="361.42563404007547"/>
    <n v="346.39991557556141"/>
    <n v="1.4406934224834797E-3"/>
    <n v="5.0528480413262165E-4"/>
    <m/>
    <m/>
    <m/>
    <m/>
    <n v="1.1645266864476042E-3"/>
    <n v="3.7324673679252774E-4"/>
    <x v="35"/>
    <x v="11"/>
  </r>
  <r>
    <n v="2026"/>
    <n v="6"/>
    <n v="1"/>
    <x v="23"/>
    <s v="RC General"/>
    <n v="30"/>
    <s v="624b60c58c9d8bfb6ff1886c2fd605d2adeb6ea4da576068201b6c6958ce93f4"/>
    <s v="62494afd1a4895e2be1120874c058412e30b56ad7bf55525b0ac454fd367add2"/>
    <x v="11"/>
    <n v="206903.15002"/>
    <n v="185808.85722999999"/>
    <n v="397922.17538999999"/>
    <n v="315699.02471999999"/>
    <n v="191798.24420000002"/>
    <n v="25648.245170000006"/>
    <n v="208354.29576000004"/>
    <n v="62096.374539999975"/>
    <n v="35563119.782749981"/>
    <n v="35274659.092"/>
    <n v="145.131"/>
    <n v="140.405"/>
    <n v="0"/>
    <n v="0"/>
    <n v="19361.148579999997"/>
    <n v="23834.255989999998"/>
    <n v="44144.511259999999"/>
    <n v="42458.328809999999"/>
    <n v="0"/>
    <n v="0"/>
    <n v="0"/>
    <n v="0"/>
    <n v="0"/>
    <n v="0"/>
    <s v="RC General"/>
    <s v="Daños Sin Autos"/>
    <s v="Responsabilidad Civil y Riesgos Profesionales"/>
    <x v="36"/>
    <x v="0"/>
    <n v="36847039.208959997"/>
    <n v="34421360.903379999"/>
    <n v="558940177.29368985"/>
    <n v="533186385.44996989"/>
    <n v="535437122.91273993"/>
    <n v="512068683.5256899"/>
    <n v="8729513.125500001"/>
    <n v="9582692.5877899975"/>
    <n v="5055557.2443700004"/>
    <n v="2932303.7598800003"/>
    <n v="270481.40566000005"/>
    <n v="234563.05924999999"/>
    <n v="2.3701568122466075"/>
    <n v="1.9390046746021312"/>
    <n v="21094.292790000007"/>
    <n v="11.352684207022934"/>
    <n v="76.494408003809681"/>
    <n v="79.214884826328429"/>
    <n v="0.56151906492852732"/>
    <n v="0.53980683027484411"/>
    <n v="3.7017047338016765E-2"/>
    <n v="3.8641913525618389E-2"/>
    <n v="3.4848762515417769E-2"/>
    <n v="3.6285924761239215E-2"/>
    <m/>
    <m/>
    <m/>
    <n v="0"/>
    <m/>
    <n v="0"/>
    <m/>
    <n v="0"/>
    <m/>
    <n v="647.80259986106478"/>
    <n v="92.699528345247572"/>
    <n v="13.803564346909367"/>
    <n v="3.7938101564093949"/>
    <n v="-18.767556293247655"/>
    <n v="3.9713820521425358"/>
    <n v="43.85856367503478"/>
    <n v="56.135643248366463"/>
    <s v="Medianas"/>
    <n v="2025"/>
    <n v="2"/>
    <d v="2026-08-03T00:00:00"/>
    <n v="1.0336597699512124"/>
    <s v="47 RC General"/>
    <n v="11.352684207022934"/>
    <n v="7.7266306032967265"/>
    <n v="647.80259986106466"/>
    <n v="623.45139242128016"/>
    <n v="1.1189180753006197E-3"/>
    <n v="5.6176433146390003E-4"/>
    <m/>
    <m/>
    <m/>
    <m/>
    <n v="8.9350101394791302E-4"/>
    <n v="3.7597391281289167E-4"/>
    <x v="36"/>
    <x v="11"/>
  </r>
  <r>
    <n v="2026"/>
    <n v="6"/>
    <n v="43"/>
    <x v="0"/>
    <s v="RC Aviones y Barcos"/>
    <n v="31"/>
    <s v="eb1e33e8a81b697b75855af6bfcdbcbf7cbbde9f94962ceaec1ed8af21f5a50f"/>
    <s v="62494afd1a4895e2be1120874c058412e30b56ad7bf55525b0ac454fd367add2"/>
    <x v="11"/>
    <n v="9177.0805999999993"/>
    <n v="12928.32303"/>
    <n v="24421.387900000002"/>
    <n v="26760.101549999999"/>
    <n v="-642.44318999999996"/>
    <n v="107.212"/>
    <n v="131.52480999999997"/>
    <n v="6.5435800000000341"/>
    <n v="35563119.782749981"/>
    <n v="35274659.092"/>
    <n v="145.131"/>
    <n v="140.405"/>
    <n v="0"/>
    <n v="0"/>
    <n v="1.3225199999999999"/>
    <n v="69.74812"/>
    <n v="2061.0827800000002"/>
    <n v="2382.9969599999999"/>
    <n v="0"/>
    <n v="0"/>
    <n v="0"/>
    <n v="0"/>
    <n v="0"/>
    <n v="0"/>
    <s v="RC Aviones y Barcos"/>
    <s v="Daños Sin Autos"/>
    <s v="Responsabilidad Civil y Riesgos Profesionales"/>
    <x v="37"/>
    <x v="0"/>
    <n v="63098720.828300007"/>
    <n v="63645419.190459996"/>
    <n v="558940177.29368985"/>
    <n v="533186385.44996989"/>
    <n v="535437122.91273993"/>
    <n v="512068683.5256899"/>
    <n v="1742271.2390899998"/>
    <n v="1292434.1434399998"/>
    <n v="183427.25303000005"/>
    <n v="515183.78324999998"/>
    <n v="589596.74837000004"/>
    <n v="496211.76642"/>
    <n v="0.52673087829844745"/>
    <n v="1.000308069515202"/>
    <n v="-3751.2424300000002"/>
    <n v="-29.015692300504035"/>
    <n v="1.5565012231446269"/>
    <n v="2.605404366622234"/>
    <n v="1.4544004188249795E-2"/>
    <n v="2.0313045611832288E-2"/>
    <n v="1.6418717016254117E-3"/>
    <n v="1.7139417883611306E-3"/>
    <n v="2.4247286470170182E-3"/>
    <n v="2.5247244063015231E-3"/>
    <m/>
    <m/>
    <m/>
    <n v="0"/>
    <m/>
    <n v="0"/>
    <m/>
    <n v="0"/>
    <m/>
    <n v="-699.22694287952834"/>
    <n v="-7.0005181168399018"/>
    <n v="0.82928002147854751"/>
    <n v="-0.35024413187659004"/>
    <n v="-98.103862871142624"/>
    <n v="-13.50879524411982"/>
    <n v="6.4166272836455401E-2"/>
    <n v="2.9269076365082731"/>
    <s v="Medianas"/>
    <n v="2025"/>
    <n v="2"/>
    <d v="2026-08-03T00:00:00"/>
    <n v="1.0336597699512124"/>
    <s v="48 RC Aviones y Barcos"/>
    <n v="-29.015692300504035"/>
    <n v="-31.327202854333454"/>
    <n v="-699.22694287952834"/>
    <n v="-679.71390616064241"/>
    <n v="6.8670544230052847E-5"/>
    <n v="2.7744541815305384E-5"/>
    <m/>
    <m/>
    <m/>
    <m/>
    <n v="7.5737256044679108E-5"/>
    <n v="1.0006162339372303E-4"/>
    <x v="37"/>
    <x v="11"/>
  </r>
  <r>
    <n v="2026"/>
    <n v="6"/>
    <n v="94"/>
    <x v="41"/>
    <s v="RC Viajero"/>
    <n v="7"/>
    <s v="7902699be42c8a8e46fbbb4501726517e86b22c56a189f7625a6da49081b2451"/>
    <s v="62494afd1a4895e2be1120874c058412e30b56ad7bf55525b0ac454fd367add2"/>
    <x v="11"/>
    <n v="2976.9744300000002"/>
    <n v="3540.91545"/>
    <n v="6863.9446200000002"/>
    <n v="8680.8872699999993"/>
    <n v="1438.8718200000001"/>
    <n v="875.14440999999999"/>
    <n v="4683.6441099999975"/>
    <n v="2997.6278499999985"/>
    <n v="35563119.782749981"/>
    <n v="35274659.092"/>
    <n v="145.131"/>
    <n v="140.405"/>
    <n v="0"/>
    <n v="0"/>
    <n v="604.74814000000003"/>
    <n v="360.42273999999998"/>
    <n v="1756.1643700000002"/>
    <n v="2220.1079599999998"/>
    <n v="0"/>
    <n v="0"/>
    <n v="0"/>
    <n v="0"/>
    <n v="0"/>
    <n v="0"/>
    <s v="RC Viajero"/>
    <s v="Daños Sin Autos"/>
    <s v="Responsabilidad Civil y Riesgos Profesionales"/>
    <x v="38"/>
    <x v="0"/>
    <n v="3631207.3068499998"/>
    <n v="3833520.1551100002"/>
    <n v="558940177.29368985"/>
    <n v="533186385.44996989"/>
    <n v="535437122.91273993"/>
    <n v="512068683.5256899"/>
    <n v="260336.58478"/>
    <n v="211800.12452000001"/>
    <n v="57019.792599999993"/>
    <n v="27834.588710000007"/>
    <n v="242185.07805000001"/>
    <n v="267375.64945999999"/>
    <n v="1.1435098269095456"/>
    <n v="1.6718193428945014"/>
    <n v="-563.94101999999975"/>
    <n v="-15.926418689268607"/>
    <n v="1.2292146378173607"/>
    <n v="1.3243223371879005"/>
    <n v="8.1983048017780807E-2"/>
    <n v="9.2367205772481351E-2"/>
    <n v="5.3261056387359624E-4"/>
    <n v="5.5598954622448861E-4"/>
    <n v="6.6410462581705442E-4"/>
    <n v="6.91492286858889E-4"/>
    <m/>
    <m/>
    <m/>
    <n v="0"/>
    <m/>
    <n v="0"/>
    <m/>
    <n v="0"/>
    <m/>
    <n v="64.415358603501801"/>
    <n v="48.333361734652186"/>
    <n v="24.715202109669125"/>
    <n v="2.5234602835086428"/>
    <n v="67.788564062300878"/>
    <n v="-20.897343658909261"/>
    <n v="34.435736786984236"/>
    <n v="16.234469066089922"/>
    <s v="Medianas"/>
    <n v="2025"/>
    <n v="2"/>
    <d v="2026-08-03T00:00:00"/>
    <n v="1.0336597699512124"/>
    <s v="49 RC Viajero"/>
    <n v="-15.926418689268607"/>
    <n v="-18.66416421072519"/>
    <n v="64.415358603501801"/>
    <n v="59.061388846798209"/>
    <n v="1.9300738129643455E-5"/>
    <n v="1.3076147242386987E-4"/>
    <m/>
    <m/>
    <m/>
    <m/>
    <n v="2.4568912066142195E-5"/>
    <n v="2.7949799152762023E-4"/>
    <x v="38"/>
    <x v="11"/>
  </r>
  <r>
    <n v="2026"/>
    <n v="6"/>
    <n v="41"/>
    <x v="11"/>
    <s v="RC Otros"/>
    <n v="29"/>
    <s v="35135aaa6cc23891b40cb3f378c53a17a1127210ce60e125ccf03efcfdaec458"/>
    <s v="62494afd1a4895e2be1120874c058412e30b56ad7bf55525b0ac454fd367add2"/>
    <x v="11"/>
    <n v="811.41669999999999"/>
    <n v="779.80623000000003"/>
    <n v="1946.77889"/>
    <n v="1663.0037"/>
    <n v="-0.16871"/>
    <n v="0.65484000000000009"/>
    <n v="-8.5908599999999993"/>
    <n v="-420.57191"/>
    <n v="35563119.782749981"/>
    <n v="35274659.092"/>
    <n v="145.131"/>
    <n v="140.405"/>
    <n v="0"/>
    <n v="0"/>
    <n v="-0.16871"/>
    <n v="0.65483999999999998"/>
    <n v="266.48498000000001"/>
    <n v="294.01997999999998"/>
    <n v="0"/>
    <n v="0"/>
    <n v="0"/>
    <n v="0"/>
    <n v="0"/>
    <n v="0"/>
    <s v="RC Otros"/>
    <s v="Daños Sin Autos"/>
    <s v="Responsabilidad Civil y Riesgos Profesionales"/>
    <x v="39"/>
    <x v="0"/>
    <n v="24204021.398200002"/>
    <n v="22924639.598130003"/>
    <n v="558940177.29368985"/>
    <n v="533186385.44996989"/>
    <n v="535437122.91273993"/>
    <n v="512068683.5256899"/>
    <n v="1300751.0249699997"/>
    <n v="1054272.9832200001"/>
    <n v="411792.40316000005"/>
    <n v="315052.39594999998"/>
    <n v="765352.71567999991"/>
    <n v="694578.04642999999"/>
    <n v="6.2380631221775465E-2"/>
    <n v="7.3966253751308941E-2"/>
    <n v="31.610469999999964"/>
    <n v="4.0536313745531238"/>
    <n v="0.10601866085744181"/>
    <n v="0.11227049775155676"/>
    <n v="3.3524044895297577E-3"/>
    <n v="3.4016073694943059E-3"/>
    <n v="1.4517058049553106E-4"/>
    <n v="1.5154285447858954E-4"/>
    <n v="1.4625396508237943E-4"/>
    <n v="1.5228547557934738E-4"/>
    <m/>
    <m/>
    <m/>
    <n v="0"/>
    <m/>
    <n v="0"/>
    <m/>
    <n v="0"/>
    <m/>
    <n v="-125.76354529350682"/>
    <n v="-2.0792029545361832E-2"/>
    <n v="8.3974707409044433E-2"/>
    <n v="-4.0969672753882374E-5"/>
    <n v="-125.76354529350682"/>
    <n v="-9.3650098200809282"/>
    <n v="-6.3309384266235197E-2"/>
    <n v="0.22271955803819862"/>
    <s v="Medianas"/>
    <n v="2025"/>
    <n v="2"/>
    <d v="2026-08-03T00:00:00"/>
    <n v="1.0336597699512124"/>
    <s v="50 RC Otros"/>
    <n v="4.0536313745531238"/>
    <n v="0.66526181962595432"/>
    <n v="-125.76354529350682"/>
    <n v="-124.92458934986202"/>
    <n v="5.4741510359400249E-6"/>
    <n v="3.8913431516271479E-7"/>
    <m/>
    <m/>
    <m/>
    <m/>
    <n v="4.7066838216145976E-6"/>
    <n v="5.4710066940030249E-7"/>
    <x v="39"/>
    <x v="11"/>
  </r>
  <r>
    <n v="2026"/>
    <n v="6"/>
    <n v="22"/>
    <x v="29"/>
    <s v="Maritimo y Transportes"/>
    <n v="16"/>
    <s v="b17ef6d19c7a5b1ee83b907c595526dcb1eb06db8227d650d5dda0a9f4ce8cd9"/>
    <s v="62494afd1a4895e2be1120874c058412e30b56ad7bf55525b0ac454fd367add2"/>
    <x v="11"/>
    <n v="414343.71247000003"/>
    <n v="440100.55529000005"/>
    <n v="782515.47726000007"/>
    <n v="843550.00842000009"/>
    <n v="233078.04553"/>
    <n v="198335.22291999997"/>
    <n v="440494.33092999994"/>
    <n v="413888.74310999998"/>
    <n v="35563119.782749981"/>
    <n v="35274659.092"/>
    <n v="145.131"/>
    <n v="140.405"/>
    <n v="0"/>
    <n v="0"/>
    <n v="47139.661930000002"/>
    <n v="95054.974340000001"/>
    <n v="129661.39750000001"/>
    <n v="127165.48062999999"/>
    <n v="0"/>
    <n v="0"/>
    <n v="0"/>
    <n v="0"/>
    <n v="0"/>
    <n v="0"/>
    <s v="Maritimo y Transportes"/>
    <s v="Daños Sin Autos"/>
    <s v="Maritimo y Transportes"/>
    <x v="40"/>
    <x v="0"/>
    <n v="18235846.34637"/>
    <n v="17846008.112819999"/>
    <n v="558940177.29368985"/>
    <n v="533186385.44996989"/>
    <n v="535437122.91273993"/>
    <n v="512068683.5256899"/>
    <n v="14105050.96421"/>
    <n v="15962808.80302"/>
    <n v="3896017.91072"/>
    <n v="-67081.096579998208"/>
    <n v="414343.71247000003"/>
    <n v="440100.55529000005"/>
    <n v="2.9375555857355722"/>
    <n v="2.757037064847494"/>
    <n v="-25756.84282000002"/>
    <n v="-5.8524904162022278"/>
    <n v="100"/>
    <n v="100"/>
    <n v="2.2721386471458107"/>
    <n v="2.466100836151957"/>
    <n v="7.4130243146269134E-2"/>
    <n v="7.7384195966092084E-2"/>
    <n v="8.2541596578575002E-2"/>
    <n v="8.5945610315363227E-2"/>
    <m/>
    <m/>
    <m/>
    <n v="0"/>
    <m/>
    <n v="0"/>
    <m/>
    <n v="0"/>
    <m/>
    <n v="17.517222658939314"/>
    <n v="56.252342805099445"/>
    <n v="45.065887905846623"/>
    <n v="5.9824685325157096"/>
    <n v="-50.408000993838357"/>
    <n v="1.9627314406667651"/>
    <n v="36.355972431964574"/>
    <n v="74.749038708524566"/>
    <s v="Medianas"/>
    <n v="2025"/>
    <n v="2"/>
    <d v="2026-08-03T00:00:00"/>
    <n v="1.0336597699512124"/>
    <s v="51 Maritimo y Transportes"/>
    <n v="-5.8524904162022278"/>
    <n v="-8.918280153012601"/>
    <n v="17.517222658939314"/>
    <n v="13.69042897401917"/>
    <n v="2.2003566673572941E-3"/>
    <n v="8.6292328192862609E-4"/>
    <m/>
    <m/>
    <m/>
    <m/>
    <n v="2.3874409764411664E-3"/>
    <n v="7.601253376942885E-4"/>
    <x v="40"/>
    <x v="11"/>
  </r>
  <r>
    <n v="2026"/>
    <n v="6"/>
    <n v="92"/>
    <x v="12"/>
    <s v="MyT Carga"/>
    <n v="219"/>
    <s v="314f04b30f62e0056bd059354a5536fb2e302107eed143b5fa2aa0bbba07f608"/>
    <s v="62494afd1a4895e2be1120874c058412e30b56ad7bf55525b0ac454fd367add2"/>
    <x v="11"/>
    <n v="326995.17860000004"/>
    <n v="379578.88622000004"/>
    <n v="664330.30051999993"/>
    <n v="794104.3333500002"/>
    <n v="118287.97650999999"/>
    <n v="134356.92199"/>
    <n v="219502.94991"/>
    <n v="286586.65298999992"/>
    <n v="35563119.782749981"/>
    <n v="35274659.092"/>
    <n v="145.131"/>
    <n v="140.405"/>
    <n v="0"/>
    <n v="0"/>
    <n v="52629.693460000002"/>
    <n v="78208.813290000006"/>
    <n v="121385.6777"/>
    <n v="141228.79369999998"/>
    <n v="0"/>
    <n v="0"/>
    <n v="0"/>
    <n v="0"/>
    <n v="0"/>
    <n v="0"/>
    <s v="MyT Carga"/>
    <s v="Daños Sin Autos"/>
    <s v="Maritimo y Transportes"/>
    <x v="41"/>
    <x v="0"/>
    <n v="6747132.6749999998"/>
    <n v="6380210.4408900002"/>
    <n v="558940177.29368985"/>
    <n v="533186385.44996989"/>
    <n v="535437122.91273993"/>
    <n v="512068683.5256899"/>
    <n v="7315033.6216200003"/>
    <n v="7755472.2297"/>
    <n v="2759672.59131"/>
    <n v="3877269.6166600003"/>
    <n v="850871.95069000009"/>
    <n v="1175478.49343"/>
    <n v="4.4701801182915561"/>
    <n v="4.8943362180626755"/>
    <n v="-52583.707620000001"/>
    <n v="-13.853169796573727"/>
    <n v="38.430597968922221"/>
    <n v="32.291436069783273"/>
    <n v="4.8464317266445347"/>
    <n v="5.9493160881861309"/>
    <n v="5.8502714938701482E-2"/>
    <n v="6.107069618579479E-2"/>
    <n v="7.1190656134189081E-2"/>
    <n v="7.4126557321671671E-2"/>
    <m/>
    <m/>
    <m/>
    <n v="0"/>
    <m/>
    <n v="0"/>
    <m/>
    <n v="0"/>
    <m/>
    <n v="-11.959894021088102"/>
    <n v="36.174226487509429"/>
    <n v="35.396310718960301"/>
    <n v="4.2863047189902117"/>
    <n v="-32.706185855489281"/>
    <n v="-14.050333136846715"/>
    <n v="43.357416177279376"/>
    <n v="55.377385334135312"/>
    <s v="Medianas"/>
    <n v="2025"/>
    <n v="2"/>
    <d v="2026-08-03T00:00:00"/>
    <n v="1.0336597699512124"/>
    <s v="52 MyT Carga"/>
    <n v="-13.853169796573727"/>
    <n v="-16.65842793950247"/>
    <n v="-11.959894021088099"/>
    <n v="-14.826804197799733"/>
    <n v="1.8680315579125194E-3"/>
    <n v="1.9982510289969111E-3"/>
    <m/>
    <m/>
    <m/>
    <m/>
    <n v="2.2474983179246633E-3"/>
    <n v="2.3954527015440054E-3"/>
    <x v="41"/>
    <x v="11"/>
  </r>
  <r>
    <n v="2026"/>
    <n v="6"/>
    <n v="3"/>
    <x v="19"/>
    <s v="MyT Cascos"/>
    <n v="3"/>
    <s v="4e07408562bedb8b60ce05c1decfe3ad16b72230967de01f640b7e4729b49fce"/>
    <s v="62494afd1a4895e2be1120874c058412e30b56ad7bf55525b0ac454fd367add2"/>
    <x v="11"/>
    <n v="32183.104489999998"/>
    <n v="50108.843399999998"/>
    <n v="60749.991529999999"/>
    <n v="92009.436530000006"/>
    <n v="27432.312700000002"/>
    <n v="-8774.6299499999932"/>
    <n v="39438.761600000005"/>
    <n v="15967.32238"/>
    <n v="35563119.782749981"/>
    <n v="35274659.092"/>
    <n v="145.131"/>
    <n v="140.405"/>
    <n v="0"/>
    <n v="0"/>
    <n v="14336.374199999998"/>
    <n v="400.58087999999998"/>
    <n v="26151.9022"/>
    <n v="29215.481019999999"/>
    <n v="0"/>
    <n v="0"/>
    <n v="0"/>
    <n v="0"/>
    <n v="0"/>
    <n v="0"/>
    <s v="MyT Cascos"/>
    <s v="Daños Sin Autos"/>
    <s v="Maritimo y Transportes"/>
    <x v="42"/>
    <x v="0"/>
    <n v="17351290.107669998"/>
    <n v="15439688.598989999"/>
    <n v="558940177.29368985"/>
    <n v="533186385.44996989"/>
    <n v="535437122.91273993"/>
    <n v="512068683.5256899"/>
    <n v="6790017.3425900005"/>
    <n v="8207336.5733200004"/>
    <n v="1136345.31941"/>
    <n v="-3944350.71324"/>
    <n v="196129.11796"/>
    <n v="203566.30633000002"/>
    <n v="0.47397676421433116"/>
    <n v="0.61053720597850614"/>
    <n v="-17925.73891"/>
    <n v="-35.773603407497532"/>
    <n v="16.409141500633094"/>
    <n v="24.615489814296122"/>
    <n v="0.18547960578316719"/>
    <n v="0.32454568677815121"/>
    <n v="5.7578799659430612E-3"/>
    <n v="6.0106225573091001E-3"/>
    <n v="9.39799754221253E-3"/>
    <n v="9.7855707665993399E-3"/>
    <m/>
    <m/>
    <m/>
    <n v="0"/>
    <m/>
    <n v="0"/>
    <m/>
    <n v="0"/>
    <m/>
    <n v="-412.63213213908836"/>
    <n v="85.238242657801479"/>
    <n v="-17.511140458691955"/>
    <n v="2.4140824299996315"/>
    <n v="3478.896276826792"/>
    <n v="-10.486148826037711"/>
    <n v="54.819623025356826"/>
    <n v="1.3711253965860597"/>
    <s v="Medianas"/>
    <n v="2025"/>
    <n v="2"/>
    <d v="2026-08-03T00:00:00"/>
    <n v="1.0336597699512124"/>
    <s v="53 MyT Cascos"/>
    <n v="-35.773603407497532"/>
    <n v="-37.865051480591255"/>
    <n v="-412.63213213908836"/>
    <n v="-402.451678228557"/>
    <n v="1.7082300962658231E-4"/>
    <n v="2.2465397301508766E-5"/>
    <m/>
    <m/>
    <m/>
    <m/>
    <n v="2.6040791511866524E-4"/>
    <n v="3.7275567988404077E-5"/>
    <x v="42"/>
    <x v="11"/>
  </r>
  <r>
    <n v="2026"/>
    <n v="6"/>
    <n v="23"/>
    <x v="28"/>
    <s v="Incendio"/>
    <n v="17"/>
    <s v="4523540f1504cd17100c4835e85b7eefd49911580f8efff0599a8f283be6b9e3"/>
    <s v="62494afd1a4895e2be1120874c058412e30b56ad7bf55525b0ac454fd367add2"/>
    <x v="11"/>
    <n v="720100.04695000011"/>
    <n v="672210.85183000006"/>
    <n v="1399215.7569799998"/>
    <n v="1194022.0459400001"/>
    <n v="281733.53898000007"/>
    <n v="193628.33950000006"/>
    <n v="598370.60223999992"/>
    <n v="731776.49488999986"/>
    <n v="35563119.782749981"/>
    <n v="35274659.092"/>
    <n v="145.131"/>
    <n v="140.405"/>
    <n v="0"/>
    <n v="0"/>
    <n v="101016.68481999999"/>
    <n v="83876.883870000005"/>
    <n v="102316.87118"/>
    <n v="113543.07817000001"/>
    <n v="0"/>
    <n v="0"/>
    <n v="0"/>
    <n v="0"/>
    <n v="0"/>
    <n v="0"/>
    <s v="Incendio"/>
    <s v="Daños Sin Autos"/>
    <s v="Incendio"/>
    <x v="43"/>
    <x v="0"/>
    <n v="12771305.68936"/>
    <n v="12724961.123440001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.8248651923950541"/>
    <n v="3.1782270224381008"/>
    <n v="47889.195120000048"/>
    <n v="7.1241329992856262"/>
    <m/>
    <m/>
    <n v="5.6384215088511125"/>
    <n v="5.2826161534729934"/>
    <n v="0.12883311599402708"/>
    <n v="0.13448825569521719"/>
    <n v="0.126074271619427"/>
    <n v="0.13127357197509151"/>
    <m/>
    <m/>
    <m/>
    <n v="0"/>
    <m/>
    <n v="0"/>
    <m/>
    <n v="0"/>
    <m/>
    <n v="45.502223335443091"/>
    <n v="39.124221720757937"/>
    <n v="28.804703014370265"/>
    <n v="3.5706162109606296"/>
    <n v="20.434475101107473"/>
    <n v="-9.8871786558329848"/>
    <n v="98.729255160947332"/>
    <n v="73.87230047120714"/>
    <s v="Medianas"/>
    <n v="2025"/>
    <n v="2"/>
    <d v="2026-08-03T00:00:00"/>
    <n v="1.0336597699512124"/>
    <s v="54 Incendio"/>
    <n v="7.1241329992856262"/>
    <n v="3.6357766002073975"/>
    <n v="45.502223335443098"/>
    <n v="40.764134936112143"/>
    <n v="3.9344572847590676E-3"/>
    <n v="1.4629593739995256E-3"/>
    <m/>
    <m/>
    <m/>
    <m/>
    <n v="3.3793576323834762E-3"/>
    <n v="1.0101127006155756E-3"/>
    <x v="43"/>
    <x v="11"/>
  </r>
  <r>
    <n v="2026"/>
    <n v="6"/>
    <n v="37"/>
    <x v="27"/>
    <s v="Riesgos Catastroficos"/>
    <n v="25"/>
    <s v="b7a56873cd771f2c446d369b649430b65a756ba278ff97ec81bb6f55b2e73569"/>
    <s v="62494afd1a4895e2be1120874c058412e30b56ad7bf55525b0ac454fd367add2"/>
    <x v="11"/>
    <n v="802325.96590999991"/>
    <n v="744038.53998"/>
    <n v="1384540.5396799999"/>
    <n v="1243195.7652700001"/>
    <n v="64546.029509999993"/>
    <n v="68008.008809999985"/>
    <n v="179215.48692"/>
    <n v="17186.563630000015"/>
    <n v="35563119.782749981"/>
    <n v="35274659.092"/>
    <n v="145.131"/>
    <n v="140.405"/>
    <n v="0"/>
    <n v="0"/>
    <n v="10476.05877"/>
    <n v="8304.6598200000008"/>
    <n v="136626.31255"/>
    <n v="114807.92554000001"/>
    <n v="0"/>
    <n v="0"/>
    <n v="0"/>
    <n v="0"/>
    <n v="0"/>
    <n v="0"/>
    <s v="Riesgos Catastroficos"/>
    <s v="Daños Sin Autos"/>
    <s v="Riesgos Catastroficos"/>
    <x v="44"/>
    <x v="0"/>
    <n v="7921715.0272200005"/>
    <n v="7089738.4457900003"/>
    <n v="558940177.29368985"/>
    <n v="533186385.44996989"/>
    <n v="535437122.91273993"/>
    <n v="512068683.5256899"/>
    <n v="23861872.30387"/>
    <n v="25393145.209070001"/>
    <n v="2047024.05226"/>
    <n v="2089187.4729500005"/>
    <n v="802325.96590999991"/>
    <n v="744038.53998"/>
    <n v="3.3623764124321291"/>
    <n v="2.9300763408947152"/>
    <n v="58287.42592999991"/>
    <n v="7.8339256366433352"/>
    <n v="100"/>
    <n v="100"/>
    <n v="10.128185161333219"/>
    <n v="10.494583765947276"/>
    <n v="0.14354415704999954"/>
    <n v="0.14984503904873156"/>
    <n v="0.13954567488666961"/>
    <n v="0.14530053563462497"/>
    <m/>
    <m/>
    <m/>
    <n v="0"/>
    <m/>
    <n v="0"/>
    <m/>
    <n v="0"/>
    <m/>
    <n v="-5.0905464820651165"/>
    <n v="8.0448635906718717"/>
    <n v="9.1403879175167546"/>
    <n v="3.1531641965192585"/>
    <n v="26.146753714952276"/>
    <n v="19.004251585748143"/>
    <n v="7.6676729207385748"/>
    <n v="7.2335248467725251"/>
    <s v="Medianas"/>
    <n v="2025"/>
    <n v="2"/>
    <d v="2026-08-03T00:00:00"/>
    <n v="1.0336597699512124"/>
    <s v="55 Riesgos Catastroficos"/>
    <n v="7.8339256366433352"/>
    <n v="4.3224557745271985"/>
    <n v="-5.0905464820651209"/>
    <n v="-8.1811479202537782"/>
    <n v="3.8931920150368144E-3"/>
    <n v="1.1305575138879954E-3"/>
    <m/>
    <m/>
    <m/>
    <m/>
    <n v="3.5185305934653595E-3"/>
    <n v="8.5853473634709624E-4"/>
    <x v="44"/>
    <x v="11"/>
  </r>
  <r>
    <n v="2026"/>
    <n v="6"/>
    <n v="23"/>
    <x v="28"/>
    <s v="Terremoto y Erupcion Volcanica"/>
    <n v="17"/>
    <s v="4523540f1504cd17100c4835e85b7eefd49911580f8efff0599a8f283be6b9e3"/>
    <s v="62494afd1a4895e2be1120874c058412e30b56ad7bf55525b0ac454fd367add2"/>
    <x v="11"/>
    <n v="412550.41307999997"/>
    <n v="302670.96649999998"/>
    <n v="753213.29928000004"/>
    <n v="614726.24555000011"/>
    <n v="37396.206830000017"/>
    <n v="3774.1827599999983"/>
    <n v="37504.384039999997"/>
    <n v="2269.0216299999997"/>
    <n v="35563119.782749981"/>
    <n v="35274659.092"/>
    <n v="145.131"/>
    <n v="140.405"/>
    <n v="0"/>
    <n v="0"/>
    <n v="3931.9773500000001"/>
    <n v="869.35628000000008"/>
    <n v="17138.184229999999"/>
    <n v="14012.210359999999"/>
    <n v="0"/>
    <n v="0"/>
    <n v="0"/>
    <n v="0"/>
    <n v="0"/>
    <n v="0"/>
    <s v="Terremoto y Erupcion Volcanica"/>
    <s v="Daños Sin Autos"/>
    <s v="Riesgos Catastroficos"/>
    <x v="45"/>
    <x v="0"/>
    <n v="12771305.68936"/>
    <n v="12724961.123440001"/>
    <n v="558940177.29368985"/>
    <n v="533186385.44996989"/>
    <n v="535437122.91273993"/>
    <n v="512068683.5256899"/>
    <n v="9433065.3521900009"/>
    <n v="9697566.7351200003"/>
    <n v="907474.54581000016"/>
    <n v="276437.41434000002"/>
    <n v="1529217.6091500001"/>
    <n v="1398520.5134999999"/>
    <n v="4.3734501742238159"/>
    <n v="3.1211021771458283"/>
    <n v="109879.44657999999"/>
    <n v="36.303266167420787"/>
    <n v="26.97787486957542"/>
    <n v="21.64222573629057"/>
    <n v="3.2302915857984908"/>
    <n v="2.3785610310625254"/>
    <n v="7.3809403911078889E-2"/>
    <n v="7.7049273467583834E-2"/>
    <n v="5.6766446923540263E-2"/>
    <n v="5.9107494021320157E-2"/>
    <m/>
    <m/>
    <m/>
    <n v="0"/>
    <m/>
    <n v="0"/>
    <m/>
    <n v="0"/>
    <m/>
    <n v="890.84250043047814"/>
    <n v="9.0646392887621019"/>
    <n v="1.2469589678995519"/>
    <n v="4.1209097271836583"/>
    <n v="352.28606964224144"/>
    <n v="22.308927640164256"/>
    <n v="22.942788437979118"/>
    <n v="6.2042765392797037"/>
    <s v="Medianas"/>
    <n v="2025"/>
    <n v="2"/>
    <d v="2026-08-03T00:00:00"/>
    <n v="1.0336597699512124"/>
    <s v="56 Terremoto y Erupcion Volcanica"/>
    <n v="36.303266167420787"/>
    <n v="31.864729701006095"/>
    <n v="890.84250043047837"/>
    <n v="858.57701850701301"/>
    <n v="2.1179618207887063E-3"/>
    <n v="1.9127066426418329E-3"/>
    <m/>
    <m/>
    <m/>
    <m/>
    <n v="1.7398169797530024E-3"/>
    <n v="9.7412788001844286E-4"/>
    <x v="45"/>
    <x v="11"/>
  </r>
  <r>
    <n v="2026"/>
    <n v="6"/>
    <n v="37"/>
    <x v="27"/>
    <s v="Huracan y Otros Riesgos Hidrometeorologicos"/>
    <n v="25"/>
    <s v="b7a56873cd771f2c446d369b649430b65a756ba278ff97ec81bb6f55b2e73569"/>
    <s v="62494afd1a4895e2be1120874c058412e30b56ad7bf55525b0ac454fd367add2"/>
    <x v="11"/>
    <n v="320048.16727999999"/>
    <n v="267255.26394999999"/>
    <n v="524390.81428999989"/>
    <n v="449465.84970000002"/>
    <n v="50492.125840000015"/>
    <n v="60144.874640000009"/>
    <n v="149594.41266000006"/>
    <n v="10018.474579999993"/>
    <n v="35563119.782749981"/>
    <n v="35274659.092"/>
    <n v="145.131"/>
    <n v="140.405"/>
    <n v="0"/>
    <n v="0"/>
    <n v="3583.527"/>
    <n v="733.64942000000008"/>
    <n v="-1.9140000000000001E-2"/>
    <n v="443.50486999999998"/>
    <n v="0"/>
    <n v="0"/>
    <n v="0"/>
    <n v="0"/>
    <n v="0"/>
    <n v="0"/>
    <s v="Huracan y Otros Riesgos Hidrometeorologicos"/>
    <s v="Daños Sin Autos"/>
    <s v="Riesgos Catastroficos"/>
    <x v="46"/>
    <x v="0"/>
    <n v="7921715.0272200005"/>
    <n v="7089738.4457900003"/>
    <n v="558940177.29368985"/>
    <n v="533186385.44996989"/>
    <n v="535437122.91273993"/>
    <n v="512068683.5256899"/>
    <n v="14428806.951679999"/>
    <n v="15695578.629980002"/>
    <n v="1139589.9410999997"/>
    <n v="1835326.74049"/>
    <n v="802325.96590999991"/>
    <n v="744038.53998"/>
    <n v="2.2181194075975603"/>
    <n v="1.7027423470678413"/>
    <n v="52792.903330000001"/>
    <n v="19.753737512865932"/>
    <n v="39.890042311792897"/>
    <n v="35.919545774763748"/>
    <n v="4.0401373462725507"/>
    <n v="3.7696068196803565"/>
    <n v="5.7259824983351248E-2"/>
    <n v="5.9773249478661597E-2"/>
    <n v="5.0124172567620286E-2"/>
    <n v="5.2191292408256026E-2"/>
    <m/>
    <m/>
    <m/>
    <n v="0"/>
    <m/>
    <n v="0"/>
    <m/>
    <n v="0"/>
    <m/>
    <n v="-16.049162722138799"/>
    <n v="15.776414615686912"/>
    <n v="22.504654819914919"/>
    <n v="4.4307275818231622"/>
    <n v="388.45223649192002"/>
    <n v="-100.0043156234113"/>
    <n v="-18722711.59874608"/>
    <n v="165.42082615688079"/>
    <s v="Medianas"/>
    <n v="2025"/>
    <n v="2"/>
    <d v="2026-08-03T00:00:00"/>
    <n v="1.0336597699512124"/>
    <s v="57 Huracan y Otros Riesgos Hidrometeorologicos"/>
    <n v="19.753737512865932"/>
    <n v="15.854114665329547"/>
    <n v="-16.049162722138799"/>
    <n v="-18.78291124571523"/>
    <n v="1.4745354667797103E-3"/>
    <n v="4.9200537063609517E-4"/>
    <m/>
    <m/>
    <m/>
    <m/>
    <n v="1.2720919641677577E-3"/>
    <n v="2.8993315004981006E-4"/>
    <x v="46"/>
    <x v="11"/>
  </r>
  <r>
    <n v="2026"/>
    <n v="6"/>
    <n v="43"/>
    <x v="0"/>
    <s v="Diversos"/>
    <n v="31"/>
    <s v="eb1e33e8a81b697b75855af6bfcdbcbf7cbbde9f94962ceaec1ed8af21f5a50f"/>
    <s v="62494afd1a4895e2be1120874c058412e30b56ad7bf55525b0ac454fd367add2"/>
    <x v="11"/>
    <n v="886348.31666999997"/>
    <n v="827745.40113000001"/>
    <n v="1628971.95297"/>
    <n v="1491280.7243599999"/>
    <n v="223844.41687000002"/>
    <n v="157729.99917"/>
    <n v="532446.13159"/>
    <n v="343833.74999000004"/>
    <n v="35563119.782749981"/>
    <n v="35274659.092"/>
    <n v="145.131"/>
    <n v="140.405"/>
    <n v="0"/>
    <n v="0"/>
    <n v="133781.03118000002"/>
    <n v="87389.69101000001"/>
    <n v="301985.35168999998"/>
    <n v="287284.96586"/>
    <n v="0"/>
    <n v="0"/>
    <n v="0"/>
    <n v="0"/>
    <n v="0"/>
    <n v="0"/>
    <s v="Diversos"/>
    <s v="Daños Sin Autos"/>
    <s v="Diversos"/>
    <x v="52"/>
    <x v="0"/>
    <n v="63098720.828300007"/>
    <n v="63645419.190459996"/>
    <n v="558940177.29368985"/>
    <n v="533186385.44996989"/>
    <n v="535437122.91273993"/>
    <n v="512068683.5256899"/>
    <n v="18731365.569540001"/>
    <n v="19037256.571589999"/>
    <n v="4255932.8630999988"/>
    <n v="5127603.960119999"/>
    <n v="886348.31666999997"/>
    <n v="827745.40113000001"/>
    <n v="4.7318937499748266"/>
    <n v="4.3480288140113368"/>
    <n v="58602.915539999958"/>
    <n v="7.0798237549852816"/>
    <n v="100"/>
    <n v="100"/>
    <n v="1.4047009274274693"/>
    <n v="1.3005577018087631"/>
    <n v="0.15857659776070751"/>
    <n v="0.16553732991995923"/>
    <n v="0.15524503695484348"/>
    <n v="0.16164733906998885"/>
    <m/>
    <m/>
    <m/>
    <n v="0"/>
    <m/>
    <n v="0"/>
    <m/>
    <n v="0"/>
    <m/>
    <n v="41.91619732955332"/>
    <n v="25.254678399004671"/>
    <n v="19.055376079972689"/>
    <n v="5.2595852441843487"/>
    <n v="53.08559812242779"/>
    <n v="5.1170049173975274"/>
    <n v="44.30050346194659"/>
    <n v="30.419166122527567"/>
    <s v="Medianas"/>
    <n v="2025"/>
    <n v="2"/>
    <d v="2026-08-03T00:00:00"/>
    <n v="1.0336597699512124"/>
    <s v="63 Diversos"/>
    <n v="7.0798237549852816"/>
    <n v="3.5929102281298348"/>
    <n v="41.91619732955332"/>
    <n v="37.294883147335426"/>
    <n v="4.5805091423957089E-3"/>
    <n v="2.2390818461050831E-3"/>
    <m/>
    <m/>
    <m/>
    <m/>
    <n v="4.2206682154891841E-3"/>
    <n v="1.8905354567472835E-3"/>
    <x v="52"/>
    <x v="11"/>
  </r>
  <r>
    <n v="2026"/>
    <n v="6"/>
    <n v="41"/>
    <x v="11"/>
    <s v="Miscelaneos"/>
    <n v="29"/>
    <s v="35135aaa6cc23891b40cb3f378c53a17a1127210ce60e125ccf03efcfdaec458"/>
    <s v="62494afd1a4895e2be1120874c058412e30b56ad7bf55525b0ac454fd367add2"/>
    <x v="11"/>
    <n v="323079.30193999998"/>
    <n v="337509.65338999999"/>
    <n v="610180.11685999995"/>
    <n v="601773.44087000005"/>
    <n v="125375.40216999999"/>
    <n v="125549.11403999997"/>
    <n v="326516.16690999997"/>
    <n v="241251.98019999999"/>
    <n v="35563119.782749981"/>
    <n v="35274659.092"/>
    <n v="145.131"/>
    <n v="140.405"/>
    <n v="69090.857709999997"/>
    <n v="63330.663209999999"/>
    <n v="114165.31452"/>
    <n v="118548.79955"/>
    <n v="263920.56361000001"/>
    <n v="277250.14679999999"/>
    <n v="0"/>
    <n v="0"/>
    <n v="0"/>
    <n v="0"/>
    <n v="0"/>
    <n v="0"/>
    <s v="Miscelaneos"/>
    <s v="Daños Sin Autos"/>
    <s v="Diversos"/>
    <x v="53"/>
    <x v="0"/>
    <n v="24204021.398200002"/>
    <n v="22924639.598130003"/>
    <n v="558940177.29368985"/>
    <n v="533186385.44996989"/>
    <n v="535437122.91273993"/>
    <n v="512068683.5256899"/>
    <n v="8825960.7029900011"/>
    <n v="9299326.5157200005"/>
    <n v="1450320.2206299996"/>
    <n v="1811773.9441199994"/>
    <n v="909335.53294000006"/>
    <n v="964300.32487999997"/>
    <n v="3.6605567689707623"/>
    <n v="3.6293988905482397"/>
    <n v="-14430.351450000016"/>
    <n v="-4.2755373972445776"/>
    <n v="35.529162804783681"/>
    <n v="35.000470774703992"/>
    <n v="1.3348166266454657"/>
    <n v="1.4722571840018421"/>
    <n v="5.7802125355222223E-2"/>
    <n v="6.0339354167763246E-2"/>
    <n v="6.330050102557791E-2"/>
    <n v="6.5911012379468725E-2"/>
    <m/>
    <m/>
    <m/>
    <n v="0"/>
    <m/>
    <n v="0"/>
    <m/>
    <n v="0"/>
    <m/>
    <n v="-0.13836168524824499"/>
    <n v="38.806386363086744"/>
    <n v="37.198673513176566"/>
    <n v="8.6446703553190893"/>
    <n v="-3.6976207659961902"/>
    <n v="-4.807782193751386"/>
    <n v="43.257453287612726"/>
    <n v="42.758786936014708"/>
    <s v="Medianas"/>
    <n v="2025"/>
    <n v="2"/>
    <d v="2026-08-03T00:00:00"/>
    <n v="1.0336597699512124"/>
    <s v="64 Miscelaneos"/>
    <n v="-4.2755373972445776"/>
    <n v="-7.3926785336015364"/>
    <n v="-0.13836168524824474"/>
    <n v="-3.390224503498763"/>
    <n v="1.7157665598167516E-3"/>
    <n v="1.3399675858857666E-3"/>
    <m/>
    <m/>
    <m/>
    <m/>
    <n v="1.7031575566669986E-3"/>
    <n v="1.3172536306712793E-3"/>
    <x v="53"/>
    <x v="11"/>
  </r>
  <r>
    <n v="2026"/>
    <n v="6"/>
    <n v="1"/>
    <x v="23"/>
    <s v="Tecnicos"/>
    <n v="30"/>
    <s v="624b60c58c9d8bfb6ff1886c2fd605d2adeb6ea4da576068201b6c6958ce93f4"/>
    <s v="62494afd1a4895e2be1120874c058412e30b56ad7bf55525b0ac454fd367add2"/>
    <x v="11"/>
    <n v="258649.30021000002"/>
    <n v="235232.7101"/>
    <n v="918203.7403200001"/>
    <n v="456745.18716999993"/>
    <n v="247826.10289999991"/>
    <n v="5131.270199999999"/>
    <n v="266167.69775000005"/>
    <n v="-63098.630749999997"/>
    <n v="35563119.782749981"/>
    <n v="35274659.092"/>
    <n v="145.131"/>
    <n v="140.405"/>
    <n v="0"/>
    <n v="0"/>
    <n v="12280.806410000001"/>
    <n v="12934.274429999999"/>
    <n v="70779.76737999999"/>
    <n v="68154.05141"/>
    <n v="0"/>
    <n v="0"/>
    <n v="0"/>
    <n v="0"/>
    <n v="0"/>
    <n v="0"/>
    <s v="Tecnicos"/>
    <s v="Daños Sin Autos"/>
    <s v="Diversos"/>
    <x v="54"/>
    <x v="0"/>
    <n v="36847039.208959997"/>
    <n v="34421360.903379999"/>
    <n v="558940177.29368985"/>
    <n v="533186385.44996989"/>
    <n v="535437122.91273993"/>
    <n v="512068683.5256899"/>
    <n v="9905404.8665500041"/>
    <n v="9737930.0558699984"/>
    <n v="2805612.6424699998"/>
    <n v="3315830.0159999998"/>
    <n v="877898.72311000002"/>
    <n v="716462.4524500001"/>
    <n v="2.6111936230233677"/>
    <n v="2.4156335971852902"/>
    <n v="23416.590110000019"/>
    <n v="9.9546487816449378"/>
    <n v="29.462316483810564"/>
    <n v="32.832524481304375"/>
    <n v="0.70195409390479591"/>
    <n v="0.68339166124283413"/>
    <n v="4.6274952260963551E-2"/>
    <n v="4.8306194909117653E-2"/>
    <n v="4.4118288935956415E-2"/>
    <n v="4.5937726259762307E-2"/>
    <m/>
    <m/>
    <m/>
    <n v="0"/>
    <m/>
    <n v="0"/>
    <m/>
    <n v="0"/>
    <m/>
    <n v="4729.7223346375322"/>
    <n v="95.815493294892875"/>
    <n v="2.1813591306322322"/>
    <n v="8.8332259111086433"/>
    <n v="-5.0522201576636778"/>
    <n v="3.8526190529807991"/>
    <n v="17.350730109166975"/>
    <n v="18.977997877470568"/>
    <s v="Medianas"/>
    <n v="2025"/>
    <n v="2"/>
    <d v="2026-08-03T00:00:00"/>
    <n v="1.0336597699512124"/>
    <s v="65 Tecnicos"/>
    <n v="9.9546487816449378"/>
    <n v="6.3741203615138016"/>
    <n v="4729.7223346375322"/>
    <n v="4572.4487834768779"/>
    <n v="2.5818987364696223E-3"/>
    <n v="6.8183321369179014E-4"/>
    <m/>
    <m/>
    <m/>
    <m/>
    <n v="1.2926941672188525E-3"/>
    <n v="5.8352856758503446E-4"/>
    <x v="54"/>
    <x v="11"/>
  </r>
  <r>
    <n v="2026"/>
    <n v="6"/>
    <n v="39"/>
    <x v="6"/>
    <s v="Total General"/>
    <n v="27"/>
    <s v="670671cd97404156226e507973f2ab8330d3022ca96e0c93bdbdb320c41adcaf"/>
    <s v="62494afd1a4895e2be1120874c058412e30b56ad7bf55525b0ac454fd367add2"/>
    <x v="12"/>
    <n v="16937240.937909998"/>
    <n v="16996819.43369"/>
    <n v="31088727.885389995"/>
    <n v="29443127.453019999"/>
    <n v="8843014.6308699995"/>
    <n v="6205929.7193200039"/>
    <n v="16545571.897950003"/>
    <n v="12531249.565220002"/>
    <n v="35563119.782749981"/>
    <n v="35274659.092"/>
    <n v="145.131"/>
    <n v="140.405"/>
    <n v="87657.990849999987"/>
    <n v="55671.811480000011"/>
    <n v="3537065.4125999999"/>
    <n v="2816969.5344000002"/>
    <n v="6682035.0488500008"/>
    <n v="6208657.93243"/>
    <n v="703317.68281999999"/>
    <n v="685015.24910000002"/>
    <n v="0"/>
    <n v="0"/>
    <n v="0"/>
    <n v="0"/>
    <s v="Total General"/>
    <s v="Totales"/>
    <s v="Total General"/>
    <x v="0"/>
    <x v="0"/>
    <n v="16937240.937909998"/>
    <n v="16996819.43369"/>
    <n v="558940177.29368985"/>
    <n v="533186385.44996989"/>
    <n v="535437122.91273993"/>
    <n v="512068683.5256899"/>
    <n v="558940177.29368985"/>
    <n v="533186385.44996989"/>
    <n v="290994775.94425023"/>
    <n v="269811598.98249996"/>
    <n v="16937240.937909998"/>
    <n v="16996819.43369"/>
    <n v="3.0302421665083639"/>
    <n v="3.1877819647150107"/>
    <n v="-59578.495780002326"/>
    <n v="-0.35052732078749704"/>
    <n v="100"/>
    <n v="100"/>
    <n v="100"/>
    <n v="100"/>
    <n v="3.0302421665083639"/>
    <n v="3.1632548833694254"/>
    <n v="3.1877819647150107"/>
    <n v="3.3192460270492772"/>
    <n v="0.12583058284079091"/>
    <m/>
    <m/>
    <n v="18302.433719999972"/>
    <n v="2.6718286555002191"/>
    <n v="0"/>
    <m/>
    <n v="0"/>
    <m/>
    <n v="42.492987043349032"/>
    <n v="52.210479046070645"/>
    <n v="36.512300101388441"/>
    <n v="3.0388911973334447"/>
    <n v="25.562785447496019"/>
    <n v="7.6244676638953734"/>
    <n v="52.933954801819553"/>
    <n v="45.371633693748521"/>
    <s v="Medianas"/>
    <n v="2025"/>
    <n v="2"/>
    <d v="2026-08-03T00:00:00"/>
    <n v="1.0336597699512124"/>
    <s v="10 Total General"/>
    <n v="-0.35052732078749704"/>
    <n v="-3.595481244359692"/>
    <n v="42.492987043349025"/>
    <n v="37.852890463246453"/>
    <n v="8.741844943668213E-2"/>
    <n v="9.1823675876853022E-4"/>
    <n v="11830363.15976"/>
    <n v="12125683.314229999"/>
    <n v="3.3265819287031054E-2"/>
    <n v="3.4318478955343526E-2"/>
    <n v="8.3330837833292773E-2"/>
    <n v="1.0161953854562293E-3"/>
    <x v="0"/>
    <x v="12"/>
  </r>
  <r>
    <n v="2026"/>
    <n v="6"/>
    <n v="39"/>
    <x v="6"/>
    <s v="Total General Sin Pensiones"/>
    <n v="27"/>
    <s v="670671cd97404156226e507973f2ab8330d3022ca96e0c93bdbdb320c41adcaf"/>
    <s v="62494afd1a4895e2be1120874c058412e30b56ad7bf55525b0ac454fd367add2"/>
    <x v="12"/>
    <n v="16937240.937909998"/>
    <n v="16996819.43369"/>
    <n v="31088727.885389995"/>
    <n v="29443127.453019995"/>
    <n v="8843014.6308699995"/>
    <n v="6205929.7193200039"/>
    <n v="16545571.897950007"/>
    <n v="12531249.565220002"/>
    <n v="35563119.782749981"/>
    <n v="35274659.092"/>
    <n v="145.131"/>
    <n v="140.405"/>
    <n v="87657.990849999987"/>
    <n v="55671.811480000011"/>
    <n v="3537065.4125999999"/>
    <n v="2816969.5344000002"/>
    <n v="6682035.0488500008"/>
    <n v="6208657.93243"/>
    <n v="703317.68281999999"/>
    <n v="685015.24910000002"/>
    <n v="0"/>
    <n v="0"/>
    <n v="0"/>
    <n v="0"/>
    <s v="Total General Sin Pensiones"/>
    <s v="Totales"/>
    <s v="Total General Sin Pensiones"/>
    <x v="1"/>
    <x v="0"/>
    <n v="16937240.937909998"/>
    <n v="16996819.43369"/>
    <n v="558940177.29368985"/>
    <n v="533186385.44996989"/>
    <n v="535437122.91273993"/>
    <n v="512068683.5256899"/>
    <n v="535437122.91273993"/>
    <n v="512068683.5256899"/>
    <n v="272087211.59836"/>
    <n v="252694789.22596997"/>
    <n v="16937240.937909998"/>
    <n v="16996819.43369"/>
    <n v="3.1632548833694254"/>
    <n v="3.3192460270492772"/>
    <n v="-59578.495780002326"/>
    <n v="-0.35052732078749704"/>
    <n v="100"/>
    <n v="100"/>
    <n v="100"/>
    <n v="100"/>
    <n v="3.0302421665083639"/>
    <n v="3.1632548833694254"/>
    <n v="3.1877819647150107"/>
    <n v="3.3192460270492772"/>
    <n v="0.13135392611442437"/>
    <m/>
    <m/>
    <n v="18302.433719999972"/>
    <n v="2.6718286555002191"/>
    <n v="0"/>
    <m/>
    <n v="0"/>
    <m/>
    <n v="42.492987043349032"/>
    <n v="52.210479046070645"/>
    <n v="36.512300101388441"/>
    <n v="3.2500662485834013"/>
    <n v="25.562785447496019"/>
    <n v="7.6244676638953734"/>
    <n v="52.933954801819553"/>
    <n v="45.371633693748521"/>
    <s v="Medianas"/>
    <n v="2025"/>
    <n v="2"/>
    <d v="2026-08-03T00:00:00"/>
    <n v="1.0336597699512124"/>
    <s v="11 Total General Sin Pensiones"/>
    <n v="-0.35052732078749704"/>
    <n v="-3.595481244359692"/>
    <n v="42.492987043349025"/>
    <n v="37.852890463246453"/>
    <n v="8.741844943668213E-2"/>
    <n v="1.0006181457160518E-3"/>
    <m/>
    <m/>
    <m/>
    <m/>
    <n v="8.3330837833292773E-2"/>
    <n v="1.1017394188082411E-3"/>
    <x v="1"/>
    <x v="12"/>
  </r>
  <r>
    <n v="2026"/>
    <n v="6"/>
    <n v="22"/>
    <x v="29"/>
    <s v="Vida Total"/>
    <n v="16"/>
    <s v="b17ef6d19c7a5b1ee83b907c595526dcb1eb06db8227d650d5dda0a9f4ce8cd9"/>
    <s v="62494afd1a4895e2be1120874c058412e30b56ad7bf55525b0ac454fd367add2"/>
    <x v="12"/>
    <n v="3639318.3983200002"/>
    <n v="3497768.0603400003"/>
    <n v="6495497.7278099991"/>
    <n v="6305454.8262699991"/>
    <n v="1927497.7427700004"/>
    <n v="2162287.9667200004"/>
    <n v="4336395.2976100007"/>
    <n v="4002267.8489299999"/>
    <n v="35563119.782749981"/>
    <n v="35274659.092"/>
    <n v="145.131"/>
    <n v="140.405"/>
    <n v="41668.641889999999"/>
    <n v="259060.03599999999"/>
    <n v="1912332.49013"/>
    <n v="2157864.95114"/>
    <n v="3187290.5589600001"/>
    <n v="3074251.0969600002"/>
    <n v="2278105.9249200001"/>
    <n v="2140453.6061300002"/>
    <n v="1361212.4734"/>
    <n v="1357314.4542100001"/>
    <n v="0"/>
    <n v="0"/>
    <s v="Vida Total"/>
    <s v="Totales"/>
    <s v="Vida Total"/>
    <x v="2"/>
    <x v="0"/>
    <n v="18235846.34637"/>
    <n v="17846008.112819999"/>
    <n v="558940177.29368985"/>
    <n v="533186385.44996989"/>
    <n v="535437122.91273993"/>
    <n v="512068683.5256899"/>
    <n v="229504437.01060998"/>
    <n v="215530450.89256996"/>
    <n v="107972465.57320999"/>
    <n v="106915701.13472"/>
    <n v="3639318.3983200002"/>
    <n v="3497768.0603400003"/>
    <n v="1.5857289931835847"/>
    <n v="1.6228649111319517"/>
    <n v="141550.33797999984"/>
    <n v="4.0468760517597069"/>
    <n v="100"/>
    <n v="100"/>
    <n v="19.956948140465318"/>
    <n v="19.599722460214036"/>
    <n v="0.6511105385089816"/>
    <n v="0.67969108651308419"/>
    <n v="0.65601226058841366"/>
    <n v="0.68306619265548607"/>
    <n v="0.9926195565511805"/>
    <n v="0.59310943663240423"/>
    <m/>
    <n v="137652.31878999993"/>
    <n v="6.4309881978184658"/>
    <n v="3898.0191899999045"/>
    <n v="0.28718615483018795"/>
    <n v="0"/>
    <m/>
    <n v="-10.858416065005262"/>
    <n v="52.963152211682861"/>
    <n v="61.819078035431986"/>
    <n v="1.7851752597638642"/>
    <n v="-11.378490617787973"/>
    <n v="3.6769755766462797"/>
    <n v="59.998687121703341"/>
    <n v="70.191564809843399"/>
    <s v="Medianas"/>
    <n v="2025"/>
    <n v="2"/>
    <d v="2026-08-03T00:00:00"/>
    <n v="1.0336597699512124"/>
    <s v="12 Vida Total"/>
    <n v="4.0468760517597069"/>
    <n v="0.65872647502824799"/>
    <n v="-10.858416065005255"/>
    <n v="-13.761194421640175"/>
    <n v="1.8264701655788543E-2"/>
    <n v="2.5145364398230255E-4"/>
    <m/>
    <m/>
    <m/>
    <m/>
    <n v="1.7845890672838968E-2"/>
    <n v="2.6336905197833175E-4"/>
    <x v="2"/>
    <x v="12"/>
  </r>
  <r>
    <n v="2026"/>
    <n v="6"/>
    <n v="106"/>
    <x v="63"/>
    <s v="Vida Individual"/>
    <n v="227"/>
    <s v="dfe62e836a0a6f2633422230c81287700a56e2639652c73f264e6562220c207a"/>
    <s v="62494afd1a4895e2be1120874c058412e30b56ad7bf55525b0ac454fd367add2"/>
    <x v="12"/>
    <n v="1321633.8044700001"/>
    <n v="1197283.1268800001"/>
    <n v="2678996.0017599999"/>
    <n v="2365704.2675400004"/>
    <n v="221551.29598"/>
    <n v="101162.11625000001"/>
    <n v="472289.28401999996"/>
    <n v="262386.93967000005"/>
    <n v="35563119.782749981"/>
    <n v="35274659.092"/>
    <n v="145.131"/>
    <n v="140.405"/>
    <n v="0"/>
    <n v="0"/>
    <n v="211753.02077999999"/>
    <n v="128227.64953"/>
    <n v="709444.10084000009"/>
    <n v="906121.5769199999"/>
    <n v="232163.11642999999"/>
    <n v="237478.87198"/>
    <n v="1075503.04938"/>
    <n v="951896.35109999997"/>
    <n v="13967.638660000001"/>
    <n v="7907.9038"/>
    <s v="Vida Individual"/>
    <s v="Vida"/>
    <s v="Vida"/>
    <x v="3"/>
    <x v="0"/>
    <n v="1328865.4243900001"/>
    <n v="1197283.1268800001"/>
    <n v="558940177.29368985"/>
    <n v="533186385.44996989"/>
    <n v="535437122.91273993"/>
    <n v="512068683.5256899"/>
    <n v="171635604.89679998"/>
    <n v="160803690.49424002"/>
    <n v="79251984.91757001"/>
    <n v="77260926.294649988"/>
    <n v="1325893.5991500001"/>
    <n v="1197283.1268800001"/>
    <n v="0.77002309938235958"/>
    <n v="0.74456197068616825"/>
    <n v="124350.67758999998"/>
    <n v="10.386071163806122"/>
    <n v="99.678722735917049"/>
    <n v="100"/>
    <n v="99.45580494553694"/>
    <n v="100"/>
    <n v="0.23645353441385553"/>
    <n v="0.2468326807974027"/>
    <n v="0.22455245661788265"/>
    <n v="0.23381299528736632"/>
    <n v="0.13526512553708983"/>
    <n v="0.62662001280367896"/>
    <n v="8.1379610415906294E-3"/>
    <n v="-5315.7555500000017"/>
    <n v="-2.2384119924772405"/>
    <n v="123606.69828000001"/>
    <n v="12.985310652484539"/>
    <n v="6059.7348600000005"/>
    <n v="76.628838858661894"/>
    <n v="119.00618946373611"/>
    <n v="16.763440465178341"/>
    <n v="8.4493060980169616"/>
    <n v="0.27955299316532639"/>
    <n v="65.138346960386656"/>
    <n v="-21.705418024425239"/>
    <n v="29.8477386067879"/>
    <n v="14.151263229583266"/>
    <s v="Medianas"/>
    <n v="2025"/>
    <n v="2"/>
    <d v="2026-08-03T00:00:00"/>
    <n v="1.0336597699512124"/>
    <s v="13 Vida Individual"/>
    <n v="10.386071163806122"/>
    <n v="6.791494041618952"/>
    <n v="119.00618946373611"/>
    <n v="111.87454115010489"/>
    <n v="7.5330736395614441E-3"/>
    <n v="5.9293557358241526E-5"/>
    <m/>
    <m/>
    <m/>
    <m/>
    <n v="6.6954884121755891E-3"/>
    <n v="5.5437252819207048E-5"/>
    <x v="3"/>
    <x v="12"/>
  </r>
  <r>
    <n v="2026"/>
    <n v="6"/>
    <n v="74"/>
    <x v="13"/>
    <s v="Vida Gpo y Col"/>
    <n v="46"/>
    <s v="25fc0e7096fc653718202dc30b0c580b8ab87eac11a700cba03a7c021bc35b0c"/>
    <s v="62494afd1a4895e2be1120874c058412e30b56ad7bf55525b0ac454fd367add2"/>
    <x v="12"/>
    <n v="1501055.2665799998"/>
    <n v="369830.19327999995"/>
    <n v="1559073.3737299999"/>
    <n v="429553.46636000002"/>
    <n v="289141.68794999999"/>
    <n v="266497.61461000005"/>
    <n v="587637.81634999998"/>
    <n v="525663.87652000005"/>
    <n v="35563119.782749981"/>
    <n v="35274659.092"/>
    <n v="145.131"/>
    <n v="140.405"/>
    <n v="0"/>
    <n v="0"/>
    <n v="290321.07608999999"/>
    <n v="268321.12688"/>
    <n v="260199.23381999999"/>
    <n v="285290.73229000001"/>
    <n v="1501055.2665799998"/>
    <n v="369830.19327999995"/>
    <n v="0"/>
    <n v="0"/>
    <n v="0"/>
    <n v="0"/>
    <s v="Vida Gpo y Col"/>
    <s v="Vida"/>
    <s v="Vida"/>
    <x v="4"/>
    <x v="0"/>
    <n v="11913490.27224"/>
    <n v="12179486.698700001"/>
    <n v="558940177.29368985"/>
    <n v="533186385.44996989"/>
    <n v="535437122.91273993"/>
    <n v="512068683.5256899"/>
    <n v="57868832.11381001"/>
    <n v="54726760.39833001"/>
    <n v="28720480.655640002"/>
    <n v="29654774.840070006"/>
    <n v="1501055.2665799998"/>
    <n v="369830.19327999995"/>
    <n v="2.5938924490957249"/>
    <n v="0.67577578242925795"/>
    <n v="1131225.0732999998"/>
    <n v="305.87688454185911"/>
    <n v="100"/>
    <n v="100"/>
    <n v="12.599626409043671"/>
    <n v="3.0365006541652892"/>
    <n v="0.26855383233459784"/>
    <n v="0.28034202380559003"/>
    <n v="6.9362272438350178E-2"/>
    <n v="7.222277112000855E-2"/>
    <n v="2.5938924490957249"/>
    <m/>
    <m/>
    <n v="1131225.0732999998"/>
    <n v="305.87688454185911"/>
    <n v="0"/>
    <m/>
    <n v="0"/>
    <m/>
    <n v="8.4969140805023269"/>
    <n v="19.262561105346883"/>
    <n v="72.059453082088837"/>
    <n v="1.0067439031290015"/>
    <n v="8.1991118127045404"/>
    <n v="-8.7950625905696569"/>
    <n v="111.57645310010314"/>
    <n v="94.051820304926594"/>
    <s v="Medianas"/>
    <n v="2025"/>
    <n v="2"/>
    <d v="2026-08-03T00:00:00"/>
    <n v="1.0336597699512124"/>
    <s v="14 Vida Gpo y Col"/>
    <n v="305.87688454185911"/>
    <n v="292.66003799394844"/>
    <n v="8.4969140805023358"/>
    <n v="4.9638548723079952"/>
    <n v="4.3839612026564502E-3"/>
    <n v="6.7282780374758181E-4"/>
    <m/>
    <m/>
    <m/>
    <m/>
    <n v="1.215735329172799E-3"/>
    <n v="4.5667290811787576E-5"/>
    <x v="4"/>
    <x v="12"/>
  </r>
  <r>
    <n v="2026"/>
    <n v="6"/>
    <n v="3"/>
    <x v="19"/>
    <s v="Accidentes y Enfermedades Total"/>
    <n v="3"/>
    <s v="4e07408562bedb8b60ce05c1decfe3ad16b72230967de01f640b7e4729b49fce"/>
    <s v="62494afd1a4895e2be1120874c058412e30b56ad7bf55525b0ac454fd367add2"/>
    <x v="12"/>
    <n v="1514577.4511800001"/>
    <n v="1522406.3372500001"/>
    <n v="3528630.1284699999"/>
    <n v="3469215.5983299995"/>
    <n v="1397718.7475499995"/>
    <n v="1300546.4812000003"/>
    <n v="3102432.519249999"/>
    <n v="2487224.8480699994"/>
    <n v="35563119.782749981"/>
    <n v="35274659.092"/>
    <n v="145.131"/>
    <n v="140.405"/>
    <n v="282.55797999999999"/>
    <n v="321.78896000000003"/>
    <n v="1366657.1402799999"/>
    <n v="1272872.3798199999"/>
    <n v="1753488.72786"/>
    <n v="1645931.35381"/>
    <n v="0"/>
    <n v="0"/>
    <n v="0"/>
    <n v="0"/>
    <n v="0"/>
    <n v="0"/>
    <s v="Accidentes y Enfermedades Total"/>
    <s v="Totales"/>
    <s v="Accidentes y Enfermedades Total"/>
    <x v="18"/>
    <x v="0"/>
    <n v="17351290.107669998"/>
    <n v="15439688.598989999"/>
    <n v="558940177.29368985"/>
    <n v="533186385.44996989"/>
    <n v="535437122.91273993"/>
    <n v="512068683.5256899"/>
    <n v="104862690.40417002"/>
    <n v="96161356.508719951"/>
    <n v="73824842.736680001"/>
    <n v="63674470.30387"/>
    <n v="1514577.4511800001"/>
    <n v="1522406.3372500001"/>
    <n v="1.4443434984763377"/>
    <n v="1.5831789322896539"/>
    <n v="-7828.8860700000077"/>
    <n v="-0.51424418556623719"/>
    <n v="100"/>
    <n v="100"/>
    <n v="8.7289039707225768"/>
    <n v="9.8603435392446297"/>
    <n v="0.27097308669299319"/>
    <n v="0.28286747152323061"/>
    <n v="0.28552985950029491"/>
    <n v="0.2973051050042631"/>
    <m/>
    <m/>
    <m/>
    <n v="0"/>
    <m/>
    <n v="0"/>
    <m/>
    <n v="0"/>
    <m/>
    <n v="7.4716488610494958"/>
    <n v="92.284402257609443"/>
    <n v="85.427027553579649"/>
    <n v="1.8932905181192352"/>
    <n v="7.367962566149977"/>
    <n v="6.5347423998592724"/>
    <n v="77.939317120555501"/>
    <n v="77.334475515856511"/>
    <s v="Medianas"/>
    <n v="2025"/>
    <n v="2"/>
    <d v="2026-08-03T00:00:00"/>
    <n v="1.0336597699512124"/>
    <s v="28 Accidentes y Enfermedades Total"/>
    <n v="-0.51424418556623719"/>
    <n v="-3.7538668849138044"/>
    <n v="7.4716488610495055"/>
    <n v="3.9719760653179272"/>
    <n v="9.9221613571191091E-3"/>
    <n v="2.0861281415908664E-4"/>
    <m/>
    <m/>
    <m/>
    <m/>
    <n v="9.8186798564265463E-3"/>
    <n v="2.5064555316458084E-4"/>
    <x v="18"/>
    <x v="12"/>
  </r>
  <r>
    <n v="2026"/>
    <n v="6"/>
    <n v="91"/>
    <x v="32"/>
    <s v="Accidentes Personales"/>
    <n v="218"/>
    <s v="5966abd0cbfc86f98a186531b2b4ee5f6e910120ce13222f98207203dfc9a9a2"/>
    <s v="62494afd1a4895e2be1120874c058412e30b56ad7bf55525b0ac454fd367add2"/>
    <x v="12"/>
    <n v="79898.527419999999"/>
    <n v="18655.285159999999"/>
    <n v="152688.87210000001"/>
    <n v="81056.919170000008"/>
    <n v="45609.139910000005"/>
    <n v="21672.728360000001"/>
    <n v="76158.768460000007"/>
    <n v="43332.385150000002"/>
    <n v="35563119.782749981"/>
    <n v="35274659.092"/>
    <n v="145.131"/>
    <n v="140.405"/>
    <n v="0"/>
    <n v="0"/>
    <n v="32690.619119999999"/>
    <n v="21672.728360000001"/>
    <n v="56639.297319999998"/>
    <n v="28372.74669"/>
    <n v="0"/>
    <n v="0"/>
    <n v="0"/>
    <n v="0"/>
    <n v="0"/>
    <n v="0"/>
    <s v="Accidentes Personales"/>
    <s v="Accidentes y Enfermedades"/>
    <s v="Accidentes Personales"/>
    <x v="19"/>
    <x v="0"/>
    <n v="4740041.6585600004"/>
    <n v="3561914.8073400003"/>
    <n v="558940177.29368985"/>
    <n v="533186385.44996989"/>
    <n v="535437122.91273993"/>
    <n v="512068683.5256899"/>
    <n v="3258047.170789999"/>
    <n v="3201354.5602400005"/>
    <n v="762805.7273899999"/>
    <n v="869289.54186999996"/>
    <n v="79898.527419999999"/>
    <n v="18655.285159999999"/>
    <n v="2.4523440954547784"/>
    <n v="0.58273099117772953"/>
    <n v="61243.242259999999"/>
    <n v="328.28896334061722"/>
    <n v="100"/>
    <n v="100"/>
    <n v="1.6856081270026801"/>
    <n v="0.52374315976219443"/>
    <n v="1.4294647381917953E-2"/>
    <n v="1.4922112046575642E-2"/>
    <n v="3.498829990615068E-3"/>
    <n v="3.6431216671081747E-3"/>
    <m/>
    <m/>
    <m/>
    <n v="0"/>
    <m/>
    <n v="0"/>
    <m/>
    <n v="0"/>
    <m/>
    <n v="110.44484640973002"/>
    <n v="57.083830431877573"/>
    <n v="116.1747364037613"/>
    <n v="5.9791291900829435"/>
    <n v="50.837580654289141"/>
    <n v="99.625711034746487"/>
    <n v="57.717204603201452"/>
    <n v="76.385725346917411"/>
    <s v="Medianas"/>
    <n v="2025"/>
    <n v="2"/>
    <d v="2026-08-03T00:00:00"/>
    <n v="1.0336597699512124"/>
    <s v="29 Accidentes Personales"/>
    <n v="328.28896334061722"/>
    <n v="314.34229694441137"/>
    <n v="110.44484640973005"/>
    <n v="103.59198696459163"/>
    <n v="4.2934611201928999E-4"/>
    <n v="6.0139915625119153E-4"/>
    <m/>
    <m/>
    <m/>
    <m/>
    <n v="2.2940976624848233E-4"/>
    <n v="3.3957540807897908E-5"/>
    <x v="19"/>
    <x v="12"/>
  </r>
  <r>
    <n v="2026"/>
    <n v="6"/>
    <n v="22"/>
    <x v="29"/>
    <s v="AP Individual"/>
    <n v="16"/>
    <s v="b17ef6d19c7a5b1ee83b907c595526dcb1eb06db8227d650d5dda0a9f4ce8cd9"/>
    <s v="62494afd1a4895e2be1120874c058412e30b56ad7bf55525b0ac454fd367add2"/>
    <x v="12"/>
    <n v="19198.02592"/>
    <n v="19087.976500000001"/>
    <n v="30958.107540000001"/>
    <n v="30597.946950000001"/>
    <n v="211.1151999999999"/>
    <n v="-906.35026000000005"/>
    <n v="2305.0987999999998"/>
    <n v="1059.2078999999994"/>
    <n v="35563119.782749981"/>
    <n v="35274659.092"/>
    <n v="145.131"/>
    <n v="140.405"/>
    <n v="0"/>
    <n v="0"/>
    <n v="207.08963"/>
    <n v="-914.90531999999996"/>
    <n v="17696.769399999997"/>
    <n v="17404.01828"/>
    <n v="0"/>
    <n v="0"/>
    <n v="0"/>
    <n v="0"/>
    <n v="0"/>
    <n v="0"/>
    <s v="AP Individual"/>
    <s v="Accidentes y Enfermedades"/>
    <s v="Accidentes Personales"/>
    <x v="20"/>
    <x v="0"/>
    <n v="18235846.34637"/>
    <n v="17846008.112819999"/>
    <n v="558940177.29368985"/>
    <n v="533186385.44996989"/>
    <n v="535437122.91273993"/>
    <n v="512068683.5256899"/>
    <n v="1831690.0583299999"/>
    <n v="1927936.4523199999"/>
    <n v="148204.84184000004"/>
    <n v="240716.59444999998"/>
    <n v="3717855.9751999998"/>
    <n v="3386900.2049600002"/>
    <n v="1.0481044995954909"/>
    <n v="0.99007290811013549"/>
    <n v="110.04941999999937"/>
    <n v="0.57653790594303089"/>
    <n v="0.51637357789168403"/>
    <n v="0.56358248973637626"/>
    <n v="0.10527630884442898"/>
    <n v="0.10695936244861289"/>
    <n v="3.4347192597522966E-3"/>
    <n v="3.5854865302510411E-3"/>
    <n v="3.5799819764510982E-3"/>
    <n v="3.7276203591626944E-3"/>
    <m/>
    <m/>
    <m/>
    <n v="0"/>
    <m/>
    <n v="0"/>
    <m/>
    <n v="0"/>
    <m/>
    <n v="-123.29289341186926"/>
    <n v="1.0996713978808916"/>
    <n v="-4.7482783730376035"/>
    <n v="0.14244824755989891"/>
    <n v="-122.63508862315939"/>
    <n v="1.682089246805818"/>
    <n v="1.1702114963423778"/>
    <n v="-5.2568625548467303"/>
    <s v="Medianas"/>
    <n v="2025"/>
    <n v="2"/>
    <d v="2026-08-03T00:00:00"/>
    <n v="1.0336597699512124"/>
    <s v="30 AP Individual"/>
    <n v="0.57653790594303089"/>
    <n v="-2.6986046765754077"/>
    <n v="-123.29289341186924"/>
    <n v="-122.53439099498731"/>
    <n v="8.7051157854312714E-5"/>
    <n v="1.0985230420723143E-4"/>
    <m/>
    <m/>
    <m/>
    <m/>
    <n v="8.6599243215265692E-5"/>
    <n v="9.8024436337366082E-5"/>
    <x v="20"/>
    <x v="12"/>
  </r>
  <r>
    <n v="2026"/>
    <n v="6"/>
    <n v="98"/>
    <x v="58"/>
    <s v="AP Gpo y Col"/>
    <n v="205"/>
    <s v="f8809aff4d69bece79dabe35be0c708b890d7eafb841f121330667b77d2e2590"/>
    <s v="62494afd1a4895e2be1120874c058412e30b56ad7bf55525b0ac454fd367add2"/>
    <x v="12"/>
    <n v="43851.337719999996"/>
    <n v="239499.06275000001"/>
    <n v="67876.016990000004"/>
    <n v="236542.66307000004"/>
    <n v="22133.481749999995"/>
    <n v="129543.08205"/>
    <n v="130707.68883"/>
    <n v="273247.34591000003"/>
    <n v="35563119.782749981"/>
    <n v="35274659.092"/>
    <n v="145.131"/>
    <n v="140.405"/>
    <n v="0"/>
    <n v="0"/>
    <n v="12060.743410000001"/>
    <n v="5464.9696100000001"/>
    <n v="17307.032030000002"/>
    <n v="12350.884840000001"/>
    <n v="0"/>
    <n v="0"/>
    <n v="0"/>
    <n v="0"/>
    <n v="0"/>
    <n v="0"/>
    <s v="AP Gpo y Col"/>
    <s v="Accidentes y Enfermedades"/>
    <s v="Accidentes Personales"/>
    <x v="21"/>
    <x v="0"/>
    <n v="1394747.67365"/>
    <n v="1790791.82225"/>
    <n v="558940177.29368985"/>
    <n v="533186385.44996989"/>
    <n v="535437122.91273993"/>
    <n v="512068683.5256899"/>
    <n v="1426357.1124600004"/>
    <n v="1273418.1079200001"/>
    <n v="614600.88751999999"/>
    <n v="628572.9474200001"/>
    <n v="104501.28056999999"/>
    <n v="314051.43505999999"/>
    <n v="3.0743589622076306"/>
    <n v="18.807574767504882"/>
    <n v="-195647.72503000003"/>
    <n v="-81.690392765430559"/>
    <n v="41.962488383696176"/>
    <n v="76.261094843984196"/>
    <n v="3.1440337595432419"/>
    <n v="13.373919836705911"/>
    <n v="7.8454438420086457E-3"/>
    <n v="8.189820212960176E-3"/>
    <n v="4.4918450524178428E-2"/>
    <n v="4.6770886495343472E-2"/>
    <m/>
    <m/>
    <m/>
    <n v="0"/>
    <m/>
    <n v="0"/>
    <m/>
    <n v="0"/>
    <m/>
    <n v="-82.914192406309212"/>
    <n v="50.473903193847647"/>
    <n v="54.089181211211226"/>
    <n v="3.6012772189951874"/>
    <n v="120.6918660248506"/>
    <n v="40.127871437590066"/>
    <n v="69.686953771703401"/>
    <n v="44.247595866985669"/>
    <s v="Medianas"/>
    <n v="2025"/>
    <n v="2"/>
    <d v="2026-08-03T00:00:00"/>
    <n v="1.0336597699512124"/>
    <s v="31 AP Gpo y Col"/>
    <n v="-81.690392765430559"/>
    <n v="-82.286621026729492"/>
    <n v="-82.914192406309212"/>
    <n v="-83.470569243013855"/>
    <n v="1.908606933380561E-4"/>
    <n v="9.4516830285063793E-4"/>
    <m/>
    <m/>
    <m/>
    <m/>
    <n v="6.6947026359183816E-4"/>
    <n v="3.5372486863528625E-2"/>
    <x v="21"/>
    <x v="12"/>
  </r>
  <r>
    <n v="2026"/>
    <n v="6"/>
    <n v="37"/>
    <x v="27"/>
    <s v="Gastos Medicos"/>
    <n v="25"/>
    <s v="b7a56873cd771f2c446d369b649430b65a756ba278ff97ec81bb6f55b2e73569"/>
    <s v="62494afd1a4895e2be1120874c058412e30b56ad7bf55525b0ac454fd367add2"/>
    <x v="12"/>
    <n v="1470779.6505100001"/>
    <n v="1215024.0816500001"/>
    <n v="3024708.5619300003"/>
    <n v="2311395.4296800001"/>
    <n v="1119364.03749"/>
    <n v="761619.36647999974"/>
    <n v="2178346.4481300013"/>
    <n v="1517898.0434500002"/>
    <n v="35563119.782749981"/>
    <n v="35274659.092"/>
    <n v="145.131"/>
    <n v="140.405"/>
    <n v="0"/>
    <n v="0"/>
    <n v="975532.52746999997"/>
    <n v="673249.00263999996"/>
    <n v="1233925.8850399998"/>
    <n v="1089256.0341099999"/>
    <n v="0"/>
    <n v="0"/>
    <n v="0"/>
    <n v="0"/>
    <n v="0"/>
    <n v="0"/>
    <s v="Gastos Medicos"/>
    <s v="Accidentes y Enfermedades"/>
    <s v="Gastos Medicos"/>
    <x v="22"/>
    <x v="0"/>
    <n v="7921715.0272200005"/>
    <n v="7089738.4457900003"/>
    <n v="558940177.29368985"/>
    <n v="533186385.44996989"/>
    <n v="535437122.91273993"/>
    <n v="512068683.5256899"/>
    <n v="98610475.131789997"/>
    <n v="90208136.069440037"/>
    <n v="71280271.095210001"/>
    <n v="60948248.666680008"/>
    <n v="1479985.2701600001"/>
    <n v="1227086.2867699999"/>
    <n v="1.4915044761160985"/>
    <n v="1.3469118580553576"/>
    <n v="255755.56886"/>
    <n v="21.049423852791826"/>
    <n v="99.377992481708631"/>
    <n v="99.017004325608553"/>
    <n v="18.566429686705693"/>
    <n v="17.137784291203307"/>
    <n v="0.26313722116583377"/>
    <n v="0.27468765006599899"/>
    <n v="0.22787980241179817"/>
    <n v="0.23727756075304762"/>
    <m/>
    <m/>
    <m/>
    <n v="0"/>
    <m/>
    <n v="0"/>
    <m/>
    <n v="0"/>
    <m/>
    <n v="46.97158275575373"/>
    <n v="76.106848303337287"/>
    <n v="62.683479116374571"/>
    <n v="1.5703700621380223"/>
    <n v="44.899216136178552"/>
    <n v="13.281528529534903"/>
    <n v="79.059248152361789"/>
    <n v="61.808149925934771"/>
    <s v="Medianas"/>
    <n v="2025"/>
    <n v="2"/>
    <d v="2026-08-03T00:00:00"/>
    <n v="1.0336597699512124"/>
    <s v="32 Gastos Medicos"/>
    <n v="21.049423852791826"/>
    <n v="17.107608684920788"/>
    <n v="46.971582755753722"/>
    <n v="42.185646600806187"/>
    <n v="8.5051834046267968E-3"/>
    <n v="2.2245856022743576E-4"/>
    <m/>
    <m/>
    <m/>
    <m/>
    <n v="6.5417818819217171E-3"/>
    <n v="1.8141715533701358E-4"/>
    <x v="22"/>
    <x v="12"/>
  </r>
  <r>
    <n v="2026"/>
    <n v="6"/>
    <n v="1"/>
    <x v="23"/>
    <s v="GMM. Individual"/>
    <n v="30"/>
    <s v="624b60c58c9d8bfb6ff1886c2fd605d2adeb6ea4da576068201b6c6958ce93f4"/>
    <s v="62494afd1a4895e2be1120874c058412e30b56ad7bf55525b0ac454fd367add2"/>
    <x v="12"/>
    <n v="342090.41544999997"/>
    <n v="371441.41135000001"/>
    <n v="1051097.0090300001"/>
    <n v="1039002.23402"/>
    <n v="525890.66160999995"/>
    <n v="362839.20771000016"/>
    <n v="1016339.4910399999"/>
    <n v="774450.01054999989"/>
    <n v="35563119.782749981"/>
    <n v="35274659.092"/>
    <n v="145.131"/>
    <n v="140.405"/>
    <n v="0"/>
    <n v="0"/>
    <n v="480865.82475999999"/>
    <n v="344967.51955000003"/>
    <n v="485124.57617000001"/>
    <n v="549144.88277000003"/>
    <n v="0"/>
    <n v="0"/>
    <n v="0"/>
    <n v="0"/>
    <n v="0"/>
    <n v="0"/>
    <s v="GMM. Individual"/>
    <s v="Accidentes y Enfermedades"/>
    <s v="Gastos Medicos"/>
    <x v="23"/>
    <x v="0"/>
    <n v="36847039.208959997"/>
    <n v="34421360.903379999"/>
    <n v="558940177.29368985"/>
    <n v="533186385.44996989"/>
    <n v="535437122.91273993"/>
    <n v="512068683.5256899"/>
    <n v="47491324.482370012"/>
    <n v="42836881.990619987"/>
    <n v="33535124.903859999"/>
    <n v="29112160.675519999"/>
    <n v="2442965.7843400002"/>
    <n v="2149015.9388000001"/>
    <n v="0.72032190969319587"/>
    <n v="0.86710655418696136"/>
    <n v="-29350.995900000038"/>
    <n v="-7.9019180422894024"/>
    <n v="14.003078456639958"/>
    <n v="17.284255767661318"/>
    <n v="0.9284067941253058"/>
    <n v="1.0791014695573131"/>
    <n v="6.1203404111394161E-2"/>
    <n v="6.388993232091425E-2"/>
    <n v="6.9664459087140973E-2"/>
    <n v="7.253741993994936E-2"/>
    <m/>
    <m/>
    <m/>
    <n v="0"/>
    <m/>
    <n v="0"/>
    <m/>
    <n v="0"/>
    <m/>
    <n v="44.937661210615062"/>
    <n v="153.72855767333365"/>
    <n v="97.684102155240254"/>
    <n v="1.5681786279837839"/>
    <n v="39.394521950146299"/>
    <n v="-11.658181403251611"/>
    <n v="99.122132413158212"/>
    <n v="62.81903562679355"/>
    <s v="Medianas"/>
    <n v="2025"/>
    <n v="2"/>
    <d v="2026-08-03T00:00:00"/>
    <n v="1.0336597699512124"/>
    <s v="33 GMM. Individual"/>
    <n v="-7.9019180422894024"/>
    <n v="-10.900970865822201"/>
    <n v="44.937661210615069"/>
    <n v="40.217957033827439"/>
    <n v="2.9555815559799072E-3"/>
    <n v="5.1886365358405257E-5"/>
    <m/>
    <m/>
    <m/>
    <m/>
    <n v="2.94061582994876E-3"/>
    <n v="7.5187377631398574E-5"/>
    <x v="23"/>
    <x v="12"/>
  </r>
  <r>
    <n v="2026"/>
    <n v="6"/>
    <n v="701"/>
    <x v="8"/>
    <s v="GMM. Gpo y Col"/>
    <n v="243"/>
    <s v="72440a20f54075ac43f51a2cf0dbb2a14366b38a5c01b110ae174abc1cb44238"/>
    <s v="62494afd1a4895e2be1120874c058412e30b56ad7bf55525b0ac454fd367add2"/>
    <x v="12"/>
    <n v="556287.71415999997"/>
    <n v="752830.29662000004"/>
    <n v="807266.81707999995"/>
    <n v="1096907.3119100002"/>
    <n v="438152.13006"/>
    <n v="305499.30173000001"/>
    <n v="837731.87186999992"/>
    <n v="506235.00941"/>
    <n v="35563119.782749981"/>
    <n v="35274659.092"/>
    <n v="145.131"/>
    <n v="140.405"/>
    <n v="0"/>
    <n v="0"/>
    <n v="430574.58162999997"/>
    <n v="300024.86372000002"/>
    <n v="461377.17382999999"/>
    <n v="530311.04145000002"/>
    <n v="0"/>
    <n v="0"/>
    <n v="0"/>
    <n v="0"/>
    <n v="0"/>
    <n v="0"/>
    <s v="GMM. Gpo y Col"/>
    <s v="Accidentes y Enfermedades"/>
    <s v="Gastos Medicos"/>
    <x v="24"/>
    <x v="0"/>
    <n v="2459831.92509"/>
    <n v="2393188.9370599999"/>
    <n v="558940177.29368985"/>
    <n v="533186385.44996989"/>
    <n v="535437122.91273993"/>
    <n v="512068683.5256899"/>
    <n v="51119150.649419993"/>
    <n v="47371254.078819998"/>
    <n v="37745146.191339992"/>
    <n v="31836731.141160015"/>
    <n v="2459831.92509"/>
    <n v="2393188.9370599999"/>
    <n v="1.088217834398451"/>
    <n v="1.5892133557777088"/>
    <n v="-196542.58246000006"/>
    <n v="-26.107156332897596"/>
    <n v="22.614866832401429"/>
    <n v="31.457202770828523"/>
    <n v="22.614866832401429"/>
    <n v="31.457202770828523"/>
    <n v="9.9525447759627378E-2"/>
    <n v="0.10389412507183557"/>
    <n v="0.1411945835759979"/>
    <n v="0.14701744528421867"/>
    <m/>
    <m/>
    <m/>
    <n v="0"/>
    <m/>
    <n v="0"/>
    <m/>
    <n v="0"/>
    <m/>
    <n v="43.421646982106175"/>
    <n v="78.763582029061013"/>
    <n v="40.580101930223513"/>
    <n v="1.1608171494127815"/>
    <n v="43.512966322629929"/>
    <n v="-12.998761525220747"/>
    <n v="93.32377197070663"/>
    <n v="56.575262491170974"/>
    <s v="Medianas"/>
    <n v="2025"/>
    <n v="2"/>
    <d v="2026-08-03T00:00:00"/>
    <n v="1.0336597699512124"/>
    <s v="34 GMM. Gpo y Col"/>
    <n v="-26.107156332897596"/>
    <n v="-28.51337953242577"/>
    <n v="43.421646982106175"/>
    <n v="38.751309813359114"/>
    <n v="2.269955003980184E-3"/>
    <n v="1.1842180551028546E-4"/>
    <m/>
    <m/>
    <m/>
    <m/>
    <n v="3.104500548481976E-3"/>
    <n v="2.5255990901822464E-4"/>
    <x v="24"/>
    <x v="12"/>
  </r>
  <r>
    <n v="2026"/>
    <n v="6"/>
    <n v="92"/>
    <x v="12"/>
    <s v="Daños"/>
    <n v="219"/>
    <s v="314f04b30f62e0056bd059354a5536fb2e302107eed143b5fa2aa0bbba07f608"/>
    <s v="62494afd1a4895e2be1120874c058412e30b56ad7bf55525b0ac454fd367add2"/>
    <x v="12"/>
    <n v="6747132.6749999998"/>
    <n v="6380210.4408900002"/>
    <n v="12245177.319699999"/>
    <n v="11490479.2579"/>
    <n v="3157824.9529499998"/>
    <n v="2603752.8468799996"/>
    <n v="8038799.6344599994"/>
    <n v="6403055.5391999995"/>
    <n v="35563119.782749981"/>
    <n v="35274659.092"/>
    <n v="145.131"/>
    <n v="140.405"/>
    <n v="0"/>
    <n v="0"/>
    <n v="692863.35395000002"/>
    <n v="715464.50333000009"/>
    <n v="1813483.7524699999"/>
    <n v="1875172.88491"/>
    <n v="0"/>
    <n v="0"/>
    <n v="0"/>
    <n v="0"/>
    <n v="0"/>
    <n v="0"/>
    <s v="Daños"/>
    <s v="Totales"/>
    <s v="Daños Total"/>
    <x v="28"/>
    <x v="0"/>
    <n v="6747132.6749999998"/>
    <n v="6380210.4408900002"/>
    <n v="558940177.29368985"/>
    <n v="533186385.44996989"/>
    <n v="535437122.91273993"/>
    <n v="512068683.5256899"/>
    <n v="201069995.49796006"/>
    <n v="200376876.12440008"/>
    <n v="90289903.28847003"/>
    <n v="82104617.787379965"/>
    <n v="6747132.6749999998"/>
    <n v="6380210.4408900002"/>
    <n v="3.3556138787840437"/>
    <n v="3.1841051543936487"/>
    <n v="366922.23410999961"/>
    <n v="5.7509425043167806"/>
    <n v="100"/>
    <n v="100"/>
    <n v="100"/>
    <n v="100"/>
    <n v="1.2071296623672094"/>
    <n v="1.2601167132932578"/>
    <n v="1.1966191588904833"/>
    <n v="1.2459677082693366"/>
    <m/>
    <m/>
    <m/>
    <n v="0"/>
    <m/>
    <n v="0"/>
    <m/>
    <n v="0"/>
    <m/>
    <n v="21.279750370083271"/>
    <n v="46.802473066086549"/>
    <n v="40.809827058255962"/>
    <n v="3.4974286580648628"/>
    <n v="-3.1589476871049627"/>
    <n v="-3.2897837280193465"/>
    <n v="38.206206866000684"/>
    <n v="38.154588789520552"/>
    <s v="Medianas"/>
    <n v="2025"/>
    <n v="2"/>
    <d v="2026-08-03T00:00:00"/>
    <n v="1.0336597699512124"/>
    <s v="38 Daños Total"/>
    <n v="5.7509425043167806"/>
    <n v="2.3073022463746389"/>
    <n v="21.279750370083264"/>
    <n v="17.330434922322194"/>
    <n v="3.4432235963841297E-2"/>
    <n v="1.1260144503488095E-3"/>
    <m/>
    <m/>
    <m/>
    <m/>
    <n v="3.252070505059973E-2"/>
    <n v="1.0138525634236202E-3"/>
    <x v="28"/>
    <x v="12"/>
  </r>
  <r>
    <n v="2026"/>
    <n v="6"/>
    <n v="37"/>
    <x v="27"/>
    <s v="Automoviles"/>
    <n v="25"/>
    <s v="b7a56873cd771f2c446d369b649430b65a756ba278ff97ec81bb6f55b2e73569"/>
    <s v="62494afd1a4895e2be1120874c058412e30b56ad7bf55525b0ac454fd367add2"/>
    <x v="12"/>
    <n v="1978224.5604999999"/>
    <n v="1469403.8321800001"/>
    <n v="3836864.6553099994"/>
    <n v="3419333.4928799998"/>
    <n v="965568.21914000006"/>
    <n v="961448.67320999911"/>
    <n v="2161472.1982200006"/>
    <n v="2117116.7024299996"/>
    <n v="35563119.782749981"/>
    <n v="35274659.092"/>
    <n v="145.131"/>
    <n v="140.405"/>
    <n v="12984.43779"/>
    <n v="-267.82695000000001"/>
    <n v="956905.89448999998"/>
    <n v="946033.73511999997"/>
    <n v="1836657.74116"/>
    <n v="1614065.7046300001"/>
    <n v="0"/>
    <n v="0"/>
    <n v="0"/>
    <n v="0"/>
    <n v="0"/>
    <n v="0"/>
    <s v="Automoviles"/>
    <s v="Totales"/>
    <s v="Automoviles Total"/>
    <x v="29"/>
    <x v="0"/>
    <n v="7921715.0272200005"/>
    <n v="7089738.4457900003"/>
    <n v="558940177.29368985"/>
    <n v="533186385.44996989"/>
    <n v="535437122.91273993"/>
    <n v="512068683.5256899"/>
    <n v="111867630.92766999"/>
    <n v="104683930.16637003"/>
    <n v="65593449.113900006"/>
    <n v="57891971.036489993"/>
    <n v="1978224.5604999999"/>
    <n v="1469403.8321800001"/>
    <n v="1.768361897088047"/>
    <n v="1.4036574953240051"/>
    <n v="508820.72831999976"/>
    <n v="34.627698470414067"/>
    <n v="100"/>
    <n v="100"/>
    <n v="24.972175263848467"/>
    <n v="20.725783375726021"/>
    <n v="0.35392420170585814"/>
    <n v="0.36945973221628686"/>
    <n v="0.27558915086324492"/>
    <n v="0.28695444174849288"/>
    <m/>
    <m/>
    <m/>
    <n v="0"/>
    <m/>
    <n v="0"/>
    <m/>
    <n v="0"/>
    <m/>
    <n v="0.4284727874496852"/>
    <n v="48.809838802928972"/>
    <n v="65.431207688059359"/>
    <n v="1.472049773542683"/>
    <n v="1.1492359063306479"/>
    <n v="13.790766750788851"/>
    <n v="52.100392634157053"/>
    <n v="58.611847857634999"/>
    <s v="Medianas"/>
    <n v="2025"/>
    <n v="2"/>
    <d v="2026-08-03T00:00:00"/>
    <n v="1.0336597699512124"/>
    <s v="39 Automoviles Total"/>
    <n v="34.627698470414067"/>
    <n v="30.243724660744377"/>
    <n v="0.42847278744969103"/>
    <n v="-2.8418482493617834"/>
    <n v="1.078888657336268E-2"/>
    <n v="3.127103799072837E-4"/>
    <m/>
    <m/>
    <m/>
    <m/>
    <n v="9.6775019993300265E-3"/>
    <n v="1.9702543641792592E-4"/>
    <x v="29"/>
    <x v="12"/>
  </r>
  <r>
    <n v="2026"/>
    <n v="6"/>
    <n v="89"/>
    <x v="39"/>
    <s v="Automoviles Residentes"/>
    <n v="61"/>
    <s v="d029fa3a95e174a19934857f535eb9427d967218a36ea014b70ad704bc6c8d1c"/>
    <s v="62494afd1a4895e2be1120874c058412e30b56ad7bf55525b0ac454fd367add2"/>
    <x v="12"/>
    <n v="1461849.0872899999"/>
    <n v="1059871.3253800001"/>
    <n v="2694735.1159099997"/>
    <n v="2038431.94894"/>
    <n v="917858.13766999997"/>
    <n v="608925.30787000002"/>
    <n v="1765918.21765"/>
    <n v="1349604.2757899999"/>
    <n v="35563119.782749981"/>
    <n v="35274659.092"/>
    <n v="145.131"/>
    <n v="140.405"/>
    <n v="10100.036269999999"/>
    <n v="2886.5453900000002"/>
    <n v="766624.52357000008"/>
    <n v="538023.99384999997"/>
    <n v="1076172.1394500001"/>
    <n v="752324.32607000007"/>
    <n v="0"/>
    <n v="0"/>
    <n v="0"/>
    <n v="0"/>
    <n v="0"/>
    <n v="0"/>
    <s v="Automoviles Residentes"/>
    <s v="Automóviles"/>
    <s v="Automóviles"/>
    <x v="30"/>
    <x v="0"/>
    <n v="3077958.9960599998"/>
    <n v="2214299.0685000001"/>
    <n v="558940177.29368985"/>
    <n v="533186385.44996989"/>
    <n v="535437122.91273993"/>
    <n v="512068683.5256899"/>
    <n v="70203684.327219978"/>
    <n v="63495573.047850005"/>
    <n v="41862778.105490007"/>
    <n v="35779806.134049997"/>
    <n v="3077958.9960599998"/>
    <n v="2214299.0685000001"/>
    <n v="2.0822968214549946"/>
    <n v="1.6692050713225084"/>
    <n v="401977.76190999988"/>
    <n v="37.927034375222576"/>
    <n v="47.494105319832649"/>
    <n v="47.864867960133907"/>
    <n v="47.494105319832649"/>
    <n v="47.864867960133907"/>
    <n v="0.26153945389434496"/>
    <n v="0.27301974867518425"/>
    <n v="0.19878064299889187"/>
    <n v="0.2069783526074247"/>
    <m/>
    <m/>
    <m/>
    <n v="0"/>
    <m/>
    <n v="0"/>
    <m/>
    <n v="0"/>
    <m/>
    <n v="50.734109061854646"/>
    <n v="62.787475509632841"/>
    <n v="57.452758017741402"/>
    <n v="2.1925399584258107"/>
    <n v="42.488909850316723"/>
    <n v="43.046303589798796"/>
    <n v="71.236235864812414"/>
    <n v="71.514900582908908"/>
    <s v="Medianas"/>
    <n v="2025"/>
    <n v="2"/>
    <d v="2026-08-03T00:00:00"/>
    <n v="1.0336597699512124"/>
    <s v="41 Automoviles Residentes"/>
    <n v="37.927034375222576"/>
    <n v="33.435622034252702"/>
    <n v="50.734109061854639"/>
    <n v="45.825651189819574"/>
    <n v="7.5773304827353493E-3"/>
    <n v="4.3359600526415729E-4"/>
    <m/>
    <m/>
    <m/>
    <m/>
    <n v="5.7692323087063565E-3"/>
    <n v="2.7862455701287798E-4"/>
    <x v="30"/>
    <x v="12"/>
  </r>
  <r>
    <n v="2026"/>
    <n v="6"/>
    <n v="41"/>
    <x v="11"/>
    <s v="Camiones"/>
    <n v="29"/>
    <s v="35135aaa6cc23891b40cb3f378c53a17a1127210ce60e125ccf03efcfdaec458"/>
    <s v="62494afd1a4895e2be1120874c058412e30b56ad7bf55525b0ac454fd367add2"/>
    <x v="12"/>
    <n v="573963.98204999999"/>
    <n v="519319.61836999998"/>
    <n v="1076690.89176"/>
    <n v="855115.07481999998"/>
    <n v="276377.22647999995"/>
    <n v="242709.55064999999"/>
    <n v="527881.94767999987"/>
    <n v="459500.26982999983"/>
    <n v="35563119.782749981"/>
    <n v="35274659.092"/>
    <n v="145.131"/>
    <n v="140.405"/>
    <n v="-1905.5098"/>
    <n v="637.76628000000005"/>
    <n v="277526.90256000002"/>
    <n v="242635.34834999999"/>
    <n v="479723.96047000005"/>
    <n v="396284.17800999997"/>
    <n v="0"/>
    <n v="0"/>
    <n v="0"/>
    <n v="0"/>
    <n v="0"/>
    <n v="0"/>
    <s v="Camiones"/>
    <s v="Automóviles"/>
    <s v="Automóviles"/>
    <x v="31"/>
    <x v="0"/>
    <n v="24204021.398200002"/>
    <n v="22924639.598130003"/>
    <n v="558940177.29368985"/>
    <n v="533186385.44996989"/>
    <n v="535437122.91273993"/>
    <n v="512068683.5256899"/>
    <n v="37709407.170060001"/>
    <n v="36344121.306299999"/>
    <n v="21653502.093650013"/>
    <n v="20013592.176389989"/>
    <n v="2127930.31268"/>
    <n v="2041340.17622"/>
    <n v="1.5220710828509338"/>
    <n v="1.4288957875561008"/>
    <n v="54644.363680000009"/>
    <n v="10.522299128908985"/>
    <n v="26.972874940022212"/>
    <n v="25.440131165773504"/>
    <n v="2.3713579351433078"/>
    <n v="2.2653338393697657"/>
    <n v="0.10268790925516452"/>
    <n v="0.10719540306202092"/>
    <n v="9.7399264598951193E-2"/>
    <n v="0.10141600825779581"/>
    <m/>
    <m/>
    <m/>
    <n v="0"/>
    <m/>
    <n v="0"/>
    <m/>
    <n v="0"/>
    <m/>
    <n v="13.871590854103033"/>
    <n v="48.152364107043176"/>
    <n v="46.736064278064028"/>
    <n v="1.2763627116051997"/>
    <n v="14.380243623723432"/>
    <n v="21.055542232093494"/>
    <n v="57.851374004354192"/>
    <n v="61.227614377245523"/>
    <s v="Medianas"/>
    <n v="2025"/>
    <n v="2"/>
    <d v="2026-08-03T00:00:00"/>
    <n v="1.0336597699512124"/>
    <s v="42 Camiones"/>
    <n v="10.522299128908985"/>
    <n v="6.9232859223354595"/>
    <n v="13.871590854103029"/>
    <n v="10.163512370688119"/>
    <n v="3.02754904051543E-3"/>
    <n v="2.3167003812510142E-4"/>
    <m/>
    <m/>
    <m/>
    <m/>
    <n v="2.4201727802975127E-3"/>
    <n v="2.0417431716955698E-4"/>
    <x v="31"/>
    <x v="12"/>
  </r>
  <r>
    <n v="2026"/>
    <n v="6"/>
    <n v="37"/>
    <x v="27"/>
    <s v="Automoviles Turistas"/>
    <n v="25"/>
    <s v="b7a56873cd771f2c446d369b649430b65a756ba278ff97ec81bb6f55b2e73569"/>
    <s v="62494afd1a4895e2be1120874c058412e30b56ad7bf55525b0ac454fd367add2"/>
    <x v="12"/>
    <n v="3199.8693599999997"/>
    <n v="3216.9162500000002"/>
    <n v="8265.6367299999984"/>
    <n v="8605.3183700000009"/>
    <n v="1522.7338800000005"/>
    <n v="2970.8504299999991"/>
    <n v="2439.396130000001"/>
    <n v="4699.9729099999986"/>
    <n v="35563119.782749981"/>
    <n v="35274659.092"/>
    <n v="145.131"/>
    <n v="140.405"/>
    <n v="0"/>
    <n v="0"/>
    <n v="1521.75875"/>
    <n v="2969.8891400000002"/>
    <n v="3199.8693599999997"/>
    <n v="3216.9162500000002"/>
    <n v="0"/>
    <n v="0"/>
    <n v="0"/>
    <n v="0"/>
    <n v="0"/>
    <n v="0"/>
    <s v="Automoviles Turistas"/>
    <s v="Automóviles"/>
    <s v="Automóviles"/>
    <x v="32"/>
    <x v="0"/>
    <n v="7921715.0272200005"/>
    <n v="7089738.4457900003"/>
    <n v="558940177.29368985"/>
    <n v="533186385.44996989"/>
    <n v="535437122.91273993"/>
    <n v="512068683.5256899"/>
    <n v="1083502.1167600001"/>
    <n v="1101931.6082300001"/>
    <n v="570070.38715999969"/>
    <n v="595710.09883999999"/>
    <n v="1978224.5604999999"/>
    <n v="1469403.8321800001"/>
    <n v="0.29532654440663014"/>
    <n v="0.29193429301544738"/>
    <n v="-17.046890000000531"/>
    <n v="-0.5299140131484803"/>
    <n v="0.16175460682740825"/>
    <n v="0.21892662721774717"/>
    <n v="4.0393643914289387E-2"/>
    <n v="4.5374258508933521E-2"/>
    <n v="5.7248870093635411E-4"/>
    <n v="5.9761813723205022E-4"/>
    <n v="6.0333803296293113E-4"/>
    <n v="6.2821968097149042E-4"/>
    <m/>
    <m/>
    <m/>
    <n v="0"/>
    <m/>
    <n v="0"/>
    <m/>
    <n v="0"/>
    <m/>
    <n v="-48.744175586113201"/>
    <n v="47.587376504645825"/>
    <n v="92.350878889060255"/>
    <n v="0.26711330991704713"/>
    <n v="-48.760419050523893"/>
    <n v="-0.5299140131484803"/>
    <n v="47.556902448042443"/>
    <n v="92.320996544439112"/>
    <s v="Medianas"/>
    <n v="2025"/>
    <n v="2"/>
    <d v="2026-08-03T00:00:00"/>
    <n v="1.0336597699512124"/>
    <s v="43 Automoviles Turistas"/>
    <n v="-0.5299140131484803"/>
    <n v="-3.7690264451847679"/>
    <n v="-48.744175586113201"/>
    <n v="-50.41325404750345"/>
    <n v="2.3242158675879936E-5"/>
    <n v="8.7217767831161302E-6"/>
    <m/>
    <m/>
    <m/>
    <m/>
    <n v="2.4355034659226501E-5"/>
    <n v="8.5225631438429106E-6"/>
    <x v="32"/>
    <x v="12"/>
  </r>
  <r>
    <n v="2026"/>
    <n v="6"/>
    <n v="12"/>
    <x v="42"/>
    <s v="Otros Automoviles y Obligatorios"/>
    <n v="12"/>
    <s v="6b51d431df5d7f141cbececcf79edf3dd861c3b4069f0b11661a3eefacbba918"/>
    <s v="62494afd1a4895e2be1120874c058412e30b56ad7bf55525b0ac454fd367add2"/>
    <x v="12"/>
    <n v="8056.6345899999997"/>
    <n v="7293.6192600000004"/>
    <n v="17188.588340000002"/>
    <n v="14315.718000000001"/>
    <n v="325.22337000000005"/>
    <n v="160.63696000000002"/>
    <n v="632.55104000000006"/>
    <n v="931.84836000000018"/>
    <n v="35563119.782749981"/>
    <n v="35274659.092"/>
    <n v="145.131"/>
    <n v="140.405"/>
    <n v="0"/>
    <n v="0"/>
    <n v="189.88137"/>
    <n v="115.17976"/>
    <n v="6793.1508599999997"/>
    <n v="6648.0909799999999"/>
    <n v="0"/>
    <n v="0"/>
    <n v="0"/>
    <n v="0"/>
    <n v="0"/>
    <n v="0"/>
    <s v="Otros Automoviles y Obligatorios"/>
    <s v="Automóviles"/>
    <s v="Automóviles"/>
    <x v="33"/>
    <x v="0"/>
    <n v="2879749.4015600001"/>
    <n v="4354857.8661599997"/>
    <n v="558940177.29368985"/>
    <n v="533186385.44996989"/>
    <n v="535437122.91273993"/>
    <n v="512068683.5256899"/>
    <n v="2871037.3136300002"/>
    <n v="3742304.2039899998"/>
    <n v="1507098.5276000006"/>
    <n v="1502862.6272099994"/>
    <n v="332126.52279000002"/>
    <n v="292861.21198000002"/>
    <n v="0.28061755072815764"/>
    <n v="0.19489648255274467"/>
    <n v="763.01532999999927"/>
    <n v="10.461408839704077"/>
    <n v="2.4257727212873395"/>
    <n v="2.4904695335680351"/>
    <n v="0.27976860019957323"/>
    <n v="0.16748237219579623"/>
    <n v="1.4414126801564162E-3"/>
    <n v="1.5046836024690405E-3"/>
    <n v="1.3679305134253804E-3"/>
    <n v="1.4243439395242939E-3"/>
    <m/>
    <m/>
    <m/>
    <n v="0"/>
    <m/>
    <n v="0"/>
    <m/>
    <n v="0"/>
    <m/>
    <n v="102.45861848979216"/>
    <n v="4.0367149132427027"/>
    <n v="2.2024313893237144"/>
    <n v="2.1579436516198206E-2"/>
    <n v="64.8565425036482"/>
    <n v="2.1819779608371004"/>
    <n v="2.7951884760586641"/>
    <n v="1.7325238229516526"/>
    <s v="Medianas"/>
    <n v="2025"/>
    <n v="2"/>
    <d v="2026-08-03T00:00:00"/>
    <n v="1.0336597699512124"/>
    <s v="44 Otros Automoviles y Obligatorios"/>
    <n v="10.461408839704077"/>
    <n v="6.8643784452574099"/>
    <n v="102.45861848979214"/>
    <n v="95.865820045746716"/>
    <n v="4.8332622236189153E-5"/>
    <n v="7.8746209776670123E-6"/>
    <m/>
    <m/>
    <m/>
    <m/>
    <n v="4.0516781956286028E-5"/>
    <n v="3.7984638911432304E-6"/>
    <x v="33"/>
    <x v="12"/>
  </r>
  <r>
    <n v="2026"/>
    <n v="6"/>
    <n v="43"/>
    <x v="0"/>
    <s v="Daños Sin Autos"/>
    <n v="31"/>
    <s v="eb1e33e8a81b697b75855af6bfcdbcbf7cbbde9f94962ceaec1ed8af21f5a50f"/>
    <s v="62494afd1a4895e2be1120874c058412e30b56ad7bf55525b0ac454fd367add2"/>
    <x v="12"/>
    <n v="3442599.7542300001"/>
    <n v="3353346.0019"/>
    <n v="7041528.6801699996"/>
    <n v="6098517.0329799997"/>
    <n v="58676.936930000076"/>
    <n v="1245115.2482899998"/>
    <n v="3194512.889440001"/>
    <n v="2082553.8885699997"/>
    <n v="35563119.782749981"/>
    <n v="35274659.092"/>
    <n v="145.131"/>
    <n v="140.405"/>
    <n v="0"/>
    <n v="-40.405300000000004"/>
    <n v="260041.43189000001"/>
    <n v="346533.73697999999"/>
    <n v="1038001.91734"/>
    <n v="1002424.08121"/>
    <n v="0"/>
    <n v="0"/>
    <n v="0"/>
    <n v="0"/>
    <n v="0"/>
    <n v="0"/>
    <s v="Daños Sin Autos"/>
    <s v="Totales"/>
    <s v="Daños Sin Autos Total"/>
    <x v="34"/>
    <x v="0"/>
    <n v="63098720.828300007"/>
    <n v="63645419.190459996"/>
    <n v="558940177.29368985"/>
    <n v="533186385.44996989"/>
    <n v="535437122.91273993"/>
    <n v="512068683.5256899"/>
    <n v="89202364.570290014"/>
    <n v="95692945.958029971"/>
    <n v="24696454.174569987"/>
    <n v="24212646.750889998"/>
    <n v="17195673.116150003"/>
    <n v="19641000.840240002"/>
    <n v="3.8593144596713995"/>
    <n v="3.5042771108444568"/>
    <n v="89253.752330000047"/>
    <n v="2.6616326582293848"/>
    <n v="20.020151179756638"/>
    <n v="17.073193108518925"/>
    <n v="5.4558946822357477"/>
    <n v="5.2687939596486206"/>
    <n v="0.61591560136159584"/>
    <n v="0.64295126484740206"/>
    <n v="0.62892566153391638"/>
    <n v="0.65486254281585377"/>
    <m/>
    <m/>
    <m/>
    <n v="0"/>
    <m/>
    <n v="0"/>
    <m/>
    <n v="0"/>
    <m/>
    <n v="-95.287429255196656"/>
    <n v="1.7044367954160922"/>
    <n v="37.130533132713403"/>
    <n v="0.23759255687166581"/>
    <n v="-24.959274050420042"/>
    <n v="3.5491801121791733"/>
    <n v="25.052114793427961"/>
    <n v="34.569574242640719"/>
    <s v="Medianas"/>
    <n v="2025"/>
    <n v="2"/>
    <d v="2026-08-03T00:00:00"/>
    <n v="1.0336597699512124"/>
    <s v="46 Daños Sin Autos Total"/>
    <n v="2.6616326582293848"/>
    <n v="-0.68140829058781538"/>
    <n v="-95.287429255196656"/>
    <n v="-95.440887919024092"/>
    <n v="1.9800087065436588E-2"/>
    <n v="1.4894308098628746E-3"/>
    <m/>
    <m/>
    <m/>
    <m/>
    <n v="1.7260209015150133E-2"/>
    <n v="1.2279958069588372E-3"/>
    <x v="34"/>
    <x v="12"/>
  </r>
  <r>
    <n v="2026"/>
    <n v="6"/>
    <n v="94"/>
    <x v="41"/>
    <s v="Responsabilidad Civil y Riesgos Profesionales"/>
    <n v="7"/>
    <s v="7902699be42c8a8e46fbbb4501726517e86b22c56a189f7625a6da49081b2451"/>
    <s v="62494afd1a4895e2be1120874c058412e30b56ad7bf55525b0ac454fd367add2"/>
    <x v="12"/>
    <n v="242185.07805000001"/>
    <n v="267375.64945999999"/>
    <n v="704544.38973000005"/>
    <n v="818043.05847000005"/>
    <n v="113181.57310000001"/>
    <n v="115921.29349000005"/>
    <n v="131799.35299999994"/>
    <n v="225275.16289000001"/>
    <n v="35563119.782749981"/>
    <n v="35274659.092"/>
    <n v="145.131"/>
    <n v="140.405"/>
    <n v="0"/>
    <n v="0"/>
    <n v="43677.380409999998"/>
    <n v="18110.450670000002"/>
    <n v="98287.45422"/>
    <n v="80898.256819999995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3631207.3068499998"/>
    <n v="3833520.1551100002"/>
    <n v="558940177.29368985"/>
    <n v="533186385.44996989"/>
    <n v="535437122.91273993"/>
    <n v="512068683.5256899"/>
    <n v="12032871.974339999"/>
    <n v="12141199.838969996"/>
    <n v="5707796.6931599993"/>
    <n v="3790374.5277900007"/>
    <n v="242185.07805000001"/>
    <n v="267375.64945999999"/>
    <n v="2.0126955440601191"/>
    <n v="2.2022176803465161"/>
    <n v="-25190.571409999975"/>
    <n v="-9.4214156976806347"/>
    <n v="100"/>
    <n v="100"/>
    <n v="6.6695470014376772"/>
    <n v="6.9746770237687148"/>
    <n v="4.3329337894911453E-2"/>
    <n v="4.5231282570123335E-2"/>
    <n v="5.0146751071739146E-2"/>
    <n v="5.2214802049418051E-2"/>
    <m/>
    <m/>
    <m/>
    <n v="0"/>
    <m/>
    <n v="0"/>
    <m/>
    <n v="0"/>
    <m/>
    <n v="-2.3634315210918411"/>
    <n v="46.733503984350868"/>
    <n v="43.355217172587793"/>
    <n v="1.9829293015224663"/>
    <n v="141.1722447213954"/>
    <n v="21.495144745443984"/>
    <n v="44.438408499456607"/>
    <n v="22.386700754623259"/>
    <s v="Medianas"/>
    <n v="2025"/>
    <n v="2"/>
    <d v="2026-08-03T00:00:00"/>
    <n v="1.0336597699512124"/>
    <s v="46 Responsabilidad Civil y Riesgos Profesionales"/>
    <n v="-9.4214156976806347"/>
    <n v="-12.370988079961188"/>
    <n v="-2.3634315210918415"/>
    <n v="-5.542837868676564"/>
    <n v="1.9811096271473401E-3"/>
    <n v="4.0509433530794579E-4"/>
    <m/>
    <m/>
    <m/>
    <m/>
    <n v="2.3152504282972276E-3"/>
    <n v="4.8497627116307894E-4"/>
    <x v="35"/>
    <x v="12"/>
  </r>
  <r>
    <n v="2026"/>
    <n v="6"/>
    <n v="76"/>
    <x v="15"/>
    <s v="RC General"/>
    <n v="48"/>
    <s v="98010bd9270f9b100b6214a21754fd33bdc8d41b2bc9f9dd16ff54d3c34ffd71"/>
    <s v="62494afd1a4895e2be1120874c058412e30b56ad7bf55525b0ac454fd367add2"/>
    <x v="12"/>
    <n v="205447.46928999998"/>
    <n v="244986.02984999999"/>
    <n v="371848.67619999993"/>
    <n v="436242.92025999993"/>
    <n v="5175.9400000000041"/>
    <n v="28905.00635"/>
    <n v="108784.17110000001"/>
    <n v="49867.891180000006"/>
    <n v="35563119.782749981"/>
    <n v="35274659.092"/>
    <n v="145.131"/>
    <n v="140.405"/>
    <n v="0"/>
    <n v="0"/>
    <n v="-11388.08736"/>
    <n v="14227.847390000001"/>
    <n v="-2247.8097599999996"/>
    <n v="-2806.0063999999998"/>
    <n v="0"/>
    <n v="0"/>
    <n v="0"/>
    <n v="0"/>
    <n v="0"/>
    <n v="0"/>
    <s v="RC General"/>
    <s v="Daños Sin Autos"/>
    <s v="Responsabilidad Civil y Riesgos Profesionales"/>
    <x v="36"/>
    <x v="0"/>
    <n v="1547102.12528"/>
    <n v="1710707.5392100001"/>
    <n v="558940177.29368985"/>
    <n v="533186385.44996989"/>
    <n v="535437122.91273993"/>
    <n v="512068683.5256899"/>
    <n v="8729513.125500001"/>
    <n v="9582692.5877899975"/>
    <n v="5055557.2443700004"/>
    <n v="2932303.7598800003"/>
    <n v="230377.05813999998"/>
    <n v="258404.46887000001"/>
    <n v="2.353481417994117"/>
    <n v="2.5565468954117807"/>
    <n v="-39538.560560000013"/>
    <n v="-16.139108252094491"/>
    <n v="89.178788438712374"/>
    <n v="94.807195448794403"/>
    <n v="13.279502751172123"/>
    <n v="14.320742981183907"/>
    <n v="3.675661146506732E-2"/>
    <n v="3.8370045799659976E-2"/>
    <n v="4.5947540397763512E-2"/>
    <n v="4.7842416014044202E-2"/>
    <m/>
    <m/>
    <m/>
    <n v="0"/>
    <m/>
    <n v="0"/>
    <m/>
    <n v="0"/>
    <m/>
    <n v="-82.093274994212194"/>
    <n v="2.5193496020600241"/>
    <n v="11.798634545691423"/>
    <n v="0.10238119656866837"/>
    <n v="-180.04083153157856"/>
    <n v="-19.892921128048748"/>
    <n v="506.63039028712109"/>
    <n v="-507.04971271626471"/>
    <s v="Medianas"/>
    <n v="2025"/>
    <n v="2"/>
    <d v="2026-08-03T00:00:00"/>
    <n v="1.0336597699512124"/>
    <s v="47 RC General"/>
    <n v="-16.139108252094491"/>
    <n v="-18.869927817870234"/>
    <n v="-82.09327499421218"/>
    <n v="-82.676383925986613"/>
    <n v="1.0456019563850707E-3"/>
    <n v="5.5388747848435997E-4"/>
    <m/>
    <m/>
    <m/>
    <m/>
    <n v="1.2346680257426059E-3"/>
    <n v="6.5359320284396141E-4"/>
    <x v="36"/>
    <x v="12"/>
  </r>
  <r>
    <n v="2026"/>
    <n v="6"/>
    <n v="8"/>
    <x v="40"/>
    <s v="RC Aviones y Barcos"/>
    <n v="8"/>
    <s v="2c624232cdd221771294dfbb310aca000a0df6ac8b66b696d90ef06fdefb64a3"/>
    <s v="62494afd1a4895e2be1120874c058412e30b56ad7bf55525b0ac454fd367add2"/>
    <x v="12"/>
    <n v="6583.7912100000003"/>
    <n v="5437.7132000000001"/>
    <n v="15519.432449999998"/>
    <n v="13855.093580000001"/>
    <n v="216.32594000000003"/>
    <n v="184.90195999999997"/>
    <n v="421.40068000000002"/>
    <n v="-374.9025900000002"/>
    <n v="35563119.782749981"/>
    <n v="35274659.092"/>
    <n v="145.131"/>
    <n v="140.405"/>
    <n v="0"/>
    <n v="0"/>
    <n v="126.83544000000001"/>
    <n v="70.690970000000007"/>
    <n v="1007.9418900000001"/>
    <n v="870.38023999999996"/>
    <n v="0"/>
    <n v="0"/>
    <n v="0"/>
    <n v="0"/>
    <n v="0"/>
    <n v="0"/>
    <s v="RC Aviones y Barcos"/>
    <s v="Daños Sin Autos"/>
    <s v="Responsabilidad Civil y Riesgos Profesionales"/>
    <x v="37"/>
    <x v="0"/>
    <n v="2110711.4658499998"/>
    <n v="1860236.7715"/>
    <n v="558940177.29368985"/>
    <n v="533186385.44996989"/>
    <n v="535437122.91273993"/>
    <n v="512068683.5256899"/>
    <n v="1742271.2390899998"/>
    <n v="1292434.1434399998"/>
    <n v="183427.25303000005"/>
    <n v="515183.78324999998"/>
    <n v="132655.88271000001"/>
    <n v="59998.248879999999"/>
    <n v="0.37788554745578878"/>
    <n v="0.42073425772602563"/>
    <n v="1146.0780100000002"/>
    <n v="21.076470344188071"/>
    <n v="4.9630601187833294"/>
    <n v="9.0631198435070068"/>
    <n v="0.31192284291442252"/>
    <n v="0.2923129616245197"/>
    <n v="1.1779062370999695E-3"/>
    <n v="1.2296105234886672E-3"/>
    <n v="1.0198522221100924E-3"/>
    <n v="1.0619109066698463E-3"/>
    <m/>
    <m/>
    <m/>
    <n v="0"/>
    <m/>
    <n v="0"/>
    <m/>
    <n v="0"/>
    <m/>
    <n v="16.994941535503493"/>
    <n v="3.2857351197806293"/>
    <n v="3.4003624906146204"/>
    <n v="0.1179355501576526"/>
    <n v="79.422407133471211"/>
    <n v="15.804776312476964"/>
    <n v="12.583606382308407"/>
    <n v="8.1218491357294607"/>
    <s v="Medianas"/>
    <n v="2025"/>
    <n v="2"/>
    <d v="2026-08-03T00:00:00"/>
    <n v="1.0336597699512124"/>
    <s v="48 RC Aviones y Barcos"/>
    <n v="21.076470344188071"/>
    <n v="17.133774442922107"/>
    <n v="16.994941535503497"/>
    <n v="13.185155247964738"/>
    <n v="4.3639119809527384E-5"/>
    <n v="1.4279748697596121E-5"/>
    <m/>
    <m/>
    <m/>
    <m/>
    <n v="3.9213108665929179E-5"/>
    <n v="1.7701731562426975E-5"/>
    <x v="37"/>
    <x v="12"/>
  </r>
  <r>
    <n v="2026"/>
    <n v="6"/>
    <n v="16"/>
    <x v="50"/>
    <s v="RC Viajero"/>
    <n v="14"/>
    <s v="8527a891e224136950ff32ca212b45bc93f69fbb801c3b1ebedac52775f99e61"/>
    <s v="62494afd1a4895e2be1120874c058412e30b56ad7bf55525b0ac454fd367add2"/>
    <x v="12"/>
    <n v="2332.4830200000001"/>
    <n v="1963.93551"/>
    <n v="3827.1243899999999"/>
    <n v="3504.6954000000005"/>
    <n v="-555.0578999999999"/>
    <n v="47.171399999999998"/>
    <n v="88.055660000000017"/>
    <n v="64.297940000000011"/>
    <n v="35563119.782749981"/>
    <n v="35274659.092"/>
    <n v="145.131"/>
    <n v="140.405"/>
    <n v="0"/>
    <n v="0"/>
    <n v="-555.05790000000002"/>
    <n v="47.171399999999998"/>
    <n v="2065.4544599999999"/>
    <n v="1991.1943200000001"/>
    <n v="0"/>
    <n v="0"/>
    <n v="0"/>
    <n v="0"/>
    <n v="0"/>
    <n v="0"/>
    <s v="RC Viajero"/>
    <s v="Daños Sin Autos"/>
    <s v="Responsabilidad Civil y Riesgos Profesionales"/>
    <x v="38"/>
    <x v="0"/>
    <n v="2810084.57234"/>
    <n v="2671500.3155200002"/>
    <n v="558940177.29368985"/>
    <n v="533186385.44996989"/>
    <n v="535437122.91273993"/>
    <n v="512068683.5256899"/>
    <n v="260336.58478"/>
    <n v="211800.12452000001"/>
    <n v="57019.792599999993"/>
    <n v="27834.588710000007"/>
    <n v="133359.24359"/>
    <n v="175929.79916"/>
    <n v="0.89594899693836261"/>
    <n v="0.92725890244438836"/>
    <n v="368.5475100000001"/>
    <n v="18.765764360561921"/>
    <n v="1.7490223828585831"/>
    <n v="1.1163177127337545"/>
    <n v="8.3004015002214188E-2"/>
    <n v="7.351432820690966E-2"/>
    <n v="4.1730459085864192E-4"/>
    <n v="4.356222085072208E-4"/>
    <n v="3.6833939567728903E-4"/>
    <n v="3.8352970474154601E-4"/>
    <m/>
    <m/>
    <m/>
    <n v="0"/>
    <m/>
    <n v="0"/>
    <m/>
    <n v="0"/>
    <m/>
    <n v="-1276.6831173126088"/>
    <n v="-23.79686776883803"/>
    <n v="2.401881312284027"/>
    <n v="-0.97344777083598155"/>
    <n v="-1276.6831173126088"/>
    <n v="3.7294270706838883"/>
    <n v="-26.873402960431285"/>
    <n v="2.369000329410341"/>
    <s v="Medianas"/>
    <n v="2025"/>
    <n v="2"/>
    <d v="2026-08-03T00:00:00"/>
    <n v="1.0336597699512124"/>
    <s v="49 RC Viajero"/>
    <n v="18.765764360561921"/>
    <n v="14.89831355840378"/>
    <n v="-1276.6831173126086"/>
    <n v="-1238.3659802955731"/>
    <n v="1.0761497903950375E-5"/>
    <n v="8.0272460511485817E-5"/>
    <m/>
    <m/>
    <m/>
    <m/>
    <n v="9.9190958738498927E-6"/>
    <n v="8.5980907216237179E-5"/>
    <x v="38"/>
    <x v="12"/>
  </r>
  <r>
    <n v="2026"/>
    <n v="6"/>
    <n v="93"/>
    <x v="64"/>
    <s v="RC Otros"/>
    <n v="220"/>
    <s v="36790ecd55c2030dc553685bef719df653f413a20cdad1bfd1dc934c76686ddd"/>
    <s v="62494afd1a4895e2be1120874c058412e30b56ad7bf55525b0ac454fd367add2"/>
    <x v="12"/>
    <n v="522.67538000000002"/>
    <n v="993.37585999999999"/>
    <n v="1132.2513900000001"/>
    <n v="1336.55414"/>
    <n v="0"/>
    <n v="0"/>
    <n v="0"/>
    <n v="0"/>
    <n v="35563119.782749981"/>
    <n v="35274659.092"/>
    <n v="145.131"/>
    <n v="140.405"/>
    <n v="0"/>
    <n v="0"/>
    <n v="0"/>
    <n v="0"/>
    <n v="-35.740120000000005"/>
    <n v="26.121669999999998"/>
    <n v="0"/>
    <n v="0"/>
    <n v="0"/>
    <n v="0"/>
    <n v="0"/>
    <n v="0"/>
    <s v="RC Otros"/>
    <s v="Daños Sin Autos"/>
    <s v="Responsabilidad Civil y Riesgos Profesionales"/>
    <x v="39"/>
    <x v="0"/>
    <n v="413334.64854999998"/>
    <n v="541187.50646000006"/>
    <n v="558940177.29368985"/>
    <n v="533186385.44996989"/>
    <n v="535437122.91273993"/>
    <n v="512068683.5256899"/>
    <n v="1300751.0249699997"/>
    <n v="1054272.9832200001"/>
    <n v="411792.40316000005"/>
    <n v="315052.39594999998"/>
    <n v="28400.159809999997"/>
    <n v="35420.763310000002"/>
    <n v="4.0182584519743499E-2"/>
    <n v="9.4223780350132291E-2"/>
    <n v="-470.70047999999997"/>
    <n v="-47.383925757970403"/>
    <n v="1.8403959114904715"/>
    <n v="2.8045015611494453"/>
    <n v="0.12645331859634151"/>
    <n v="0.18355483970756112"/>
    <n v="9.3511864280489034E-5"/>
    <n v="9.7616574875623689E-5"/>
    <n v="1.8630930704685271E-4"/>
    <n v="1.9399269901850257E-4"/>
    <m/>
    <m/>
    <m/>
    <n v="0"/>
    <m/>
    <n v="0"/>
    <m/>
    <n v="0"/>
    <m/>
    <m/>
    <m/>
    <m/>
    <m/>
    <m/>
    <n v="-236.82172694165419"/>
    <m/>
    <m/>
    <s v="Medianas"/>
    <n v="2025"/>
    <n v="2"/>
    <d v="2026-08-03T00:00:00"/>
    <n v="1.0336597699512124"/>
    <s v="50 RC Otros"/>
    <n v="-47.383925757970403"/>
    <n v="-49.097298964713495"/>
    <m/>
    <m/>
    <n v="3.1837797046962196E-6"/>
    <n v="1.61464009868633E-7"/>
    <m/>
    <m/>
    <m/>
    <m/>
    <n v="3.7827563146432044E-6"/>
    <n v="8.8781207834699772E-7"/>
    <x v="39"/>
    <x v="12"/>
  </r>
  <r>
    <n v="2026"/>
    <n v="6"/>
    <n v="43"/>
    <x v="0"/>
    <s v="Maritimo y Transportes"/>
    <n v="31"/>
    <s v="eb1e33e8a81b697b75855af6bfcdbcbf7cbbde9f94962ceaec1ed8af21f5a50f"/>
    <s v="62494afd1a4895e2be1120874c058412e30b56ad7bf55525b0ac454fd367add2"/>
    <x v="12"/>
    <n v="400439.73168999999"/>
    <n v="397139.60142999998"/>
    <n v="675448.37818999984"/>
    <n v="720426.29688000004"/>
    <n v="195634.36829999994"/>
    <n v="142627.53212000008"/>
    <n v="378354.95694999985"/>
    <n v="330528.27111000009"/>
    <n v="35563119.782749981"/>
    <n v="35274659.092"/>
    <n v="145.131"/>
    <n v="140.405"/>
    <n v="0"/>
    <n v="-40.405300000000004"/>
    <n v="63347.097150000001"/>
    <n v="75668.056190000003"/>
    <n v="184355.87127999999"/>
    <n v="192059.56099999999"/>
    <n v="0"/>
    <n v="0"/>
    <n v="0"/>
    <n v="0"/>
    <n v="0"/>
    <n v="0"/>
    <s v="Maritimo y Transportes"/>
    <s v="Daños Sin Autos"/>
    <s v="Maritimo y Transportes"/>
    <x v="40"/>
    <x v="0"/>
    <n v="63098720.828300007"/>
    <n v="63645419.190459996"/>
    <n v="558940177.29368985"/>
    <n v="533186385.44996989"/>
    <n v="535437122.91273993"/>
    <n v="512068683.5256899"/>
    <n v="14105050.96421"/>
    <n v="15962808.80302"/>
    <n v="3896017.91072"/>
    <n v="-67081.096579998208"/>
    <n v="400439.73168999999"/>
    <n v="397139.60142999998"/>
    <n v="2.8389811047551077"/>
    <n v="2.487905520454929"/>
    <n v="3300.1302600000054"/>
    <n v="0.83097486327656789"/>
    <n v="100"/>
    <n v="100"/>
    <n v="0.63462416738946203"/>
    <n v="0.62398772210385312"/>
    <n v="7.1642681624511803E-2"/>
    <n v="7.4787442736812176E-2"/>
    <n v="7.4484197696616641E-2"/>
    <n v="7.7555924470057144E-2"/>
    <m/>
    <m/>
    <m/>
    <n v="0"/>
    <m/>
    <n v="0"/>
    <m/>
    <n v="0"/>
    <m/>
    <n v="37.164518934116032"/>
    <n v="48.854884472715135"/>
    <n v="35.913701783059196"/>
    <n v="5.021392939742567"/>
    <n v="-16.282906764596248"/>
    <n v="-4.0110941001265772"/>
    <n v="34.36131255824683"/>
    <n v="39.398224069667641"/>
    <s v="Medianas"/>
    <n v="2025"/>
    <n v="2"/>
    <d v="2026-08-03T00:00:00"/>
    <n v="1.0336597699512124"/>
    <s v="51 Maritimo y Transportes"/>
    <n v="0.83097486327656789"/>
    <n v="-2.4524531238787959"/>
    <n v="37.164518934116039"/>
    <n v="32.697936904896721"/>
    <n v="1.8992945003594101E-3"/>
    <n v="8.0598137131565302E-4"/>
    <m/>
    <m/>
    <m/>
    <m/>
    <n v="2.0389724906750427E-3"/>
    <n v="6.1896738787101113E-4"/>
    <x v="40"/>
    <x v="12"/>
  </r>
  <r>
    <n v="2026"/>
    <n v="6"/>
    <n v="27"/>
    <x v="34"/>
    <s v="MyT Carga"/>
    <n v="21"/>
    <s v="6f4b6612125fb3a0daecd2799dfd6c9c299424fd920f9b308110a2c1fbd8f443"/>
    <s v="62494afd1a4895e2be1120874c058412e30b56ad7bf55525b0ac454fd367add2"/>
    <x v="12"/>
    <n v="261799.80072"/>
    <n v="267454.07285"/>
    <n v="625638.76533000008"/>
    <n v="604861.18403"/>
    <n v="177931.11414999995"/>
    <n v="133508.51612000004"/>
    <n v="346916.54454999988"/>
    <n v="237409.77975999995"/>
    <n v="35563119.782749981"/>
    <n v="35274659.092"/>
    <n v="145.131"/>
    <n v="140.405"/>
    <n v="0"/>
    <n v="0"/>
    <n v="177931.11415000001"/>
    <n v="133508.51612000001"/>
    <n v="278611.6678"/>
    <n v="283389.88050000003"/>
    <n v="0"/>
    <n v="0"/>
    <n v="0"/>
    <n v="0"/>
    <n v="0"/>
    <n v="0"/>
    <s v="MyT Carga"/>
    <s v="Daños Sin Autos"/>
    <s v="Maritimo y Transportes"/>
    <x v="41"/>
    <x v="0"/>
    <n v="7862685.1248199996"/>
    <n v="7432464.5520399995"/>
    <n v="558940177.29368985"/>
    <n v="533186385.44996989"/>
    <n v="535437122.91273993"/>
    <n v="512068683.5256899"/>
    <n v="7315033.6216200003"/>
    <n v="7755472.2297"/>
    <n v="2759672.59131"/>
    <n v="3877269.6166600003"/>
    <n v="274918.55374"/>
    <n v="280181.49763"/>
    <n v="3.5789281944820552"/>
    <n v="3.4485852689378498"/>
    <n v="-5654.2721299999976"/>
    <n v="-2.1141095627177697"/>
    <n v="95.228131080448335"/>
    <n v="95.457435666645097"/>
    <n v="3.3296487976299751"/>
    <n v="3.5984574292600087"/>
    <n v="4.6838608379808737E-2"/>
    <n v="4.889459275737694E-2"/>
    <n v="5.0161459509940137E-2"/>
    <n v="5.2230117063306443E-2"/>
    <m/>
    <m/>
    <m/>
    <n v="0"/>
    <m/>
    <n v="0"/>
    <m/>
    <n v="0"/>
    <m/>
    <n v="33.273231791500102"/>
    <n v="67.964572035828525"/>
    <n v="49.918296138596283"/>
    <n v="6.447544346756624"/>
    <n v="33.273231791500194"/>
    <n v="-1.6860915045976865"/>
    <n v="63.863482658496181"/>
    <n v="47.111250368024344"/>
    <s v="Medianas"/>
    <n v="2025"/>
    <n v="2"/>
    <d v="2026-08-03T00:00:00"/>
    <n v="1.0336597699512124"/>
    <s v="52 MyT Carga"/>
    <n v="-2.1141095627177697"/>
    <n v="-5.3016347517304236"/>
    <n v="33.273231791500116"/>
    <n v="28.933364406540136"/>
    <n v="1.7592347610444134E-3"/>
    <n v="1.2808727021258585E-3"/>
    <m/>
    <m/>
    <m/>
    <m/>
    <n v="1.7118965815870711E-3"/>
    <n v="1.1892740357135141E-3"/>
    <x v="41"/>
    <x v="12"/>
  </r>
  <r>
    <n v="2026"/>
    <n v="6"/>
    <n v="94"/>
    <x v="41"/>
    <s v="MyT Cascos"/>
    <n v="7"/>
    <s v="7902699be42c8a8e46fbbb4501726517e86b22c56a189f7625a6da49081b2451"/>
    <s v="62494afd1a4895e2be1120874c058412e30b56ad7bf55525b0ac454fd367add2"/>
    <x v="12"/>
    <n v="30302.6361"/>
    <n v="54040.443979999996"/>
    <n v="53417.84448"/>
    <n v="142453.25721999997"/>
    <n v="2965.0667499999995"/>
    <n v="39377.519819999987"/>
    <n v="798.24902000000873"/>
    <n v="73283.186849999998"/>
    <n v="35563119.782749981"/>
    <n v="35274659.092"/>
    <n v="145.131"/>
    <n v="140.405"/>
    <n v="0"/>
    <n v="0"/>
    <n v="1583.62373"/>
    <n v="2884.3017500000001"/>
    <n v="329.11883"/>
    <n v="1612.79738"/>
    <n v="0"/>
    <n v="0"/>
    <n v="0"/>
    <n v="0"/>
    <n v="0"/>
    <n v="0"/>
    <s v="MyT Cascos"/>
    <s v="Daños Sin Autos"/>
    <s v="Maritimo y Transportes"/>
    <x v="42"/>
    <x v="0"/>
    <n v="3631207.3068499998"/>
    <n v="3833520.1551100002"/>
    <n v="558940177.29368985"/>
    <n v="533186385.44996989"/>
    <n v="535437122.91273993"/>
    <n v="512068683.5256899"/>
    <n v="6790017.3425900005"/>
    <n v="8207336.5733200004"/>
    <n v="1136345.31941"/>
    <n v="-3944350.71324"/>
    <n v="69413.08398000001"/>
    <n v="95312.833239999993"/>
    <n v="0.44628216057606251"/>
    <n v="0.65844069506875069"/>
    <n v="-23737.807879999997"/>
    <n v="-43.926004547233546"/>
    <n v="43.655510405979221"/>
    <n v="56.697972500644134"/>
    <n v="0.8345058141636903"/>
    <n v="1.4096820100962622"/>
    <n v="5.4214453229540814E-3"/>
    <n v="5.6594200893572361E-3"/>
    <n v="1.0135375818794371E-2"/>
    <n v="1.0553358508066008E-2"/>
    <m/>
    <m/>
    <m/>
    <n v="0"/>
    <m/>
    <n v="0"/>
    <m/>
    <n v="0"/>
    <m/>
    <n v="-92.470153621777797"/>
    <n v="9.7848475631464922"/>
    <n v="72.866758523622309"/>
    <n v="0.26093007991087491"/>
    <n v="-45.095074397122282"/>
    <n v="-79.593293362120903"/>
    <n v="481.1708069088603"/>
    <n v="178.83844466562812"/>
    <s v="Medianas"/>
    <n v="2025"/>
    <n v="2"/>
    <d v="2026-08-03T00:00:00"/>
    <n v="1.0336597699512124"/>
    <s v="53 MyT Cascos"/>
    <n v="-43.926004547233546"/>
    <n v="-45.751980407041401"/>
    <n v="-92.470153621777797"/>
    <n v="-92.715353158634002"/>
    <n v="1.5020573224824478E-4"/>
    <n v="1.9916776684843847E-5"/>
    <m/>
    <m/>
    <m/>
    <m/>
    <n v="4.0317555582929663E-4"/>
    <n v="4.3354414892261957E-5"/>
    <x v="42"/>
    <x v="12"/>
  </r>
  <r>
    <n v="2026"/>
    <n v="6"/>
    <n v="12"/>
    <x v="42"/>
    <s v="Incendio"/>
    <n v="12"/>
    <s v="6b51d431df5d7f141cbececcf79edf3dd861c3b4069f0b11661a3eefacbba918"/>
    <s v="62494afd1a4895e2be1120874c058412e30b56ad7bf55525b0ac454fd367add2"/>
    <x v="12"/>
    <n v="714795.84946000006"/>
    <n v="1059515.7617899999"/>
    <n v="1485496.5678300001"/>
    <n v="1666975.1876500002"/>
    <n v="168971.13706000004"/>
    <n v="755706.56799999997"/>
    <n v="137232.75633000009"/>
    <n v="836602.54248000006"/>
    <n v="35563119.782749981"/>
    <n v="35274659.092"/>
    <n v="145.131"/>
    <n v="140.405"/>
    <n v="0"/>
    <n v="0"/>
    <n v="6664.59735"/>
    <n v="47729.95091"/>
    <n v="43558.970439999997"/>
    <n v="42992.746350000001"/>
    <n v="0"/>
    <n v="0"/>
    <n v="0"/>
    <n v="0"/>
    <n v="0"/>
    <n v="0"/>
    <s v="Incendio"/>
    <s v="Daños Sin Autos"/>
    <s v="Incendio"/>
    <x v="43"/>
    <x v="0"/>
    <n v="2879749.4015600001"/>
    <n v="4354857.8661599997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.7966915511919739"/>
    <n v="5.0094127693012425"/>
    <n v="-344719.91232999985"/>
    <n v="-32.535609639974815"/>
    <m/>
    <m/>
    <n v="24.821460126800797"/>
    <n v="24.329514173656676"/>
    <n v="0.12788414189885966"/>
    <n v="0.13349762630793349"/>
    <n v="0.19871395645180379"/>
    <n v="0.20690891590851315"/>
    <m/>
    <m/>
    <m/>
    <n v="0"/>
    <m/>
    <n v="0"/>
    <m/>
    <n v="0"/>
    <m/>
    <n v="-77.640641987909774"/>
    <n v="23.639076414286826"/>
    <n v="71.325656045292888"/>
    <n v="2.1414954121373397"/>
    <n v="-86.03686527445457"/>
    <n v="1.3170223771945544"/>
    <n v="15.300171888084691"/>
    <n v="111.01861351548665"/>
    <s v="Medianas"/>
    <n v="2025"/>
    <n v="2"/>
    <d v="2026-08-03T00:00:00"/>
    <n v="1.0336597699512124"/>
    <s v="54 Incendio"/>
    <n v="-32.535609639974815"/>
    <n v="-34.732498718403811"/>
    <n v="-77.640641987909774"/>
    <n v="-78.368745053175914"/>
    <n v="4.1770704508060216E-3"/>
    <n v="1.4414866734892519E-3"/>
    <m/>
    <m/>
    <m/>
    <m/>
    <n v="4.7179240471594951E-3"/>
    <n v="2.5094216293238348E-3"/>
    <x v="43"/>
    <x v="12"/>
  </r>
  <r>
    <n v="2026"/>
    <n v="6"/>
    <n v="18"/>
    <x v="24"/>
    <s v="Riesgos Catastroficos"/>
    <n v="5"/>
    <s v="ef2d127de37b942baad06145e54b0c619a1f22327b2ebbcfbec78f5564afe39d"/>
    <s v="62494afd1a4895e2be1120874c058412e30b56ad7bf55525b0ac454fd367add2"/>
    <x v="12"/>
    <n v="480013.20761000004"/>
    <n v="467614.86897000001"/>
    <n v="1000282.7018500001"/>
    <n v="894443.65447000007"/>
    <n v="11209.712519999999"/>
    <n v="2001.699800000001"/>
    <n v="51696.322230000012"/>
    <n v="35919.033210000001"/>
    <n v="35563119.782749981"/>
    <n v="35274659.092"/>
    <n v="145.131"/>
    <n v="140.405"/>
    <n v="0"/>
    <n v="0"/>
    <n v="106.90544"/>
    <n v="-4691.2111599999998"/>
    <n v="4978.9874400000008"/>
    <n v="4697.2590700000001"/>
    <n v="0"/>
    <n v="0"/>
    <n v="0"/>
    <n v="0"/>
    <n v="0"/>
    <n v="0"/>
    <s v="Riesgos Catastroficos"/>
    <s v="Daños Sin Autos"/>
    <s v="Riesgos Catastroficos"/>
    <x v="44"/>
    <x v="0"/>
    <n v="12682763.976389999"/>
    <n v="13516428.326850001"/>
    <n v="558940177.29368985"/>
    <n v="533186385.44996989"/>
    <n v="535437122.91273993"/>
    <n v="512068683.5256899"/>
    <n v="23861872.30387"/>
    <n v="25393145.209070001"/>
    <n v="2047024.05226"/>
    <n v="2089187.4729500005"/>
    <n v="480013.20761000004"/>
    <n v="467614.86897000001"/>
    <n v="2.0116326225253909"/>
    <n v="1.8415003935903771"/>
    <n v="12398.338640000031"/>
    <n v="2.6513995731807016"/>
    <n v="100"/>
    <n v="100"/>
    <n v="3.78476811918588"/>
    <n v="3.459603807028639"/>
    <n v="8.5879174035074182E-2"/>
    <n v="8.9648847095016929E-2"/>
    <n v="8.7701952212333331E-2"/>
    <n v="9.1318778908794626E-2"/>
    <m/>
    <m/>
    <m/>
    <n v="0"/>
    <m/>
    <n v="0"/>
    <m/>
    <n v="0"/>
    <m/>
    <n v="460.00967377825555"/>
    <n v="2.3352925174316534"/>
    <n v="0.42806590055809812"/>
    <n v="0.54761020065318766"/>
    <n v="-102.2788451927199"/>
    <n v="5.9977183672775602"/>
    <n v="2.1471321486201616"/>
    <n v="-99.871245977497253"/>
    <s v="Medianas"/>
    <n v="2025"/>
    <n v="2"/>
    <d v="2026-08-03T00:00:00"/>
    <n v="1.0336597699512124"/>
    <s v="55 Riesgos Catastroficos"/>
    <n v="2.6513995731807016"/>
    <n v="-0.69130814869024448"/>
    <n v="460.00967377825555"/>
    <n v="441.77369581161832"/>
    <n v="2.8126967149130454E-3"/>
    <n v="4.0466658080083823E-4"/>
    <m/>
    <m/>
    <m/>
    <m/>
    <n v="2.5314817266129871E-3"/>
    <n v="3.3911236995935138E-4"/>
    <x v="44"/>
    <x v="12"/>
  </r>
  <r>
    <n v="2026"/>
    <n v="6"/>
    <n v="18"/>
    <x v="24"/>
    <s v="Terremoto y Erupcion Volcanica"/>
    <n v="5"/>
    <s v="ef2d127de37b942baad06145e54b0c619a1f22327b2ebbcfbec78f5564afe39d"/>
    <s v="62494afd1a4895e2be1120874c058412e30b56ad7bf55525b0ac454fd367add2"/>
    <x v="12"/>
    <n v="338523.56505999999"/>
    <n v="329425.94949000003"/>
    <n v="712527.52909999993"/>
    <n v="635904.49484000006"/>
    <n v="5436.32132"/>
    <n v="2791.3292200000001"/>
    <n v="6711.4286899999997"/>
    <n v="3565.7466699999995"/>
    <n v="35563119.782749981"/>
    <n v="35274659.092"/>
    <n v="145.131"/>
    <n v="140.405"/>
    <n v="0"/>
    <n v="0"/>
    <n v="41.091380000000001"/>
    <n v="-3.34795"/>
    <n v="3427.45111"/>
    <n v="3281.1194599999999"/>
    <n v="0"/>
    <n v="0"/>
    <n v="0"/>
    <n v="0"/>
    <n v="0"/>
    <n v="0"/>
    <s v="Terremoto y Erupcion Volcanica"/>
    <s v="Daños Sin Autos"/>
    <s v="Riesgos Catastroficos"/>
    <x v="45"/>
    <x v="0"/>
    <n v="12682763.976389999"/>
    <n v="13516428.326850001"/>
    <n v="558940177.29368985"/>
    <n v="533186385.44996989"/>
    <n v="535437122.91273993"/>
    <n v="512068683.5256899"/>
    <n v="9433065.3521900009"/>
    <n v="9697566.7351200003"/>
    <n v="907474.54581000016"/>
    <n v="276437.41434000002"/>
    <n v="480013.20761000004"/>
    <n v="467614.86897000001"/>
    <n v="3.5886909760612187"/>
    <n v="3.396995952572051"/>
    <n v="9097.6155699999654"/>
    <n v="2.7616572355894986"/>
    <n v="70.523802198176767"/>
    <n v="70.448133998736139"/>
    <n v="2.6691623820343047"/>
    <n v="2.4372263258009128"/>
    <n v="6.056525882592368E-2"/>
    <n v="6.3223775598235665E-2"/>
    <n v="6.1784388814052127E-2"/>
    <n v="6.433237573167723E-2"/>
    <m/>
    <m/>
    <m/>
    <n v="0"/>
    <m/>
    <n v="0"/>
    <m/>
    <n v="0"/>
    <m/>
    <n v="94.757439611512396"/>
    <n v="1.6058915482106733"/>
    <n v="0.84733131203579737"/>
    <n v="0.59906047448940947"/>
    <n v="-1327.3594289042549"/>
    <n v="4.4598086654242142"/>
    <n v="1.1988903322387581"/>
    <n v="-0.1020368212987893"/>
    <s v="Medianas"/>
    <n v="2025"/>
    <n v="2"/>
    <d v="2026-08-03T00:00:00"/>
    <n v="1.0336597699512124"/>
    <s v="56 Terremoto y Erupcion Volcanica"/>
    <n v="2.7616572355894986"/>
    <n v="-0.58464088194152197"/>
    <n v="94.757439611512396"/>
    <n v="88.415419921687302"/>
    <n v="2.0035574309923564E-3"/>
    <n v="1.2878702921663222E-3"/>
    <m/>
    <m/>
    <m/>
    <m/>
    <n v="1.7997563071900753E-3"/>
    <n v="1.1539581501790895E-3"/>
    <x v="45"/>
    <x v="12"/>
  </r>
  <r>
    <n v="2026"/>
    <n v="6"/>
    <n v="12"/>
    <x v="42"/>
    <s v="Huracan y Otros Riesgos Hidrometeorologicos"/>
    <n v="12"/>
    <s v="6b51d431df5d7f141cbececcf79edf3dd861c3b4069f0b11661a3eefacbba918"/>
    <s v="62494afd1a4895e2be1120874c058412e30b56ad7bf55525b0ac454fd367add2"/>
    <x v="12"/>
    <n v="205233.23427000002"/>
    <n v="302484.67988999997"/>
    <n v="567173.04372000019"/>
    <n v="506196.60043999995"/>
    <n v="173696.15625999999"/>
    <n v="25177.004720000001"/>
    <n v="339516.82884999999"/>
    <n v="68739.824130000008"/>
    <n v="35563119.782749981"/>
    <n v="35274659.092"/>
    <n v="145.131"/>
    <n v="140.405"/>
    <n v="0"/>
    <n v="0"/>
    <n v="940.24189000000001"/>
    <n v="364.60165999999998"/>
    <n v="616.45306000000005"/>
    <n v="2597.6965399999999"/>
    <n v="0"/>
    <n v="0"/>
    <n v="0"/>
    <n v="0"/>
    <n v="0"/>
    <n v="0"/>
    <s v="Huracan y Otros Riesgos Hidrometeorologicos"/>
    <s v="Daños Sin Autos"/>
    <s v="Riesgos Catastroficos"/>
    <x v="46"/>
    <x v="0"/>
    <n v="2879749.4015600001"/>
    <n v="4354857.8661599997"/>
    <n v="558940177.29368985"/>
    <n v="533186385.44996989"/>
    <n v="535437122.91273993"/>
    <n v="512068683.5256899"/>
    <n v="14428806.951679999"/>
    <n v="15695578.629980002"/>
    <n v="1139589.9410999997"/>
    <n v="1835326.74049"/>
    <n v="345431.57698000001"/>
    <n v="621658.94652"/>
    <n v="1.422385336204834"/>
    <n v="1.9271967413308764"/>
    <n v="-97251.445619999955"/>
    <n v="-32.150866501855866"/>
    <n v="59.413570717619343"/>
    <n v="48.657657318902345"/>
    <n v="7.1267740921769906"/>
    <n v="6.9459139468246995"/>
    <n v="3.6718282672702225E-2"/>
    <n v="3.8330034561956744E-2"/>
    <n v="5.6731508557692316E-2"/>
    <n v="5.9071114797986789E-2"/>
    <m/>
    <m/>
    <m/>
    <n v="0"/>
    <m/>
    <n v="0"/>
    <m/>
    <n v="0"/>
    <m/>
    <n v="589.90000276728699"/>
    <n v="84.633542358685148"/>
    <n v="8.3233983053805378"/>
    <n v="15.24198749002103"/>
    <n v="157.88195533723024"/>
    <n v="-76.269242749963396"/>
    <n v="152.52449067249336"/>
    <n v="14.035575533391595"/>
    <s v="Medianas"/>
    <n v="2025"/>
    <n v="2"/>
    <d v="2026-08-03T00:00:00"/>
    <n v="1.0336597699512124"/>
    <s v="57 Huracan y Otros Riesgos Hidrometeorologicos"/>
    <n v="-32.150866501855866"/>
    <n v="-34.360284234195817"/>
    <n v="589.90000276728699"/>
    <n v="567.43431719302521"/>
    <n v="1.5948348940834755E-3"/>
    <n v="2.0231800446505384E-4"/>
    <m/>
    <m/>
    <m/>
    <m/>
    <n v="1.4326530661641081E-3"/>
    <n v="3.7140872797963484E-4"/>
    <x v="46"/>
    <x v="12"/>
  </r>
  <r>
    <n v="2026"/>
    <n v="6"/>
    <n v="1"/>
    <x v="23"/>
    <s v="Diversos"/>
    <n v="30"/>
    <s v="624b60c58c9d8bfb6ff1886c2fd605d2adeb6ea4da576068201b6c6958ce93f4"/>
    <s v="62494afd1a4895e2be1120874c058412e30b56ad7bf55525b0ac454fd367add2"/>
    <x v="12"/>
    <n v="877898.72311000002"/>
    <n v="716462.4524500001"/>
    <n v="2028019.63638"/>
    <n v="1456775.60042"/>
    <n v="298959.10333999986"/>
    <n v="55190.098429999976"/>
    <n v="373365.6800299997"/>
    <n v="30085.47994000003"/>
    <n v="35563119.782749981"/>
    <n v="35274659.092"/>
    <n v="145.131"/>
    <n v="140.405"/>
    <n v="0"/>
    <n v="0"/>
    <n v="63215.39544"/>
    <n v="60748.046310000005"/>
    <n v="531235.92749999999"/>
    <n v="528168.65588999994"/>
    <n v="0"/>
    <n v="0"/>
    <n v="0"/>
    <n v="0"/>
    <n v="0"/>
    <n v="0"/>
    <s v="Diversos"/>
    <s v="Daños Sin Autos"/>
    <s v="Diversos"/>
    <x v="52"/>
    <x v="0"/>
    <n v="36847039.208959997"/>
    <n v="34421360.903379999"/>
    <n v="558940177.29368985"/>
    <n v="533186385.44996989"/>
    <n v="535437122.91273993"/>
    <n v="512068683.5256899"/>
    <n v="18731365.569540001"/>
    <n v="19037256.571589999"/>
    <n v="4255932.8630999988"/>
    <n v="5127603.960119999"/>
    <n v="877898.72311000002"/>
    <n v="716462.4524500001"/>
    <n v="4.686784419698661"/>
    <n v="3.7634753188082968"/>
    <n v="161436.27065999992"/>
    <n v="22.532411867217306"/>
    <n v="100"/>
    <n v="100"/>
    <n v="2.3825488884776496"/>
    <n v="2.081447199200213"/>
    <n v="0.15706488078217296"/>
    <n v="0.16395925600643699"/>
    <n v="0.1343737334638353"/>
    <n v="0.13991530345441561"/>
    <m/>
    <m/>
    <m/>
    <n v="0"/>
    <m/>
    <n v="0"/>
    <m/>
    <n v="0"/>
    <m/>
    <n v="441.68974479939152"/>
    <n v="34.053939875994161"/>
    <n v="7.7031389769656542"/>
    <n v="7.0245258315057066"/>
    <n v="4.0616106687760833"/>
    <n v="0.58073715200526177"/>
    <n v="11.899683769034992"/>
    <n v="11.501637901559198"/>
    <s v="Medianas"/>
    <n v="2025"/>
    <n v="2"/>
    <d v="2026-08-03T00:00:00"/>
    <n v="1.0336597699512124"/>
    <s v="63 Diversos"/>
    <n v="22.532411867217306"/>
    <n v="18.54230514649969"/>
    <n v="441.68974479939152"/>
    <n v="424.05033120807116"/>
    <n v="5.7025920357068856E-3"/>
    <n v="2.1965948196730118E-3"/>
    <m/>
    <m/>
    <m/>
    <m/>
    <n v="4.1230107607215221E-3"/>
    <n v="1.416374647527921E-3"/>
    <x v="52"/>
    <x v="12"/>
  </r>
  <r>
    <n v="2026"/>
    <n v="6"/>
    <n v="109"/>
    <x v="60"/>
    <s v="Miscelaneos"/>
    <n v="228"/>
    <s v="9d693eeee1d1899cbc50b6d45df953d3835acf28ee869879b45565fccc814765"/>
    <s v="62494afd1a4895e2be1120874c058412e30b56ad7bf55525b0ac454fd367add2"/>
    <x v="12"/>
    <n v="225111.47428999998"/>
    <n v="247936.70684999999"/>
    <n v="621364.07297999994"/>
    <n v="610425.60818999994"/>
    <n v="21120.386109999999"/>
    <n v="261732.1692"/>
    <n v="52771.607089999983"/>
    <n v="307247.33222999994"/>
    <n v="35563119.782749981"/>
    <n v="35274659.092"/>
    <n v="145.131"/>
    <n v="140.405"/>
    <n v="0"/>
    <n v="0"/>
    <n v="-757.75155000000007"/>
    <n v="4764.1186100000004"/>
    <n v="2293.1871000000001"/>
    <n v="8717.50792"/>
    <n v="0"/>
    <n v="0"/>
    <n v="0"/>
    <n v="0"/>
    <n v="0"/>
    <n v="0"/>
    <s v="Miscelaneos"/>
    <s v="Daños Sin Autos"/>
    <s v="Diversos"/>
    <x v="53"/>
    <x v="0"/>
    <n v="1582494.71114"/>
    <n v="1851722.72551"/>
    <n v="558940177.29368985"/>
    <n v="533186385.44996989"/>
    <n v="535437122.91273993"/>
    <n v="512068683.5256899"/>
    <n v="8825960.7029900011"/>
    <n v="9299326.5157200005"/>
    <n v="1450320.2206299996"/>
    <n v="1811773.9441199994"/>
    <n v="438806.35664000001"/>
    <n v="475446.53949"/>
    <n v="2.5505605776574352"/>
    <n v="2.6661791736302258"/>
    <n v="-22825.232560000004"/>
    <n v="-9.2060723278901584"/>
    <n v="51.30086902425689"/>
    <n v="52.148177819520093"/>
    <n v="14.225101209206178"/>
    <n v="13.389515797064783"/>
    <n v="4.0274699052760571E-2"/>
    <n v="4.2042560117126274E-2"/>
    <n v="4.650094481327758E-2"/>
    <n v="4.841864281621535E-2"/>
    <m/>
    <m/>
    <m/>
    <n v="0"/>
    <m/>
    <n v="0"/>
    <m/>
    <n v="0"/>
    <m/>
    <n v="-91.930534876719321"/>
    <n v="9.382189946831252"/>
    <n v="105.56410647107053"/>
    <n v="1.456256750031768"/>
    <n v="-115.90538800628222"/>
    <n v="-73.694464965854607"/>
    <n v="-33.04359901553606"/>
    <n v="54.650006099449577"/>
    <s v="Medianas"/>
    <n v="2025"/>
    <n v="2"/>
    <d v="2026-08-03T00:00:00"/>
    <n v="1.0336597699512124"/>
    <s v="64 Miscelaneos"/>
    <n v="-9.2060723278901584"/>
    <n v="-12.162657083582538"/>
    <n v="-91.930534876719321"/>
    <n v="-92.193306387786038"/>
    <n v="1.7472147459947954E-3"/>
    <n v="6.5053592603002289E-4"/>
    <m/>
    <m/>
    <m/>
    <m/>
    <n v="1.7276451846542037E-3"/>
    <n v="7.1085113858995546E-4"/>
    <x v="53"/>
    <x v="12"/>
  </r>
  <r>
    <n v="2026"/>
    <n v="6"/>
    <n v="27"/>
    <x v="34"/>
    <s v="Tecnicos"/>
    <n v="21"/>
    <s v="6f4b6612125fb3a0daecd2799dfd6c9c299424fd920f9b308110a2c1fbd8f443"/>
    <s v="62494afd1a4895e2be1120874c058412e30b56ad7bf55525b0ac454fd367add2"/>
    <x v="12"/>
    <n v="229238.53134000002"/>
    <n v="241056.98046000002"/>
    <n v="486645.40102999995"/>
    <n v="523012.05940999999"/>
    <n v="81064.338850000029"/>
    <n v="80154.884099999981"/>
    <n v="164506.34688999999"/>
    <n v="170590.96663999991"/>
    <n v="35563119.782749981"/>
    <n v="35274659.092"/>
    <n v="145.131"/>
    <n v="140.405"/>
    <n v="0"/>
    <n v="0"/>
    <n v="78478.502670000002"/>
    <n v="82445.008930000011"/>
    <n v="230715.95316"/>
    <n v="235268.34824000002"/>
    <n v="0"/>
    <n v="0"/>
    <n v="0"/>
    <n v="0"/>
    <n v="0"/>
    <n v="0"/>
    <s v="Tecnicos"/>
    <s v="Daños Sin Autos"/>
    <s v="Diversos"/>
    <x v="54"/>
    <x v="0"/>
    <n v="7862685.1248199996"/>
    <n v="7432464.5520399995"/>
    <n v="558940177.29368985"/>
    <n v="533186385.44996989"/>
    <n v="535437122.91273993"/>
    <n v="512068683.5256899"/>
    <n v="9905404.8665500041"/>
    <n v="9737930.0558699984"/>
    <n v="2805612.6424699998"/>
    <n v="3315830.0159999998"/>
    <n v="353669.67242000002"/>
    <n v="364479.32279000001"/>
    <n v="2.3142772499297393"/>
    <n v="2.4754437449947742"/>
    <n v="-11818.449120000005"/>
    <n v="-4.9027616198656805"/>
    <n v="64.817129999138885"/>
    <n v="66.137354134321754"/>
    <n v="2.9155247565029252"/>
    <n v="3.2432980846687895"/>
    <n v="4.1013070924681233E-2"/>
    <n v="4.2813342880104889E-2"/>
    <n v="4.521064060114096E-2"/>
    <n v="4.7075126485040454E-2"/>
    <m/>
    <m/>
    <m/>
    <n v="0"/>
    <m/>
    <n v="0"/>
    <m/>
    <n v="0"/>
    <m/>
    <n v="1.1346217516395196"/>
    <n v="35.362440326302618"/>
    <n v="33.251426259070954"/>
    <n v="2.889363186595594"/>
    <n v="-4.8110932504935144"/>
    <n v="-1.9349798279520658"/>
    <n v="34.015204234956251"/>
    <n v="35.042966700262156"/>
    <s v="Medianas"/>
    <n v="2025"/>
    <n v="2"/>
    <d v="2026-08-03T00:00:00"/>
    <n v="1.0336597699512124"/>
    <s v="65 Tecnicos"/>
    <n v="-4.9027616198656805"/>
    <n v="-7.9994780249377424"/>
    <n v="1.1346217516395216"/>
    <n v="-2.1586940967887722"/>
    <n v="1.3683990718554703E-3"/>
    <n v="5.3558791895423575E-4"/>
    <m/>
    <m/>
    <m/>
    <m/>
    <n v="1.4802446912982694E-3"/>
    <n v="6.1278217346337537E-4"/>
    <x v="54"/>
    <x v="12"/>
  </r>
  <r>
    <n v="2026"/>
    <n v="6"/>
    <n v="23"/>
    <x v="28"/>
    <s v="Total General"/>
    <n v="17"/>
    <s v="4523540f1504cd17100c4835e85b7eefd49911580f8efff0599a8f283be6b9e3"/>
    <s v="62494afd1a4895e2be1120874c058412e30b56ad7bf55525b0ac454fd367add2"/>
    <x v="13"/>
    <n v="12771305.68936"/>
    <n v="12724961.123440001"/>
    <n v="23534001.470309999"/>
    <n v="23268906.476920005"/>
    <n v="6617719.6875199992"/>
    <n v="6088461.8274500007"/>
    <n v="14480176.890439998"/>
    <n v="12212175.387180004"/>
    <n v="35563119.782749981"/>
    <n v="35274659.092"/>
    <n v="145.131"/>
    <n v="140.405"/>
    <n v="17525.531939999997"/>
    <n v="11217.618210000001"/>
    <n v="5133326.1256899992"/>
    <n v="4496623.5525600007"/>
    <n v="7166408.7930800002"/>
    <n v="6733568.7888900004"/>
    <n v="583632.83166999999"/>
    <n v="1719761.8052699999"/>
    <n v="421838.79476000002"/>
    <n v="407336.35785999999"/>
    <n v="69239.683799999999"/>
    <n v="52313.09289"/>
    <s v="Total General"/>
    <s v="Totales"/>
    <s v="Total General"/>
    <x v="0"/>
    <x v="0"/>
    <n v="12771305.68936"/>
    <n v="12724961.123440001"/>
    <n v="558940177.29368985"/>
    <n v="533186385.44996989"/>
    <n v="535437122.91273993"/>
    <n v="512068683.5256899"/>
    <n v="558940177.29368985"/>
    <n v="533186385.44996989"/>
    <n v="290994775.94425023"/>
    <n v="269811598.98249996"/>
    <n v="12771305.68936"/>
    <n v="12724961.123440001"/>
    <n v="2.2849145951892158"/>
    <n v="2.3865877806878122"/>
    <n v="46344.565919999033"/>
    <n v="0.36420202364806364"/>
    <n v="100"/>
    <n v="100"/>
    <n v="100"/>
    <n v="100"/>
    <n v="2.2849145951892158"/>
    <n v="2.3852111000232865"/>
    <n v="2.3865877806878122"/>
    <n v="2.4850106114332622"/>
    <n v="0.10441776336349061"/>
    <n v="7.5471188491491953E-2"/>
    <n v="1.2387673424238146E-2"/>
    <n v="-1136128.9735999999"/>
    <n v="-66.063158869936032"/>
    <n v="14502.43690000003"/>
    <n v="3.5603099551905215"/>
    <n v="16926.590909999999"/>
    <n v="32.356318418396611"/>
    <n v="8.6928008267018306"/>
    <n v="51.817095671222859"/>
    <n v="47.846604546671315"/>
    <n v="2.2741713029198314"/>
    <n v="14.159570301754831"/>
    <n v="6.4280921122267465"/>
    <n v="71.630383835301458"/>
    <n v="66.779202730937712"/>
    <s v="Medianas"/>
    <n v="2025"/>
    <n v="2"/>
    <d v="2026-08-03T00:00:00"/>
    <n v="1.0336597699512124"/>
    <s v="10 Total General"/>
    <n v="0.36420202364806364"/>
    <n v="-2.9040261203305309"/>
    <n v="8.6928008267018235"/>
    <n v="5.1533628244349714"/>
    <n v="6.6175300744354973E-2"/>
    <n v="5.2208347073086977E-4"/>
    <n v="25894431.724180002"/>
    <n v="24151864.064520001"/>
    <n v="7.2812598788760341E-2"/>
    <n v="6.8355342717704881E-2"/>
    <n v="6.5856369208067631E-2"/>
    <n v="5.6958012349283757E-4"/>
    <x v="0"/>
    <x v="13"/>
  </r>
  <r>
    <n v="2026"/>
    <n v="6"/>
    <n v="23"/>
    <x v="28"/>
    <s v="Total General Sin Pensiones"/>
    <n v="17"/>
    <s v="4523540f1504cd17100c4835e85b7eefd49911580f8efff0599a8f283be6b9e3"/>
    <s v="62494afd1a4895e2be1120874c058412e30b56ad7bf55525b0ac454fd367add2"/>
    <x v="13"/>
    <n v="12771305.68936"/>
    <n v="12724961.123440001"/>
    <n v="23534001.470309999"/>
    <n v="23268906.476920009"/>
    <n v="6617719.6875199992"/>
    <n v="6088461.8274500007"/>
    <n v="14480176.890439998"/>
    <n v="12212175.387180004"/>
    <n v="35563119.782749981"/>
    <n v="35274659.092"/>
    <n v="145.131"/>
    <n v="140.405"/>
    <n v="17525.531939999997"/>
    <n v="11217.618210000001"/>
    <n v="5133326.1256899992"/>
    <n v="4496623.5525600007"/>
    <n v="7166408.7930800002"/>
    <n v="6733568.7888900004"/>
    <n v="583632.83166999999"/>
    <n v="1719761.8052699999"/>
    <n v="421838.79476000002"/>
    <n v="407336.35785999999"/>
    <n v="69239.683799999999"/>
    <n v="52313.09289"/>
    <s v="Total General Sin Pensiones"/>
    <s v="Totales"/>
    <s v="Total General Sin Pensiones"/>
    <x v="1"/>
    <x v="0"/>
    <n v="12771305.68936"/>
    <n v="12724961.123440001"/>
    <n v="558940177.29368985"/>
    <n v="533186385.44996989"/>
    <n v="535437122.91273993"/>
    <n v="512068683.5256899"/>
    <n v="535437122.91273993"/>
    <n v="512068683.5256899"/>
    <n v="272087211.59836"/>
    <n v="252694789.22596997"/>
    <n v="12771305.68936"/>
    <n v="12724961.123440001"/>
    <n v="2.3852111000232865"/>
    <n v="2.4850106114332622"/>
    <n v="46344.565919999033"/>
    <n v="0.36420202364806364"/>
    <n v="100"/>
    <n v="100"/>
    <n v="100"/>
    <n v="100"/>
    <n v="2.2849145951892158"/>
    <n v="2.3852111000232865"/>
    <n v="2.3865877806878122"/>
    <n v="2.4850106114332622"/>
    <n v="0.10900118925170499"/>
    <n v="7.8784002212104187E-2"/>
    <n v="1.2931431317899856E-2"/>
    <n v="-1136128.9735999999"/>
    <n v="-66.063158869936032"/>
    <n v="14502.43690000003"/>
    <n v="3.5603099551905215"/>
    <n v="16926.590909999999"/>
    <n v="32.356318418396611"/>
    <n v="8.6928008267018306"/>
    <n v="51.817095671222859"/>
    <n v="47.846604546671315"/>
    <n v="2.4322053391060172"/>
    <n v="14.159570301754831"/>
    <n v="6.4280921122267465"/>
    <n v="71.630383835301458"/>
    <n v="66.779202730937712"/>
    <s v="Medianas"/>
    <n v="2025"/>
    <n v="2"/>
    <d v="2026-08-03T00:00:00"/>
    <n v="1.0336597699512124"/>
    <s v="11 Total General Sin Pensiones"/>
    <n v="0.36420202364806364"/>
    <n v="-2.9040261203305309"/>
    <n v="8.6928008267018235"/>
    <n v="5.1533628244349714"/>
    <n v="6.6175300744354973E-2"/>
    <n v="5.6892319916742966E-4"/>
    <m/>
    <m/>
    <m/>
    <m/>
    <n v="6.5856369208067617E-2"/>
    <n v="6.1752777389359166E-4"/>
    <x v="1"/>
    <x v="13"/>
  </r>
  <r>
    <n v="2026"/>
    <n v="6"/>
    <n v="48"/>
    <x v="14"/>
    <s v="Vida Total"/>
    <n v="36"/>
    <s v="76a50887d8f1c2e9301755428990ad81479ee21c25b43215cf524541e0503269"/>
    <s v="62494afd1a4895e2be1120874c058412e30b56ad7bf55525b0ac454fd367add2"/>
    <x v="13"/>
    <n v="3105840.6151999999"/>
    <n v="3228583.6095100003"/>
    <n v="6621036.35898"/>
    <n v="6735756.8617900005"/>
    <n v="2127493.4480899996"/>
    <n v="2496079.8255599998"/>
    <n v="4568935.0760100018"/>
    <n v="5122259.1019599987"/>
    <n v="35563119.782749981"/>
    <n v="35274659.092"/>
    <n v="145.131"/>
    <n v="140.405"/>
    <n v="-32020.3622"/>
    <n v="-1334.6137999999955"/>
    <n v="1975481.00079"/>
    <n v="2316622.8299600002"/>
    <n v="3430280.5613099998"/>
    <n v="2814923.1020200001"/>
    <n v="620420.94482000009"/>
    <n v="508565.70679999999"/>
    <n v="2477602.4933199999"/>
    <n v="2698416.3033800004"/>
    <n v="7817.17706"/>
    <n v="21601.599329999997"/>
    <s v="Vida Total"/>
    <s v="Totales"/>
    <s v="Vida Total"/>
    <x v="2"/>
    <x v="0"/>
    <n v="36347870.615870006"/>
    <n v="34581959.66691"/>
    <n v="558940177.29368985"/>
    <n v="533186385.44996989"/>
    <n v="535437122.91273993"/>
    <n v="512068683.5256899"/>
    <n v="229504437.01060998"/>
    <n v="215530450.89256996"/>
    <n v="107972465.57320999"/>
    <n v="106915701.13472"/>
    <n v="3105840.6151999999"/>
    <n v="3228583.6095100003"/>
    <n v="1.3532812941025698"/>
    <n v="1.4979709809632753"/>
    <n v="-122742.99431000045"/>
    <n v="-3.8017598165478228"/>
    <n v="100"/>
    <n v="100"/>
    <n v="8.5447663441498687"/>
    <n v="9.336034280900785"/>
    <n v="0.55566601603735943"/>
    <n v="0.58005701926389552"/>
    <n v="0.60552626578889757"/>
    <n v="0.63049815647396956"/>
    <n v="0.27033069726286735"/>
    <n v="1.0795444853231575"/>
    <n v="3.4061115165449339E-3"/>
    <n v="111855.23802000011"/>
    <n v="21.994254926038217"/>
    <n v="-220813.81006000051"/>
    <n v="-8.1830890876034239"/>
    <n v="-13784.422269999997"/>
    <n v="-63.812044929730675"/>
    <n v="-14.76661017390769"/>
    <n v="68.499762598184716"/>
    <n v="77.311915299564689"/>
    <n v="1.970403692085245"/>
    <n v="-14.725825229646494"/>
    <n v="21.860542437142129"/>
    <n v="57.589487666734108"/>
    <n v="82.297908184333082"/>
    <s v="Medianas"/>
    <n v="2025"/>
    <n v="2"/>
    <d v="2026-08-03T00:00:00"/>
    <n v="1.0336597699512124"/>
    <s v="12 Vida Total"/>
    <n v="-3.8017598165478228"/>
    <n v="-6.9343288962550691"/>
    <n v="-14.766610173907688"/>
    <n v="-17.542123333178356"/>
    <n v="1.8617703956871515E-2"/>
    <n v="1.8313702609679261E-4"/>
    <m/>
    <m/>
    <m/>
    <m/>
    <n v="1.9063744625292482E-2"/>
    <n v="2.243917059808077E-4"/>
    <x v="2"/>
    <x v="13"/>
  </r>
  <r>
    <n v="2026"/>
    <n v="6"/>
    <n v="41"/>
    <x v="11"/>
    <s v="Vida Individual"/>
    <n v="29"/>
    <s v="35135aaa6cc23891b40cb3f378c53a17a1127210ce60e125ccf03efcfdaec458"/>
    <s v="62494afd1a4895e2be1120874c058412e30b56ad7bf55525b0ac454fd367add2"/>
    <x v="13"/>
    <n v="1312328.7086199999"/>
    <n v="1171621.6087499999"/>
    <n v="3484750.6616099998"/>
    <n v="2346303.6214399999"/>
    <n v="622000.14186000009"/>
    <n v="694847.77837999992"/>
    <n v="1640618.3472799999"/>
    <n v="1382887.5316200003"/>
    <n v="35563119.782749981"/>
    <n v="35274659.092"/>
    <n v="145.131"/>
    <n v="140.405"/>
    <n v="0"/>
    <n v="0"/>
    <n v="621125.14185000001"/>
    <n v="694616.71238000004"/>
    <n v="528356.49965999997"/>
    <n v="779150.92075000005"/>
    <n v="852383.05674999999"/>
    <n v="730574.05020000006"/>
    <n v="457675.29118"/>
    <n v="433937.89377999998"/>
    <n v="2270.36069"/>
    <n v="7109.6647699999994"/>
    <s v="Vida Individual"/>
    <s v="Vida"/>
    <s v="Vida"/>
    <x v="3"/>
    <x v="0"/>
    <n v="24204021.398200002"/>
    <n v="22924639.598130003"/>
    <n v="558940177.29368985"/>
    <n v="533186385.44996989"/>
    <n v="535437122.91273993"/>
    <n v="512068683.5256899"/>
    <n v="171635604.89679998"/>
    <n v="160803690.49424002"/>
    <n v="79251984.91757001"/>
    <n v="77260926.294649988"/>
    <n v="5733074.4681599997"/>
    <n v="5105064.9117200002"/>
    <n v="0.76460167423249326"/>
    <n v="0.72860368138874732"/>
    <n v="140707.09987000003"/>
    <n v="12.009602658329266"/>
    <n v="22.890487746292699"/>
    <n v="22.95018043865101"/>
    <n v="5.4219449199362995"/>
    <n v="5.1107525757812606"/>
    <n v="0.23478875950090258"/>
    <n v="0.24509483045946179"/>
    <n v="0.21973959589407704"/>
    <n v="0.2288016522867915"/>
    <n v="0.49662367972106702"/>
    <n v="0.26665521495681987"/>
    <n v="1.3227795546064632E-3"/>
    <n v="121809.00654999993"/>
    <n v="16.673054088993954"/>
    <n v="23737.397400000016"/>
    <n v="5.4702292056647339"/>
    <n v="-4839.3040799999999"/>
    <n v="-68.066557799180174"/>
    <n v="-10.483970559687206"/>
    <n v="47.396672630447462"/>
    <n v="59.306500767029313"/>
    <n v="0.78483856588190493"/>
    <n v="-10.580161579785807"/>
    <n v="-32.188169764156704"/>
    <n v="117.55796365705677"/>
    <n v="89.150470580381452"/>
    <s v="Medianas"/>
    <n v="2025"/>
    <n v="2"/>
    <d v="2026-08-03T00:00:00"/>
    <n v="1.0336597699512124"/>
    <s v="13 Vida Individual"/>
    <n v="12.009602658329266"/>
    <n v="8.3621573698432581"/>
    <n v="-10.48397055968721"/>
    <n v="-13.398942241374215"/>
    <n v="9.7987766059272757E-3"/>
    <n v="5.8461572023913176E-5"/>
    <m/>
    <m/>
    <m/>
    <m/>
    <n v="6.640580111533961E-3"/>
    <n v="5.3086332453323524E-5"/>
    <x v="3"/>
    <x v="13"/>
  </r>
  <r>
    <n v="2026"/>
    <n v="6"/>
    <n v="120"/>
    <x v="56"/>
    <s v="Vida Gpo y Col"/>
    <n v="234"/>
    <s v="114bd151f8fb0c58642d2170da4ae7d7c57977260ac2cc8905306cab6b2acabc"/>
    <s v="62494afd1a4895e2be1120874c058412e30b56ad7bf55525b0ac454fd367add2"/>
    <x v="13"/>
    <n v="1468118.5618099999"/>
    <n v="1592742.0985599998"/>
    <n v="3451403.8688500002"/>
    <n v="3351085.3744199993"/>
    <n v="1070265.7222999998"/>
    <n v="1087535.22753"/>
    <n v="2224969.9597799997"/>
    <n v="2264311.9168500006"/>
    <n v="35563119.782749981"/>
    <n v="35274659.092"/>
    <n v="145.131"/>
    <n v="140.405"/>
    <n v="2330.8155499999998"/>
    <n v="1662.1494399999999"/>
    <n v="495558.97512999998"/>
    <n v="530321.45652000001"/>
    <n v="1114006.8481099999"/>
    <n v="1143680.0799400001"/>
    <n v="1468118.5618099999"/>
    <n v="1592742.0985599998"/>
    <n v="0"/>
    <n v="0"/>
    <n v="0"/>
    <n v="0"/>
    <s v="Vida Gpo y Col"/>
    <s v="Vida"/>
    <s v="Vida"/>
    <x v="4"/>
    <x v="0"/>
    <n v="1534431.5230099999"/>
    <n v="1641820.7880200001"/>
    <n v="558940177.29368985"/>
    <n v="533186385.44996989"/>
    <n v="535437122.91273993"/>
    <n v="512068683.5256899"/>
    <n v="57868832.11381001"/>
    <n v="54726760.39833001"/>
    <n v="28720480.655640002"/>
    <n v="29654774.840070006"/>
    <n v="1472674.5708900001"/>
    <n v="1594005.98122"/>
    <n v="2.5369763103611058"/>
    <n v="2.9103533389646841"/>
    <n v="-124623.53674999997"/>
    <n v="-7.8244642910281765"/>
    <n v="99.690630287908959"/>
    <n v="99.920710293757324"/>
    <n v="95.67833688205792"/>
    <n v="97.01071579686915"/>
    <n v="0.26266112572519379"/>
    <n v="0.27419065637876189"/>
    <n v="0.29872144938881801"/>
    <n v="0.31104071578712228"/>
    <n v="2.5369763103611058"/>
    <m/>
    <m/>
    <n v="-124623.53674999997"/>
    <n v="-7.8244642910281765"/>
    <n v="0"/>
    <m/>
    <n v="0"/>
    <m/>
    <n v="-1.5879490422781584"/>
    <n v="72.900496604341058"/>
    <n v="68.280685775383347"/>
    <n v="3.7264895916351097"/>
    <n v="-6.5549830131545921"/>
    <n v="-2.5945395351781309"/>
    <n v="44.484374218233455"/>
    <n v="46.369737990699441"/>
    <s v="Medianas"/>
    <n v="2025"/>
    <n v="2"/>
    <d v="2026-08-03T00:00:00"/>
    <n v="1.0336597699512124"/>
    <s v="14 Vida Gpo y Col"/>
    <n v="-7.8244642910281765"/>
    <n v="-10.826039294029597"/>
    <n v="-1.5879490422781597"/>
    <n v="-4.7926079561297179"/>
    <n v="9.7050086998388598E-3"/>
    <n v="6.4362487993334491E-4"/>
    <m/>
    <m/>
    <m/>
    <m/>
    <n v="9.4843440917370837E-3"/>
    <n v="8.4701565576228845E-4"/>
    <x v="4"/>
    <x v="13"/>
  </r>
  <r>
    <n v="2026"/>
    <n v="6"/>
    <n v="37"/>
    <x v="27"/>
    <s v="Accidentes y Enfermedades Total"/>
    <n v="25"/>
    <s v="b7a56873cd771f2c446d369b649430b65a756ba278ff97ec81bb6f55b2e73569"/>
    <s v="62494afd1a4895e2be1120874c058412e30b56ad7bf55525b0ac454fd367add2"/>
    <x v="13"/>
    <n v="1479985.2701600001"/>
    <n v="1227086.2867699999"/>
    <n v="3036614.6127700005"/>
    <n v="2327287.9144299999"/>
    <n v="1121130.66545"/>
    <n v="764366.4940899997"/>
    <n v="2177570.0015900005"/>
    <n v="1527471.9940899997"/>
    <n v="35563119.782749981"/>
    <n v="35274659.092"/>
    <n v="145.131"/>
    <n v="140.405"/>
    <n v="0"/>
    <n v="0"/>
    <n v="977349.60484000004"/>
    <n v="675996.13025000005"/>
    <n v="1242022.7236199998"/>
    <n v="1099726.00559"/>
    <n v="0"/>
    <n v="0"/>
    <n v="0"/>
    <n v="0"/>
    <n v="0"/>
    <n v="0"/>
    <s v="Accidentes y Enfermedades Total"/>
    <s v="Totales"/>
    <s v="Accidentes y Enfermedades Total"/>
    <x v="18"/>
    <x v="0"/>
    <n v="7921715.0272200005"/>
    <n v="7089738.4457900003"/>
    <n v="558940177.29368985"/>
    <n v="533186385.44996989"/>
    <n v="535437122.91273993"/>
    <n v="512068683.5256899"/>
    <n v="104862690.40417002"/>
    <n v="96161356.508719951"/>
    <n v="73824842.736680001"/>
    <n v="63674470.30387"/>
    <n v="1479985.2701600001"/>
    <n v="1227086.2867699999"/>
    <n v="1.4113554253240352"/>
    <n v="1.2760700673546834"/>
    <n v="252898.98339000018"/>
    <n v="20.609714745952701"/>
    <n v="100"/>
    <n v="100"/>
    <n v="18.682637094045749"/>
    <n v="17.307920400063043"/>
    <n v="0.26478419878955234"/>
    <n v="0.27640692190130289"/>
    <n v="0.23014208919352469"/>
    <n v="0.23963314419489165"/>
    <m/>
    <m/>
    <m/>
    <n v="0"/>
    <m/>
    <n v="0"/>
    <m/>
    <n v="0"/>
    <m/>
    <n v="46.674491113682095"/>
    <n v="75.752825927030713"/>
    <n v="62.291177265292795"/>
    <n v="1.5186360361767004"/>
    <n v="44.579171552143663"/>
    <n v="12.939288268777283"/>
    <n v="78.690154878279245"/>
    <n v="61.469504841556422"/>
    <s v="Medianas"/>
    <n v="2025"/>
    <n v="2"/>
    <d v="2026-08-03T00:00:00"/>
    <n v="1.0336597699512124"/>
    <s v="28 Accidentes y Enfermedades Total"/>
    <n v="20.609714745952701"/>
    <n v="16.682218126420199"/>
    <n v="46.674491113682095"/>
    <n v="41.89822935703976"/>
    <n v="8.538662050237001E-3"/>
    <n v="1.9919241365915885E-4"/>
    <m/>
    <m/>
    <m/>
    <m/>
    <n v="6.5867612772520347E-3"/>
    <n v="1.6283548167985863E-4"/>
    <x v="18"/>
    <x v="13"/>
  </r>
  <r>
    <n v="2026"/>
    <n v="6"/>
    <n v="98"/>
    <x v="58"/>
    <s v="Accidentes Personales"/>
    <n v="205"/>
    <s v="f8809aff4d69bece79dabe35be0c708b890d7eafb841f121330667b77d2e2590"/>
    <s v="62494afd1a4895e2be1120874c058412e30b56ad7bf55525b0ac454fd367add2"/>
    <x v="13"/>
    <n v="71340.024989999991"/>
    <n v="276690.54123999999"/>
    <n v="126560.88112000003"/>
    <n v="316574.84061000001"/>
    <n v="19251.019099999998"/>
    <n v="128008.69837999999"/>
    <n v="124689.14134"/>
    <n v="271285.39678000001"/>
    <n v="35563119.782749981"/>
    <n v="35274659.092"/>
    <n v="145.131"/>
    <n v="140.405"/>
    <n v="0"/>
    <n v="0"/>
    <n v="9178.2807599999996"/>
    <n v="3930.5859399999999"/>
    <n v="45259.032610000002"/>
    <n v="49753.527829999999"/>
    <n v="0"/>
    <n v="0"/>
    <n v="0"/>
    <n v="0"/>
    <n v="0"/>
    <n v="0"/>
    <s v="Accidentes Personales"/>
    <s v="Accidentes y Enfermedades"/>
    <s v="Accidentes Personales"/>
    <x v="19"/>
    <x v="0"/>
    <n v="1394747.67365"/>
    <n v="1790791.82225"/>
    <n v="558940177.29368985"/>
    <n v="533186385.44996989"/>
    <n v="535437122.91273993"/>
    <n v="512068683.5256899"/>
    <n v="3258047.170789999"/>
    <n v="3201354.5602400005"/>
    <n v="762805.7273899999"/>
    <n v="869289.54186999996"/>
    <n v="104501.28056999999"/>
    <n v="314051.43505999999"/>
    <n v="2.1896559887038629"/>
    <n v="8.642920864699752"/>
    <n v="-205350.51624999999"/>
    <n v="-74.216673735832543"/>
    <n v="68.267129934559037"/>
    <n v="88.103574876878966"/>
    <n v="5.1149054655388628"/>
    <n v="15.450737366689468"/>
    <n v="1.2763445514941942E-2"/>
    <n v="1.3323697953910129E-2"/>
    <n v="5.1893774633141404E-2"/>
    <n v="5.4033872826382036E-2"/>
    <m/>
    <m/>
    <m/>
    <n v="0"/>
    <m/>
    <n v="0"/>
    <m/>
    <n v="0"/>
    <m/>
    <n v="-84.961163308721083"/>
    <n v="26.984878548470491"/>
    <n v="46.264211926552953"/>
    <n v="2.5237119241184622"/>
    <n v="133.5092248358269"/>
    <n v="-9.0335206688397669"/>
    <n v="20.279445296787131"/>
    <n v="7.9001150499924258"/>
    <s v="Medianas"/>
    <n v="2025"/>
    <n v="2"/>
    <d v="2026-08-03T00:00:00"/>
    <n v="1.0336597699512124"/>
    <s v="29 Accidentes Personales"/>
    <n v="-74.216673735832543"/>
    <n v="-75.056273820752068"/>
    <n v="-84.961163308721083"/>
    <n v="-85.450883232121214"/>
    <n v="3.5587676754216836E-4"/>
    <n v="4.7945933488666918E-4"/>
    <m/>
    <m/>
    <m/>
    <m/>
    <n v="8.9597977480705975E-4"/>
    <n v="7.4700081073462302E-3"/>
    <x v="19"/>
    <x v="13"/>
  </r>
  <r>
    <n v="2026"/>
    <n v="6"/>
    <n v="8"/>
    <x v="40"/>
    <s v="AP Individual"/>
    <n v="8"/>
    <s v="2c624232cdd221771294dfbb310aca000a0df6ac8b66b696d90ef06fdefb64a3"/>
    <s v="62494afd1a4895e2be1120874c058412e30b56ad7bf55525b0ac454fd367add2"/>
    <x v="13"/>
    <n v="18478.647649999999"/>
    <n v="17437.170879999998"/>
    <n v="29989.295130000006"/>
    <n v="28855.032619999994"/>
    <n v="1018.7654299999998"/>
    <n v="803.35127999999986"/>
    <n v="2463.4327000000012"/>
    <n v="911.23937000000001"/>
    <n v="35563119.782749981"/>
    <n v="35274659.092"/>
    <n v="145.131"/>
    <n v="140.405"/>
    <n v="0"/>
    <n v="0"/>
    <n v="1018.76543"/>
    <n v="803.35127999999997"/>
    <n v="16016.2076"/>
    <n v="15585.742749999999"/>
    <n v="0"/>
    <n v="0"/>
    <n v="0"/>
    <n v="0"/>
    <n v="0"/>
    <n v="0"/>
    <s v="AP Individual"/>
    <s v="Accidentes y Enfermedades"/>
    <s v="Accidentes Personales"/>
    <x v="20"/>
    <x v="0"/>
    <n v="2110711.4658499998"/>
    <n v="1860236.7715"/>
    <n v="558940177.29368985"/>
    <n v="533186385.44996989"/>
    <n v="535437122.91273993"/>
    <n v="512068683.5256899"/>
    <n v="1831690.0583299999"/>
    <n v="1927936.4523199999"/>
    <n v="148204.84184000004"/>
    <n v="240716.59444999998"/>
    <n v="29391.867129999999"/>
    <n v="25717.088879999999"/>
    <n v="1.0088304823168319"/>
    <n v="0.90444738772467415"/>
    <n v="1041.4767700000011"/>
    <n v="5.9727393690598651"/>
    <n v="62.869934626027955"/>
    <n v="67.803828657919226"/>
    <n v="0.87547009380358409"/>
    <n v="0.93736298234442239"/>
    <n v="3.3060152768890272E-3"/>
    <n v="3.4511330759954537E-3"/>
    <n v="3.2703706163247797E-3"/>
    <n v="3.4052406329443492E-3"/>
    <m/>
    <m/>
    <m/>
    <n v="0"/>
    <m/>
    <n v="0"/>
    <m/>
    <n v="0"/>
    <m/>
    <n v="26.814440377813309"/>
    <n v="5.5132033972193843"/>
    <n v="4.6071193861007798"/>
    <n v="0.68740360797378353"/>
    <n v="26.814440377813309"/>
    <n v="2.7619142501245308"/>
    <n v="6.3608405650286404"/>
    <n v="5.1543984325033207"/>
    <s v="Medianas"/>
    <n v="2025"/>
    <n v="2"/>
    <d v="2026-08-03T00:00:00"/>
    <n v="1.0336597699512124"/>
    <s v="30 AP Individual"/>
    <n v="5.9727393690598651"/>
    <n v="2.5218765881365925"/>
    <n v="26.814440377813302"/>
    <n v="22.684895034464585"/>
    <n v="8.4326952509229577E-5"/>
    <n v="1.0177389420516117E-4"/>
    <m/>
    <m/>
    <m/>
    <m/>
    <n v="8.1666393889992834E-5"/>
    <n v="8.1802507716198701E-5"/>
    <x v="20"/>
    <x v="13"/>
  </r>
  <r>
    <n v="2026"/>
    <n v="6"/>
    <n v="22"/>
    <x v="29"/>
    <s v="AP Gpo y Col"/>
    <n v="16"/>
    <s v="b17ef6d19c7a5b1ee83b907c595526dcb1eb06db8227d650d5dda0a9f4ce8cd9"/>
    <s v="62494afd1a4895e2be1120874c058412e30b56ad7bf55525b0ac454fd367add2"/>
    <x v="13"/>
    <n v="29167.216339999999"/>
    <n v="29901.592649999999"/>
    <n v="62998.632860000005"/>
    <n v="65105.328500000003"/>
    <n v="13607.286379999998"/>
    <n v="16384.794460000001"/>
    <n v="29107.444320000006"/>
    <n v="33535.832399999999"/>
    <n v="35563119.782749981"/>
    <n v="35274659.092"/>
    <n v="145.131"/>
    <n v="140.405"/>
    <n v="0"/>
    <n v="0"/>
    <n v="13607.286380000001"/>
    <n v="16384.794460000001"/>
    <n v="29405.089820000001"/>
    <n v="30731.734049999999"/>
    <n v="0"/>
    <n v="0"/>
    <n v="0"/>
    <n v="0"/>
    <n v="0"/>
    <n v="0"/>
    <s v="AP Gpo y Col"/>
    <s v="Accidentes y Enfermedades"/>
    <s v="Accidentes Personales"/>
    <x v="21"/>
    <x v="0"/>
    <n v="18235846.34637"/>
    <n v="17846008.112819999"/>
    <n v="558940177.29368985"/>
    <n v="533186385.44996989"/>
    <n v="535437122.91273993"/>
    <n v="512068683.5256899"/>
    <n v="1426357.1124600004"/>
    <n v="1273418.1079200001"/>
    <n v="614600.88751999999"/>
    <n v="628572.9474200001"/>
    <n v="3717855.9751999998"/>
    <n v="3386900.2049600002"/>
    <n v="2.0448747431627461"/>
    <n v="2.3481362848562939"/>
    <n v="-734.37630999999965"/>
    <n v="-2.4559772403962565"/>
    <n v="0.78451711240457522"/>
    <n v="0.88286016240484833"/>
    <n v="0.15994440721862072"/>
    <n v="0.16755339603661648"/>
    <n v="5.218307347527526E-3"/>
    <n v="5.4473653566141271E-3"/>
    <n v="5.6080938047143244E-3"/>
    <n v="5.8393714773029804E-3"/>
    <m/>
    <m/>
    <m/>
    <n v="0"/>
    <m/>
    <n v="0"/>
    <m/>
    <n v="0"/>
    <m/>
    <n v="-16.951741975040946"/>
    <n v="46.652674089227119"/>
    <n v="54.795724936076276"/>
    <n v="2.2140036983850266"/>
    <n v="-16.951741975040925"/>
    <n v="-4.316854453580687"/>
    <n v="46.275275686268927"/>
    <n v="53.315554642449484"/>
    <s v="Medianas"/>
    <n v="2025"/>
    <n v="2"/>
    <d v="2026-08-03T00:00:00"/>
    <n v="1.0336597699512124"/>
    <s v="31 AP Gpo y Col"/>
    <n v="-2.4559772403962565"/>
    <n v="-5.6323699584364144"/>
    <n v="-16.951741975040942"/>
    <n v="-19.656099193181493"/>
    <n v="1.7714596819640589E-4"/>
    <n v="4.181512715224906E-4"/>
    <m/>
    <m/>
    <m/>
    <m/>
    <n v="1.8426308753964518E-4"/>
    <n v="5.5137440122587174E-4"/>
    <x v="21"/>
    <x v="13"/>
  </r>
  <r>
    <n v="2026"/>
    <n v="6"/>
    <n v="701"/>
    <x v="8"/>
    <s v="Gastos Medicos"/>
    <n v="243"/>
    <s v="72440a20f54075ac43f51a2cf0dbb2a14366b38a5c01b110ae174abc1cb44238"/>
    <s v="62494afd1a4895e2be1120874c058412e30b56ad7bf55525b0ac454fd367add2"/>
    <x v="13"/>
    <n v="782749.55058000004"/>
    <n v="973503.10005000001"/>
    <n v="1223564.77104"/>
    <n v="1508257.62934"/>
    <n v="561555.91528999992"/>
    <n v="472917.59987000003"/>
    <n v="1069577.4616999999"/>
    <n v="835755.14367000002"/>
    <n v="35563119.782749981"/>
    <n v="35274659.092"/>
    <n v="145.131"/>
    <n v="140.405"/>
    <n v="0"/>
    <n v="0"/>
    <n v="515816.00520000001"/>
    <n v="410688.76091000001"/>
    <n v="584249.63399"/>
    <n v="695377.12185"/>
    <n v="0"/>
    <n v="0"/>
    <n v="0"/>
    <n v="0"/>
    <n v="0"/>
    <n v="0"/>
    <s v="Gastos Medicos"/>
    <s v="Accidentes y Enfermedades"/>
    <s v="Gastos Medicos"/>
    <x v="22"/>
    <x v="0"/>
    <n v="2459831.92509"/>
    <n v="2393188.9370599999"/>
    <n v="558940177.29368985"/>
    <n v="533186385.44996989"/>
    <n v="535437122.91273993"/>
    <n v="512068683.5256899"/>
    <n v="98610475.131789997"/>
    <n v="90208136.069440037"/>
    <n v="71280271.095210001"/>
    <n v="60948248.666680008"/>
    <n v="2459831.92509"/>
    <n v="2393188.9370599999"/>
    <n v="0.79377931151216785"/>
    <n v="1.0791743876634596"/>
    <n v="-190753.54946999997"/>
    <n v="-19.59454977187055"/>
    <n v="31.82126155027283"/>
    <n v="40.678071211792215"/>
    <n v="31.82126155027283"/>
    <n v="40.678071211792215"/>
    <n v="0.14004174013218443"/>
    <n v="0.14618888326642315"/>
    <n v="0.1825821376193684"/>
    <n v="0.19011182120086836"/>
    <m/>
    <m/>
    <m/>
    <n v="0"/>
    <m/>
    <n v="0"/>
    <m/>
    <n v="0"/>
    <m/>
    <n v="18.742866715970319"/>
    <n v="71.741454833656491"/>
    <n v="48.578951607417643"/>
    <n v="0.787813944394126"/>
    <n v="25.597789444507836"/>
    <n v="-15.98089502345913"/>
    <n v="88.286919698580206"/>
    <n v="59.05986090215228"/>
    <s v="Medianas"/>
    <n v="2025"/>
    <n v="2"/>
    <d v="2026-08-03T00:00:00"/>
    <n v="1.0336597699512124"/>
    <s v="32 Gastos Medicos"/>
    <n v="-19.59454977187055"/>
    <n v="-22.212847432454012"/>
    <n v="18.742866715970312"/>
    <n v="14.876161545471426"/>
    <n v="3.4405439638439555E-3"/>
    <n v="6.3008559538473108E-5"/>
    <m/>
    <m/>
    <m/>
    <m/>
    <n v="4.2687167700476945E-3"/>
    <n v="1.1646173589888029E-4"/>
    <x v="22"/>
    <x v="13"/>
  </r>
  <r>
    <n v="2026"/>
    <n v="6"/>
    <n v="701"/>
    <x v="8"/>
    <s v="GMM. Individual"/>
    <n v="243"/>
    <s v="72440a20f54075ac43f51a2cf0dbb2a14366b38a5c01b110ae174abc1cb44238"/>
    <s v="62494afd1a4895e2be1120874c058412e30b56ad7bf55525b0ac454fd367add2"/>
    <x v="13"/>
    <n v="226461.83641999998"/>
    <n v="220672.80343"/>
    <n v="416297.95396000007"/>
    <n v="411350.31743"/>
    <n v="123403.78522999999"/>
    <n v="167418.29814000003"/>
    <n v="231845.58982999995"/>
    <n v="329520.13426000002"/>
    <n v="35563119.782749981"/>
    <n v="35274659.092"/>
    <n v="145.131"/>
    <n v="140.405"/>
    <n v="0"/>
    <n v="0"/>
    <n v="85241.423569999999"/>
    <n v="110663.89719"/>
    <n v="122872.46016"/>
    <n v="165066.08040000001"/>
    <n v="0"/>
    <n v="0"/>
    <n v="0"/>
    <n v="0"/>
    <n v="0"/>
    <n v="0"/>
    <s v="GMM. Individual"/>
    <s v="Accidentes y Enfermedades"/>
    <s v="Gastos Medicos"/>
    <x v="23"/>
    <x v="0"/>
    <n v="2459831.92509"/>
    <n v="2393188.9370599999"/>
    <n v="558940177.29368985"/>
    <n v="533186385.44996989"/>
    <n v="535437122.91273993"/>
    <n v="512068683.5256899"/>
    <n v="47491324.482370012"/>
    <n v="42836881.990619987"/>
    <n v="33535124.903859999"/>
    <n v="29112160.675519999"/>
    <n v="2459831.92509"/>
    <n v="2393188.9370599999"/>
    <n v="0.47684885373973596"/>
    <n v="0.51514674545715256"/>
    <n v="5789.0329899999779"/>
    <n v="2.623355891627277"/>
    <n v="9.2063947178713939"/>
    <n v="9.2208684409636934"/>
    <n v="9.2063947178713939"/>
    <n v="9.2208684409636934"/>
    <n v="4.0516292372557022E-2"/>
    <n v="4.229475819458757E-2"/>
    <n v="4.1387554043370495E-2"/>
    <n v="4.3094375916649684E-2"/>
    <m/>
    <m/>
    <m/>
    <n v="0"/>
    <m/>
    <n v="0"/>
    <m/>
    <n v="0"/>
    <m/>
    <n v="-26.290144744628709"/>
    <n v="54.492088901519473"/>
    <n v="75.867209523672486"/>
    <n v="0.36798367557532441"/>
    <n v="-22.972689617420482"/>
    <n v="-25.56165393747364"/>
    <n v="69.373904827006598"/>
    <n v="67.042179060550339"/>
    <s v="Medianas"/>
    <n v="2025"/>
    <n v="2"/>
    <d v="2026-08-03T00:00:00"/>
    <n v="1.0336597699512124"/>
    <s v="33 GMM. Individual"/>
    <n v="2.623355891627277"/>
    <n v="-0.71843862466372832"/>
    <n v="-26.290144744628709"/>
    <n v="-28.690409167370113"/>
    <n v="1.1705889598637713E-3"/>
    <n v="2.2738482931290011E-5"/>
    <m/>
    <m/>
    <m/>
    <m/>
    <n v="1.1642162215657187E-3"/>
    <n v="2.653761693550963E-5"/>
    <x v="23"/>
    <x v="13"/>
  </r>
  <r>
    <n v="2026"/>
    <n v="6"/>
    <n v="13"/>
    <x v="7"/>
    <s v="GMM. Gpo y Col"/>
    <n v="13"/>
    <s v="3fdba35f04dc8c462986c992bcf875546257113072a909c162f7e470e581e278"/>
    <s v="62494afd1a4895e2be1120874c058412e30b56ad7bf55525b0ac454fd367add2"/>
    <x v="13"/>
    <n v="513149.39263999998"/>
    <n v="154862.32071"/>
    <n v="755408.22778999992"/>
    <n v="363470.78096999996"/>
    <n v="159981.28335000001"/>
    <n v="74850.918029999972"/>
    <n v="267843.97492999991"/>
    <n v="171805.90797000006"/>
    <n v="35563119.782749981"/>
    <n v="35274659.092"/>
    <n v="145.131"/>
    <n v="140.405"/>
    <n v="0"/>
    <n v="0"/>
    <n v="86203.814920000004"/>
    <n v="38318.059670000002"/>
    <n v="212414.82549000002"/>
    <n v="118275.09718000001"/>
    <n v="0"/>
    <n v="0"/>
    <n v="0"/>
    <n v="0"/>
    <n v="0"/>
    <n v="0"/>
    <s v="GMM. Gpo y Col"/>
    <s v="Accidentes y Enfermedades"/>
    <s v="Gastos Medicos"/>
    <x v="24"/>
    <x v="0"/>
    <n v="2672071.2804399999"/>
    <n v="699707.28188999998"/>
    <n v="558940177.29368985"/>
    <n v="533186385.44996989"/>
    <n v="535437122.91273993"/>
    <n v="512068683.5256899"/>
    <n v="51119150.649419993"/>
    <n v="47371254.078819998"/>
    <n v="37745146.191339992"/>
    <n v="31836731.141160015"/>
    <n v="954169.02475999994"/>
    <n v="390898.16856999998"/>
    <n v="1.0038300443589672"/>
    <n v="0.32691201388151553"/>
    <n v="358287.07192999998"/>
    <n v="231.3584545855667"/>
    <n v="53.779716101041039"/>
    <n v="39.617049441936196"/>
    <n v="19.204180532021645"/>
    <n v="22.132443768728091"/>
    <n v="9.1807569662391689E-2"/>
    <n v="9.5837470111990689E-2"/>
    <n v="2.9044687736973565E-2"/>
    <n v="3.0242490058900614E-2"/>
    <m/>
    <m/>
    <m/>
    <n v="0"/>
    <m/>
    <n v="0"/>
    <m/>
    <n v="0"/>
    <m/>
    <n v="113.73322807594705"/>
    <n v="31.176356368063541"/>
    <n v="48.333847566554375"/>
    <n v="0.42384597621906978"/>
    <n v="124.96915465552854"/>
    <n v="79.593871029952339"/>
    <n v="40.582767573376501"/>
    <n v="32.397402820717765"/>
    <s v="Medianas"/>
    <n v="2025"/>
    <n v="2"/>
    <d v="2026-08-03T00:00:00"/>
    <n v="1.0336597699512124"/>
    <s v="34 GMM. Gpo y Col"/>
    <n v="231.3584545855667"/>
    <n v="220.56820263132272"/>
    <n v="113.73322807594705"/>
    <n v="106.77328680987073"/>
    <n v="2.1241337441840901E-3"/>
    <n v="1.0076747579577261E-4"/>
    <m/>
    <m/>
    <m/>
    <m/>
    <n v="1.028706096337081E-3"/>
    <n v="1.0687146482006822E-5"/>
    <x v="24"/>
    <x v="13"/>
  </r>
  <r>
    <n v="2026"/>
    <n v="6"/>
    <n v="37"/>
    <x v="27"/>
    <s v="Daños"/>
    <n v="25"/>
    <s v="b7a56873cd771f2c446d369b649430b65a756ba278ff97ec81bb6f55b2e73569"/>
    <s v="62494afd1a4895e2be1120874c058412e30b56ad7bf55525b0ac454fd367add2"/>
    <x v="13"/>
    <n v="5685795.4459600002"/>
    <n v="5320452.5739899995"/>
    <n v="10816957.247560002"/>
    <n v="10356932.005010001"/>
    <n v="1876024.6085900008"/>
    <n v="1957915.7772199991"/>
    <n v="4058743.216349999"/>
    <n v="3698341.0020999988"/>
    <n v="35563119.782749981"/>
    <n v="35274659.092"/>
    <n v="145.131"/>
    <n v="140.405"/>
    <n v="14139.020259999999"/>
    <n v="6539.8054000000002"/>
    <n v="1602573.73144"/>
    <n v="1493551.8935499999"/>
    <n v="3253769.9173499998"/>
    <n v="2778851.3194800001"/>
    <n v="0"/>
    <n v="0"/>
    <n v="0"/>
    <n v="0"/>
    <n v="0"/>
    <n v="0"/>
    <s v="Daños"/>
    <s v="Totales"/>
    <s v="Daños Total"/>
    <x v="28"/>
    <x v="0"/>
    <n v="7921715.0272200005"/>
    <n v="7089738.4457900003"/>
    <n v="558940177.29368985"/>
    <n v="533186385.44996989"/>
    <n v="535437122.91273993"/>
    <n v="512068683.5256899"/>
    <n v="201069995.49796006"/>
    <n v="200376876.12440008"/>
    <n v="90289903.28847003"/>
    <n v="82104617.787379965"/>
    <n v="5685795.4459600002"/>
    <n v="5320452.5739899995"/>
    <n v="2.8277692212996968"/>
    <n v="2.6552228365347408"/>
    <n v="365342.87197000068"/>
    <n v="6.8667630598954199"/>
    <n v="100"/>
    <n v="100"/>
    <n v="71.774804148128254"/>
    <n v="75.044412634846481"/>
    <n v="1.017245794261888"/>
    <n v="1.0618978779487078"/>
    <n v="0.99785979521962687"/>
    <n v="1.0390115125489956"/>
    <m/>
    <m/>
    <m/>
    <n v="0"/>
    <m/>
    <n v="0"/>
    <m/>
    <n v="0"/>
    <m/>
    <n v="-4.1825685038543226"/>
    <n v="32.994936705346937"/>
    <n v="36.799797573455059"/>
    <n v="2.0777789545263232"/>
    <n v="7.2995011663684384"/>
    <n v="17.090464485839064"/>
    <n v="49.252828938353453"/>
    <n v="53.747096258085691"/>
    <s v="Medianas"/>
    <n v="2025"/>
    <n v="2"/>
    <d v="2026-08-03T00:00:00"/>
    <n v="1.0336597699512124"/>
    <s v="38 Daños Total"/>
    <n v="6.8667630598954199"/>
    <n v="3.3867875741545177"/>
    <n v="-4.182568503854327"/>
    <n v="-7.3027370498629871"/>
    <n v="3.0416221393508917E-2"/>
    <n v="7.9962787689298934E-4"/>
    <m/>
    <m/>
    <m/>
    <m/>
    <n v="2.9312505023015294E-2"/>
    <n v="7.0502083116555955E-4"/>
    <x v="28"/>
    <x v="13"/>
  </r>
  <r>
    <n v="2026"/>
    <n v="6"/>
    <n v="8"/>
    <x v="40"/>
    <s v="Automoviles"/>
    <n v="8"/>
    <s v="2c624232cdd221771294dfbb310aca000a0df6ac8b66b696d90ef06fdefb64a3"/>
    <s v="62494afd1a4895e2be1120874c058412e30b56ad7bf55525b0ac454fd367add2"/>
    <x v="13"/>
    <n v="1326929.0220699999"/>
    <n v="1138981.30645"/>
    <n v="1975114.3758199997"/>
    <n v="1795714.67508"/>
    <n v="584458.07817000011"/>
    <n v="518385.1838"/>
    <n v="1210975.73104"/>
    <n v="946878.19334999996"/>
    <n v="35563119.782749981"/>
    <n v="35274659.092"/>
    <n v="145.131"/>
    <n v="140.405"/>
    <n v="0"/>
    <n v="0"/>
    <n v="582507.37549999997"/>
    <n v="517473.67975999997"/>
    <n v="1084747.6606500002"/>
    <n v="909698.99728999997"/>
    <n v="0"/>
    <n v="0"/>
    <n v="0"/>
    <n v="0"/>
    <n v="0"/>
    <n v="0"/>
    <s v="Automoviles"/>
    <s v="Totales"/>
    <s v="Automoviles Total"/>
    <x v="29"/>
    <x v="0"/>
    <n v="2110711.4658499998"/>
    <n v="1860236.7715"/>
    <n v="558940177.29368985"/>
    <n v="533186385.44996989"/>
    <n v="535437122.91273993"/>
    <n v="512068683.5256899"/>
    <n v="111867630.92766999"/>
    <n v="104683930.16637003"/>
    <n v="65593449.113900006"/>
    <n v="57891971.036489993"/>
    <n v="1326929.0220699999"/>
    <n v="1138981.30645"/>
    <n v="1.1861599383721191"/>
    <n v="1.0880192448256978"/>
    <n v="187947.71561999992"/>
    <n v="16.501387209400221"/>
    <n v="100"/>
    <n v="100"/>
    <n v="62.866433595443397"/>
    <n v="61.227760030331169"/>
    <n v="0.23740090191669613"/>
    <n v="0.24782163307086372"/>
    <n v="0.21361785250551438"/>
    <n v="0.22242744832741929"/>
    <m/>
    <m/>
    <m/>
    <n v="0"/>
    <m/>
    <n v="0"/>
    <m/>
    <n v="0"/>
    <m/>
    <n v="12.745907181539341"/>
    <n v="44.04591869264037"/>
    <n v="45.513054592240273"/>
    <n v="0.89103117165727252"/>
    <n v="12.567536917077993"/>
    <n v="19.242481730932038"/>
    <n v="53.69980472241361"/>
    <n v="56.884055198648987"/>
    <s v="Medianas"/>
    <n v="2025"/>
    <n v="2"/>
    <d v="2026-08-03T00:00:00"/>
    <n v="1.0336597699512124"/>
    <s v="39 Automoviles Total"/>
    <n v="16.501387209400221"/>
    <n v="12.707672868896664"/>
    <n v="12.745907181539341"/>
    <n v="9.0744851053464366"/>
    <n v="5.5538276390982889E-3"/>
    <n v="1.4069753993989494E-4"/>
    <m/>
    <m/>
    <m/>
    <m/>
    <n v="5.0822864732260973E-3"/>
    <n v="1.1837858771110816E-4"/>
    <x v="29"/>
    <x v="13"/>
  </r>
  <r>
    <n v="2026"/>
    <n v="6"/>
    <n v="94"/>
    <x v="41"/>
    <s v="Automoviles Residentes"/>
    <n v="7"/>
    <s v="7902699be42c8a8e46fbbb4501726517e86b22c56a189f7625a6da49081b2451"/>
    <s v="62494afd1a4895e2be1120874c058412e30b56ad7bf55525b0ac454fd367add2"/>
    <x v="13"/>
    <n v="808987.9606799999"/>
    <n v="772051.13532"/>
    <n v="1637214.4595299999"/>
    <n v="1576609.6040100001"/>
    <n v="586639.5451499999"/>
    <n v="617409.07331999997"/>
    <n v="1248035.7582700001"/>
    <n v="1274518.5370600005"/>
    <n v="35563119.782749981"/>
    <n v="35274659.092"/>
    <n v="145.131"/>
    <n v="140.405"/>
    <n v="-490.86336"/>
    <n v="248.18298999999999"/>
    <n v="586726.93073999998"/>
    <n v="617627.07332000008"/>
    <n v="760237.4632"/>
    <n v="774544.13899000001"/>
    <n v="0"/>
    <n v="0"/>
    <n v="0"/>
    <n v="0"/>
    <n v="0"/>
    <n v="0"/>
    <s v="Automoviles Residentes"/>
    <s v="Automóviles"/>
    <s v="Automóviles"/>
    <x v="30"/>
    <x v="0"/>
    <n v="3631207.3068499998"/>
    <n v="3833520.1551100002"/>
    <n v="558940177.29368985"/>
    <n v="533186385.44996989"/>
    <n v="535437122.91273993"/>
    <n v="512068683.5256899"/>
    <n v="70203684.327219978"/>
    <n v="63495573.047850005"/>
    <n v="41862778.105490007"/>
    <n v="35779806.134049997"/>
    <n v="1324921.2012700001"/>
    <n v="1261437.00364"/>
    <n v="1.1523440235832925"/>
    <n v="1.2159133279074201"/>
    <n v="36936.825359999901"/>
    <n v="4.7842459741595178"/>
    <n v="61.05932638896158"/>
    <n v="61.204097635646562"/>
    <n v="22.278759991309361"/>
    <n v="20.139482879485385"/>
    <n v="0.14473605468782125"/>
    <n v="0.15108925512657076"/>
    <n v="0.14479948408068333"/>
    <n v="0.15077101181120503"/>
    <m/>
    <m/>
    <m/>
    <n v="0"/>
    <m/>
    <n v="0"/>
    <m/>
    <n v="0"/>
    <m/>
    <n v="-4.9836533830872938"/>
    <n v="72.515238008844577"/>
    <n v="79.969971556883479"/>
    <n v="1.4013392605520041"/>
    <n v="-5.0030421130827563"/>
    <n v="-1.8471091665164252"/>
    <n v="77.176797927103252"/>
    <n v="79.740720022151521"/>
    <s v="Medianas"/>
    <n v="2025"/>
    <n v="2"/>
    <d v="2026-08-03T00:00:00"/>
    <n v="1.0336597699512124"/>
    <s v="41 Automoviles Residentes"/>
    <n v="4.7842459741595178"/>
    <n v="1.3720849163987578"/>
    <n v="-4.9836533830872893"/>
    <n v="-8.0777356543562036"/>
    <n v="4.603686261305277E-3"/>
    <n v="1.327896748688132E-4"/>
    <m/>
    <m/>
    <m/>
    <m/>
    <n v="4.4621686146555572E-3"/>
    <n v="1.4784452209828976E-4"/>
    <x v="30"/>
    <x v="13"/>
  </r>
  <r>
    <n v="2026"/>
    <n v="6"/>
    <n v="9"/>
    <x v="16"/>
    <s v="Camiones"/>
    <n v="9"/>
    <s v="19581e27de7ced00ff1ce50b2047e7a567c76b1cbaebabe5ef03f7c3017bb5b7"/>
    <s v="62494afd1a4895e2be1120874c058412e30b56ad7bf55525b0ac454fd367add2"/>
    <x v="13"/>
    <n v="500656.56650000002"/>
    <n v="455328.61430000002"/>
    <n v="1111709.9357799999"/>
    <n v="959707.88391000009"/>
    <n v="405515.40866000002"/>
    <n v="318228.99252999987"/>
    <n v="834183.30718000012"/>
    <n v="632244.82084000017"/>
    <n v="35563119.782749981"/>
    <n v="35274659.092"/>
    <n v="145.131"/>
    <n v="140.405"/>
    <n v="259.15303"/>
    <n v="971.08537999999999"/>
    <n v="390460.27060000005"/>
    <n v="318277.96470000001"/>
    <n v="513736.10525999998"/>
    <n v="492361.67010000005"/>
    <n v="0"/>
    <n v="0"/>
    <n v="0"/>
    <n v="0"/>
    <n v="0"/>
    <n v="0"/>
    <s v="Camiones"/>
    <s v="Automóviles"/>
    <s v="Automóviles"/>
    <x v="31"/>
    <x v="0"/>
    <n v="2096632.9897100001"/>
    <n v="1704189.54003"/>
    <n v="558940177.29368985"/>
    <n v="533186385.44996989"/>
    <n v="535437122.91273993"/>
    <n v="512068683.5256899"/>
    <n v="37709407.170060001"/>
    <n v="36344121.306299999"/>
    <n v="21653502.093650013"/>
    <n v="20013592.176389989"/>
    <n v="907745.25714"/>
    <n v="802500.54908000003"/>
    <n v="1.3276702130112097"/>
    <n v="1.2528260360529668"/>
    <n v="45327.9522"/>
    <n v="9.9549975065118534"/>
    <n v="55.153862007211195"/>
    <n v="56.738729315761383"/>
    <n v="23.879075115060996"/>
    <n v="26.718190882217513"/>
    <n v="8.9572477849795856E-2"/>
    <n v="9.35042687694988E-2"/>
    <n v="8.5397644562086178E-2"/>
    <n v="8.8919441658680681E-2"/>
    <m/>
    <m/>
    <m/>
    <n v="0"/>
    <m/>
    <n v="0"/>
    <m/>
    <n v="0"/>
    <m/>
    <n v="27.428806984571509"/>
    <n v="80.996722263104488"/>
    <n v="69.889961345660126"/>
    <n v="1.8727474516878229"/>
    <n v="22.679014542535825"/>
    <n v="4.3412061616532327"/>
    <n v="76.004054728135088"/>
    <n v="64.643123953039819"/>
    <s v="Medianas"/>
    <n v="2025"/>
    <n v="2"/>
    <d v="2026-08-03T00:00:00"/>
    <n v="1.0336597699512124"/>
    <s v="42 Camiones"/>
    <n v="9.9549975065118534"/>
    <n v="6.374457730614405"/>
    <n v="27.428806984571509"/>
    <n v="23.279255601275839"/>
    <n v="3.1260191529069361E-3"/>
    <n v="1.7627081945172308E-4"/>
    <m/>
    <m/>
    <m/>
    <m/>
    <n v="2.7161945404422E-3"/>
    <n v="1.5695730766121898E-4"/>
    <x v="31"/>
    <x v="13"/>
  </r>
  <r>
    <n v="2026"/>
    <n v="6"/>
    <n v="22"/>
    <x v="29"/>
    <s v="Automoviles Turistas"/>
    <n v="16"/>
    <s v="b17ef6d19c7a5b1ee83b907c595526dcb1eb06db8227d650d5dda0a9f4ce8cd9"/>
    <s v="62494afd1a4895e2be1120874c058412e30b56ad7bf55525b0ac454fd367add2"/>
    <x v="13"/>
    <n v="850.88582999999994"/>
    <n v="1378.14562"/>
    <n v="2669.20966"/>
    <n v="3379.7746000000002"/>
    <n v="2071.0111000000002"/>
    <n v="1381.7820599999998"/>
    <n v="3795.5081799999998"/>
    <n v="4766.747800000001"/>
    <n v="35563119.782749981"/>
    <n v="35274659.092"/>
    <n v="145.131"/>
    <n v="140.405"/>
    <n v="0"/>
    <n v="0"/>
    <n v="2071.0111000000002"/>
    <n v="1381.78206"/>
    <n v="1201.3326000000002"/>
    <n v="1815.0816200000002"/>
    <n v="0"/>
    <n v="0"/>
    <n v="0"/>
    <n v="0"/>
    <n v="0"/>
    <n v="0"/>
    <s v="Automoviles Turistas"/>
    <s v="Automóviles"/>
    <s v="Automóviles"/>
    <x v="32"/>
    <x v="0"/>
    <n v="18235846.34637"/>
    <n v="17846008.112819999"/>
    <n v="558940177.29368985"/>
    <n v="533186385.44996989"/>
    <n v="535437122.91273993"/>
    <n v="512068683.5256899"/>
    <n v="1083502.1167600001"/>
    <n v="1101931.6082300001"/>
    <n v="570070.38715999969"/>
    <n v="595710.09883999999"/>
    <n v="5372710.0192299997"/>
    <n v="3851349.4347199998"/>
    <n v="7.8531072236795132E-2"/>
    <n v="0.12506634801171321"/>
    <n v="-527.25979000000007"/>
    <n v="-38.258641347349062"/>
    <n v="1.5837181365726233E-2"/>
    <n v="3.5783447941025212E-2"/>
    <n v="4.6660067969336444E-3"/>
    <n v="7.7224307603557824E-3"/>
    <n v="1.5223200345336959E-4"/>
    <n v="1.5891423914935921E-4"/>
    <n v="2.5847352025632598E-4"/>
    <n v="2.6913296288911994E-4"/>
    <m/>
    <m/>
    <m/>
    <n v="0"/>
    <m/>
    <n v="0"/>
    <m/>
    <n v="0"/>
    <m/>
    <n v="49.879721263713648"/>
    <n v="243.39471019278821"/>
    <n v="100.26386471409312"/>
    <n v="0.36329041933180378"/>
    <n v="49.879721263713627"/>
    <n v="-33.813852404058828"/>
    <n v="172.39281611104201"/>
    <n v="76.127819530231363"/>
    <s v="Medianas"/>
    <n v="2025"/>
    <n v="2"/>
    <d v="2026-08-03T00:00:00"/>
    <n v="1.0336597699512124"/>
    <s v="43 Automoviles Turistas"/>
    <n v="-38.258641347349062"/>
    <n v="-40.269167430628485"/>
    <n v="49.879721263713648"/>
    <n v="44.999085405817638"/>
    <n v="7.505555407697133E-6"/>
    <n v="6.1671293066607363E-7"/>
    <m/>
    <m/>
    <m/>
    <m/>
    <n v="9.5655412134825373E-6"/>
    <n v="1.5641591404986957E-6"/>
    <x v="32"/>
    <x v="13"/>
  </r>
  <r>
    <n v="2026"/>
    <n v="6"/>
    <n v="22"/>
    <x v="29"/>
    <s v="Otros Automoviles y Obligatorios"/>
    <n v="16"/>
    <s v="b17ef6d19c7a5b1ee83b907c595526dcb1eb06db8227d650d5dda0a9f4ce8cd9"/>
    <s v="62494afd1a4895e2be1120874c058412e30b56ad7bf55525b0ac454fd367add2"/>
    <x v="13"/>
    <n v="3714.7365199999999"/>
    <n v="4365.44319"/>
    <n v="6423.3315299999995"/>
    <n v="7542.1166199999998"/>
    <n v="2085.3808799999997"/>
    <n v="4834.0705399999997"/>
    <n v="3753.3927400000002"/>
    <n v="4828.2344700000003"/>
    <n v="35563119.782749981"/>
    <n v="35274659.092"/>
    <n v="145.131"/>
    <n v="140.405"/>
    <n v="0"/>
    <n v="0"/>
    <n v="2085.3808799999997"/>
    <n v="4834.0705399999997"/>
    <n v="3506.6659799999998"/>
    <n v="3977.7465200000001"/>
    <n v="0"/>
    <n v="0"/>
    <n v="0"/>
    <n v="0"/>
    <n v="0"/>
    <n v="0"/>
    <s v="Otros Automoviles y Obligatorios"/>
    <s v="Automóviles"/>
    <s v="Automóviles"/>
    <x v="33"/>
    <x v="0"/>
    <n v="18235846.34637"/>
    <n v="17846008.112819999"/>
    <n v="558940177.29368985"/>
    <n v="533186385.44996989"/>
    <n v="535437122.91273993"/>
    <n v="512068683.5256899"/>
    <n v="2871037.3136300002"/>
    <n v="3742304.2039899998"/>
    <n v="1507098.5276000006"/>
    <n v="1502862.6272099994"/>
    <n v="5372710.0192299997"/>
    <n v="3851349.4347199998"/>
    <n v="0.12938656360767625"/>
    <n v="0.11665121144736489"/>
    <n v="-650.70667000000003"/>
    <n v="-14.9058558702719"/>
    <n v="6.9140834080086547E-2"/>
    <n v="0.11334840590275796"/>
    <n v="2.0370518864014499E-2"/>
    <n v="2.4461734873156341E-2"/>
    <n v="6.6460359639670822E-4"/>
    <n v="6.9377642323193757E-4"/>
    <n v="8.1874618503544288E-4"/>
    <n v="8.5251126078304503E-4"/>
    <m/>
    <m/>
    <m/>
    <n v="0"/>
    <m/>
    <n v="0"/>
    <m/>
    <n v="0"/>
    <m/>
    <n v="-56.860768523249561"/>
    <n v="56.138056327074302"/>
    <n v="110.73493181799945"/>
    <n v="0.13837057377535181"/>
    <n v="-56.860768523249561"/>
    <n v="-11.842899934206974"/>
    <n v="59.46904814698091"/>
    <n v="121.52786799496715"/>
    <s v="Medianas"/>
    <n v="2025"/>
    <n v="2"/>
    <d v="2026-08-03T00:00:00"/>
    <n v="1.0336597699512124"/>
    <s v="44 Otros Automoviles y Obligatorios"/>
    <n v="-14.9058558702719"/>
    <n v="-17.676834676709486"/>
    <n v="-56.860768523249561"/>
    <n v="-58.265540818342423"/>
    <n v="1.806177739534443E-5"/>
    <n v="1.6740882842203254E-6"/>
    <m/>
    <m/>
    <m/>
    <m/>
    <n v="2.1345928620654646E-5"/>
    <n v="1.3607505132137832E-6"/>
    <x v="33"/>
    <x v="13"/>
  </r>
  <r>
    <n v="2026"/>
    <n v="6"/>
    <n v="12"/>
    <x v="42"/>
    <s v="Daños Sin Autos"/>
    <n v="12"/>
    <s v="6b51d431df5d7f141cbececcf79edf3dd861c3b4069f0b11661a3eefacbba918"/>
    <s v="62494afd1a4895e2be1120874c058412e30b56ad7bf55525b0ac454fd367add2"/>
    <x v="13"/>
    <n v="2443277.3189100004"/>
    <n v="3930957.1691300003"/>
    <n v="6089651.9251299994"/>
    <n v="6368519.1217000009"/>
    <n v="1207783.6829899999"/>
    <n v="1300846.5613400002"/>
    <n v="2301053.46367"/>
    <n v="2100401.0805100002"/>
    <n v="35563119.782749981"/>
    <n v="35274659.092"/>
    <n v="145.131"/>
    <n v="140.405"/>
    <n v="12591.808669999999"/>
    <n v="3038.0819099999999"/>
    <n v="147033.04294999997"/>
    <n v="196948.56020999997"/>
    <n v="309634.61930999998"/>
    <n v="320321.14747000003"/>
    <n v="0"/>
    <n v="0"/>
    <n v="0"/>
    <n v="0"/>
    <n v="0"/>
    <n v="0"/>
    <s v="Daños Sin Autos"/>
    <s v="Totales"/>
    <s v="Daños Sin Autos Total"/>
    <x v="34"/>
    <x v="0"/>
    <n v="2879749.4015600001"/>
    <n v="4354857.8661599997"/>
    <n v="558940177.29368985"/>
    <n v="533186385.44996989"/>
    <n v="535437122.91273993"/>
    <n v="512068683.5256899"/>
    <n v="89202364.570290014"/>
    <n v="95692945.958029971"/>
    <n v="24696454.174569987"/>
    <n v="24212646.750889998"/>
    <n v="2775403.8416999998"/>
    <n v="4223818.3811100004"/>
    <n v="2.7390275254247745"/>
    <n v="4.1078860408938409"/>
    <n v="-1487679.8502199999"/>
    <n v="-37.845231739048771"/>
    <n v="88.033218164511723"/>
    <n v="93.066434549133305"/>
    <n v="84.843400525977813"/>
    <n v="90.266026812861654"/>
    <n v="0.43712680142980725"/>
    <n v="0.45631451656148631"/>
    <n v="0.73725760379507121"/>
    <n v="0.76766209213666714"/>
    <m/>
    <m/>
    <m/>
    <n v="0"/>
    <m/>
    <n v="0"/>
    <m/>
    <n v="0"/>
    <m/>
    <n v="-7.1540242420394584"/>
    <n v="49.432934757026217"/>
    <n v="33.092361615018653"/>
    <n v="4.890514542908182"/>
    <n v="-25.344443852129039"/>
    <n v="-3.3361918950421177"/>
    <n v="47.485983084725234"/>
    <n v="61.484719871155356"/>
    <s v="Medianas"/>
    <n v="2025"/>
    <n v="2"/>
    <d v="2026-08-03T00:00:00"/>
    <n v="1.0336597699512124"/>
    <s v="46 Daños Sin Autos Total"/>
    <n v="-37.845231739048771"/>
    <n v="-39.869219962111067"/>
    <n v="-7.1540242420394629"/>
    <n v="-10.177431242832673"/>
    <n v="1.7123503118766897E-2"/>
    <n v="7.5022717850345628E-4"/>
    <m/>
    <m/>
    <m/>
    <m/>
    <n v="1.8024377166297709E-2"/>
    <n v="1.6874727724970472E-3"/>
    <x v="34"/>
    <x v="13"/>
  </r>
  <r>
    <n v="2026"/>
    <n v="6"/>
    <n v="76"/>
    <x v="15"/>
    <s v="Responsabilidad Civil y Riesgos Profesionales"/>
    <n v="48"/>
    <s v="98010bd9270f9b100b6214a21754fd33bdc8d41b2bc9f9dd16ff54d3c34ffd71"/>
    <s v="62494afd1a4895e2be1120874c058412e30b56ad7bf55525b0ac454fd367add2"/>
    <x v="13"/>
    <n v="230377.05813999998"/>
    <n v="258404.46887000001"/>
    <n v="408443.07427999994"/>
    <n v="458100.50980999996"/>
    <n v="5175.9400000000041"/>
    <n v="28905.00635"/>
    <n v="108784.17110000001"/>
    <n v="49867.891180000006"/>
    <n v="35563119.782749981"/>
    <n v="35274659.092"/>
    <n v="145.131"/>
    <n v="140.405"/>
    <n v="0"/>
    <n v="0"/>
    <n v="-11388.08736"/>
    <n v="14227.847390000001"/>
    <n v="-2247.8097599999996"/>
    <n v="-2806.0063999999998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547102.12528"/>
    <n v="1710707.5392100001"/>
    <n v="558940177.29368985"/>
    <n v="533186385.44996989"/>
    <n v="535437122.91273993"/>
    <n v="512068683.5256899"/>
    <n v="12032871.974339999"/>
    <n v="12141199.838969996"/>
    <n v="5707796.6931599993"/>
    <n v="3790374.5277900007"/>
    <n v="230377.05813999998"/>
    <n v="258404.46887000001"/>
    <n v="1.9145641924162176"/>
    <n v="2.128327284759707"/>
    <n v="-28027.410730000032"/>
    <n v="-10.846333599633006"/>
    <n v="100"/>
    <n v="100"/>
    <n v="14.890875939964566"/>
    <n v="15.105122468176557"/>
    <n v="4.1216764780705774E-2"/>
    <n v="4.3025977893868306E-2"/>
    <n v="4.8464191119945002E-2"/>
    <n v="5.0462853359989977E-2"/>
    <m/>
    <m/>
    <m/>
    <n v="0"/>
    <m/>
    <n v="0"/>
    <m/>
    <n v="0"/>
    <m/>
    <n v="-82.093274994212194"/>
    <n v="2.2467254516526509"/>
    <n v="11.185954514022642"/>
    <n v="9.0681926463895404E-2"/>
    <n v="-180.04083153157856"/>
    <n v="-19.892921128048748"/>
    <n v="506.63039028712109"/>
    <n v="-507.04971271626471"/>
    <s v="Medianas"/>
    <n v="2025"/>
    <n v="2"/>
    <d v="2026-08-03T00:00:00"/>
    <n v="1.0336597699512124"/>
    <s v="46 Responsabilidad Civil y Riesgos Profesionales"/>
    <n v="-10.846333599633006"/>
    <n v="-13.749505405850378"/>
    <n v="-82.09327499421218"/>
    <n v="-82.676383925986613"/>
    <n v="1.1485018096700187E-3"/>
    <n v="3.6655560468823635E-4"/>
    <m/>
    <m/>
    <m/>
    <m/>
    <n v="1.2965300427149537E-3"/>
    <n v="4.5297770310526273E-4"/>
    <x v="35"/>
    <x v="13"/>
  </r>
  <r>
    <n v="2026"/>
    <n v="6"/>
    <n v="27"/>
    <x v="34"/>
    <s v="RC General"/>
    <n v="21"/>
    <s v="6f4b6612125fb3a0daecd2799dfd6c9c299424fd920f9b308110a2c1fbd8f443"/>
    <s v="62494afd1a4895e2be1120874c058412e30b56ad7bf55525b0ac454fd367add2"/>
    <x v="13"/>
    <n v="199521.88480999999"/>
    <n v="204101.93746000002"/>
    <n v="432417.06394999998"/>
    <n v="405590.07146000001"/>
    <n v="51113.742910000008"/>
    <n v="79502.803700000019"/>
    <n v="118352.19973999998"/>
    <n v="89489.95226999998"/>
    <n v="35563119.782749981"/>
    <n v="35274659.092"/>
    <n v="145.131"/>
    <n v="140.405"/>
    <n v="0"/>
    <n v="0"/>
    <n v="51113.742909999994"/>
    <n v="78327.774959999995"/>
    <n v="199303.47324000002"/>
    <n v="207594.48856999999"/>
    <n v="0"/>
    <n v="0"/>
    <n v="0"/>
    <n v="0"/>
    <n v="0"/>
    <n v="0"/>
    <s v="RC General"/>
    <s v="Daños Sin Autos"/>
    <s v="Responsabilidad Civil y Riesgos Profesionales"/>
    <x v="36"/>
    <x v="0"/>
    <n v="7862685.1248199996"/>
    <n v="7432464.5520399995"/>
    <n v="558940177.29368985"/>
    <n v="533186385.44996989"/>
    <n v="535437122.91273993"/>
    <n v="512068683.5256899"/>
    <n v="8729513.125500001"/>
    <n v="9582692.5877899975"/>
    <n v="5055557.2443700004"/>
    <n v="2932303.7598800003"/>
    <n v="208128.69750000001"/>
    <n v="209874.11574000001"/>
    <n v="2.2856015214316088"/>
    <n v="2.1299017535015272"/>
    <n v="-4580.0526500000269"/>
    <n v="-2.2440025347126524"/>
    <n v="95.864667970643495"/>
    <n v="97.249695009006828"/>
    <n v="2.5375794864298045"/>
    <n v="2.7460869275720912"/>
    <n v="3.5696465009199561E-2"/>
    <n v="3.7263364132209417E-2"/>
    <n v="3.8279660364499569E-2"/>
    <n v="3.9858312766701431E-2"/>
    <m/>
    <m/>
    <m/>
    <n v="0"/>
    <m/>
    <n v="0"/>
    <m/>
    <n v="0"/>
    <m/>
    <n v="-35.708251116683577"/>
    <n v="25.618113501019913"/>
    <n v="38.952498290507904"/>
    <n v="1.0110407308100724"/>
    <n v="-34.743782858503913"/>
    <n v="-3.9938513720243929"/>
    <n v="25.646187735247917"/>
    <n v="37.731143779179952"/>
    <s v="Medianas"/>
    <n v="2025"/>
    <n v="2"/>
    <d v="2026-08-03T00:00:00"/>
    <n v="1.0336597699512124"/>
    <s v="47 RC General"/>
    <n v="-2.2440025347126524"/>
    <n v="-5.4272979300516573"/>
    <n v="-35.708251116683584"/>
    <n v="-37.801827301113867"/>
    <n v="1.2159143140184946E-3"/>
    <n v="5.2239743147704839E-4"/>
    <m/>
    <m/>
    <m/>
    <m/>
    <n v="1.1479133976360311E-3"/>
    <n v="4.5364814795688802E-4"/>
    <x v="36"/>
    <x v="13"/>
  </r>
  <r>
    <n v="2026"/>
    <n v="6"/>
    <n v="103"/>
    <x v="59"/>
    <s v="RC Aviones y Barcos"/>
    <n v="205"/>
    <s v="f8809aff4d69bece79dabe35be0c708b890d7eafb841f121330667b77d2e2590"/>
    <s v="62494afd1a4895e2be1120874c058412e30b56ad7bf55525b0ac454fd367add2"/>
    <x v="13"/>
    <n v="5446.6503499999999"/>
    <n v="7366.0366299999996"/>
    <n v="5714.5057000000006"/>
    <n v="8554.2895900000003"/>
    <n v="4.1329200000000004"/>
    <n v="-13.94703"/>
    <n v="3.22302"/>
    <n v="-3425.7836499999999"/>
    <n v="35563119.782749981"/>
    <n v="35274659.092"/>
    <n v="145.131"/>
    <n v="140.405"/>
    <n v="0"/>
    <n v="0"/>
    <n v="4.1329200000000004"/>
    <n v="-13.94703"/>
    <n v="-8.0962800000000001"/>
    <n v="-120.16482000000001"/>
    <n v="0"/>
    <n v="0"/>
    <n v="0"/>
    <n v="0"/>
    <n v="0"/>
    <n v="0"/>
    <s v="RC Aviones y Barcos"/>
    <s v="Daños Sin Autos"/>
    <s v="Responsabilidad Civil y Riesgos Profesionales"/>
    <x v="37"/>
    <x v="0"/>
    <n v="785158.79136999999"/>
    <n v="1638035.7448499999"/>
    <n v="558940177.29368985"/>
    <n v="533186385.44996989"/>
    <n v="535437122.91273993"/>
    <n v="512068683.5256899"/>
    <n v="1742271.2390899998"/>
    <n v="1292434.1434399998"/>
    <n v="183427.25303000005"/>
    <n v="515183.78324999998"/>
    <n v="34806.26928"/>
    <n v="173728.45124000002"/>
    <n v="0.31261781907418862"/>
    <n v="0.5699351620651425"/>
    <n v="-1919.3862799999997"/>
    <n v="-26.057245930366758"/>
    <n v="15.648475009442322"/>
    <n v="4.2399713906526841"/>
    <n v="0.69370048579552968"/>
    <n v="0.44968717277134457"/>
    <n v="9.7446033963275271E-4"/>
    <n v="1.0172343524428432E-3"/>
    <n v="1.3815125125116632E-3"/>
    <n v="1.4384860599721586E-3"/>
    <m/>
    <m/>
    <m/>
    <n v="0"/>
    <m/>
    <n v="0"/>
    <m/>
    <n v="0"/>
    <m/>
    <n v="-129.63297562276699"/>
    <n v="7.5880031476593696E-2"/>
    <n v="-0.18934239266741199"/>
    <n v="2.2531657274091378E-3"/>
    <n v="-129.63297562276699"/>
    <n v="-93.262354156565962"/>
    <n v="-51.047147578888087"/>
    <n v="11.606583357758119"/>
    <s v="Medianas"/>
    <n v="2025"/>
    <n v="2"/>
    <d v="2026-08-03T00:00:00"/>
    <n v="1.0336597699512124"/>
    <s v="48 RC Aviones y Barcos"/>
    <n v="-26.057245930366758"/>
    <n v="-28.465094396463499"/>
    <n v="-129.63297562276702"/>
    <n v="-128.66801677322283"/>
    <n v="1.6068628778659185E-5"/>
    <n v="9.7729900802702127E-6"/>
    <m/>
    <m/>
    <m/>
    <m/>
    <n v="2.4210611448825505E-5"/>
    <n v="3.2482608895822026E-5"/>
    <x v="37"/>
    <x v="13"/>
  </r>
  <r>
    <n v="2026"/>
    <n v="6"/>
    <n v="13"/>
    <x v="7"/>
    <s v="RC Viajero"/>
    <n v="13"/>
    <s v="3fdba35f04dc8c462986c992bcf875546257113072a909c162f7e470e581e278"/>
    <s v="62494afd1a4895e2be1120874c058412e30b56ad7bf55525b0ac454fd367add2"/>
    <x v="13"/>
    <n v="936.75480000000005"/>
    <n v="521.77865999999995"/>
    <n v="1187.53089"/>
    <n v="705.80505999999991"/>
    <n v="0"/>
    <n v="-128.29052999999999"/>
    <n v="-132.22840000000002"/>
    <n v="-127.35905"/>
    <n v="35563119.782749981"/>
    <n v="35274659.092"/>
    <n v="145.131"/>
    <n v="140.405"/>
    <n v="0"/>
    <n v="0"/>
    <n v="0"/>
    <n v="-78.13485"/>
    <n v="322.99890999999997"/>
    <n v="110.69587"/>
    <n v="0"/>
    <n v="0"/>
    <n v="0"/>
    <n v="0"/>
    <n v="0"/>
    <n v="0"/>
    <s v="RC Viajero"/>
    <s v="Daños Sin Autos"/>
    <s v="Responsabilidad Civil y Riesgos Profesionales"/>
    <x v="38"/>
    <x v="0"/>
    <n v="2672071.2804399999"/>
    <n v="699707.28188999998"/>
    <n v="558940177.29368985"/>
    <n v="533186385.44996989"/>
    <n v="535437122.91273993"/>
    <n v="512068683.5256899"/>
    <n v="260336.58478"/>
    <n v="211800.12452000001"/>
    <n v="57019.792599999993"/>
    <n v="27834.588710000007"/>
    <n v="21160.062420000002"/>
    <n v="56034.25935"/>
    <n v="0.35982449442962994"/>
    <n v="0.24635427442854457"/>
    <n v="414.9761400000001"/>
    <n v="79.531067828645988"/>
    <n v="4.426994502221322"/>
    <n v="0.93117793659210724"/>
    <n v="3.5057253407017951E-2"/>
    <n v="7.4570991828269706E-2"/>
    <n v="1.6759482285486004E-4"/>
    <n v="1.7495141070983657E-4"/>
    <n v="9.7860461977035905E-5"/>
    <n v="1.0189622540621994E-4"/>
    <m/>
    <m/>
    <m/>
    <n v="0"/>
    <m/>
    <n v="0"/>
    <m/>
    <n v="0"/>
    <m/>
    <m/>
    <m/>
    <n v="-24.587155404170804"/>
    <m/>
    <m/>
    <n v="191.78948591306971"/>
    <m/>
    <n v="-70.585153718923749"/>
    <s v="Medianas"/>
    <n v="2025"/>
    <n v="2"/>
    <d v="2026-08-03T00:00:00"/>
    <n v="1.0336597699512124"/>
    <s v="49 RC Viajero"/>
    <n v="79.531067828645988"/>
    <n v="73.684874895653181"/>
    <n v="-100"/>
    <n v="-100"/>
    <n v="3.3392202294243493E-6"/>
    <n v="1.2947366679153879E-5"/>
    <m/>
    <m/>
    <m/>
    <m/>
    <n v="1.9975910198610622E-6"/>
    <n v="6.069042852921465E-6"/>
    <x v="38"/>
    <x v="13"/>
  </r>
  <r>
    <n v="2026"/>
    <n v="6"/>
    <n v="3"/>
    <x v="19"/>
    <s v="RC Otros"/>
    <n v="3"/>
    <s v="4e07408562bedb8b60ce05c1decfe3ad16b72230967de01f640b7e4729b49fce"/>
    <s v="62494afd1a4895e2be1120874c058412e30b56ad7bf55525b0ac454fd367add2"/>
    <x v="13"/>
    <n v="0"/>
    <n v="0"/>
    <n v="0"/>
    <n v="0"/>
    <n v="13.11252"/>
    <n v="1.3758700000000001"/>
    <n v="14.817159999999998"/>
    <n v="2.2849599999999999"/>
    <n v="35563119.782749981"/>
    <n v="35274659.092"/>
    <n v="145.131"/>
    <n v="140.405"/>
    <n v="0"/>
    <n v="0"/>
    <n v="13.115620000000002"/>
    <n v="1.3758699999999999"/>
    <n v="0"/>
    <n v="0"/>
    <n v="0"/>
    <n v="0"/>
    <n v="0"/>
    <n v="0"/>
    <n v="0"/>
    <n v="0"/>
    <s v="RC Otros"/>
    <s v="Daños Sin Autos"/>
    <s v="Responsabilidad Civil y Riesgos Profesionales"/>
    <x v="39"/>
    <x v="0"/>
    <n v="17351290.107669998"/>
    <n v="15439688.598989999"/>
    <n v="558940177.29368985"/>
    <n v="533186385.44996989"/>
    <n v="535437122.91273993"/>
    <n v="512068683.5256899"/>
    <n v="1300751.0249699997"/>
    <n v="1054272.9832200001"/>
    <n v="411792.40316000005"/>
    <n v="315052.39594999998"/>
    <n v="167331.20822"/>
    <n v="222912.30481"/>
    <m/>
    <m/>
    <m/>
    <m/>
    <m/>
    <m/>
    <m/>
    <m/>
    <m/>
    <m/>
    <m/>
    <m/>
    <m/>
    <m/>
    <m/>
    <n v="0"/>
    <m/>
    <n v="0"/>
    <m/>
    <n v="0"/>
    <m/>
    <n v="853.03480706752805"/>
    <m/>
    <m/>
    <n v="3.1842549545298901E-3"/>
    <n v="853.26011905194537"/>
    <m/>
    <m/>
    <m/>
    <s v="Medianas"/>
    <n v="2025"/>
    <n v="2"/>
    <d v="2026-08-03T00:00:00"/>
    <n v="1.0336597699512124"/>
    <s v="50 RC Otros"/>
    <m/>
    <m/>
    <n v="853.03480706752805"/>
    <n v="822.00048291761436"/>
    <n v="0"/>
    <m/>
    <m/>
    <m/>
    <m/>
    <m/>
    <n v="0"/>
    <m/>
    <x v="39"/>
    <x v="13"/>
  </r>
  <r>
    <n v="2026"/>
    <n v="6"/>
    <n v="74"/>
    <x v="13"/>
    <s v="RC Otros"/>
    <n v="46"/>
    <s v="25fc0e7096fc653718202dc30b0c580b8ab87eac11a700cba03a7c021bc35b0c"/>
    <s v="62494afd1a4895e2be1120874c058412e30b56ad7bf55525b0ac454fd367add2"/>
    <x v="13"/>
    <n v="0"/>
    <n v="843.68601999999998"/>
    <n v="0"/>
    <n v="843.68601999999998"/>
    <n v="6096.5764099999997"/>
    <n v="-392.7183"/>
    <n v="5595.7573299999995"/>
    <n v="6575.4033699999991"/>
    <n v="35563119.782749981"/>
    <n v="35274659.092"/>
    <n v="145.131"/>
    <n v="140.405"/>
    <n v="0"/>
    <n v="0"/>
    <n v="-99.853049999999996"/>
    <n v="-383.07494000000003"/>
    <n v="0"/>
    <n v="843.68601999999998"/>
    <n v="0"/>
    <n v="0"/>
    <n v="0"/>
    <n v="0"/>
    <n v="0"/>
    <n v="0"/>
    <s v="RC Otros"/>
    <s v="Daños Sin Autos"/>
    <s v="Responsabilidad Civil y Riesgos Profesionales"/>
    <x v="39"/>
    <x v="0"/>
    <n v="11913490.27224"/>
    <n v="12179486.698700001"/>
    <n v="558940177.29368985"/>
    <n v="533186385.44996989"/>
    <n v="535437122.91273993"/>
    <n v="512068683.5256899"/>
    <n v="1300751.0249699997"/>
    <n v="1054272.9832200001"/>
    <n v="411792.40316000005"/>
    <n v="315052.39594999998"/>
    <n v="1407250.6108599999"/>
    <n v="1173774.0182999999"/>
    <m/>
    <n v="8.0025385590663869E-2"/>
    <m/>
    <m/>
    <m/>
    <n v="7.1878062288508238E-2"/>
    <m/>
    <n v="6.9271065429223084E-3"/>
    <m/>
    <m/>
    <n v="1.582347267340653E-4"/>
    <n v="1.6476032359390969E-4"/>
    <m/>
    <m/>
    <m/>
    <n v="0"/>
    <m/>
    <n v="0"/>
    <m/>
    <n v="0"/>
    <m/>
    <n v="-1652.4044614167458"/>
    <m/>
    <n v="-46.547920753742019"/>
    <n v="1.4804975427463636"/>
    <n v="-73.933807834049389"/>
    <m/>
    <m/>
    <n v="-45.404917341169174"/>
    <s v="Medianas"/>
    <n v="2025"/>
    <n v="2"/>
    <d v="2026-08-03T00:00:00"/>
    <n v="1.0336597699512124"/>
    <s v="50 RC Otros"/>
    <m/>
    <n v="-100"/>
    <n v="-1652.4044614167458"/>
    <n v="-1601.8524533367661"/>
    <n v="0"/>
    <m/>
    <m/>
    <m/>
    <m/>
    <m/>
    <n v="2.3878259205655464E-6"/>
    <n v="6.4040623389344315E-7"/>
    <x v="39"/>
    <x v="13"/>
  </r>
  <r>
    <n v="2026"/>
    <n v="6"/>
    <n v="39"/>
    <x v="6"/>
    <s v="RC Otros"/>
    <n v="27"/>
    <s v="670671cd97404156226e507973f2ab8330d3022ca96e0c93bdbdb320c41adcaf"/>
    <s v="62494afd1a4895e2be1120874c058412e30b56ad7bf55525b0ac454fd367add2"/>
    <x v="13"/>
    <n v="0"/>
    <n v="0"/>
    <n v="0"/>
    <n v="0"/>
    <n v="0"/>
    <n v="0"/>
    <n v="0"/>
    <n v="-213.37790999999999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9"/>
    <x v="0"/>
    <n v="16937240.937909998"/>
    <n v="16996819.43369"/>
    <n v="558940177.29368985"/>
    <n v="533186385.44996989"/>
    <n v="535437122.91273993"/>
    <n v="512068683.5256899"/>
    <n v="1300751.0249699997"/>
    <n v="1054272.9832200001"/>
    <n v="411792.40316000005"/>
    <n v="315052.39594999998"/>
    <n v="957101.71116999991"/>
    <n v="1111766.2360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2"/>
    <d v="2026-08-03T00:00:00"/>
    <n v="1.0336597699512124"/>
    <s v="50 RC Otros"/>
    <m/>
    <m/>
    <m/>
    <m/>
    <n v="0"/>
    <m/>
    <m/>
    <m/>
    <m/>
    <m/>
    <n v="0"/>
    <m/>
    <x v="39"/>
    <x v="13"/>
  </r>
  <r>
    <n v="2026"/>
    <n v="6"/>
    <n v="9"/>
    <x v="16"/>
    <s v="RC Otros"/>
    <n v="9"/>
    <s v="19581e27de7ced00ff1ce50b2047e7a567c76b1cbaebabe5ef03f7c3017bb5b7"/>
    <s v="62494afd1a4895e2be1120874c058412e30b56ad7bf55525b0ac454fd367add2"/>
    <x v="13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9"/>
    <x v="0"/>
    <n v="2096632.9897100001"/>
    <n v="1704189.54003"/>
    <n v="558940177.29368985"/>
    <n v="533186385.44996989"/>
    <n v="535437122.91273993"/>
    <n v="512068683.5256899"/>
    <n v="1300751.0249699997"/>
    <n v="1054272.9832200001"/>
    <n v="411792.40316000005"/>
    <n v="315052.39594999998"/>
    <n v="78986.336599999995"/>
    <n v="53508.1573199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2"/>
    <d v="2026-08-03T00:00:00"/>
    <n v="1.0336597699512124"/>
    <s v="50 RC Otros"/>
    <m/>
    <m/>
    <m/>
    <m/>
    <n v="0"/>
    <m/>
    <m/>
    <m/>
    <m/>
    <m/>
    <n v="0"/>
    <m/>
    <x v="39"/>
    <x v="13"/>
  </r>
  <r>
    <n v="2026"/>
    <n v="6"/>
    <n v="27"/>
    <x v="34"/>
    <s v="Maritimo y Transportes"/>
    <n v="21"/>
    <s v="6f4b6612125fb3a0daecd2799dfd6c9c299424fd920f9b308110a2c1fbd8f443"/>
    <s v="62494afd1a4895e2be1120874c058412e30b56ad7bf55525b0ac454fd367add2"/>
    <x v="13"/>
    <n v="274918.55374"/>
    <n v="280181.49763"/>
    <n v="651910.91705000005"/>
    <n v="629915.60693999997"/>
    <n v="185294.11094999991"/>
    <n v="130392.70508"/>
    <n v="361648.60713999998"/>
    <n v="237093.47212999995"/>
    <n v="35563119.782749981"/>
    <n v="35274659.092"/>
    <n v="145.131"/>
    <n v="140.405"/>
    <n v="0"/>
    <n v="0"/>
    <n v="185294.11095"/>
    <n v="132720.01282"/>
    <n v="291132.39987999998"/>
    <n v="296117.30527999997"/>
    <n v="0"/>
    <n v="0"/>
    <n v="0"/>
    <n v="0"/>
    <n v="0"/>
    <n v="0"/>
    <s v="Maritimo y Transportes"/>
    <s v="Daños Sin Autos"/>
    <s v="Maritimo y Transportes"/>
    <x v="40"/>
    <x v="0"/>
    <n v="7862685.1248199996"/>
    <n v="7432464.5520399995"/>
    <n v="558940177.29368985"/>
    <n v="533186385.44996989"/>
    <n v="535437122.91273993"/>
    <n v="512068683.5256899"/>
    <n v="14105050.96421"/>
    <n v="15962808.80302"/>
    <n v="3896017.91072"/>
    <n v="-67081.096579998208"/>
    <n v="274918.55374"/>
    <n v="280181.49763"/>
    <n v="1.9490787692832541"/>
    <n v="1.755214267660667"/>
    <n v="-5262.943889999995"/>
    <n v="-1.8784052246555216"/>
    <n v="100"/>
    <n v="100"/>
    <n v="3.4964970538139628"/>
    <n v="3.7696984044558701"/>
    <n v="4.9185684784929427E-2"/>
    <n v="5.1344694264839646E-2"/>
    <n v="5.2548509353543882E-2"/>
    <n v="5.4715608793120735E-2"/>
    <m/>
    <m/>
    <m/>
    <n v="0"/>
    <m/>
    <n v="0"/>
    <m/>
    <n v="0"/>
    <m/>
    <n v="42.104660560816029"/>
    <n v="67.399638339884106"/>
    <n v="46.538656614718015"/>
    <n v="4.755987143697622"/>
    <n v="39.612788616365656"/>
    <n v="-1.6834225190879737"/>
    <n v="63.645994408858378"/>
    <n v="44.820079898573908"/>
    <s v="Medianas"/>
    <n v="2025"/>
    <n v="2"/>
    <d v="2026-08-03T00:00:00"/>
    <n v="1.0336597699512124"/>
    <s v="51 Maritimo y Transportes"/>
    <n v="-1.8784052246555216"/>
    <n v="-5.0736058152135355"/>
    <n v="42.104660560816029"/>
    <n v="37.47720932151902"/>
    <n v="1.8331094713636789E-3"/>
    <n v="3.7989080488707243E-4"/>
    <m/>
    <m/>
    <m/>
    <m/>
    <n v="1.7828063738926367E-3"/>
    <n v="3.0807771253995713E-4"/>
    <x v="40"/>
    <x v="13"/>
  </r>
  <r>
    <n v="2026"/>
    <n v="6"/>
    <n v="126"/>
    <x v="45"/>
    <s v="MyT Carga"/>
    <n v="239"/>
    <s v="79bf08685d3138f9b109c3546780f056bc954fd69377b84a2cf23622e464897b"/>
    <s v="62494afd1a4895e2be1120874c058412e30b56ad7bf55525b0ac454fd367add2"/>
    <x v="13"/>
    <n v="187868.00908000002"/>
    <n v="193277.29531000002"/>
    <n v="379319.82639"/>
    <n v="342445.35638000001"/>
    <n v="127733.72923000001"/>
    <n v="120013.29493999999"/>
    <n v="282017.79259000003"/>
    <n v="199751.19822999998"/>
    <n v="35563119.782749981"/>
    <n v="35274659.092"/>
    <n v="145.131"/>
    <n v="140.405"/>
    <n v="15386.43317"/>
    <n v="4623.9155700000001"/>
    <n v="19871.179800000002"/>
    <n v="10375.16757"/>
    <n v="10340.03306"/>
    <n v="10127.96378"/>
    <n v="0"/>
    <n v="0"/>
    <n v="0"/>
    <n v="0"/>
    <n v="0"/>
    <n v="0"/>
    <s v="MyT Carga"/>
    <s v="Daños Sin Autos"/>
    <s v="Maritimo y Transportes"/>
    <x v="41"/>
    <x v="0"/>
    <n v="512336.66523000004"/>
    <n v="508175.23067999998"/>
    <n v="558940177.29368985"/>
    <n v="533186385.44996989"/>
    <n v="535437122.91273993"/>
    <n v="512068683.5256899"/>
    <n v="7315033.6216200003"/>
    <n v="7755472.2297"/>
    <n v="2759672.59131"/>
    <n v="3877269.6166600003"/>
    <n v="187868.00908000002"/>
    <n v="193277.29531000002"/>
    <n v="2.5682453259646731"/>
    <n v="2.4921408985236795"/>
    <n v="-5409.2862299999979"/>
    <n v="-2.7987178842315497"/>
    <n v="100"/>
    <n v="100"/>
    <n v="36.668858941739337"/>
    <n v="38.033592281027076"/>
    <n v="3.3611469833789841E-2"/>
    <n v="3.5086847930530365E-2"/>
    <n v="3.6249480591461138E-2"/>
    <n v="3.7744408421786155E-2"/>
    <m/>
    <m/>
    <m/>
    <n v="0"/>
    <m/>
    <n v="0"/>
    <m/>
    <n v="0"/>
    <m/>
    <n v="6.4329825240277083"/>
    <n v="67.991208218748426"/>
    <n v="62.093840224486321"/>
    <n v="4.6285827395693184"/>
    <n v="91.526350451031817"/>
    <n v="2.0938984835113583"/>
    <n v="192.17713990558559"/>
    <n v="102.44080444371416"/>
    <s v="Medianas"/>
    <n v="2025"/>
    <n v="2"/>
    <d v="2026-08-03T00:00:00"/>
    <n v="1.0336597699512124"/>
    <s v="52 MyT Carga"/>
    <n v="-2.7987178842315497"/>
    <n v="-5.9639497043052714"/>
    <n v="6.4329825240277003"/>
    <n v="2.9671325305145708"/>
    <n v="1.0666100969409058E-3"/>
    <n v="6.5958840543393904E-4"/>
    <m/>
    <m/>
    <m/>
    <m/>
    <n v="9.6919929802969859E-4"/>
    <n v="6.2107662580944119E-4"/>
    <x v="41"/>
    <x v="13"/>
  </r>
  <r>
    <n v="2026"/>
    <n v="6"/>
    <n v="103"/>
    <x v="59"/>
    <s v="MyT Cascos"/>
    <n v="205"/>
    <s v="f8809aff4d69bece79dabe35be0c708b890d7eafb841f121330667b77d2e2590"/>
    <s v="62494afd1a4895e2be1120874c058412e30b56ad7bf55525b0ac454fd367add2"/>
    <x v="13"/>
    <n v="21384.326550000002"/>
    <n v="10347.57662"/>
    <n v="30568.47075"/>
    <n v="15872.414929999995"/>
    <n v="5.2906400000000007"/>
    <n v="-9.8381299999999996"/>
    <n v="385.05197999999996"/>
    <n v="-585.39295000000004"/>
    <n v="35563119.782749981"/>
    <n v="35274659.092"/>
    <n v="145.131"/>
    <n v="140.405"/>
    <n v="0"/>
    <n v="0"/>
    <n v="5.2906400000000007"/>
    <n v="-9.8381299999999996"/>
    <n v="61.195509999999999"/>
    <n v="-160.27027999999999"/>
    <n v="0"/>
    <n v="0"/>
    <n v="0"/>
    <n v="0"/>
    <n v="0"/>
    <n v="0"/>
    <s v="MyT Cascos"/>
    <s v="Daños Sin Autos"/>
    <s v="Maritimo y Transportes"/>
    <x v="42"/>
    <x v="0"/>
    <n v="785158.79136999999"/>
    <n v="1638035.7448499999"/>
    <n v="558940177.29368985"/>
    <n v="533186385.44996989"/>
    <n v="535437122.91273993"/>
    <n v="512068683.5256899"/>
    <n v="6790017.3425900005"/>
    <n v="8207336.5733200004"/>
    <n v="1136345.31941"/>
    <n v="-3944350.71324"/>
    <n v="21585.53573"/>
    <n v="13831.98336"/>
    <n v="0.31493773095199651"/>
    <n v="0.12607715703578412"/>
    <n v="11036.749930000002"/>
    <n v="106.66023877192612"/>
    <n v="99.067851812821345"/>
    <n v="74.809059197711463"/>
    <n v="2.7235671032463551"/>
    <n v="0.6317063991144809"/>
    <n v="3.8258703558473679E-3"/>
    <n v="3.9938072342968652E-3"/>
    <n v="1.9407053335143603E-3"/>
    <n v="2.0207399813546444E-3"/>
    <m/>
    <m/>
    <m/>
    <n v="0"/>
    <m/>
    <n v="0"/>
    <m/>
    <n v="0"/>
    <m/>
    <n v="-153.77688646114657"/>
    <n v="2.4740737042289511E-2"/>
    <n v="-9.5076657668662898E-2"/>
    <n v="4.6558382470805135E-4"/>
    <n v="-153.77688646114657"/>
    <n v="-138.18269363477748"/>
    <n v="8.645470885037156"/>
    <n v="6.138461853314289"/>
    <s v="Medianas"/>
    <n v="2025"/>
    <n v="2"/>
    <d v="2026-08-03T00:00:00"/>
    <n v="1.0336597699512124"/>
    <s v="53 MyT Cascos"/>
    <n v="106.66023877192612"/>
    <n v="99.930620093379702"/>
    <n v="-153.77688646114657"/>
    <n v="-152.02571293229764"/>
    <n v="8.5955537468980291E-5"/>
    <n v="9.9185774377192161E-6"/>
    <m/>
    <m/>
    <m/>
    <m/>
    <n v="4.4922593113283498E-5"/>
    <n v="1.5895449526225768E-6"/>
    <x v="42"/>
    <x v="13"/>
  </r>
  <r>
    <n v="2026"/>
    <n v="6"/>
    <n v="43"/>
    <x v="0"/>
    <s v="Incendio"/>
    <n v="31"/>
    <s v="eb1e33e8a81b697b75855af6bfcdbcbf7cbbde9f94962ceaec1ed8af21f5a50f"/>
    <s v="62494afd1a4895e2be1120874c058412e30b56ad7bf55525b0ac454fd367add2"/>
    <x v="13"/>
    <n v="593391.35449000006"/>
    <n v="646341.22454999993"/>
    <n v="1935176.7303400002"/>
    <n v="1406812.0578399999"/>
    <n v="-412226.9408599998"/>
    <n v="608391.31555000029"/>
    <n v="1474567.6043299998"/>
    <n v="708524.69191999978"/>
    <n v="35563119.782749981"/>
    <n v="35274659.092"/>
    <n v="145.131"/>
    <n v="140.405"/>
    <n v="0"/>
    <n v="0"/>
    <n v="71180.31465"/>
    <n v="149301.05994000001"/>
    <n v="296876.88977000001"/>
    <n v="311313.64077"/>
    <n v="0"/>
    <n v="0"/>
    <n v="0"/>
    <n v="0"/>
    <n v="0"/>
    <n v="0"/>
    <s v="Incendio"/>
    <s v="Daños Sin Autos"/>
    <s v="Incendio"/>
    <x v="43"/>
    <x v="0"/>
    <n v="63098720.828300007"/>
    <n v="63645419.190459996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.1518425069822942"/>
    <n v="3.0559148814515833"/>
    <n v="-52949.87005999987"/>
    <n v="-8.1922470745796829"/>
    <m/>
    <m/>
    <n v="0.94041740735869539"/>
    <n v="1.015534554994151"/>
    <n v="0.10616366090609518"/>
    <n v="0.11082372310346979"/>
    <n v="0.12122237967583058"/>
    <n v="0.12622158810802844"/>
    <m/>
    <m/>
    <m/>
    <n v="0"/>
    <m/>
    <n v="0"/>
    <m/>
    <n v="0"/>
    <m/>
    <n v="-167.75687461734012"/>
    <n v="-69.469657375492943"/>
    <n v="94.128502475388075"/>
    <n v="-5.224455004393044"/>
    <n v="-52.324307222865386"/>
    <n v="-4.6373653799082764"/>
    <n v="23.976374417404354"/>
    <n v="47.958406053368009"/>
    <s v="Medianas"/>
    <n v="2025"/>
    <n v="2"/>
    <d v="2026-08-03T00:00:00"/>
    <n v="1.0336597699512124"/>
    <s v="54 Incendio"/>
    <n v="-8.1922470745796829"/>
    <n v="-11.181845715294171"/>
    <n v="-167.75687461734012"/>
    <n v="-165.55046117402651"/>
    <n v="5.4415269024813305E-3"/>
    <n v="9.9341111888204335E-4"/>
    <m/>
    <m/>
    <m/>
    <m/>
    <n v="3.9816024177744573E-3"/>
    <n v="9.3386157626772453E-4"/>
    <x v="43"/>
    <x v="13"/>
  </r>
  <r>
    <n v="2026"/>
    <n v="6"/>
    <n v="109"/>
    <x v="60"/>
    <s v="Riesgos Catastroficos"/>
    <n v="228"/>
    <s v="9d693eeee1d1899cbc50b6d45df953d3835acf28ee869879b45565fccc814765"/>
    <s v="62494afd1a4895e2be1120874c058412e30b56ad7bf55525b0ac454fd367add2"/>
    <x v="13"/>
    <n v="399121.37554000004"/>
    <n v="477131.14654000005"/>
    <n v="1052325.9880999997"/>
    <n v="1083018.8087600002"/>
    <n v="0"/>
    <n v="-120.34"/>
    <n v="2806.3002799999999"/>
    <n v="-51.384530000000005"/>
    <n v="35563119.782749981"/>
    <n v="35274659.092"/>
    <n v="145.131"/>
    <n v="140.405"/>
    <n v="0"/>
    <n v="0"/>
    <n v="0"/>
    <n v="0"/>
    <n v="354.98977000000002"/>
    <n v="-331.80182000000002"/>
    <n v="0"/>
    <n v="0"/>
    <n v="0"/>
    <n v="0"/>
    <n v="0"/>
    <n v="0"/>
    <s v="Riesgos Catastroficos"/>
    <s v="Daños Sin Autos"/>
    <s v="Riesgos Catastroficos"/>
    <x v="44"/>
    <x v="0"/>
    <n v="1582494.71114"/>
    <n v="1851722.72551"/>
    <n v="558940177.29368985"/>
    <n v="533186385.44996989"/>
    <n v="535437122.91273993"/>
    <n v="512068683.5256899"/>
    <n v="23861872.30387"/>
    <n v="25393145.209070001"/>
    <n v="2047024.05226"/>
    <n v="2089187.4729500005"/>
    <n v="399121.37554000004"/>
    <n v="477131.14654000005"/>
    <n v="1.6726322664767139"/>
    <n v="1.878976167038878"/>
    <n v="-78009.771000000008"/>
    <n v="-16.349754478554068"/>
    <n v="100"/>
    <n v="100"/>
    <n v="25.22102429350177"/>
    <n v="25.766878591857694"/>
    <n v="7.1406814495334703E-2"/>
    <n v="7.4541222201555263E-2"/>
    <n v="8.9486746016092786E-2"/>
    <n v="9.3177177572129913E-2"/>
    <m/>
    <m/>
    <m/>
    <n v="0"/>
    <m/>
    <n v="0"/>
    <m/>
    <n v="0"/>
    <m/>
    <m/>
    <m/>
    <n v="-2.522157710152996E-2"/>
    <m/>
    <m/>
    <n v="-206.98849391483148"/>
    <m/>
    <m/>
    <s v="Medianas"/>
    <n v="2025"/>
    <n v="2"/>
    <d v="2026-08-03T00:00:00"/>
    <n v="1.0336597699512124"/>
    <s v="55 Riesgos Catastroficos"/>
    <n v="-16.349754478554068"/>
    <n v="-19.073714627208393"/>
    <n v="-100"/>
    <n v="-100"/>
    <n v="2.9590373244206608E-3"/>
    <n v="2.7976986988590286E-4"/>
    <m/>
    <m/>
    <m/>
    <m/>
    <n v="3.065192883031473E-3"/>
    <n v="3.5305514363001138E-4"/>
    <x v="44"/>
    <x v="13"/>
  </r>
  <r>
    <n v="2026"/>
    <n v="6"/>
    <n v="109"/>
    <x v="60"/>
    <s v="Terremoto y Erupcion Volcanica"/>
    <n v="228"/>
    <s v="9d693eeee1d1899cbc50b6d45df953d3835acf28ee869879b45565fccc814765"/>
    <s v="62494afd1a4895e2be1120874c058412e30b56ad7bf55525b0ac454fd367add2"/>
    <x v="13"/>
    <n v="321605.85158999998"/>
    <n v="382180.92689"/>
    <n v="835951.85944000003"/>
    <n v="817199.08578000008"/>
    <n v="0"/>
    <n v="0"/>
    <n v="0"/>
    <n v="0"/>
    <n v="35563119.782749981"/>
    <n v="35274659.092"/>
    <n v="145.131"/>
    <n v="140.405"/>
    <n v="0"/>
    <n v="0"/>
    <n v="0"/>
    <n v="0"/>
    <n v="76.073779999999999"/>
    <n v="-337.04977000000002"/>
    <n v="0"/>
    <n v="0"/>
    <n v="0"/>
    <n v="0"/>
    <n v="0"/>
    <n v="0"/>
    <s v="Terremoto y Erupcion Volcanica"/>
    <s v="Daños Sin Autos"/>
    <s v="Riesgos Catastroficos"/>
    <x v="45"/>
    <x v="0"/>
    <n v="1582494.71114"/>
    <n v="1851722.72551"/>
    <n v="558940177.29368985"/>
    <n v="533186385.44996989"/>
    <n v="535437122.91273993"/>
    <n v="512068683.5256899"/>
    <n v="9433065.3521900009"/>
    <n v="9697566.7351200003"/>
    <n v="907474.54581000016"/>
    <n v="276437.41434000002"/>
    <n v="399121.37554000004"/>
    <n v="477131.14654000005"/>
    <n v="3.4093461624893253"/>
    <n v="3.940998163033222"/>
    <n v="-60575.075300000026"/>
    <n v="-15.849842584487439"/>
    <n v="80.578458408767574"/>
    <n v="80.099764951722776"/>
    <n v="20.322712570604491"/>
    <n v="20.639209187473789"/>
    <n v="5.753851031914909E-2"/>
    <n v="6.0064167729067232E-2"/>
    <n v="7.1678673221835465E-2"/>
    <n v="7.4634700223925404E-2"/>
    <m/>
    <m/>
    <m/>
    <n v="0"/>
    <m/>
    <n v="0"/>
    <m/>
    <n v="0"/>
    <m/>
    <m/>
    <m/>
    <m/>
    <m/>
    <m/>
    <n v="-122.57048862546323"/>
    <m/>
    <m/>
    <s v="Medianas"/>
    <n v="2025"/>
    <n v="2"/>
    <d v="2026-08-03T00:00:00"/>
    <n v="1.0336597699512124"/>
    <s v="56 Terremoto y Erupcion Volcanica"/>
    <n v="-15.849842584487439"/>
    <n v="-18.590081706010139"/>
    <m/>
    <m/>
    <n v="2.3506145257972599E-3"/>
    <n v="1.1623641255680689E-3"/>
    <m/>
    <m/>
    <m/>
    <m/>
    <n v="2.3128617910344795E-3"/>
    <n v="1.5531466521031231E-3"/>
    <x v="45"/>
    <x v="13"/>
  </r>
  <r>
    <n v="2026"/>
    <n v="6"/>
    <n v="27"/>
    <x v="34"/>
    <s v="Huracan y Otros Riesgos Hidrometeorologicos"/>
    <n v="21"/>
    <s v="6f4b6612125fb3a0daecd2799dfd6c9c299424fd920f9b308110a2c1fbd8f443"/>
    <s v="62494afd1a4895e2be1120874c058412e30b56ad7bf55525b0ac454fd367add2"/>
    <x v="13"/>
    <n v="195645.24436000001"/>
    <n v="206545.10583000001"/>
    <n v="353866.34372999996"/>
    <n v="349513.78744000004"/>
    <n v="-105879.5414"/>
    <n v="21311.782690000004"/>
    <n v="-27585.98527000003"/>
    <n v="51261.640109999986"/>
    <n v="35563119.782749981"/>
    <n v="35274659.092"/>
    <n v="145.131"/>
    <n v="140.405"/>
    <n v="0"/>
    <n v="0"/>
    <n v="2195.1497599999998"/>
    <n v="33749.885710000002"/>
    <n v="1342.7301100000002"/>
    <n v="75879.554969999997"/>
    <n v="0"/>
    <n v="0"/>
    <n v="0"/>
    <n v="0"/>
    <n v="0"/>
    <n v="0"/>
    <s v="Huracan y Otros Riesgos Hidrometeorologicos"/>
    <s v="Daños Sin Autos"/>
    <s v="Riesgos Catastroficos"/>
    <x v="46"/>
    <x v="0"/>
    <n v="7862685.1248199996"/>
    <n v="7432464.5520399995"/>
    <n v="558940177.29368985"/>
    <n v="533186385.44996989"/>
    <n v="535437122.91273993"/>
    <n v="512068683.5256899"/>
    <n v="14428806.951679999"/>
    <n v="15695578.629980002"/>
    <n v="1139589.9410999997"/>
    <n v="1835326.74049"/>
    <n v="259686.98171000002"/>
    <n v="272385.77797000005"/>
    <n v="1.3559350056812585"/>
    <n v="1.315944513415261"/>
    <n v="-10899.861470000003"/>
    <n v="-5.2772305720820594"/>
    <n v="75.338872619530363"/>
    <n v="75.828153499537123"/>
    <n v="2.4882752043880036"/>
    <n v="2.7789585054032888"/>
    <n v="3.5002895176955595E-2"/>
    <n v="3.6539349997942575E-2"/>
    <n v="3.8737880686074012E-2"/>
    <n v="4.0335430084866321E-2"/>
    <m/>
    <m/>
    <m/>
    <n v="0"/>
    <m/>
    <n v="0"/>
    <m/>
    <n v="0"/>
    <m/>
    <n v="-596.81222326690295"/>
    <n v="-54.118126789309905"/>
    <n v="10.318222067939473"/>
    <n v="-9.2910210577849419"/>
    <n v="-93.495830537436206"/>
    <n v="-98.230445459872726"/>
    <n v="163.484064567525"/>
    <n v="44.478233594468861"/>
    <s v="Medianas"/>
    <n v="2025"/>
    <n v="2"/>
    <d v="2026-08-03T00:00:00"/>
    <n v="1.0336597699512124"/>
    <s v="57 Huracan y Otros Riesgos Hidrometeorologicos"/>
    <n v="-5.2772305720820594"/>
    <n v="-8.3617528885846593"/>
    <n v="-596.81222326690295"/>
    <n v="-580.63418709848008"/>
    <n v="9.9503740361284068E-4"/>
    <n v="1.8385597396318345E-4"/>
    <m/>
    <m/>
    <m/>
    <m/>
    <n v="9.8920458732298174E-4"/>
    <n v="1.7317099623877279E-4"/>
    <x v="46"/>
    <x v="13"/>
  </r>
  <r>
    <n v="2026"/>
    <n v="6"/>
    <n v="37"/>
    <x v="27"/>
    <s v="Diversos"/>
    <n v="25"/>
    <s v="b7a56873cd771f2c446d369b649430b65a756ba278ff97ec81bb6f55b2e73569"/>
    <s v="62494afd1a4895e2be1120874c058412e30b56ad7bf55525b0ac454fd367add2"/>
    <x v="13"/>
    <n v="453668.67888000002"/>
    <n v="409585.28729000001"/>
    <n v="1141644.37598"/>
    <n v="1085722.3945200001"/>
    <n v="315598.33120999992"/>
    <n v="101674.86297000002"/>
    <n v="535459.72113999992"/>
    <n v="204000.46248000002"/>
    <n v="35563119.782749981"/>
    <n v="35274659.092"/>
    <n v="145.131"/>
    <n v="140.405"/>
    <n v="0"/>
    <n v="0"/>
    <n v="242165.95922999998"/>
    <n v="85074.010580000002"/>
    <n v="411386.91735"/>
    <n v="336483.82383999997"/>
    <n v="0"/>
    <n v="0"/>
    <n v="0"/>
    <n v="0"/>
    <n v="0"/>
    <n v="0"/>
    <s v="Diversos"/>
    <s v="Daños Sin Autos"/>
    <s v="Diversos"/>
    <x v="52"/>
    <x v="0"/>
    <n v="7921715.0272200005"/>
    <n v="7089738.4457900003"/>
    <n v="558940177.29368985"/>
    <n v="533186385.44996989"/>
    <n v="535437122.91273993"/>
    <n v="512068683.5256899"/>
    <n v="18731365.569540001"/>
    <n v="19037256.571589999"/>
    <n v="4255932.8630999988"/>
    <n v="5127603.960119999"/>
    <n v="453668.67888000002"/>
    <n v="409585.28729000001"/>
    <n v="2.4219733323540118"/>
    <n v="2.1514932351189682"/>
    <n v="44083.391590000014"/>
    <n v="10.762933376263462"/>
    <n v="100"/>
    <n v="100"/>
    <n v="5.7268997599779574"/>
    <n v="5.7771565258972046"/>
    <n v="8.1165873792898607E-2"/>
    <n v="8.472865617013528E-2"/>
    <n v="7.6818406933691741E-2"/>
    <n v="7.9986396447821753E-2"/>
    <m/>
    <m/>
    <m/>
    <n v="0"/>
    <m/>
    <n v="0"/>
    <m/>
    <n v="0"/>
    <m/>
    <n v="210.39956385593527"/>
    <n v="69.565818823802658"/>
    <n v="24.823856257808117"/>
    <n v="7.4154913003049536"/>
    <n v="184.65327728058307"/>
    <n v="22.260533256902381"/>
    <n v="58.865741475188884"/>
    <n v="25.283239357281317"/>
    <s v="Medianas"/>
    <n v="2025"/>
    <n v="2"/>
    <d v="2026-08-03T00:00:00"/>
    <n v="1.0336597699512124"/>
    <s v="63 Diversos"/>
    <n v="10.762933376263462"/>
    <n v="7.156084232136994"/>
    <n v="210.39956385593527"/>
    <n v="200.29181059313728"/>
    <n v="3.2101918587405785E-3"/>
    <n v="5.8659548226339966E-4"/>
    <m/>
    <m/>
    <m/>
    <m/>
    <n v="3.0728446539547366E-3"/>
    <n v="4.6289231407626837E-4"/>
    <x v="52"/>
    <x v="13"/>
  </r>
  <r>
    <n v="2026"/>
    <n v="6"/>
    <n v="23"/>
    <x v="28"/>
    <s v="Miscelaneos"/>
    <n v="17"/>
    <s v="4523540f1504cd17100c4835e85b7eefd49911580f8efff0599a8f283be6b9e3"/>
    <s v="62494afd1a4895e2be1120874c058412e30b56ad7bf55525b0ac454fd367add2"/>
    <x v="13"/>
    <n v="198786.78709999999"/>
    <n v="157897.49597999998"/>
    <n v="544412.24368999992"/>
    <n v="528289.83478999999"/>
    <n v="46859.26097000001"/>
    <n v="58726.858840000015"/>
    <n v="91388.652820000061"/>
    <n v="197502.46063000002"/>
    <n v="35563119.782749981"/>
    <n v="35274659.092"/>
    <n v="145.131"/>
    <n v="140.405"/>
    <n v="0"/>
    <n v="0"/>
    <n v="23377.321070000002"/>
    <n v="24876.995859999999"/>
    <n v="71370.684900000007"/>
    <n v="66303.30687"/>
    <n v="0"/>
    <n v="0"/>
    <n v="0"/>
    <n v="0"/>
    <n v="0"/>
    <n v="0"/>
    <s v="Miscelaneos"/>
    <s v="Daños Sin Autos"/>
    <s v="Diversos"/>
    <x v="53"/>
    <x v="0"/>
    <n v="12771305.68936"/>
    <n v="12724961.123440001"/>
    <n v="558940177.29368985"/>
    <n v="533186385.44996989"/>
    <n v="535437122.91273993"/>
    <n v="512068683.5256899"/>
    <n v="8825960.7029900011"/>
    <n v="9299326.5157200005"/>
    <n v="1450320.2206299996"/>
    <n v="1811773.9441199994"/>
    <n v="956452.55241999996"/>
    <n v="789922.22794000001"/>
    <n v="2.2522963084648255"/>
    <n v="1.6979454986668436"/>
    <n v="40889.291120000009"/>
    <n v="25.896098520257247"/>
    <n v="20.783758336682048"/>
    <n v="19.988992636879356"/>
    <n v="1.5565110720481208"/>
    <n v="1.2408485530784457"/>
    <n v="3.5564948660963644E-2"/>
    <n v="3.7126074863583228E-2"/>
    <n v="2.9613939944611707E-2"/>
    <n v="3.0835218215815464E-2"/>
    <m/>
    <m/>
    <m/>
    <n v="0"/>
    <m/>
    <n v="0"/>
    <m/>
    <n v="0"/>
    <m/>
    <n v="-20.208126408281103"/>
    <n v="23.572623539826814"/>
    <n v="37.193027334289475"/>
    <n v="3.2309596393577813"/>
    <n v="-6.0283596879611263"/>
    <n v="7.6427229186857071"/>
    <n v="32.754794356751368"/>
    <n v="37.51999264346798"/>
    <s v="Medianas"/>
    <n v="2025"/>
    <n v="2"/>
    <d v="2026-08-03T00:00:00"/>
    <n v="1.0336597699512124"/>
    <s v="64 Miscelaneos"/>
    <n v="25.896098520257247"/>
    <n v="21.796457770818911"/>
    <n v="-20.208126408281096"/>
    <n v="-22.806443753262272"/>
    <n v="1.5308337598493511E-3"/>
    <n v="5.0728386611242795E-4"/>
    <m/>
    <m/>
    <m/>
    <m/>
    <n v="1.4951820122405873E-3"/>
    <n v="2.883018916442996E-4"/>
    <x v="53"/>
    <x v="13"/>
  </r>
  <r>
    <n v="2026"/>
    <n v="6"/>
    <n v="109"/>
    <x v="60"/>
    <s v="Tecnicos"/>
    <n v="228"/>
    <s v="9d693eeee1d1899cbc50b6d45df953d3835acf28ee869879b45565fccc814765"/>
    <s v="62494afd1a4895e2be1120874c058412e30b56ad7bf55525b0ac454fd367add2"/>
    <x v="13"/>
    <n v="213694.88235"/>
    <n v="227509.83263999998"/>
    <n v="758105.84937999991"/>
    <n v="797794.9966500001"/>
    <n v="408026.25820000004"/>
    <n v="858667.55661000009"/>
    <n v="1201429.2738000003"/>
    <n v="944811.70958000002"/>
    <n v="35563119.782749981"/>
    <n v="35274659.092"/>
    <n v="145.131"/>
    <n v="140.405"/>
    <n v="0"/>
    <n v="0"/>
    <n v="-555.53230000000008"/>
    <n v="3484.6418799999997"/>
    <n v="6494.6744100000005"/>
    <n v="16385.60369"/>
    <n v="0"/>
    <n v="0"/>
    <n v="0"/>
    <n v="0"/>
    <n v="0"/>
    <n v="0"/>
    <s v="Tecnicos"/>
    <s v="Daños Sin Autos"/>
    <s v="Diversos"/>
    <x v="54"/>
    <x v="0"/>
    <n v="1582494.71114"/>
    <n v="1851722.72551"/>
    <n v="558940177.29368985"/>
    <n v="533186385.44996989"/>
    <n v="535437122.91273993"/>
    <n v="512068683.5256899"/>
    <n v="9905404.8665500041"/>
    <n v="9737930.0558699984"/>
    <n v="2805612.6424699998"/>
    <n v="3315830.0159999998"/>
    <n v="438806.35664000001"/>
    <n v="475446.53949"/>
    <n v="2.1573563648229626"/>
    <n v="2.3363264198314679"/>
    <n v="-13814.950289999979"/>
    <n v="-6.0722431772256886"/>
    <n v="48.699130975743103"/>
    <n v="47.851822180479907"/>
    <n v="13.503671187378449"/>
    <n v="12.286387670559014"/>
    <n v="3.8232156325687792E-2"/>
    <n v="3.9910359817323653E-2"/>
    <n v="4.2669850327854586E-2"/>
    <n v="4.4429554073401184E-2"/>
    <m/>
    <m/>
    <m/>
    <n v="0"/>
    <m/>
    <n v="0"/>
    <m/>
    <n v="0"/>
    <m/>
    <n v="-52.481463278887766"/>
    <n v="190.93871304400943"/>
    <n v="377.41997637909219"/>
    <n v="14.543214270690722"/>
    <n v="-115.9423068174799"/>
    <n v="-60.363532934928443"/>
    <n v="-8.553658966254476"/>
    <n v="21.266484567344005"/>
    <s v="Medianas"/>
    <n v="2025"/>
    <n v="2"/>
    <d v="2026-08-03T00:00:00"/>
    <n v="1.0336597699512124"/>
    <s v="65 Tecnicos"/>
    <n v="-6.0722431772256886"/>
    <n v="-9.1308769546021971"/>
    <n v="-52.481463278887773"/>
    <n v="-54.028841885415488"/>
    <n v="2.1317191911484714E-3"/>
    <n v="4.6541864848421478E-4"/>
    <m/>
    <m/>
    <m/>
    <m/>
    <n v="2.257943745824274E-3"/>
    <n v="5.4584211400025243E-4"/>
    <x v="54"/>
    <x v="13"/>
  </r>
  <r>
    <n v="2026"/>
    <n v="6"/>
    <n v="18"/>
    <x v="24"/>
    <s v="Total General"/>
    <n v="5"/>
    <s v="ef2d127de37b942baad06145e54b0c619a1f22327b2ebbcfbec78f5564afe39d"/>
    <s v="62494afd1a4895e2be1120874c058412e30b56ad7bf55525b0ac454fd367add2"/>
    <x v="14"/>
    <n v="12682763.976389999"/>
    <n v="13516428.326850001"/>
    <n v="24284945.744889997"/>
    <n v="24711798.367459998"/>
    <n v="4289967.5654599993"/>
    <n v="3432304.1929799998"/>
    <n v="8347526.4531499995"/>
    <n v="6696664.1652500005"/>
    <n v="35563119.782749981"/>
    <n v="35274659.092"/>
    <n v="145.131"/>
    <n v="140.405"/>
    <n v="0"/>
    <n v="0"/>
    <n v="4136467.0362900002"/>
    <n v="3303682.84124"/>
    <n v="8737370.0045599993"/>
    <n v="7055651.84846"/>
    <n v="4470454.95945"/>
    <n v="6329552.5917299995"/>
    <n v="1815573.1861699999"/>
    <n v="1616133.6780099999"/>
    <n v="3673416.8674699999"/>
    <n v="2932464.1483300002"/>
    <s v="Total General"/>
    <s v="Totales"/>
    <s v="Total General"/>
    <x v="0"/>
    <x v="0"/>
    <n v="12682763.976389999"/>
    <n v="13516428.326850001"/>
    <n v="558940177.29368985"/>
    <n v="533186385.44996989"/>
    <n v="535437122.91273993"/>
    <n v="512068683.5256899"/>
    <n v="558940177.29368985"/>
    <n v="533186385.44996989"/>
    <n v="290994775.94425023"/>
    <n v="269811598.98249996"/>
    <n v="12682763.976389999"/>
    <n v="13516428.326850001"/>
    <n v="2.2690735952813714"/>
    <n v="2.5350287808724024"/>
    <n v="-833664.3504600022"/>
    <n v="-6.1677858255198341"/>
    <n v="100"/>
    <n v="100"/>
    <n v="100"/>
    <n v="100"/>
    <n v="2.2690735952813714"/>
    <n v="2.368674758185735"/>
    <n v="2.5350287808724024"/>
    <n v="2.6395733153972296"/>
    <n v="0.79980919981371135"/>
    <n v="0.3248242405762905"/>
    <n v="0.65721109641038344"/>
    <n v="-1859097.6322799996"/>
    <n v="-29.371706851903557"/>
    <n v="199439.50815999997"/>
    <n v="12.3405328948764"/>
    <n v="740952.71913999971"/>
    <n v="25.267238801946235"/>
    <n v="24.987976713548733"/>
    <n v="33.825178592348834"/>
    <n v="25.393573731026454"/>
    <n v="1.4742421239486052"/>
    <n v="25.207752531639027"/>
    <n v="23.835050144474735"/>
    <n v="47.342244109282241"/>
    <n v="46.823212258709695"/>
    <s v="Medianas"/>
    <n v="2025"/>
    <n v="2"/>
    <d v="2026-08-03T00:00:00"/>
    <n v="1.0336597699512124"/>
    <s v="10 Total General"/>
    <n v="-6.1677858255198341"/>
    <n v="-9.2233083823036548"/>
    <n v="24.987976713548743"/>
    <n v="20.917907755516136"/>
    <n v="6.8286882290539364E-2"/>
    <n v="5.1486949808031283E-4"/>
    <n v="46717336.489"/>
    <n v="39428501.058410004"/>
    <n v="0.13136456186743328"/>
    <n v="0.11159174693485795"/>
    <n v="6.9940085869397678E-2"/>
    <n v="6.4263709198514188E-4"/>
    <x v="0"/>
    <x v="14"/>
  </r>
  <r>
    <n v="2026"/>
    <n v="6"/>
    <n v="18"/>
    <x v="24"/>
    <s v="Total General Sin Pensiones"/>
    <n v="5"/>
    <s v="ef2d127de37b942baad06145e54b0c619a1f22327b2ebbcfbec78f5564afe39d"/>
    <s v="62494afd1a4895e2be1120874c058412e30b56ad7bf55525b0ac454fd367add2"/>
    <x v="14"/>
    <n v="12682763.976389999"/>
    <n v="13516428.326850001"/>
    <n v="24284945.744889993"/>
    <n v="24711798.367460005"/>
    <n v="4289967.5654599993"/>
    <n v="3432304.1929799998"/>
    <n v="8347526.4531499995"/>
    <n v="6696664.1652500005"/>
    <n v="35563119.782749981"/>
    <n v="35274659.092"/>
    <n v="145.131"/>
    <n v="140.405"/>
    <n v="0"/>
    <n v="0"/>
    <n v="4136467.0362900002"/>
    <n v="3303682.84124"/>
    <n v="8737370.0045599993"/>
    <n v="7055651.84846"/>
    <n v="4470454.95945"/>
    <n v="6329552.5917299995"/>
    <n v="1815573.1861699999"/>
    <n v="1616133.6780099999"/>
    <n v="3673416.8674699999"/>
    <n v="2932464.1483300002"/>
    <s v="Total General Sin Pensiones"/>
    <s v="Totales"/>
    <s v="Total General Sin Pensiones"/>
    <x v="1"/>
    <x v="0"/>
    <n v="12682763.976389999"/>
    <n v="13516428.326850001"/>
    <n v="558940177.29368985"/>
    <n v="533186385.44996989"/>
    <n v="535437122.91273993"/>
    <n v="512068683.5256899"/>
    <n v="535437122.91273993"/>
    <n v="512068683.5256899"/>
    <n v="272087211.59836"/>
    <n v="252694789.22596997"/>
    <n v="12682763.976389999"/>
    <n v="13516428.326850001"/>
    <n v="2.368674758185735"/>
    <n v="2.6395733153972296"/>
    <n v="-833664.3504600022"/>
    <n v="-6.1677858255198341"/>
    <n v="100"/>
    <n v="100"/>
    <n v="100"/>
    <n v="100"/>
    <n v="2.2690735952813714"/>
    <n v="2.368674758185735"/>
    <n v="2.5350287808724024"/>
    <n v="2.6395733153972296"/>
    <n v="0.83491688718388479"/>
    <n v="0.33908242601734645"/>
    <n v="0.6860594288806261"/>
    <n v="-1859097.6322799996"/>
    <n v="-29.371706851903557"/>
    <n v="199439.50815999997"/>
    <n v="12.3405328948764"/>
    <n v="740952.71913999971"/>
    <n v="25.267238801946235"/>
    <n v="24.987976713548733"/>
    <n v="33.825178592348834"/>
    <n v="25.393573731026454"/>
    <n v="1.5766884228989821"/>
    <n v="25.207752531639027"/>
    <n v="23.835050144474735"/>
    <n v="47.342244109282241"/>
    <n v="46.823212258709695"/>
    <s v="Medianas"/>
    <n v="2025"/>
    <n v="2"/>
    <d v="2026-08-03T00:00:00"/>
    <n v="1.0336597699512124"/>
    <s v="11 Total General Sin Pensiones"/>
    <n v="-6.1677858255198341"/>
    <n v="-9.2233083823036548"/>
    <n v="24.987976713548743"/>
    <n v="20.917907755516136"/>
    <n v="6.828688229053935E-2"/>
    <n v="5.6106201100662506E-4"/>
    <m/>
    <m/>
    <m/>
    <m/>
    <n v="6.994008586939765E-2"/>
    <n v="6.9673472873571236E-4"/>
    <x v="1"/>
    <x v="14"/>
  </r>
  <r>
    <n v="2026"/>
    <n v="6"/>
    <n v="104"/>
    <x v="53"/>
    <s v="Vida Total"/>
    <n v="225"/>
    <s v="0e6523810856a138a75dec70a9cf3778a5c70b83ac915f22c33f05db97cb3e68"/>
    <s v="62494afd1a4895e2be1120874c058412e30b56ad7bf55525b0ac454fd367add2"/>
    <x v="14"/>
    <n v="2484517.15919"/>
    <n v="2432917.8809199999"/>
    <n v="4872116.8306600004"/>
    <n v="4909318.1376900002"/>
    <n v="626622.95486000006"/>
    <n v="723457.59918000002"/>
    <n v="1003916.20653"/>
    <n v="1342038.8265799999"/>
    <n v="35563119.782749981"/>
    <n v="35274659.092"/>
    <n v="145.131"/>
    <n v="140.405"/>
    <n v="0"/>
    <n v="0"/>
    <n v="537909.20507000003"/>
    <n v="655727.55945000006"/>
    <n v="1954947.6685899999"/>
    <n v="2065208.4617300001"/>
    <n v="1929081.5786600001"/>
    <n v="1773206.08024"/>
    <n v="1496.1226799999999"/>
    <n v="163957.45512"/>
    <n v="553939.45785000001"/>
    <n v="495754.34555999999"/>
    <s v="Vida Total"/>
    <s v="Totales"/>
    <s v="Vida Total"/>
    <x v="2"/>
    <x v="0"/>
    <n v="2536028.02079"/>
    <n v="2462424.9121500002"/>
    <n v="558940177.29368985"/>
    <n v="533186385.44996989"/>
    <n v="535437122.91273993"/>
    <n v="512068683.5256899"/>
    <n v="229504437.01060998"/>
    <n v="215530450.89256996"/>
    <n v="107972465.57320999"/>
    <n v="106915701.13472"/>
    <n v="2484517.15919"/>
    <n v="2432917.8809199999"/>
    <n v="1.0825573533792467"/>
    <n v="1.1288047098888478"/>
    <n v="51599.278270000126"/>
    <n v="2.1208803911823004"/>
    <n v="100"/>
    <n v="100"/>
    <n v="97.968837048418976"/>
    <n v="98.80170838572954"/>
    <n v="0.44450502220464533"/>
    <n v="0.46401660491420593"/>
    <n v="0.45629782517173556"/>
    <n v="0.47511553805026691"/>
    <n v="0.84054217155323174"/>
    <n v="6.5189270390046282E-4"/>
    <n v="0.2413632891221146"/>
    <n v="155875.49842000008"/>
    <n v="8.7906025225732662"/>
    <n v="-162461.33244"/>
    <n v="-99.087493350695766"/>
    <n v="58185.112290000019"/>
    <n v="11.736682252230102"/>
    <n v="-13.38497852946141"/>
    <n v="25.221116004056544"/>
    <n v="29.736211191247726"/>
    <n v="0.58035440010872286"/>
    <n v="-17.967577034404602"/>
    <n v="-5.3389667524234348"/>
    <n v="27.515273872162798"/>
    <n v="31.751155953559529"/>
    <s v="Medianas"/>
    <n v="2025"/>
    <n v="2"/>
    <d v="2026-08-03T00:00:00"/>
    <n v="1.0336597699512124"/>
    <s v="12 Vida Total"/>
    <n v="2.1208803911823004"/>
    <n v="-1.2045516717727238"/>
    <n v="-13.384978529461405"/>
    <n v="-16.205482704791038"/>
    <n v="1.3699914013233559E-2"/>
    <n v="1.1719304233554791E-4"/>
    <m/>
    <m/>
    <m/>
    <m/>
    <n v="1.3894502010924348E-2"/>
    <n v="1.2742000730672458E-4"/>
    <x v="2"/>
    <x v="14"/>
  </r>
  <r>
    <n v="2026"/>
    <n v="6"/>
    <n v="111"/>
    <x v="65"/>
    <s v="Vida Individual"/>
    <n v="230"/>
    <s v="a0eaec5a55dc2f5b2ba523018adc485ff620b9d83509b9f37186a7716e438d21"/>
    <s v="62494afd1a4895e2be1120874c058412e30b56ad7bf55525b0ac454fd367add2"/>
    <x v="14"/>
    <n v="925291.94400999998"/>
    <n v="894609.85752999992"/>
    <n v="1958502.97648"/>
    <n v="1823954.2072900003"/>
    <n v="370794.54415000003"/>
    <n v="306739.90354000003"/>
    <n v="778501.49098999996"/>
    <n v="672791.08894000016"/>
    <n v="35563119.782749981"/>
    <n v="35274659.092"/>
    <n v="145.131"/>
    <n v="140.405"/>
    <n v="0"/>
    <n v="0"/>
    <n v="359925.48020999995"/>
    <n v="283705.96160000004"/>
    <n v="655555.77827000001"/>
    <n v="533877.65046000003"/>
    <n v="219551.28977999999"/>
    <n v="289783.08642000001"/>
    <n v="705823.28997000004"/>
    <n v="605223.2977"/>
    <n v="-82.635739999999998"/>
    <n v="-396.52659"/>
    <s v="Vida Individual"/>
    <s v="Vida"/>
    <s v="Vida"/>
    <x v="3"/>
    <x v="0"/>
    <n v="1298749.58501"/>
    <n v="1229341.0126700001"/>
    <n v="558940177.29368985"/>
    <n v="533186385.44996989"/>
    <n v="535437122.91273993"/>
    <n v="512068683.5256899"/>
    <n v="171635604.89679998"/>
    <n v="160803690.49424002"/>
    <n v="79251984.91757001"/>
    <n v="77260926.294649988"/>
    <n v="1298749.58501"/>
    <n v="1229341.0126700001"/>
    <n v="0.53910256241200882"/>
    <n v="0.55633664549635753"/>
    <n v="30682.086480000056"/>
    <n v="3.4296611223033846"/>
    <n v="71.244830773353087"/>
    <n v="72.771496949166362"/>
    <n v="71.244830773353087"/>
    <n v="72.771496949166362"/>
    <n v="0.1655440030255356"/>
    <n v="0.1728105699837317"/>
    <n v="0.16778557779096617"/>
    <n v="0.17470505155098368"/>
    <n v="0.12791710083231883"/>
    <n v="0.41123360761561867"/>
    <n v="-4.8146035928668016E-5"/>
    <n v="-70231.796640000015"/>
    <n v="-24.235988893502526"/>
    <n v="100599.99227000005"/>
    <n v="16.621962943644974"/>
    <n v="313.89085"/>
    <n v="-79.160101217928414"/>
    <n v="20.882395759652784"/>
    <n v="40.07324894055197"/>
    <n v="34.287561327225127"/>
    <n v="0.46786783262988735"/>
    <n v="26.865673946415903"/>
    <n v="22.791388196370388"/>
    <n v="54.903868158989745"/>
    <n v="53.140632756503884"/>
    <s v="Medianas"/>
    <n v="2025"/>
    <n v="2"/>
    <d v="2026-08-03T00:00:00"/>
    <n v="1.0336597699512124"/>
    <s v="13 Vida Individual"/>
    <n v="3.4296611223033846"/>
    <n v="6.1610337398675323E-2"/>
    <n v="20.882395759652784"/>
    <n v="16.946019641799833"/>
    <n v="5.5071180156415272E-3"/>
    <n v="2.9063157279919384E-5"/>
    <m/>
    <m/>
    <m/>
    <m/>
    <n v="5.1622108590724863E-3"/>
    <n v="3.0951046312213981E-5"/>
    <x v="3"/>
    <x v="14"/>
  </r>
  <r>
    <n v="2026"/>
    <n v="6"/>
    <n v="13"/>
    <x v="7"/>
    <s v="Vida Gpo y Col"/>
    <n v="13"/>
    <s v="3fdba35f04dc8c462986c992bcf875546257113072a909c162f7e470e581e278"/>
    <s v="62494afd1a4895e2be1120874c058412e30b56ad7bf55525b0ac454fd367add2"/>
    <x v="14"/>
    <n v="1443442.8813499999"/>
    <n v="92702.69786"/>
    <n v="1527573.3915299999"/>
    <n v="196124.73243999999"/>
    <n v="460674.98838999978"/>
    <n v="42490.452529999988"/>
    <n v="483014.68197000009"/>
    <n v="77230.21199999997"/>
    <n v="35563119.782749981"/>
    <n v="35274659.092"/>
    <n v="145.131"/>
    <n v="140.405"/>
    <n v="1696.1669999999999"/>
    <n v="3819.0186800000001"/>
    <n v="21025.5965"/>
    <n v="33327.133130000002"/>
    <n v="103792.93679000001"/>
    <n v="81807.429730000003"/>
    <n v="1360300.7790399999"/>
    <n v="393.96294"/>
    <n v="83142.102310000002"/>
    <n v="92308.734920000003"/>
    <n v="0"/>
    <n v="0"/>
    <s v="Vida Gpo y Col"/>
    <s v="Vida"/>
    <s v="Vida"/>
    <x v="4"/>
    <x v="0"/>
    <n v="2672071.2804399999"/>
    <n v="699707.28188999998"/>
    <n v="558940177.29368985"/>
    <n v="533186385.44996989"/>
    <n v="535437122.91273993"/>
    <n v="512068683.5256899"/>
    <n v="57868832.11381001"/>
    <n v="54726760.39833001"/>
    <n v="28720480.655640002"/>
    <n v="29654774.840070006"/>
    <n v="1449357.9200200001"/>
    <n v="101667.90251"/>
    <n v="2.4943356010904045"/>
    <n v="0.16939189746526423"/>
    <n v="1350740.18349"/>
    <n v="1457.0667463528337"/>
    <n v="99.59188557993194"/>
    <n v="91.181873109737666"/>
    <n v="54.019624847444703"/>
    <n v="13.248782778078001"/>
    <n v="0.25824639916546138"/>
    <n v="0.26958214505146244"/>
    <n v="1.7386546316587918E-2"/>
    <n v="1.8103567127308855E-2"/>
    <n v="2.3506622293062889"/>
    <n v="0.14367337178411571"/>
    <m/>
    <n v="1359906.8160999999"/>
    <n v="345186.48279454914"/>
    <n v="-9166.6326100000006"/>
    <n v="-9.9304064972229646"/>
    <n v="0"/>
    <m/>
    <n v="984.18470729334899"/>
    <n v="31.915013357449041"/>
    <n v="45.835184423833326"/>
    <n v="1.6039947029909278"/>
    <n v="-36.911475649630844"/>
    <n v="26.874707019352286"/>
    <n v="20.25725174588732"/>
    <n v="40.738516342579146"/>
    <s v="Medianas"/>
    <n v="2025"/>
    <n v="2"/>
    <d v="2026-08-03T00:00:00"/>
    <n v="1.0336597699512124"/>
    <s v="14 Vida Gpo y Col"/>
    <n v="1457.0667463528337"/>
    <n v="1406.3629171002035"/>
    <n v="984.18470729334899"/>
    <n v="948.87965925627657"/>
    <n v="4.2953863464783954E-3"/>
    <n v="6.2217100908670299E-4"/>
    <m/>
    <m/>
    <m/>
    <m/>
    <n v="5.5507820288904939E-4"/>
    <n v="2.8693614926882588E-6"/>
    <x v="4"/>
    <x v="14"/>
  </r>
  <r>
    <n v="2026"/>
    <n v="6"/>
    <n v="13"/>
    <x v="7"/>
    <s v="Accidentes y Enfermedades Total"/>
    <n v="13"/>
    <s v="3fdba35f04dc8c462986c992bcf875546257113072a909c162f7e470e581e278"/>
    <s v="62494afd1a4895e2be1120874c058412e30b56ad7bf55525b0ac454fd367add2"/>
    <x v="14"/>
    <n v="954169.02475999994"/>
    <n v="390898.16856999998"/>
    <n v="1411342.5141999999"/>
    <n v="794773.06654999999"/>
    <n v="376772.99304999999"/>
    <n v="251062.88656000001"/>
    <n v="635165.85134000017"/>
    <n v="505549.84639999998"/>
    <n v="35563119.782749981"/>
    <n v="35274659.092"/>
    <n v="145.131"/>
    <n v="140.405"/>
    <n v="0"/>
    <n v="0"/>
    <n v="193701.38612000001"/>
    <n v="167767.18838000001"/>
    <n v="408549.84237999999"/>
    <n v="281600.80763"/>
    <n v="0"/>
    <n v="0"/>
    <n v="0"/>
    <n v="0"/>
    <n v="0"/>
    <n v="0"/>
    <s v="Accidentes y Enfermedades Total"/>
    <s v="Totales"/>
    <s v="Accidentes y Enfermedades Total"/>
    <x v="18"/>
    <x v="0"/>
    <n v="2672071.2804399999"/>
    <n v="699707.28188999998"/>
    <n v="558940177.29368985"/>
    <n v="533186385.44996989"/>
    <n v="535437122.91273993"/>
    <n v="512068683.5256899"/>
    <n v="104862690.40417002"/>
    <n v="96161356.508719951"/>
    <n v="73824842.736680001"/>
    <n v="63674470.30387"/>
    <n v="954169.02475999994"/>
    <n v="390898.16856999998"/>
    <n v="0.90992231944685642"/>
    <n v="0.40650234435342347"/>
    <n v="563270.85618999996"/>
    <n v="144.09657078992745"/>
    <n v="100"/>
    <n v="100"/>
    <n v="35.708965989967176"/>
    <n v="55.865956906169878"/>
    <n v="0.17071040220797026"/>
    <n v="0.17820374866228703"/>
    <n v="7.3313606505558251E-2"/>
    <n v="7.6337058122475293E-2"/>
    <m/>
    <m/>
    <m/>
    <n v="0"/>
    <m/>
    <n v="0"/>
    <m/>
    <n v="0"/>
    <m/>
    <n v="50.071162732352818"/>
    <n v="39.487028322342454"/>
    <n v="64.227184148354738"/>
    <n v="0.51036071203548894"/>
    <n v="15.458444520902326"/>
    <n v="45.081204069840751"/>
    <n v="47.411935099912398"/>
    <n v="59.576245463199143"/>
    <s v="Medianas"/>
    <n v="2025"/>
    <n v="2"/>
    <d v="2026-08-03T00:00:00"/>
    <n v="1.0336597699512124"/>
    <s v="28 Accidentes y Enfermedades Total"/>
    <n v="144.09657078992745"/>
    <n v="136.14788723125844"/>
    <n v="50.071162732352825"/>
    <n v="45.184292834997358"/>
    <n v="3.9685565350331738E-3"/>
    <n v="8.2795862742754715E-5"/>
    <m/>
    <m/>
    <m/>
    <m/>
    <n v="2.2493909870350301E-3"/>
    <n v="1.6524415596482927E-5"/>
    <x v="18"/>
    <x v="14"/>
  </r>
  <r>
    <n v="2026"/>
    <n v="6"/>
    <n v="38"/>
    <x v="33"/>
    <s v="Accidentes Personales"/>
    <n v="26"/>
    <s v="5f9c4ab08cac7457e9111a30e4664920607ea2c115a1433d7be98e97e64244ca"/>
    <s v="62494afd1a4895e2be1120874c058412e30b56ad7bf55525b0ac454fd367add2"/>
    <x v="14"/>
    <n v="66127.825750000004"/>
    <n v="38317.143830000001"/>
    <n v="93299.414810000002"/>
    <n v="66331.238409999991"/>
    <n v="8714.0962900000013"/>
    <n v="10071.291150000003"/>
    <n v="18882.598590000001"/>
    <n v="20254.355329999995"/>
    <n v="35563119.782749981"/>
    <n v="35274659.092"/>
    <n v="145.131"/>
    <n v="140.405"/>
    <n v="0"/>
    <n v="0"/>
    <n v="8190.1559500000003"/>
    <n v="9324.1049999999996"/>
    <n v="51964.91358"/>
    <n v="36780.01584"/>
    <n v="0"/>
    <n v="0"/>
    <n v="0"/>
    <n v="0"/>
    <n v="0"/>
    <n v="0"/>
    <s v="Accidentes Personales"/>
    <s v="Accidentes y Enfermedades"/>
    <s v="Accidentes Personales"/>
    <x v="19"/>
    <x v="0"/>
    <n v="23484450.173020002"/>
    <n v="22546358.18217"/>
    <n v="558940177.29368985"/>
    <n v="533186385.44996989"/>
    <n v="535437122.91273993"/>
    <n v="512068683.5256899"/>
    <n v="3258047.170789999"/>
    <n v="3201354.5602400005"/>
    <n v="762805.7273899999"/>
    <n v="869289.54186999996"/>
    <n v="8820986.8703700006"/>
    <n v="8296386.5019700006"/>
    <n v="2.0296767444888029"/>
    <n v="1.1969040950942786"/>
    <n v="27810.681920000003"/>
    <n v="72.580258182568187"/>
    <n v="0.74966471123685319"/>
    <n v="0.46185340835918726"/>
    <n v="0.28158132407958453"/>
    <n v="0.1699482618008871"/>
    <n v="1.1830930828802053E-2"/>
    <n v="1.2350250462700333E-2"/>
    <n v="7.1864445296485136E-3"/>
    <n v="7.4828133535093785E-3"/>
    <m/>
    <m/>
    <m/>
    <n v="0"/>
    <m/>
    <n v="0"/>
    <m/>
    <n v="0"/>
    <m/>
    <n v="-13.475877519438018"/>
    <n v="13.177654325040319"/>
    <n v="26.284034098895422"/>
    <n v="1.1423742608509209"/>
    <n v="-12.161478769275968"/>
    <n v="41.285729201578292"/>
    <n v="15.760934418550033"/>
    <n v="25.351008657966904"/>
    <s v="Medianas"/>
    <n v="2025"/>
    <n v="2"/>
    <d v="2026-08-03T00:00:00"/>
    <n v="1.0336597699512124"/>
    <s v="29 Accidentes Personales"/>
    <n v="72.580258182568187"/>
    <n v="66.960409217351852"/>
    <n v="-13.475877519438024"/>
    <n v="-16.293421688796293"/>
    <n v="2.6234879105082118E-4"/>
    <n v="4.1195876871186654E-4"/>
    <m/>
    <m/>
    <m/>
    <m/>
    <n v="1.87732695178013E-4"/>
    <n v="1.4325794128534539E-4"/>
    <x v="19"/>
    <x v="14"/>
  </r>
  <r>
    <n v="2026"/>
    <n v="6"/>
    <n v="9"/>
    <x v="16"/>
    <s v="AP Individual"/>
    <n v="9"/>
    <s v="19581e27de7ced00ff1ce50b2047e7a567c76b1cbaebabe5ef03f7c3017bb5b7"/>
    <s v="62494afd1a4895e2be1120874c058412e30b56ad7bf55525b0ac454fd367add2"/>
    <x v="14"/>
    <n v="11664.02563"/>
    <n v="7571.2610400000003"/>
    <n v="22890.02607"/>
    <n v="14953.59273"/>
    <n v="5718.7016700000013"/>
    <n v="599.38002000000006"/>
    <n v="7199.1831700000021"/>
    <n v="-1700.9239999999995"/>
    <n v="35563119.782749981"/>
    <n v="35274659.092"/>
    <n v="145.131"/>
    <n v="140.405"/>
    <n v="0"/>
    <n v="0"/>
    <n v="5718.7016700000004"/>
    <n v="599.38002000000006"/>
    <n v="7270.9539299999997"/>
    <n v="7750.9557400000003"/>
    <n v="0"/>
    <n v="0"/>
    <n v="0"/>
    <n v="0"/>
    <n v="0"/>
    <n v="0"/>
    <s v="AP Individual"/>
    <s v="Accidentes y Enfermedades"/>
    <s v="Accidentes Personales"/>
    <x v="20"/>
    <x v="0"/>
    <n v="2096632.9897100001"/>
    <n v="1704189.54003"/>
    <n v="558940177.29368985"/>
    <n v="533186385.44996989"/>
    <n v="535437122.91273993"/>
    <n v="512068683.5256899"/>
    <n v="1831690.0583299999"/>
    <n v="1927936.4523199999"/>
    <n v="148204.84184000004"/>
    <n v="240716.59444999998"/>
    <n v="17254.391600000003"/>
    <n v="17428.810170000001"/>
    <n v="0.63679035527628502"/>
    <n v="0.39271320540098997"/>
    <n v="4092.7645899999998"/>
    <n v="54.056577476029013"/>
    <n v="67.600329819800763"/>
    <n v="43.441066637080709"/>
    <n v="0.55632176385879206"/>
    <n v="0.44427341338256998"/>
    <n v="2.0868110942526231E-3"/>
    <n v="2.1784118304215682E-3"/>
    <n v="1.4200026944818586E-3"/>
    <n v="1.4785635762512234E-3"/>
    <m/>
    <m/>
    <m/>
    <n v="0"/>
    <m/>
    <n v="0"/>
    <m/>
    <n v="0"/>
    <m/>
    <n v="854.10281944333087"/>
    <n v="49.028541700829592"/>
    <n v="7.9165150538779994"/>
    <n v="3.8586469908816037"/>
    <n v="854.10281944333076"/>
    <n v="-6.1928080368576666"/>
    <n v="78.651325879051484"/>
    <n v="7.7329821006047963"/>
    <s v="Medianas"/>
    <n v="2025"/>
    <n v="2"/>
    <d v="2026-08-03T00:00:00"/>
    <n v="1.0336597699512124"/>
    <s v="30 AP Individual"/>
    <n v="54.056577476029013"/>
    <n v="49.039927792972243"/>
    <n v="854.10281944333087"/>
    <n v="823.03371687606978"/>
    <n v="6.4364505166678002E-5"/>
    <n v="4.0550195657289737E-5"/>
    <m/>
    <m/>
    <m/>
    <m/>
    <n v="4.2322114483151575E-5"/>
    <n v="1.5422366169632012E-5"/>
    <x v="20"/>
    <x v="14"/>
  </r>
  <r>
    <n v="2026"/>
    <n v="6"/>
    <n v="18"/>
    <x v="24"/>
    <s v="AP Gpo y Col"/>
    <n v="5"/>
    <s v="ef2d127de37b942baad06145e54b0c619a1f22327b2ebbcfbec78f5564afe39d"/>
    <s v="62494afd1a4895e2be1120874c058412e30b56ad7bf55525b0ac454fd367add2"/>
    <x v="14"/>
    <n v="26351.150180000001"/>
    <n v="47848.161529999998"/>
    <n v="26724.301020000003"/>
    <n v="49980.241319999994"/>
    <n v="-186.57628999999997"/>
    <n v="193.01621999999998"/>
    <n v="2243.7442700000001"/>
    <n v="2592.83644"/>
    <n v="35563119.782749981"/>
    <n v="35274659.092"/>
    <n v="145.131"/>
    <n v="140.405"/>
    <n v="0"/>
    <n v="0"/>
    <n v="-186.57629"/>
    <n v="193.01622"/>
    <n v="24254.85713"/>
    <n v="41478.13293"/>
    <n v="0"/>
    <n v="0"/>
    <n v="0"/>
    <n v="0"/>
    <n v="0"/>
    <n v="0"/>
    <s v="AP Gpo y Col"/>
    <s v="Accidentes y Enfermedades"/>
    <s v="Accidentes Personales"/>
    <x v="21"/>
    <x v="0"/>
    <n v="12682763.976389999"/>
    <n v="13516428.326850001"/>
    <n v="558940177.29368985"/>
    <n v="533186385.44996989"/>
    <n v="535437122.91273993"/>
    <n v="512068683.5256899"/>
    <n v="1426357.1124600004"/>
    <n v="1273418.1079200001"/>
    <n v="614600.88751999999"/>
    <n v="628572.9474200001"/>
    <n v="544766.75136999995"/>
    <n v="529753.69429000001"/>
    <n v="1.8474440902498019"/>
    <n v="3.7574588607158366"/>
    <n v="-21497.011349999997"/>
    <n v="-44.927559727706004"/>
    <n v="4.8371436240796877"/>
    <n v="9.032152497610852"/>
    <n v="0.20777135196282781"/>
    <n v="0.35400003886345466"/>
    <n v="4.7144848859476491E-3"/>
    <n v="4.9214275686847442E-3"/>
    <n v="8.9740028694880666E-3"/>
    <n v="9.3440905623355733E-3"/>
    <m/>
    <m/>
    <m/>
    <n v="0"/>
    <m/>
    <n v="0"/>
    <m/>
    <n v="0"/>
    <m/>
    <n v="-196.66352910651756"/>
    <n v="-0.70803850581675054"/>
    <n v="0.40339317923214674"/>
    <n v="-3.0357308911944665E-2"/>
    <n v="-196.66352910651756"/>
    <n v="-41.52374898134066"/>
    <n v="-0.76923269017829088"/>
    <n v="0.46534452340403359"/>
    <s v="Medianas"/>
    <n v="2025"/>
    <n v="2"/>
    <d v="2026-08-03T00:00:00"/>
    <n v="1.0336597699512124"/>
    <s v="31 AP Gpo y Col"/>
    <n v="-44.927559727706004"/>
    <n v="-46.72092126126438"/>
    <n v="-196.66352910651756"/>
    <n v="-193.51580850542339"/>
    <n v="7.5146109743056685E-5"/>
    <n v="3.4130496665989179E-4"/>
    <m/>
    <m/>
    <m/>
    <m/>
    <n v="1.4145560423060844E-4"/>
    <n v="1.4118497089971951E-3"/>
    <x v="21"/>
    <x v="14"/>
  </r>
  <r>
    <n v="2026"/>
    <n v="6"/>
    <n v="13"/>
    <x v="7"/>
    <s v="Gastos Medicos"/>
    <n v="13"/>
    <s v="3fdba35f04dc8c462986c992bcf875546257113072a909c162f7e470e581e278"/>
    <s v="62494afd1a4895e2be1120874c058412e30b56ad7bf55525b0ac454fd367add2"/>
    <x v="14"/>
    <n v="701251.94432000001"/>
    <n v="322847.67379999999"/>
    <n v="1082918.8040700001"/>
    <n v="659019.63629000005"/>
    <n v="293206.6089600001"/>
    <n v="187532.62730000002"/>
    <n v="505101.65432999999"/>
    <n v="379733.17661999987"/>
    <n v="35563119.782749981"/>
    <n v="35274659.092"/>
    <n v="145.131"/>
    <n v="140.405"/>
    <n v="0"/>
    <n v="0"/>
    <n v="155509.16836000001"/>
    <n v="104236.92912"/>
    <n v="316711.63575000002"/>
    <n v="210486.78700000001"/>
    <n v="0"/>
    <n v="0"/>
    <n v="0"/>
    <n v="0"/>
    <n v="0"/>
    <n v="0"/>
    <s v="Gastos Medicos"/>
    <s v="Accidentes y Enfermedades"/>
    <s v="Gastos Medicos"/>
    <x v="22"/>
    <x v="0"/>
    <n v="2672071.2804399999"/>
    <n v="699707.28188999998"/>
    <n v="558940177.29368985"/>
    <n v="533186385.44996989"/>
    <n v="535437122.91273993"/>
    <n v="512068683.5256899"/>
    <n v="98610475.131789997"/>
    <n v="90208136.069440037"/>
    <n v="71280271.095210001"/>
    <n v="60948248.666680008"/>
    <n v="954169.02475999994"/>
    <n v="390898.16856999998"/>
    <n v="0.71113331862846973"/>
    <n v="0.35789196836023712"/>
    <n v="378404.27052000002"/>
    <n v="117.20830014541677"/>
    <n v="73.493471924052912"/>
    <n v="82.591247480400028"/>
    <n v="26.243758894206128"/>
    <n v="46.140390725668404"/>
    <n v="0.12546100151815243"/>
    <n v="0.13096812199072774"/>
    <n v="6.0550622185812274E-2"/>
    <n v="6.3047728593190383E-2"/>
    <m/>
    <m/>
    <m/>
    <n v="0"/>
    <m/>
    <n v="0"/>
    <m/>
    <n v="0"/>
    <m/>
    <n v="56.349651354775254"/>
    <n v="41.811878217937902"/>
    <n v="58.087030670747254"/>
    <n v="0.41134328539289666"/>
    <n v="49.188171287139703"/>
    <n v="50.466278793072171"/>
    <n v="49.101185686386643"/>
    <n v="49.521839639273885"/>
    <s v="Medianas"/>
    <n v="2025"/>
    <n v="2"/>
    <d v="2026-08-03T00:00:00"/>
    <n v="1.0336597699512124"/>
    <s v="32 Gastos Medicos"/>
    <n v="117.20830014541677"/>
    <n v="110.13519773113423"/>
    <n v="56.34965135477524"/>
    <n v="51.258330738899481"/>
    <n v="3.0450613182572178E-3"/>
    <n v="5.0571059686354059E-5"/>
    <m/>
    <m/>
    <m/>
    <m/>
    <n v="1.8651774859265076E-3"/>
    <n v="1.2808666101676497E-5"/>
    <x v="22"/>
    <x v="14"/>
  </r>
  <r>
    <n v="2026"/>
    <n v="6"/>
    <n v="39"/>
    <x v="6"/>
    <s v="GMM. Individual"/>
    <n v="27"/>
    <s v="670671cd97404156226e507973f2ab8330d3022ca96e0c93bdbdb320c41adcaf"/>
    <s v="62494afd1a4895e2be1120874c058412e30b56ad7bf55525b0ac454fd367add2"/>
    <x v="14"/>
    <n v="214004.27519999997"/>
    <n v="206518.09261000002"/>
    <n v="414508.63376999996"/>
    <n v="444367.67317000008"/>
    <n v="68534.796659999964"/>
    <n v="68907.274910000007"/>
    <n v="146099.77570000006"/>
    <n v="120202.79657999999"/>
    <n v="35563119.782749981"/>
    <n v="35274659.092"/>
    <n v="145.131"/>
    <n v="140.405"/>
    <n v="0"/>
    <n v="0"/>
    <n v="41224.842329999999"/>
    <n v="39799.596840000006"/>
    <n v="118298.01091"/>
    <n v="128123.43670999999"/>
    <n v="0"/>
    <n v="0"/>
    <n v="0"/>
    <n v="0"/>
    <n v="0"/>
    <n v="0"/>
    <s v="GMM. Individual"/>
    <s v="Accidentes y Enfermedades"/>
    <s v="Gastos Medicos"/>
    <x v="23"/>
    <x v="0"/>
    <n v="16937240.937909998"/>
    <n v="16996819.43369"/>
    <n v="558940177.29368985"/>
    <n v="533186385.44996989"/>
    <n v="535437122.91273993"/>
    <n v="512068683.5256899"/>
    <n v="47491324.482370012"/>
    <n v="42836881.990619987"/>
    <n v="33535124.903859999"/>
    <n v="29112160.675519999"/>
    <n v="885448.32408000005"/>
    <n v="873224.77632000006"/>
    <n v="0.4506176181282201"/>
    <n v="0.48210346554919986"/>
    <n v="7486.1825899999531"/>
    <n v="3.624952417189542"/>
    <n v="24.169030465143752"/>
    <n v="23.650049587498174"/>
    <n v="1.2635132013798194"/>
    <n v="1.2150396338308636"/>
    <n v="3.8287509807611031E-2"/>
    <n v="3.9968143044664499E-2"/>
    <n v="3.8732814311399577E-2"/>
    <n v="4.0330154773005021E-2"/>
    <m/>
    <m/>
    <m/>
    <n v="0"/>
    <m/>
    <n v="0"/>
    <m/>
    <n v="0"/>
    <m/>
    <n v="-0.54054996440729974"/>
    <n v="32.024966134882135"/>
    <n v="33.366216992972255"/>
    <n v="0.20436720261659555"/>
    <n v="3.5810550939239016"/>
    <n v="-7.6687185828766662"/>
    <n v="34.848297120873376"/>
    <n v="31.063478987130278"/>
    <s v="Medianas"/>
    <n v="2025"/>
    <n v="2"/>
    <d v="2026-08-03T00:00:00"/>
    <n v="1.0336597699512124"/>
    <s v="33 GMM. Individual"/>
    <n v="3.624952417189542"/>
    <n v="0.25054222830064288"/>
    <n v="-0.54054996440729763"/>
    <n v="-3.7793160506894194"/>
    <n v="1.1655575672274367E-3"/>
    <n v="2.0305623776755037E-5"/>
    <m/>
    <m/>
    <m/>
    <m/>
    <n v="1.2576629493715272E-3"/>
    <n v="2.3242375149454852E-5"/>
    <x v="23"/>
    <x v="14"/>
  </r>
  <r>
    <n v="2026"/>
    <n v="6"/>
    <n v="10"/>
    <x v="17"/>
    <s v="GMM. Gpo y Col"/>
    <n v="10"/>
    <s v="4a44dc15364204a80fe80e9039455cc1608281820fe2b24f1e5233ade6af1dd5"/>
    <s v="62494afd1a4895e2be1120874c058412e30b56ad7bf55525b0ac454fd367add2"/>
    <x v="14"/>
    <n v="318542.80411999999"/>
    <n v="294867.9999"/>
    <n v="809962.75154999993"/>
    <n v="716115.85095999995"/>
    <n v="303284.89548999997"/>
    <n v="252000.5177"/>
    <n v="722110.21554"/>
    <n v="458674.26830000005"/>
    <n v="35563119.782749981"/>
    <n v="35274659.092"/>
    <n v="145.131"/>
    <n v="140.405"/>
    <n v="0"/>
    <n v="0"/>
    <n v="283423.10246000002"/>
    <n v="225479.51454"/>
    <n v="357885.90339999995"/>
    <n v="318984.14581999998"/>
    <n v="0"/>
    <n v="0"/>
    <n v="0"/>
    <n v="0"/>
    <n v="0"/>
    <n v="0"/>
    <s v="GMM. Gpo y Col"/>
    <s v="Accidentes y Enfermedades"/>
    <s v="Gastos Medicos"/>
    <x v="24"/>
    <x v="0"/>
    <n v="3435865.2452399996"/>
    <n v="3211255.1390500003"/>
    <n v="558940177.29368985"/>
    <n v="533186385.44996989"/>
    <n v="535437122.91273993"/>
    <n v="512068683.5256899"/>
    <n v="51119150.649419993"/>
    <n v="47371254.078819998"/>
    <n v="37745146.191339992"/>
    <n v="31836731.141160015"/>
    <n v="477216.67398000002"/>
    <n v="430154.52295000001"/>
    <n v="0.62313790443154438"/>
    <n v="0.62246188249391821"/>
    <n v="23674.804219999991"/>
    <n v="8.0289499803400055"/>
    <n v="66.750141285580895"/>
    <n v="68.549319876446972"/>
    <n v="9.2711087712565217"/>
    <n v="9.1823286264084292"/>
    <n v="5.6990500425705609E-2"/>
    <n v="5.9492102898497164E-2"/>
    <n v="5.5302987463033811E-2"/>
    <n v="5.7583681522911719E-2"/>
    <m/>
    <m/>
    <m/>
    <n v="0"/>
    <m/>
    <n v="0"/>
    <m/>
    <n v="0"/>
    <m/>
    <n v="20.350901759278408"/>
    <n v="95.21009156927866"/>
    <n v="85.462145022675287"/>
    <n v="0.80350700975582323"/>
    <n v="25.697938918402642"/>
    <n v="12.195514444768651"/>
    <n v="79.193703850141659"/>
    <n v="70.686746502829692"/>
    <s v="Medianas"/>
    <n v="2025"/>
    <n v="2"/>
    <d v="2026-08-03T00:00:00"/>
    <n v="1.0336597699512124"/>
    <s v="34 GMM. Gpo y Col"/>
    <n v="8.0289499803400055"/>
    <n v="4.5111294071538044"/>
    <n v="20.350901759278397"/>
    <n v="16.431833044018745"/>
    <n v="2.277535706928826E-3"/>
    <n v="3.883008479393366E-5"/>
    <m/>
    <m/>
    <m/>
    <m/>
    <n v="2.0267729350904044E-3"/>
    <n v="3.8745879515787249E-5"/>
    <x v="24"/>
    <x v="14"/>
  </r>
  <r>
    <n v="2026"/>
    <n v="6"/>
    <n v="3"/>
    <x v="19"/>
    <s v="Daños"/>
    <n v="3"/>
    <s v="4e07408562bedb8b60ce05c1decfe3ad16b72230967de01f640b7e4729b49fce"/>
    <s v="62494afd1a4895e2be1120874c058412e30b56ad7bf55525b0ac454fd367add2"/>
    <x v="14"/>
    <n v="4194960.7858899999"/>
    <n v="4141198.36779"/>
    <n v="7909456.1832199991"/>
    <n v="7350538.7195800003"/>
    <n v="965652.8528099996"/>
    <n v="-616915.5207900001"/>
    <n v="2090910.3311299984"/>
    <n v="1303305.50077"/>
    <n v="35563119.782749981"/>
    <n v="35274659.092"/>
    <n v="145.131"/>
    <n v="140.405"/>
    <n v="8886.7553399999997"/>
    <n v="11508.358609999999"/>
    <n v="303421.5491"/>
    <n v="160124.11993000002"/>
    <n v="453005.23275000002"/>
    <n v="465754.46139999997"/>
    <n v="0"/>
    <n v="0"/>
    <n v="0"/>
    <n v="0"/>
    <n v="0"/>
    <n v="0"/>
    <s v="Daños"/>
    <s v="Totales"/>
    <s v="Daños Total"/>
    <x v="28"/>
    <x v="0"/>
    <n v="17351290.107669998"/>
    <n v="15439688.598989999"/>
    <n v="558940177.29368985"/>
    <n v="533186385.44996989"/>
    <n v="535437122.91273993"/>
    <n v="512068683.5256899"/>
    <n v="201069995.49796006"/>
    <n v="200376876.12440008"/>
    <n v="90289903.28847003"/>
    <n v="82104617.787379965"/>
    <n v="4194960.7858899999"/>
    <n v="4141198.36779"/>
    <n v="2.0863186352100751"/>
    <n v="2.0667047255587603"/>
    <n v="53762.418099999893"/>
    <n v="1.2982333451631023"/>
    <n v="100"/>
    <n v="100"/>
    <n v="24.176650611332072"/>
    <n v="26.821773905860386"/>
    <n v="0.75052053087352089"/>
    <n v="0.78346468826623583"/>
    <n v="0.77668869288459697"/>
    <n v="0.80871931852521517"/>
    <m/>
    <m/>
    <m/>
    <n v="0"/>
    <m/>
    <n v="0"/>
    <m/>
    <n v="0"/>
    <m/>
    <n v="-256.52918759012886"/>
    <n v="23.019353507618725"/>
    <n v="-14.89702897567847"/>
    <n v="1.0695025884841245"/>
    <n v="89.491470262346496"/>
    <n v="-2.7373282934697762"/>
    <n v="66.979700710752994"/>
    <n v="34.37951392858092"/>
    <s v="Medianas"/>
    <n v="2025"/>
    <n v="2"/>
    <d v="2026-08-03T00:00:00"/>
    <n v="1.0336597699512124"/>
    <s v="38 Daños Total"/>
    <n v="1.2982333451631023"/>
    <n v="-2.0004102994699555"/>
    <n v="-256.5291875901288"/>
    <n v="-251.43202061304643"/>
    <n v="2.2240613960579771E-2"/>
    <n v="4.3527254476248301E-4"/>
    <m/>
    <m/>
    <m/>
    <m/>
    <n v="2.0803719000504251E-2"/>
    <n v="4.271268422646911E-4"/>
    <x v="28"/>
    <x v="14"/>
  </r>
  <r>
    <n v="2026"/>
    <n v="6"/>
    <n v="94"/>
    <x v="41"/>
    <s v="Automoviles"/>
    <n v="7"/>
    <s v="7902699be42c8a8e46fbbb4501726517e86b22c56a189f7625a6da49081b2451"/>
    <s v="62494afd1a4895e2be1120874c058412e30b56ad7bf55525b0ac454fd367add2"/>
    <x v="14"/>
    <n v="1324921.2012700001"/>
    <n v="1261437.00364"/>
    <n v="2551380.49859"/>
    <n v="2428794.6011000006"/>
    <n v="874132.13007000019"/>
    <n v="873939.93767000001"/>
    <n v="1812967.4161299984"/>
    <n v="1855987.9397000005"/>
    <n v="35563119.782749981"/>
    <n v="35274659.092"/>
    <n v="145.131"/>
    <n v="140.405"/>
    <n v="-114.11998000000001"/>
    <n v="330.54764999999998"/>
    <n v="874219.51565999992"/>
    <n v="874155.92767"/>
    <n v="1194071.13488"/>
    <n v="1207600.89619"/>
    <n v="0"/>
    <n v="0"/>
    <n v="0"/>
    <n v="0"/>
    <n v="0"/>
    <n v="0"/>
    <s v="Automoviles"/>
    <s v="Totales"/>
    <s v="Automoviles Total"/>
    <x v="29"/>
    <x v="0"/>
    <n v="3631207.3068499998"/>
    <n v="3833520.1551100002"/>
    <n v="558940177.29368985"/>
    <n v="533186385.44996989"/>
    <n v="535437122.91273993"/>
    <n v="512068683.5256899"/>
    <n v="111867630.92766999"/>
    <n v="104683930.16637003"/>
    <n v="65593449.113900006"/>
    <n v="57891971.036489993"/>
    <n v="1324921.2012700001"/>
    <n v="1261437.00364"/>
    <n v="1.1843651199931564"/>
    <n v="1.2049958399873295"/>
    <n v="63484.197630000068"/>
    <n v="5.0326887071498794"/>
    <n v="100"/>
    <n v="100"/>
    <n v="36.487071359727544"/>
    <n v="32.905448585121732"/>
    <n v="0.23704168265109932"/>
    <n v="0.24744664584751291"/>
    <n v="0.23658462370066716"/>
    <n v="0.24634136869194331"/>
    <m/>
    <m/>
    <m/>
    <n v="0"/>
    <m/>
    <n v="0"/>
    <m/>
    <n v="0"/>
    <m/>
    <n v="2.1991488398231951E-2"/>
    <n v="65.976159882723806"/>
    <n v="69.28129864179985"/>
    <n v="1.3326515709703113"/>
    <n v="7.2742159593186528E-3"/>
    <n v="-1.1203835102049475"/>
    <n v="73.213353051018686"/>
    <n v="72.387817070025022"/>
    <s v="Medianas"/>
    <n v="2025"/>
    <n v="2"/>
    <d v="2026-08-03T00:00:00"/>
    <n v="1.0336597699512124"/>
    <s v="39 Automoviles Total"/>
    <n v="5.0326887071498794"/>
    <n v="1.6124374387786307"/>
    <n v="2.1991488398227482E-2"/>
    <n v="-3.2350930199023331"/>
    <n v="7.1742313783942999E-3"/>
    <n v="1.4027207374564039E-4"/>
    <m/>
    <m/>
    <m/>
    <m/>
    <n v="6.874048599544459E-3"/>
    <n v="1.45201497438677E-4"/>
    <x v="29"/>
    <x v="14"/>
  </r>
  <r>
    <n v="2026"/>
    <n v="6"/>
    <n v="8"/>
    <x v="40"/>
    <s v="Automoviles Residentes"/>
    <n v="8"/>
    <s v="2c624232cdd221771294dfbb310aca000a0df6ac8b66b696d90ef06fdefb64a3"/>
    <s v="62494afd1a4895e2be1120874c058412e30b56ad7bf55525b0ac454fd367add2"/>
    <x v="14"/>
    <n v="605201.16688999999"/>
    <n v="517783.58850000001"/>
    <n v="962979.79722000007"/>
    <n v="892591.87558999995"/>
    <n v="317631.52374000015"/>
    <n v="265893.43247999984"/>
    <n v="635575.55905000004"/>
    <n v="521663.91227999976"/>
    <n v="35563119.782749981"/>
    <n v="35274659.092"/>
    <n v="145.131"/>
    <n v="140.405"/>
    <n v="0"/>
    <n v="0"/>
    <n v="317717.11338"/>
    <n v="265893.43248000002"/>
    <n v="542879.09589"/>
    <n v="436187.84643999999"/>
    <n v="0"/>
    <n v="0"/>
    <n v="0"/>
    <n v="0"/>
    <n v="0"/>
    <n v="0"/>
    <s v="Automoviles Residentes"/>
    <s v="Automóviles"/>
    <s v="Automóviles"/>
    <x v="30"/>
    <x v="0"/>
    <n v="2110711.4658499998"/>
    <n v="1860236.7715"/>
    <n v="558940177.29368985"/>
    <n v="533186385.44996989"/>
    <n v="535437122.91273993"/>
    <n v="512068683.5256899"/>
    <n v="70203684.327219978"/>
    <n v="63495573.047850005"/>
    <n v="41862778.105490007"/>
    <n v="35779806.134049997"/>
    <n v="1326929.0220699999"/>
    <n v="1138981.30645"/>
    <n v="0.86206468035089456"/>
    <n v="0.81546407669996213"/>
    <n v="87417.578389999981"/>
    <n v="16.883033825626924"/>
    <n v="45.609158954552854"/>
    <n v="45.460235876376096"/>
    <n v="28.672851627604196"/>
    <n v="27.834284131610072"/>
    <n v="0.10827655471472805"/>
    <n v="0.11302936255105896"/>
    <n v="9.7111179623056015E-2"/>
    <n v="0.10111604266344934"/>
    <m/>
    <m/>
    <m/>
    <n v="0"/>
    <m/>
    <n v="0"/>
    <m/>
    <n v="0"/>
    <m/>
    <n v="19.458205784714888"/>
    <n v="52.483627117284151"/>
    <n v="51.35223255149576"/>
    <n v="0.75874449359189811"/>
    <n v="19.490395237158808"/>
    <n v="24.459931729133121"/>
    <n v="58.524469957556981"/>
    <n v="60.958468845503496"/>
    <s v="Medianas"/>
    <n v="2025"/>
    <n v="2"/>
    <d v="2026-08-03T00:00:00"/>
    <n v="1.0336597699512124"/>
    <s v="41 Automoviles Residentes"/>
    <n v="16.883033825626924"/>
    <n v="13.076891665372331"/>
    <n v="19.458205784714888"/>
    <n v="15.568206538939972"/>
    <n v="2.7078046107954141E-3"/>
    <n v="7.4315551310849006E-5"/>
    <m/>
    <m/>
    <m/>
    <m/>
    <n v="2.5262407655160858E-3"/>
    <n v="6.6498166038812175E-5"/>
    <x v="30"/>
    <x v="14"/>
  </r>
  <r>
    <n v="2026"/>
    <n v="6"/>
    <n v="94"/>
    <x v="41"/>
    <s v="Camiones"/>
    <n v="7"/>
    <s v="7902699be42c8a8e46fbbb4501726517e86b22c56a189f7625a6da49081b2451"/>
    <s v="62494afd1a4895e2be1120874c058412e30b56ad7bf55525b0ac454fd367add2"/>
    <x v="14"/>
    <n v="443442.44374999998"/>
    <n v="430409.30436000001"/>
    <n v="786014.78691999987"/>
    <n v="741034.86362000008"/>
    <n v="250762.18553000002"/>
    <n v="222431.63099000006"/>
    <n v="492620.08805999992"/>
    <n v="519876.97231999965"/>
    <n v="35563119.782749981"/>
    <n v="35274659.092"/>
    <n v="145.131"/>
    <n v="140.405"/>
    <n v="380.37621999999999"/>
    <n v="83.249479999999991"/>
    <n v="250762.18552999999"/>
    <n v="222431.63099000001"/>
    <n v="374656.12874999997"/>
    <n v="382430.03966000001"/>
    <n v="0"/>
    <n v="0"/>
    <n v="0"/>
    <n v="0"/>
    <n v="0"/>
    <n v="0"/>
    <s v="Camiones"/>
    <s v="Automóviles"/>
    <s v="Automóviles"/>
    <x v="31"/>
    <x v="0"/>
    <n v="3631207.3068499998"/>
    <n v="3833520.1551100002"/>
    <n v="558940177.29368985"/>
    <n v="533186385.44996989"/>
    <n v="535437122.91273993"/>
    <n v="512068683.5256899"/>
    <n v="37709407.170060001"/>
    <n v="36344121.306299999"/>
    <n v="21653502.093650013"/>
    <n v="20013592.176389989"/>
    <n v="1324921.2012700001"/>
    <n v="1261437.00364"/>
    <n v="1.1759464733831149"/>
    <n v="1.1842611373999337"/>
    <n v="13033.139389999968"/>
    <n v="3.0280803082032959"/>
    <n v="33.469344691966526"/>
    <n v="34.120554821050263"/>
    <n v="12.211983681391009"/>
    <n v="11.227521623598969"/>
    <n v="7.9336297830133851E-2"/>
    <n v="8.281877082741379E-2"/>
    <n v="8.0723986227961619E-2"/>
    <n v="8.4053041751460056E-2"/>
    <m/>
    <m/>
    <m/>
    <n v="0"/>
    <m/>
    <n v="0"/>
    <m/>
    <n v="0"/>
    <m/>
    <n v="12.73674720358169"/>
    <n v="56.548981511425303"/>
    <n v="51.679094465847164"/>
    <n v="1.1580675700654315"/>
    <n v="12.73674720358169"/>
    <n v="-2.0327668079922367"/>
    <n v="66.931291466295022"/>
    <n v="58.162698512845168"/>
    <s v="Medianas"/>
    <n v="2025"/>
    <n v="2"/>
    <d v="2026-08-03T00:00:00"/>
    <n v="1.0336597699512124"/>
    <s v="42 Camiones"/>
    <n v="3.0280803082032959"/>
    <n v="-0.32689352603313088"/>
    <n v="12.736747203581681"/>
    <n v="9.0656234100150055"/>
    <n v="2.2101963824367825E-3"/>
    <n v="1.3828501082621851E-4"/>
    <m/>
    <m/>
    <m/>
    <m/>
    <n v="2.0972994851741066E-3"/>
    <n v="1.4024744415557845E-4"/>
    <x v="31"/>
    <x v="14"/>
  </r>
  <r>
    <n v="2026"/>
    <n v="6"/>
    <n v="23"/>
    <x v="28"/>
    <s v="Automoviles Turistas"/>
    <n v="17"/>
    <s v="4523540f1504cd17100c4835e85b7eefd49911580f8efff0599a8f283be6b9e3"/>
    <s v="62494afd1a4895e2be1120874c058412e30b56ad7bf55525b0ac454fd367add2"/>
    <x v="14"/>
    <n v="367.70721000000003"/>
    <n v="398.49809000000005"/>
    <n v="1077.1180899999999"/>
    <n v="1261.6860200000003"/>
    <n v="-200.18710000000002"/>
    <n v="2427.1383600000008"/>
    <n v="-1302.7963800000005"/>
    <n v="2853.2411300000012"/>
    <n v="35563119.782749981"/>
    <n v="35274659.092"/>
    <n v="145.131"/>
    <n v="140.405"/>
    <n v="0"/>
    <n v="0"/>
    <n v="-200.18710000000002"/>
    <n v="2427.1383599999999"/>
    <n v="470.22444999999999"/>
    <n v="570.52647000000002"/>
    <n v="0"/>
    <n v="0"/>
    <n v="0"/>
    <n v="0"/>
    <n v="0"/>
    <n v="0"/>
    <s v="Automoviles Turistas"/>
    <s v="Automóviles"/>
    <s v="Automóviles"/>
    <x v="32"/>
    <x v="0"/>
    <n v="12771305.68936"/>
    <n v="12724961.123440001"/>
    <n v="558940177.29368985"/>
    <n v="533186385.44996989"/>
    <n v="535437122.91273993"/>
    <n v="512068683.5256899"/>
    <n v="1083502.1167600001"/>
    <n v="1101931.6082300001"/>
    <n v="570070.38715999969"/>
    <n v="595710.09883999999"/>
    <n v="2653823.6120300004"/>
    <n v="2582791.4039799999"/>
    <n v="3.3936916625465954E-2"/>
    <n v="3.6163595546559887E-2"/>
    <n v="-30.790880000000016"/>
    <n v="-7.7267321406734979"/>
    <n v="1.3855751690999849E-2"/>
    <n v="1.5428969191469627E-2"/>
    <n v="2.8791669304912451E-3"/>
    <n v="3.1316252060365596E-3"/>
    <n v="6.5786505414655802E-5"/>
    <n v="6.8674209214276911E-5"/>
    <n v="7.4738984504208058E-5"/>
    <n v="7.782121868032725E-5"/>
    <m/>
    <m/>
    <m/>
    <n v="0"/>
    <m/>
    <n v="0"/>
    <m/>
    <n v="0"/>
    <m/>
    <n v="-108.24786519380791"/>
    <n v="-54.441983881686738"/>
    <n v="609.07151650337914"/>
    <n v="-3.5116207491025876E-2"/>
    <n v="-108.24786519380791"/>
    <n v="-17.58060760966972"/>
    <n v="-42.572669285912298"/>
    <n v="425.42081526909692"/>
    <s v="Medianas"/>
    <n v="2025"/>
    <n v="2"/>
    <d v="2026-08-03T00:00:00"/>
    <n v="1.0336597699512124"/>
    <s v="43 Automoviles Turistas"/>
    <n v="-7.7267321406734979"/>
    <n v="-10.731489662520492"/>
    <n v="-108.24786519380791"/>
    <n v="-107.97928431924674"/>
    <n v="3.0287502800090668E-6"/>
    <n v="1.1517143100438273E-7"/>
    <m/>
    <m/>
    <m/>
    <m/>
    <n v="3.5708622766692064E-6"/>
    <n v="1.3078056428551659E-7"/>
    <x v="32"/>
    <x v="14"/>
  </r>
  <r>
    <n v="2026"/>
    <n v="6"/>
    <n v="16"/>
    <x v="50"/>
    <s v="Otros Automoviles y Obligatorios"/>
    <n v="14"/>
    <s v="8527a891e224136950ff32ca212b45bc93f69fbb801c3b1ebedac52775f99e61"/>
    <s v="62494afd1a4895e2be1120874c058412e30b56ad7bf55525b0ac454fd367add2"/>
    <x v="14"/>
    <n v="1546.1775600000001"/>
    <n v="3265.8984799999998"/>
    <n v="2676.07816"/>
    <n v="4389.1510100000005"/>
    <n v="1523.9151400000001"/>
    <n v="2166.6304399999999"/>
    <n v="3893.6483899999998"/>
    <n v="5707.0777299999991"/>
    <n v="35563119.782749981"/>
    <n v="35274659.092"/>
    <n v="145.131"/>
    <n v="140.405"/>
    <n v="0"/>
    <n v="0"/>
    <n v="1523.9151399999998"/>
    <n v="2166.6304399999999"/>
    <n v="1316.3178899999998"/>
    <n v="2716.9888799999999"/>
    <n v="0"/>
    <n v="0"/>
    <n v="0"/>
    <n v="0"/>
    <n v="0"/>
    <n v="0"/>
    <s v="Otros Automoviles y Obligatorios"/>
    <s v="Automóviles"/>
    <s v="Automóviles"/>
    <x v="33"/>
    <x v="0"/>
    <n v="2810084.57234"/>
    <n v="2671500.3155200002"/>
    <n v="558940177.29368985"/>
    <n v="533186385.44996989"/>
    <n v="535437122.91273993"/>
    <n v="512068683.5256899"/>
    <n v="2871037.3136300002"/>
    <n v="3742304.2039899998"/>
    <n v="1507098.5276000006"/>
    <n v="1502862.6272099994"/>
    <n v="118376.52676000001"/>
    <n v="180018.72031"/>
    <n v="5.3854317833476301E-2"/>
    <n v="8.7269722127825369E-2"/>
    <n v="-1719.7209199999998"/>
    <n v="-52.656900712970113"/>
    <n v="1.3061521589789209"/>
    <n v="1.8141993645860728"/>
    <n v="5.5022456449147883E-2"/>
    <n v="0.12224960113337294"/>
    <n v="2.7662666289018185E-4"/>
    <n v="2.8876921188969939E-4"/>
    <n v="6.1252473227421645E-4"/>
    <n v="6.3778523957248672E-4"/>
    <m/>
    <m/>
    <m/>
    <n v="0"/>
    <m/>
    <n v="0"/>
    <m/>
    <n v="0"/>
    <m/>
    <n v="-29.664279063669021"/>
    <n v="98.560164073264659"/>
    <n v="66.341022333309027"/>
    <n v="0.10111582700746044"/>
    <n v="-29.664279063669031"/>
    <n v="-51.552326927447709"/>
    <n v="115.77105740012392"/>
    <n v="79.743809625013995"/>
    <s v="Medianas"/>
    <n v="2025"/>
    <n v="2"/>
    <d v="2026-08-03T00:00:00"/>
    <n v="1.0336597699512124"/>
    <s v="44 Otros Automoviles y Obligatorios"/>
    <n v="-52.656900712970113"/>
    <n v="-54.198566430359932"/>
    <n v="-29.664279063669014"/>
    <n v="-31.954669243197159"/>
    <n v="7.5248689551079305E-6"/>
    <n v="2.9002875493090836E-7"/>
    <m/>
    <m/>
    <m/>
    <m/>
    <n v="1.2422309132198786E-5"/>
    <n v="7.6160044002678535E-7"/>
    <x v="33"/>
    <x v="14"/>
  </r>
  <r>
    <n v="2026"/>
    <n v="6"/>
    <n v="18"/>
    <x v="24"/>
    <s v="Daños Sin Autos"/>
    <n v="5"/>
    <s v="ef2d127de37b942baad06145e54b0c619a1f22327b2ebbcfbec78f5564afe39d"/>
    <s v="62494afd1a4895e2be1120874c058412e30b56ad7bf55525b0ac454fd367add2"/>
    <x v="14"/>
    <n v="2178095.8722700002"/>
    <n v="2108114.52397"/>
    <n v="4378591.2886800002"/>
    <n v="4078866.87005"/>
    <n v="69457.446670000005"/>
    <n v="36155.227230000004"/>
    <n v="182074.68398"/>
    <n v="175394.88365000003"/>
    <n v="35563119.782749981"/>
    <n v="35274659.092"/>
    <n v="145.131"/>
    <n v="140.405"/>
    <n v="0"/>
    <n v="0"/>
    <n v="51566.461740000006"/>
    <n v="40954.249579999989"/>
    <n v="1719760.3239000002"/>
    <n v="1607556.2548700001"/>
    <n v="0"/>
    <n v="0"/>
    <n v="0"/>
    <n v="0"/>
    <n v="0"/>
    <n v="0"/>
    <s v="Daños Sin Autos"/>
    <s v="Totales"/>
    <s v="Daños Sin Autos Total"/>
    <x v="34"/>
    <x v="0"/>
    <n v="12682763.976389999"/>
    <n v="13516428.326850001"/>
    <n v="558940177.29368985"/>
    <n v="533186385.44996989"/>
    <n v="535437122.91273993"/>
    <n v="512068683.5256899"/>
    <n v="89202364.570290014"/>
    <n v="95692945.958029971"/>
    <n v="24696454.174569987"/>
    <n v="24212646.750889998"/>
    <n v="2178552.2119299998"/>
    <n v="2108524.2144900002"/>
    <n v="2.4417467886220616"/>
    <n v="2.2029988761079622"/>
    <n v="69981.348300000187"/>
    <n v="3.3196179573873996"/>
    <n v="99.97905307674057"/>
    <n v="99.980569797719909"/>
    <n v="17.173668739122668"/>
    <n v="15.596683332254946"/>
    <n v="0.38968318270052366"/>
    <n v="0.40678835647803296"/>
    <n v="0.39538041133419177"/>
    <n v="0.41168589132520894"/>
    <m/>
    <m/>
    <m/>
    <n v="0"/>
    <m/>
    <n v="0"/>
    <m/>
    <n v="0"/>
    <m/>
    <n v="92.109003293353098"/>
    <n v="3.1889067673413205"/>
    <n v="1.715050431032205"/>
    <n v="0.28124461179338267"/>
    <n v="25.912358958672009"/>
    <n v="6.9797911388845169"/>
    <n v="2.9984679273830293"/>
    <n v="2.5476091089149397"/>
    <s v="Medianas"/>
    <n v="2025"/>
    <n v="2"/>
    <d v="2026-08-03T00:00:00"/>
    <n v="1.0336597699512124"/>
    <s v="46 Daños Sin Autos Total"/>
    <n v="3.3196179573873996"/>
    <n v="-4.4849416685738462E-2"/>
    <n v="92.109003293353098"/>
    <n v="85.853226446474196"/>
    <n v="1.2312168660759204E-2"/>
    <n v="5.9621273797461505E-4"/>
    <m/>
    <m/>
    <m/>
    <m/>
    <n v="1.1544133490372937E-2"/>
    <n v="4.8532040481329451E-4"/>
    <x v="34"/>
    <x v="14"/>
  </r>
  <r>
    <n v="2026"/>
    <n v="6"/>
    <n v="27"/>
    <x v="34"/>
    <s v="Responsabilidad Civil y Riesgos Profesionales"/>
    <n v="21"/>
    <s v="6f4b6612125fb3a0daecd2799dfd6c9c299424fd920f9b308110a2c1fbd8f443"/>
    <s v="62494afd1a4895e2be1120874c058412e30b56ad7bf55525b0ac454fd367add2"/>
    <x v="14"/>
    <n v="208128.69750000001"/>
    <n v="209874.11574000001"/>
    <n v="448623.89867000002"/>
    <n v="416857.18823999999"/>
    <n v="51382.236669999991"/>
    <n v="79853.789960000009"/>
    <n v="119043.17129000001"/>
    <n v="89614.768269999957"/>
    <n v="35563119.782749981"/>
    <n v="35274659.092"/>
    <n v="145.131"/>
    <n v="140.405"/>
    <n v="0"/>
    <n v="0"/>
    <n v="51382.236669999998"/>
    <n v="78678.76122"/>
    <n v="207215.21033"/>
    <n v="213366.66684999998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7862685.1248199996"/>
    <n v="7432464.5520399995"/>
    <n v="558940177.29368985"/>
    <n v="533186385.44996989"/>
    <n v="535437122.91273993"/>
    <n v="512068683.5256899"/>
    <n v="12032871.974339999"/>
    <n v="12141199.838969996"/>
    <n v="5707796.6931599993"/>
    <n v="3790374.5277900007"/>
    <n v="208128.69750000001"/>
    <n v="209874.11574000001"/>
    <n v="1.7296676798675557"/>
    <n v="1.7286109982833853"/>
    <n v="-1745.4182399999991"/>
    <n v="-0.83165007454386597"/>
    <n v="100"/>
    <n v="100"/>
    <n v="2.6470435251566138"/>
    <n v="2.8237486269933916"/>
    <n v="3.7236310065905449E-2"/>
    <n v="3.8870800808093894E-2"/>
    <n v="3.9362242072794443E-2"/>
    <n v="4.0985540122269723E-2"/>
    <m/>
    <m/>
    <m/>
    <n v="0"/>
    <m/>
    <n v="0"/>
    <m/>
    <n v="0"/>
    <m/>
    <n v="-35.654604877566683"/>
    <n v="24.687723167056284"/>
    <n v="38.04842234996044"/>
    <n v="0.90021140261660781"/>
    <n v="-34.693637935749898"/>
    <n v="-2.8830447655277647"/>
    <n v="24.796556482591871"/>
    <n v="36.874907585875341"/>
    <s v="Medianas"/>
    <n v="2025"/>
    <n v="2"/>
    <d v="2026-08-03T00:00:00"/>
    <n v="1.0336597699512124"/>
    <s v="46 Responsabilidad Civil y Riesgos Profesionales"/>
    <n v="-0.83165007454386597"/>
    <n v="-4.0609368688724716"/>
    <n v="-35.654604877566683"/>
    <n v="-37.749927981167005"/>
    <n v="1.2614863414981007E-3"/>
    <n v="2.9917502827784133E-4"/>
    <m/>
    <m/>
    <m/>
    <m/>
    <n v="1.1798019353853268E-3"/>
    <n v="2.9880959833862819E-4"/>
    <x v="35"/>
    <x v="14"/>
  </r>
  <r>
    <n v="2026"/>
    <n v="6"/>
    <n v="79"/>
    <x v="1"/>
    <s v="RC General"/>
    <n v="51"/>
    <s v="031b4af5197ec30a926f48cf40e11a7dbc470048a21e4003b7a3c07c5dab1baa"/>
    <s v="62494afd1a4895e2be1120874c058412e30b56ad7bf55525b0ac454fd367add2"/>
    <x v="14"/>
    <n v="180895.48337"/>
    <n v="152203.81825000001"/>
    <n v="315197.97013000003"/>
    <n v="250712.54074000003"/>
    <n v="21283.969879999997"/>
    <n v="21622.065890000002"/>
    <n v="37952.496359999997"/>
    <n v="35644.347609999997"/>
    <n v="35563119.782749981"/>
    <n v="35274659.092"/>
    <n v="145.131"/>
    <n v="140.405"/>
    <n v="0"/>
    <n v="0"/>
    <n v="18401.553329999999"/>
    <n v="19609.142800000001"/>
    <n v="160330.47771000001"/>
    <n v="117637.50652"/>
    <n v="0"/>
    <n v="0"/>
    <n v="0"/>
    <n v="0"/>
    <n v="0"/>
    <n v="0"/>
    <s v="RC General"/>
    <s v="Daños Sin Autos"/>
    <s v="Responsabilidad Civil y Riesgos Profesionales"/>
    <x v="36"/>
    <x v="0"/>
    <n v="55806634.746509999"/>
    <n v="49586162.051349998"/>
    <n v="558940177.29368985"/>
    <n v="533186385.44996989"/>
    <n v="535437122.91273993"/>
    <n v="512068683.5256899"/>
    <n v="8729513.125500001"/>
    <n v="9582692.5877899975"/>
    <n v="5055557.2443700004"/>
    <n v="2932303.7598800003"/>
    <n v="180895.48337"/>
    <n v="152203.81825000001"/>
    <n v="2.0722287803380652"/>
    <n v="1.5883199513666328"/>
    <n v="28691.665119999991"/>
    <n v="18.850818231690436"/>
    <n v="100"/>
    <n v="100"/>
    <n v="0.32414691226532477"/>
    <n v="0.30694817254132745"/>
    <n v="3.2364015098336758E-2"/>
    <n v="3.3784636071914745E-2"/>
    <n v="2.8546081146005115E-2"/>
    <n v="2.9723320942426686E-2"/>
    <m/>
    <m/>
    <m/>
    <n v="0"/>
    <m/>
    <n v="0"/>
    <m/>
    <n v="0"/>
    <m/>
    <n v="-1.5636619170436017"/>
    <n v="11.765893478095411"/>
    <n v="14.205994395281868"/>
    <n v="0.42100146138593086"/>
    <n v="-6.1582981077581973"/>
    <n v="36.291972222942029"/>
    <n v="11.477264705269615"/>
    <n v="16.669124822588941"/>
    <s v="Medianas"/>
    <n v="2025"/>
    <n v="2"/>
    <d v="2026-08-03T00:00:00"/>
    <n v="1.0336597699512124"/>
    <s v="47 RC General"/>
    <n v="18.850818231690436"/>
    <n v="14.98059776216315"/>
    <n v="-1.5636619170436017"/>
    <n v="-4.7691117091627913"/>
    <n v="8.8630573486100039E-4"/>
    <n v="4.2941321180613856E-4"/>
    <m/>
    <m/>
    <m/>
    <m/>
    <n v="7.0957428379554959E-4"/>
    <n v="2.5227602679093032E-4"/>
    <x v="36"/>
    <x v="14"/>
  </r>
  <r>
    <n v="2026"/>
    <n v="6"/>
    <n v="74"/>
    <x v="13"/>
    <s v="RC Aviones y Barcos"/>
    <n v="46"/>
    <s v="25fc0e7096fc653718202dc30b0c580b8ab87eac11a700cba03a7c021bc35b0c"/>
    <s v="62494afd1a4895e2be1120874c058412e30b56ad7bf55525b0ac454fd367add2"/>
    <x v="14"/>
    <n v="4138.9051200000004"/>
    <n v="54204.017049999995"/>
    <n v="21935.650390000003"/>
    <n v="54612.651069999993"/>
    <n v="33516.181570000001"/>
    <n v="262.33366000000001"/>
    <n v="34513.136960000003"/>
    <n v="572.39168999999993"/>
    <n v="35563119.782749981"/>
    <n v="35274659.092"/>
    <n v="145.131"/>
    <n v="140.405"/>
    <n v="0"/>
    <n v="0"/>
    <n v="-277.67660999999998"/>
    <n v="-546.49252000000001"/>
    <n v="3911.60347"/>
    <n v="-1223.4039299999999"/>
    <n v="0"/>
    <n v="0"/>
    <n v="0"/>
    <n v="0"/>
    <n v="0"/>
    <n v="0"/>
    <s v="RC Aviones y Barcos"/>
    <s v="Daños Sin Autos"/>
    <s v="Responsabilidad Civil y Riesgos Profesionales"/>
    <x v="37"/>
    <x v="0"/>
    <n v="11913490.27224"/>
    <n v="12179486.698700001"/>
    <n v="558940177.29368985"/>
    <n v="533186385.44996989"/>
    <n v="535437122.91273993"/>
    <n v="512068683.5256899"/>
    <n v="1742271.2390899998"/>
    <n v="1292434.1434399998"/>
    <n v="183427.25303000005"/>
    <n v="515183.78324999998"/>
    <n v="1407250.6108599999"/>
    <n v="1173774.0182999999"/>
    <n v="0.23755802352346578"/>
    <n v="4.1939480881964464"/>
    <n v="-50065.111929999992"/>
    <n v="-92.364209619035975"/>
    <n v="0.29411286717940238"/>
    <n v="4.6179261258913149"/>
    <n v="3.4741331259103753E-2"/>
    <n v="0.44504352597868968"/>
    <n v="7.4049161039737741E-4"/>
    <n v="7.7299554754153962E-4"/>
    <n v="1.0166054222156443E-2"/>
    <n v="1.0585302088148618E-2"/>
    <m/>
    <m/>
    <m/>
    <n v="0"/>
    <m/>
    <n v="0"/>
    <m/>
    <n v="0"/>
    <m/>
    <n v="12676.165121166685"/>
    <n v="809.78376160504979"/>
    <n v="0.48397457287715923"/>
    <n v="18.272192935538499"/>
    <n v="-49.189311868349094"/>
    <n v="-419.73115126416178"/>
    <n v="-7.0987924039243175"/>
    <n v="44.669835252204891"/>
    <s v="Medianas"/>
    <n v="2025"/>
    <n v="2"/>
    <d v="2026-08-03T00:00:00"/>
    <n v="1.0336597699512124"/>
    <s v="48 RC Aviones y Barcos"/>
    <n v="-92.364209619035975"/>
    <n v="-92.612859082902659"/>
    <n v="12676.165121166687"/>
    <n v="12260.126119419065"/>
    <n v="6.1680894488452524E-5"/>
    <n v="5.6433814540375514E-6"/>
    <m/>
    <m/>
    <m/>
    <m/>
    <n v="1.5456639167228079E-4"/>
    <n v="1.7589200566486625E-3"/>
    <x v="37"/>
    <x v="14"/>
  </r>
  <r>
    <n v="2026"/>
    <n v="6"/>
    <n v="92"/>
    <x v="12"/>
    <s v="RC Viajero"/>
    <n v="219"/>
    <s v="314f04b30f62e0056bd059354a5536fb2e302107eed143b5fa2aa0bbba07f608"/>
    <s v="62494afd1a4895e2be1120874c058412e30b56ad7bf55525b0ac454fd367add2"/>
    <x v="14"/>
    <n v="736.90931999999998"/>
    <n v="2498.7937999999999"/>
    <n v="3554.8070500000003"/>
    <n v="5266.1676799999987"/>
    <n v="-1.903649999999999"/>
    <n v="-302.34316000000001"/>
    <n v="7207.1074399999998"/>
    <n v="450.41791000000006"/>
    <n v="35563119.782749981"/>
    <n v="35274659.092"/>
    <n v="145.131"/>
    <n v="140.405"/>
    <n v="0"/>
    <n v="0"/>
    <n v="-16.76153"/>
    <n v="-125.16999"/>
    <n v="843.15287999999998"/>
    <n v="979.05971"/>
    <n v="0"/>
    <n v="0"/>
    <n v="0"/>
    <n v="0"/>
    <n v="0"/>
    <n v="0"/>
    <s v="RC Viajero"/>
    <s v="Daños Sin Autos"/>
    <s v="Responsabilidad Civil y Riesgos Profesionales"/>
    <x v="38"/>
    <x v="0"/>
    <n v="6747132.6749999998"/>
    <n v="6380210.4408900002"/>
    <n v="558940177.29368985"/>
    <n v="533186385.44996989"/>
    <n v="535437122.91273993"/>
    <n v="512068683.5256899"/>
    <n v="260336.58478"/>
    <n v="211800.12452000001"/>
    <n v="57019.792599999993"/>
    <n v="27834.588710000007"/>
    <n v="2692630.1853400003"/>
    <n v="2245361.432"/>
    <n v="0.28306022398762448"/>
    <n v="1.1797886359429604"/>
    <n v="-1761.8844799999999"/>
    <n v="-70.509398574624285"/>
    <n v="2.7367639418591376E-2"/>
    <n v="0.11128692977389663"/>
    <n v="1.0921814576589752E-2"/>
    <n v="3.9164755193426402E-2"/>
    <n v="1.3184046342276052E-4"/>
    <n v="1.3762761087450672E-4"/>
    <n v="4.6865296417709592E-4"/>
    <n v="4.879802027328309E-4"/>
    <m/>
    <m/>
    <m/>
    <n v="0"/>
    <m/>
    <n v="0"/>
    <m/>
    <n v="0"/>
    <m/>
    <n v="-99.370367763570371"/>
    <n v="-0.25832893523452777"/>
    <n v="-12.099564197734123"/>
    <n v="-3.3385775591193555E-3"/>
    <n v="-86.60898670679768"/>
    <n v="-13.881362761827877"/>
    <n v="-1.9879585775713655"/>
    <n v="-12.784714631960496"/>
    <s v="Medianas"/>
    <n v="2025"/>
    <n v="2"/>
    <d v="2026-08-03T00:00:00"/>
    <n v="1.0336597699512124"/>
    <s v="49 RC Viajero"/>
    <n v="-70.509398574624285"/>
    <n v="-71.469721195817044"/>
    <n v="-99.370367763570385"/>
    <n v="-99.3908709086556"/>
    <n v="9.9957682894971225E-6"/>
    <n v="8.0123090403924152E-6"/>
    <m/>
    <m/>
    <m/>
    <m/>
    <n v="1.4904468475545589E-5"/>
    <n v="1.3919012255001509E-4"/>
    <x v="38"/>
    <x v="14"/>
  </r>
  <r>
    <n v="2026"/>
    <n v="6"/>
    <n v="3"/>
    <x v="19"/>
    <s v="Maritimo y Transportes"/>
    <n v="3"/>
    <s v="4e07408562bedb8b60ce05c1decfe3ad16b72230967de01f640b7e4729b49fce"/>
    <s v="62494afd1a4895e2be1120874c058412e30b56ad7bf55525b0ac454fd367add2"/>
    <x v="14"/>
    <n v="196129.11796"/>
    <n v="203566.30633000002"/>
    <n v="344177.82160999998"/>
    <n v="378352.35719999997"/>
    <n v="116834.28768999997"/>
    <n v="8497.0398399999958"/>
    <n v="272026.85487000016"/>
    <n v="190459.04288000002"/>
    <n v="35563119.782749981"/>
    <n v="35274659.092"/>
    <n v="145.131"/>
    <n v="140.405"/>
    <n v="2784.5093199999997"/>
    <n v="1318.7911299999998"/>
    <n v="34001.689810000003"/>
    <n v="20668.867010000002"/>
    <n v="52068.118409999995"/>
    <n v="60802.914990000005"/>
    <n v="0"/>
    <n v="0"/>
    <n v="0"/>
    <n v="0"/>
    <n v="0"/>
    <n v="0"/>
    <s v="Maritimo y Transportes"/>
    <s v="Daños Sin Autos"/>
    <s v="Maritimo y Transportes"/>
    <x v="40"/>
    <x v="0"/>
    <n v="17351290.107669998"/>
    <n v="15439688.598989999"/>
    <n v="558940177.29368985"/>
    <n v="533186385.44996989"/>
    <n v="535437122.91273993"/>
    <n v="512068683.5256899"/>
    <n v="14105050.96421"/>
    <n v="15962808.80302"/>
    <n v="3896017.91072"/>
    <n v="-67081.096579998208"/>
    <n v="196129.11796"/>
    <n v="203566.30633000002"/>
    <n v="1.3904885452569853"/>
    <n v="1.2752536777330026"/>
    <n v="-7437.188370000018"/>
    <n v="-3.6534476181650843"/>
    <n v="100"/>
    <n v="100"/>
    <n v="1.1303431430340889"/>
    <n v="1.3184612178209119"/>
    <n v="3.5089465013882125E-2"/>
    <n v="3.6629719824630667E-2"/>
    <n v="3.8179201848562792E-2"/>
    <n v="3.9753711343643874E-2"/>
    <m/>
    <m/>
    <m/>
    <n v="0"/>
    <m/>
    <n v="0"/>
    <m/>
    <n v="0"/>
    <m/>
    <n v="1274.9998810173877"/>
    <n v="59.570087759140392"/>
    <n v="4.1740895107786153"/>
    <n v="2.9988128999234633"/>
    <n v="64.506790786109946"/>
    <n v="-14.365752992988224"/>
    <n v="65.302320975496926"/>
    <n v="33.993217288018712"/>
    <s v="Medianas"/>
    <n v="2025"/>
    <n v="2"/>
    <d v="2026-08-03T00:00:00"/>
    <n v="1.0336597699512124"/>
    <s v="51 Maritimo y Transportes"/>
    <n v="-3.6534476181650843"/>
    <n v="-6.7908462894107151"/>
    <n v="1274.9998810173877"/>
    <n v="1230.2248196060548"/>
    <n v="9.6779423096886069E-4"/>
    <n v="1.9334583944908873E-4"/>
    <m/>
    <m/>
    <m/>
    <m/>
    <n v="1.0708243875242056E-3"/>
    <n v="1.6262719425715486E-4"/>
    <x v="40"/>
    <x v="14"/>
  </r>
  <r>
    <n v="2026"/>
    <n v="6"/>
    <n v="22"/>
    <x v="29"/>
    <s v="MyT Carga"/>
    <n v="16"/>
    <s v="b17ef6d19c7a5b1ee83b907c595526dcb1eb06db8227d650d5dda0a9f4ce8cd9"/>
    <s v="62494afd1a4895e2be1120874c058412e30b56ad7bf55525b0ac454fd367add2"/>
    <x v="14"/>
    <n v="180483.89434"/>
    <n v="283180.97051000001"/>
    <n v="414639.48518000002"/>
    <n v="512722.24261999998"/>
    <n v="77430.740950000007"/>
    <n v="192373.22466000004"/>
    <n v="157295.33803000004"/>
    <n v="294742.56711000006"/>
    <n v="35563119.782749981"/>
    <n v="35274659.092"/>
    <n v="145.131"/>
    <n v="140.405"/>
    <n v="0"/>
    <n v="0"/>
    <n v="43225.475909999994"/>
    <n v="84665.088860000003"/>
    <n v="125144.16016"/>
    <n v="121276.88974"/>
    <n v="0"/>
    <n v="0"/>
    <n v="0"/>
    <n v="0"/>
    <n v="0"/>
    <n v="0"/>
    <s v="MyT Carga"/>
    <s v="Daños Sin Autos"/>
    <s v="Maritimo y Transportes"/>
    <x v="41"/>
    <x v="0"/>
    <n v="18235846.34637"/>
    <n v="17846008.112819999"/>
    <n v="558940177.29368985"/>
    <n v="533186385.44996989"/>
    <n v="535437122.91273993"/>
    <n v="512068683.5256899"/>
    <n v="7315033.6216200003"/>
    <n v="7755472.2297"/>
    <n v="2759672.59131"/>
    <n v="3877269.6166600003"/>
    <n v="414343.71247000003"/>
    <n v="440100.55529000005"/>
    <n v="2.4673009541141346"/>
    <n v="3.6513697957107389"/>
    <n v="-102697.07617000001"/>
    <n v="-36.265528712980185"/>
    <n v="43.558979877863521"/>
    <n v="64.344606500984895"/>
    <n v="0.98972041610740391"/>
    <n v="1.586802878939475"/>
    <n v="3.2290377695494671E-2"/>
    <n v="3.3707766349516527E-2"/>
    <n v="5.3111065518114502E-2"/>
    <n v="5.5301364762290361E-2"/>
    <m/>
    <m/>
    <m/>
    <n v="0"/>
    <m/>
    <n v="0"/>
    <m/>
    <n v="0"/>
    <m/>
    <n v="-59.749730719100377"/>
    <n v="42.901745462192913"/>
    <n v="67.932963261458539"/>
    <n v="2.8057944697433874"/>
    <n v="-48.945336865497744"/>
    <n v="3.1887941950777821"/>
    <n v="34.54054576317035"/>
    <n v="69.811395263771715"/>
    <s v="Medianas"/>
    <n v="2025"/>
    <n v="2"/>
    <d v="2026-08-03T00:00:00"/>
    <n v="1.0336597699512124"/>
    <s v="52 MyT Carga"/>
    <n v="-36.265528712980185"/>
    <n v="-38.340957885951191"/>
    <n v="-59.749730719100377"/>
    <n v="-61.060427762609557"/>
    <n v="1.1659255085407958E-3"/>
    <n v="6.0875739981725192E-4"/>
    <m/>
    <m/>
    <m/>
    <m/>
    <n v="1.45112213780493E-3"/>
    <n v="1.3332501385028685E-3"/>
    <x v="41"/>
    <x v="14"/>
  </r>
  <r>
    <n v="2026"/>
    <n v="6"/>
    <n v="43"/>
    <x v="0"/>
    <s v="MyT Cascos"/>
    <n v="31"/>
    <s v="eb1e33e8a81b697b75855af6bfcdbcbf7cbbde9f94962ceaec1ed8af21f5a50f"/>
    <s v="62494afd1a4895e2be1120874c058412e30b56ad7bf55525b0ac454fd367add2"/>
    <x v="14"/>
    <n v="19940.685600000001"/>
    <n v="33361.97567"/>
    <n v="73218.369199999986"/>
    <n v="62378.295510000004"/>
    <n v="26941.080599999994"/>
    <n v="33965.525310000005"/>
    <n v="41485.23199"/>
    <n v="39920.304629999999"/>
    <n v="35563119.782749981"/>
    <n v="35274659.092"/>
    <n v="145.131"/>
    <n v="140.405"/>
    <n v="0"/>
    <n v="0"/>
    <n v="2866.4263099999998"/>
    <n v="13901.85966"/>
    <n v="6580.4118799999997"/>
    <n v="7032.4636300000002"/>
    <n v="0"/>
    <n v="0"/>
    <n v="0"/>
    <n v="0"/>
    <n v="0"/>
    <n v="0"/>
    <s v="MyT Cascos"/>
    <s v="Daños Sin Autos"/>
    <s v="Maritimo y Transportes"/>
    <x v="42"/>
    <x v="0"/>
    <n v="63098720.828300007"/>
    <n v="63645419.190459996"/>
    <n v="558940177.29368985"/>
    <n v="533186385.44996989"/>
    <n v="535437122.91273993"/>
    <n v="512068683.5256899"/>
    <n v="6790017.3425900005"/>
    <n v="8207336.5733200004"/>
    <n v="1136345.31941"/>
    <n v="-3944350.71324"/>
    <n v="400439.73168999999"/>
    <n v="397139.60142999998"/>
    <n v="0.29367650469643392"/>
    <n v="0.40648967386632401"/>
    <n v="-13421.290069999999"/>
    <n v="-40.229302373326739"/>
    <n v="4.9796970734754815"/>
    <n v="8.4005663373463388"/>
    <n v="3.1602361091061182E-2"/>
    <n v="5.2418502532230515E-2"/>
    <n v="3.5675885202151704E-3"/>
    <n v="3.7241880972921876E-3"/>
    <n v="6.2570944383444739E-3"/>
    <n v="6.5151368836493719E-3"/>
    <m/>
    <m/>
    <m/>
    <n v="0"/>
    <m/>
    <n v="0"/>
    <m/>
    <n v="0"/>
    <m/>
    <n v="-20.681101339928041"/>
    <n v="135.10608983273872"/>
    <n v="101.80909441925748"/>
    <n v="2.3708533083929124"/>
    <n v="-79.380986572266977"/>
    <n v="-6.428070926262297"/>
    <n v="43.559983208832207"/>
    <n v="197.68121658952683"/>
    <s v="Medianas"/>
    <n v="2025"/>
    <n v="2"/>
    <d v="2026-08-03T00:00:00"/>
    <n v="1.0336597699512124"/>
    <s v="53 MyT Cascos"/>
    <n v="-40.229302373326739"/>
    <n v="-42.175656473992049"/>
    <n v="-20.681101339928045"/>
    <n v="-23.264016878768814"/>
    <n v="2.0588286305386183E-4"/>
    <n v="8.6245889410714574E-6"/>
    <m/>
    <m/>
    <m/>
    <m/>
    <n v="1.7654495555049672E-4"/>
    <n v="1.6523385495995044E-5"/>
    <x v="42"/>
    <x v="14"/>
  </r>
  <r>
    <n v="2026"/>
    <n v="6"/>
    <n v="10"/>
    <x v="17"/>
    <s v="Incendio"/>
    <n v="10"/>
    <s v="4a44dc15364204a80fe80e9039455cc1608281820fe2b24f1e5233ade6af1dd5"/>
    <s v="62494afd1a4895e2be1120874c058412e30b56ad7bf55525b0ac454fd367add2"/>
    <x v="14"/>
    <n v="429356.87274999998"/>
    <n v="441776.08194"/>
    <n v="667135.93054999993"/>
    <n v="800357.80666"/>
    <n v="77421.92806000002"/>
    <n v="54119.832859999988"/>
    <n v="449450.45386000007"/>
    <n v="115286.31506000001"/>
    <n v="35563119.782749981"/>
    <n v="35274659.092"/>
    <n v="145.131"/>
    <n v="140.405"/>
    <n v="0"/>
    <n v="0"/>
    <n v="14106.116390000001"/>
    <n v="24971.057000000001"/>
    <n v="178170.46828999999"/>
    <n v="136565.30363000001"/>
    <n v="0"/>
    <n v="0"/>
    <n v="0"/>
    <n v="0"/>
    <n v="0"/>
    <n v="0"/>
    <s v="Incendio"/>
    <s v="Daños Sin Autos"/>
    <s v="Incendio"/>
    <x v="43"/>
    <x v="0"/>
    <n v="3435865.2452399996"/>
    <n v="3211255.1390500003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2.2805611034921864"/>
    <n v="2.0887265917623421"/>
    <n v="-12419.209190000023"/>
    <n v="-2.8111999942284638"/>
    <m/>
    <m/>
    <n v="12.496324567583814"/>
    <n v="13.757115607783582"/>
    <n v="7.6816247997931714E-2"/>
    <n v="8.018810321076153E-2"/>
    <n v="8.2855844409300439E-2"/>
    <n v="8.6272817720132386E-2"/>
    <m/>
    <m/>
    <m/>
    <n v="0"/>
    <m/>
    <n v="0"/>
    <m/>
    <n v="0"/>
    <m/>
    <n v="43.056480348487234"/>
    <n v="18.03206911866069"/>
    <n v="12.250512210244622"/>
    <n v="0.98122499868390956"/>
    <n v="-43.510134993484648"/>
    <n v="30.465399009928575"/>
    <n v="7.9172022868796166"/>
    <n v="18.285066804123794"/>
    <s v="Medianas"/>
    <n v="2025"/>
    <n v="2"/>
    <d v="2026-08-03T00:00:00"/>
    <n v="1.0336597699512124"/>
    <s v="54 Incendio"/>
    <n v="-2.8111999942284638"/>
    <n v="-5.9760253508185404"/>
    <n v="43.056480348487234"/>
    <n v="38.398034350547796"/>
    <n v="1.8759207140021405E-3"/>
    <n v="5.2009589467614994E-4"/>
    <m/>
    <m/>
    <m/>
    <m/>
    <n v="2.2651970889238349E-3"/>
    <n v="4.3627787751351297E-4"/>
    <x v="43"/>
    <x v="14"/>
  </r>
  <r>
    <n v="2026"/>
    <n v="6"/>
    <n v="12"/>
    <x v="42"/>
    <s v="Riesgos Catastroficos"/>
    <n v="12"/>
    <s v="6b51d431df5d7f141cbececcf79edf3dd861c3b4069f0b11661a3eefacbba918"/>
    <s v="62494afd1a4895e2be1120874c058412e30b56ad7bf55525b0ac454fd367add2"/>
    <x v="14"/>
    <n v="345431.57698000001"/>
    <n v="621658.94652"/>
    <n v="1013514.0027299999"/>
    <n v="1038958.52792"/>
    <n v="173907.92208999998"/>
    <n v="25773.843550000001"/>
    <n v="348127.21591999993"/>
    <n v="68709.058339999989"/>
    <n v="35563119.782749981"/>
    <n v="35274659.092"/>
    <n v="145.131"/>
    <n v="140.405"/>
    <n v="0"/>
    <n v="0"/>
    <n v="801.44817"/>
    <n v="324.32408000000004"/>
    <n v="2103.9160400000001"/>
    <n v="5945.4032300000008"/>
    <n v="0"/>
    <n v="0"/>
    <n v="0"/>
    <n v="0"/>
    <n v="0"/>
    <n v="0"/>
    <s v="Riesgos Catastroficos"/>
    <s v="Daños Sin Autos"/>
    <s v="Riesgos Catastroficos"/>
    <x v="44"/>
    <x v="0"/>
    <n v="2879749.4015600001"/>
    <n v="4354857.8661599997"/>
    <n v="558940177.29368985"/>
    <n v="533186385.44996989"/>
    <n v="535437122.91273993"/>
    <n v="512068683.5256899"/>
    <n v="23861872.30387"/>
    <n v="25393145.209070001"/>
    <n v="2047024.05226"/>
    <n v="2089187.4729500005"/>
    <n v="345431.57698000001"/>
    <n v="621658.94652"/>
    <n v="1.4476298111945589"/>
    <n v="2.4481368550515517"/>
    <n v="-276227.36953999999"/>
    <n v="-44.433908831570754"/>
    <n v="100"/>
    <n v="100"/>
    <n v="11.995195720602457"/>
    <n v="14.275068569991303"/>
    <n v="6.1801171397721198E-2"/>
    <n v="6.451393864901947E-2"/>
    <n v="0.11659317707359797"/>
    <n v="0.1214014772861641"/>
    <m/>
    <m/>
    <m/>
    <n v="0"/>
    <m/>
    <n v="0"/>
    <m/>
    <n v="0"/>
    <m/>
    <n v="574.74578152314416"/>
    <n v="50.345114251112314"/>
    <n v="4.145978063097143"/>
    <n v="8.4956462479274908"/>
    <n v="147.11337190874016"/>
    <n v="-64.612727537405405"/>
    <n v="38.093163166340041"/>
    <n v="5.4550392539144896"/>
    <s v="Medianas"/>
    <n v="2025"/>
    <n v="2"/>
    <d v="2026-08-03T00:00:00"/>
    <n v="1.0336597699512124"/>
    <s v="55 Riesgos Catastroficos"/>
    <n v="-44.433908831570754"/>
    <n v="-46.243345456840309"/>
    <n v="574.74578152314416"/>
    <n v="552.77357321838235"/>
    <n v="2.8499018334763996E-3"/>
    <n v="2.0956320702591942E-4"/>
    <m/>
    <m/>
    <m/>
    <m/>
    <n v="2.9404921316107612E-3"/>
    <n v="5.9933740610617009E-4"/>
    <x v="44"/>
    <x v="14"/>
  </r>
  <r>
    <n v="2026"/>
    <n v="6"/>
    <n v="76"/>
    <x v="15"/>
    <s v="Terremoto y Erupcion Volcanica"/>
    <n v="48"/>
    <s v="98010bd9270f9b100b6214a21754fd33bdc8d41b2bc9f9dd16ff54d3c34ffd71"/>
    <s v="62494afd1a4895e2be1120874c058412e30b56ad7bf55525b0ac454fd367add2"/>
    <x v="14"/>
    <n v="158477.32033000002"/>
    <n v="189003.30227000001"/>
    <n v="357851.59688999993"/>
    <n v="403847.64062000002"/>
    <n v="-0.33017000000000002"/>
    <n v="38.201949999999997"/>
    <n v="-66.36148"/>
    <n v="-10.223330000000004"/>
    <n v="35563119.782749981"/>
    <n v="35274659.092"/>
    <n v="145.131"/>
    <n v="140.405"/>
    <n v="0"/>
    <n v="0"/>
    <n v="-0.33017000000000002"/>
    <n v="-31.21096"/>
    <n v="0"/>
    <n v="0"/>
    <n v="0"/>
    <n v="0"/>
    <n v="0"/>
    <n v="0"/>
    <n v="0"/>
    <n v="0"/>
    <s v="Terremoto y Erupcion Volcanica"/>
    <s v="Daños Sin Autos"/>
    <s v="Riesgos Catastroficos"/>
    <x v="45"/>
    <x v="0"/>
    <n v="1547102.12528"/>
    <n v="1710707.5392100001"/>
    <n v="558940177.29368985"/>
    <n v="533186385.44996989"/>
    <n v="535437122.91273993"/>
    <n v="512068683.5256899"/>
    <n v="9433065.3521900009"/>
    <n v="9697566.7351200003"/>
    <n v="907474.54581000016"/>
    <n v="276437.41434000002"/>
    <n v="319151.84912000003"/>
    <n v="371420.74998000002"/>
    <n v="1.6800193194167534"/>
    <n v="1.9489765570317701"/>
    <n v="-30525.981939999998"/>
    <n v="-16.151030999655347"/>
    <n v="49.655773816435911"/>
    <n v="50.886576013908034"/>
    <n v="10.243494449425453"/>
    <n v="11.048253306773944"/>
    <n v="2.8353181032239449E-2"/>
    <n v="2.9597746130842525E-2"/>
    <n v="3.5447886035292371E-2"/>
    <n v="3.6909756122689728E-2"/>
    <m/>
    <m/>
    <m/>
    <n v="0"/>
    <m/>
    <n v="0"/>
    <m/>
    <n v="0"/>
    <m/>
    <n v="-100.86427525296484"/>
    <n v="-2.0833895936180736E-4"/>
    <n v="2.0212318801407361E-2"/>
    <n v="-3.6383389652576373E-5"/>
    <n v="-98.942134429700332"/>
    <m/>
    <m/>
    <m/>
    <s v="Medianas"/>
    <n v="2025"/>
    <n v="2"/>
    <d v="2026-08-03T00:00:00"/>
    <n v="1.0336597699512124"/>
    <s v="56 Terremoto y Erupcion Volcanica"/>
    <n v="-16.151030999655347"/>
    <n v="-18.881462316848964"/>
    <n v="-100.86427525296484"/>
    <n v="-100.83613126687287"/>
    <n v="1.0062435440874259E-3"/>
    <n v="2.8224649136135313E-4"/>
    <m/>
    <m/>
    <m/>
    <m/>
    <n v="1.1429819166989105E-3"/>
    <n v="3.7985096198594131E-4"/>
    <x v="45"/>
    <x v="14"/>
  </r>
  <r>
    <n v="2026"/>
    <n v="6"/>
    <n v="10"/>
    <x v="17"/>
    <s v="Huracan y Otros Riesgos Hidrometeorologicos"/>
    <n v="10"/>
    <s v="4a44dc15364204a80fe80e9039455cc1608281820fe2b24f1e5233ade6af1dd5"/>
    <s v="62494afd1a4895e2be1120874c058412e30b56ad7bf55525b0ac454fd367add2"/>
    <x v="14"/>
    <n v="188431.90108000001"/>
    <n v="241554.99565"/>
    <n v="322900.45556000003"/>
    <n v="399939.52361000003"/>
    <n v="-9375.4981500000013"/>
    <n v="989.25875000000042"/>
    <n v="87258.673139999999"/>
    <n v="-223016.10949"/>
    <n v="35563119.782749981"/>
    <n v="35274659.092"/>
    <n v="145.131"/>
    <n v="140.405"/>
    <n v="0"/>
    <n v="0"/>
    <n v="-1207.0915199999999"/>
    <n v="772.84599000000003"/>
    <n v="31804.203320000001"/>
    <n v="37141.852350000001"/>
    <n v="0"/>
    <n v="0"/>
    <n v="0"/>
    <n v="0"/>
    <n v="0"/>
    <n v="0"/>
    <s v="Huracan y Otros Riesgos Hidrometeorologicos"/>
    <s v="Daños Sin Autos"/>
    <s v="Riesgos Catastroficos"/>
    <x v="46"/>
    <x v="0"/>
    <n v="3435865.2452399996"/>
    <n v="3211255.1390500003"/>
    <n v="558940177.29368985"/>
    <n v="533186385.44996989"/>
    <n v="535437122.91273993"/>
    <n v="512068683.5256899"/>
    <n v="14428806.951679999"/>
    <n v="15695578.629980002"/>
    <n v="1139589.9410999997"/>
    <n v="1835326.74049"/>
    <n v="326169.30888999999"/>
    <n v="369970.02918000001"/>
    <n v="1.3059423534532784"/>
    <n v="1.5390002582549438"/>
    <n v="-53123.094569999987"/>
    <n v="-21.992132444643143"/>
    <n v="57.771193041203126"/>
    <n v="65.290422628390061"/>
    <n v="5.4842634279982594"/>
    <n v="7.5221365226513974"/>
    <n v="3.3712355764504334E-2"/>
    <n v="3.5192162257062766E-2"/>
    <n v="4.5304044184501339E-2"/>
    <n v="4.717238203024799E-2"/>
    <m/>
    <m/>
    <m/>
    <n v="0"/>
    <m/>
    <n v="0"/>
    <m/>
    <n v="0"/>
    <m/>
    <n v="-1047.7296157350133"/>
    <n v="-4.9755365711772823"/>
    <n v="0.40953769030443998"/>
    <n v="-0.82270804715512103"/>
    <n v="-256.18784798249391"/>
    <n v="-14.370982307779279"/>
    <n v="-3.7953836096907452"/>
    <n v="2.080795493765943"/>
    <s v="Medianas"/>
    <n v="2025"/>
    <n v="2"/>
    <d v="2026-08-03T00:00:00"/>
    <n v="1.0336597699512124"/>
    <s v="57 Huracan y Otros Riesgos Hidrometeorologicos"/>
    <n v="-21.992132444643143"/>
    <n v="-24.532355981079988"/>
    <n v="-1047.7296157350136"/>
    <n v="-1016.868048158385"/>
    <n v="9.0796436739114228E-4"/>
    <n v="1.7054854305430874E-4"/>
    <m/>
    <m/>
    <m/>
    <m/>
    <n v="1.131921044673224E-3"/>
    <n v="2.3685217949087834E-4"/>
    <x v="46"/>
    <x v="14"/>
  </r>
  <r>
    <n v="2026"/>
    <n v="6"/>
    <n v="109"/>
    <x v="60"/>
    <s v="Diversos"/>
    <n v="228"/>
    <s v="9d693eeee1d1899cbc50b6d45df953d3835acf28ee869879b45565fccc814765"/>
    <s v="62494afd1a4895e2be1120874c058412e30b56ad7bf55525b0ac454fd367add2"/>
    <x v="14"/>
    <n v="438806.35664000001"/>
    <n v="475446.53949"/>
    <n v="1379469.92236"/>
    <n v="1408220.6048399997"/>
    <n v="429146.64430999995"/>
    <n v="1120399.7258099997"/>
    <n v="1254200.8808900004"/>
    <n v="1252059.0418100001"/>
    <n v="35563119.782749981"/>
    <n v="35274659.092"/>
    <n v="145.131"/>
    <n v="140.405"/>
    <n v="0"/>
    <n v="0"/>
    <n v="-1313.28385"/>
    <n v="8248.7604900000006"/>
    <n v="8787.8615100000006"/>
    <n v="25103.11161"/>
    <n v="0"/>
    <n v="0"/>
    <n v="0"/>
    <n v="0"/>
    <n v="0"/>
    <n v="0"/>
    <s v="Diversos"/>
    <s v="Daños Sin Autos"/>
    <s v="Diversos"/>
    <x v="52"/>
    <x v="0"/>
    <n v="1582494.71114"/>
    <n v="1851722.72551"/>
    <n v="558940177.29368985"/>
    <n v="533186385.44996989"/>
    <n v="535437122.91273993"/>
    <n v="512068683.5256899"/>
    <n v="18731365.569540001"/>
    <n v="19037256.571589999"/>
    <n v="4255932.8630999988"/>
    <n v="5127603.960119999"/>
    <n v="438806.35664000001"/>
    <n v="475446.53949"/>
    <n v="2.3426287582233978"/>
    <n v="2.4974530216687123"/>
    <n v="-36640.182849999983"/>
    <n v="-7.7064779752741508"/>
    <n v="100"/>
    <n v="100"/>
    <n v="27.728772396584635"/>
    <n v="25.675903467623794"/>
    <n v="7.850685537844837E-2"/>
    <n v="8.1952919934449933E-2"/>
    <n v="8.9170795141132173E-2"/>
    <n v="9.2848196889616541E-2"/>
    <m/>
    <m/>
    <m/>
    <n v="0"/>
    <m/>
    <n v="0"/>
    <m/>
    <n v="0"/>
    <m/>
    <n v="-61.697005593272003"/>
    <n v="97.798638924931296"/>
    <n v="235.65209392665375"/>
    <n v="10.083491871566128"/>
    <n v="-115.92098414776497"/>
    <n v="-64.992939335459539"/>
    <n v="-14.944293882027731"/>
    <n v="32.859514064041562"/>
    <s v="Medianas"/>
    <n v="2025"/>
    <n v="2"/>
    <d v="2026-08-03T00:00:00"/>
    <n v="1.0336597699512124"/>
    <s v="63 Diversos"/>
    <n v="-7.7064779752741508"/>
    <n v="-10.711895047359734"/>
    <n v="-61.697005593272017"/>
    <n v="-62.944292193420814"/>
    <n v="3.8789339371432673E-3"/>
    <n v="5.4879094988552978E-4"/>
    <m/>
    <m/>
    <m/>
    <m/>
    <n v="3.9855889304784772E-3"/>
    <n v="6.2372715954421803E-4"/>
    <x v="52"/>
    <x v="14"/>
  </r>
  <r>
    <n v="2026"/>
    <n v="6"/>
    <n v="37"/>
    <x v="27"/>
    <s v="Miscelaneos"/>
    <n v="25"/>
    <s v="b7a56873cd771f2c446d369b649430b65a756ba278ff97ec81bb6f55b2e73569"/>
    <s v="62494afd1a4895e2be1120874c058412e30b56ad7bf55525b0ac454fd367add2"/>
    <x v="14"/>
    <n v="149767.23803000001"/>
    <n v="138022.96965000001"/>
    <n v="448011.97167999996"/>
    <n v="411879.00343000004"/>
    <n v="93191.630279999983"/>
    <n v="56898.857860000011"/>
    <n v="196072.57555000001"/>
    <n v="103648.03430999999"/>
    <n v="35563119.782749981"/>
    <n v="35274659.092"/>
    <n v="145.131"/>
    <n v="140.405"/>
    <n v="0"/>
    <n v="0"/>
    <n v="93045.040170000007"/>
    <n v="52922.820249999997"/>
    <n v="152267.75813"/>
    <n v="140424.92431"/>
    <n v="0"/>
    <n v="0"/>
    <n v="0"/>
    <n v="0"/>
    <n v="0"/>
    <n v="0"/>
    <s v="Miscelaneos"/>
    <s v="Daños Sin Autos"/>
    <s v="Diversos"/>
    <x v="53"/>
    <x v="0"/>
    <n v="7921715.0272200005"/>
    <n v="7089738.4457900003"/>
    <n v="558940177.29368985"/>
    <n v="533186385.44996989"/>
    <n v="535437122.91273993"/>
    <n v="512068683.5256899"/>
    <n v="8825960.7029900011"/>
    <n v="9299326.5157200005"/>
    <n v="1450320.2206299996"/>
    <n v="1811773.9441199994"/>
    <n v="453668.67888000002"/>
    <n v="409585.28729000001"/>
    <n v="1.696894457951335"/>
    <n v="1.4842254373655959"/>
    <n v="11744.268379999994"/>
    <n v="8.5089231232897014"/>
    <n v="33.012470334019902"/>
    <n v="33.698224504894178"/>
    <n v="1.8905910843217804"/>
    <n v="1.9467991760959851"/>
    <n v="2.6794860007228683E-2"/>
    <n v="2.7971022482579627E-2"/>
    <n v="2.5886439229598636E-2"/>
    <n v="2.6953995448361676E-2"/>
    <m/>
    <m/>
    <m/>
    <n v="0"/>
    <m/>
    <n v="0"/>
    <m/>
    <n v="0"/>
    <m/>
    <n v="63.784711653261226"/>
    <n v="62.224309872986161"/>
    <n v="41.224194787494199"/>
    <n v="6.4255899458892456"/>
    <n v="75.81270183725708"/>
    <n v="8.4335696659205048"/>
    <n v="61.10619957414881"/>
    <n v="37.687625975263735"/>
    <s v="Medianas"/>
    <n v="2025"/>
    <n v="2"/>
    <d v="2026-08-03T00:00:00"/>
    <n v="1.0336597699512124"/>
    <s v="64 Miscelaneos"/>
    <n v="8.5089231232897014"/>
    <n v="4.9754728564227682"/>
    <n v="63.784711653261226"/>
    <n v="58.451278084462622"/>
    <n v="1.2597656629025832E-3"/>
    <n v="2.8794508014259553E-4"/>
    <m/>
    <m/>
    <m/>
    <m/>
    <n v="1.1657125248168267E-3"/>
    <n v="2.2029251489230945E-4"/>
    <x v="53"/>
    <x v="14"/>
  </r>
  <r>
    <n v="2026"/>
    <n v="6"/>
    <n v="10"/>
    <x v="17"/>
    <s v="Tecnicos"/>
    <n v="10"/>
    <s v="4a44dc15364204a80fe80e9039455cc1608281820fe2b24f1e5233ade6af1dd5"/>
    <s v="62494afd1a4895e2be1120874c058412e30b56ad7bf55525b0ac454fd367add2"/>
    <x v="14"/>
    <n v="169150.03683000003"/>
    <n v="190369.80834000002"/>
    <n v="348667.24988000002"/>
    <n v="391936.98753000004"/>
    <n v="43247.457679999992"/>
    <n v="185488.19171999994"/>
    <n v="23483.582110000007"/>
    <n v="306585.09188999998"/>
    <n v="35563119.782749981"/>
    <n v="35274659.092"/>
    <n v="145.131"/>
    <n v="140.405"/>
    <n v="0"/>
    <n v="0"/>
    <n v="20571.08741"/>
    <n v="88633.687019999998"/>
    <n v="67667.403019999998"/>
    <n v="61716.842549999994"/>
    <n v="0"/>
    <n v="0"/>
    <n v="0"/>
    <n v="0"/>
    <n v="0"/>
    <n v="0"/>
    <s v="Tecnicos"/>
    <s v="Daños Sin Autos"/>
    <s v="Diversos"/>
    <x v="54"/>
    <x v="0"/>
    <n v="3435865.2452399996"/>
    <n v="3211255.1390500003"/>
    <n v="558940177.29368985"/>
    <n v="533186385.44996989"/>
    <n v="535437122.91273993"/>
    <n v="512068683.5256899"/>
    <n v="9905404.8665500041"/>
    <n v="9737930.0558699984"/>
    <n v="2805612.6424699998"/>
    <n v="3315830.0159999998"/>
    <n v="221886.5765"/>
    <n v="247469.821"/>
    <n v="1.7076539435678213"/>
    <n v="1.954930947827517"/>
    <n v="-21219.771509999991"/>
    <n v="-11.146605491192974"/>
    <n v="76.232658819719106"/>
    <n v="76.926474335632236"/>
    <n v="4.9230695838359244"/>
    <n v="5.9282056422436105"/>
    <n v="3.0262636987199748E-2"/>
    <n v="3.1591017804263516E-2"/>
    <n v="3.5704176538442926E-2"/>
    <n v="3.7176616040892764E-2"/>
    <m/>
    <m/>
    <m/>
    <n v="0"/>
    <m/>
    <n v="0"/>
    <m/>
    <n v="0"/>
    <m/>
    <n v="-76.684522459907669"/>
    <n v="25.567513014179688"/>
    <n v="97.435719107684591"/>
    <n v="1.5414621756881548"/>
    <n v="-76.790892829090836"/>
    <n v="9.6417124145311774"/>
    <n v="30.40029097011443"/>
    <n v="143.61345032872231"/>
    <s v="Medianas"/>
    <n v="2025"/>
    <n v="2"/>
    <d v="2026-08-03T00:00:00"/>
    <n v="1.0336597699512124"/>
    <s v="65 Tecnicos"/>
    <n v="-11.146605491192974"/>
    <n v="-14.03999933846627"/>
    <n v="-76.684522459907669"/>
    <n v="-77.443760299200974"/>
    <n v="9.8041806233524638E-4"/>
    <n v="2.9160819909827319E-4"/>
    <m/>
    <m/>
    <m/>
    <m/>
    <n v="1.1092720228462593E-3"/>
    <n v="3.8217550107737941E-4"/>
    <x v="54"/>
    <x v="14"/>
  </r>
  <r>
    <n v="2026"/>
    <n v="6"/>
    <n v="74"/>
    <x v="13"/>
    <s v="Total General"/>
    <n v="46"/>
    <s v="25fc0e7096fc653718202dc30b0c580b8ab87eac11a700cba03a7c021bc35b0c"/>
    <s v="62494afd1a4895e2be1120874c058412e30b56ad7bf55525b0ac454fd367add2"/>
    <x v="15"/>
    <n v="11913490.27224"/>
    <n v="12179486.698700001"/>
    <n v="13346683.904989999"/>
    <n v="13763775.09149"/>
    <n v="2926310.6458299998"/>
    <n v="1564864.7182899998"/>
    <n v="8292526.41799"/>
    <n v="4249403.7055299999"/>
    <n v="35563119.782749981"/>
    <n v="35274659.092"/>
    <n v="145.131"/>
    <n v="140.405"/>
    <n v="14175.980320000001"/>
    <n v="9829.3207299999995"/>
    <n v="2044635.62475"/>
    <n v="1472785.1592600001"/>
    <n v="2148314.7792500001"/>
    <n v="2757865.0836700001"/>
    <n v="1501055.2665799998"/>
    <n v="369830.19327999995"/>
    <n v="0"/>
    <n v="0"/>
    <n v="0"/>
    <n v="0"/>
    <s v="Total General"/>
    <s v="Totales"/>
    <s v="Total General"/>
    <x v="0"/>
    <x v="0"/>
    <n v="11913490.27224"/>
    <n v="12179486.698700001"/>
    <n v="558940177.29368985"/>
    <n v="533186385.44996989"/>
    <n v="535437122.91273993"/>
    <n v="512068683.5256899"/>
    <n v="558940177.29368985"/>
    <n v="533186385.44996989"/>
    <n v="290994775.94425023"/>
    <n v="269811598.98249996"/>
    <n v="11913490.27224"/>
    <n v="12179486.698700001"/>
    <n v="2.1314428191445196"/>
    <n v="2.2842831383290885"/>
    <n v="-265996.42646000162"/>
    <n v="-2.1839707455683977"/>
    <n v="100"/>
    <n v="100"/>
    <n v="100"/>
    <n v="100"/>
    <n v="2.1314428191445196"/>
    <n v="2.2250026683677553"/>
    <n v="2.2842831383290885"/>
    <n v="2.378486927738273"/>
    <n v="0.26855383233459784"/>
    <m/>
    <m/>
    <n v="1131225.0732999998"/>
    <n v="305.87688454185911"/>
    <n v="0"/>
    <m/>
    <n v="0"/>
    <m/>
    <n v="87.000870530694513"/>
    <n v="24.56300025399516"/>
    <n v="12.8483634573617"/>
    <n v="1.0056230859589839"/>
    <n v="38.827826441252689"/>
    <n v="-22.10225250064979"/>
    <n v="95.173930957352738"/>
    <n v="53.403089512272537"/>
    <s v="Medianas"/>
    <n v="2025"/>
    <n v="2"/>
    <d v="2026-08-03T00:00:00"/>
    <n v="1.0336597699512124"/>
    <s v="10 Total General"/>
    <n v="-2.1839707455683977"/>
    <n v="-5.3692209971097018"/>
    <n v="87.000870530694513"/>
    <n v="80.911433304133269"/>
    <n v="3.7529564297291651E-2"/>
    <n v="4.5430484912827376E-4"/>
    <n v="21813870.897599999"/>
    <n v="21629246.511500001"/>
    <n v="6.1338462516387256E-2"/>
    <n v="6.1215753536441951E-2"/>
    <n v="3.8954656292982372E-2"/>
    <n v="5.2179494560545896E-4"/>
    <x v="0"/>
    <x v="15"/>
  </r>
  <r>
    <n v="2026"/>
    <n v="6"/>
    <n v="74"/>
    <x v="13"/>
    <s v="Total General Sin Pensiones"/>
    <n v="46"/>
    <s v="25fc0e7096fc653718202dc30b0c580b8ab87eac11a700cba03a7c021bc35b0c"/>
    <s v="62494afd1a4895e2be1120874c058412e30b56ad7bf55525b0ac454fd367add2"/>
    <x v="15"/>
    <n v="11913490.27224"/>
    <n v="12179486.698700001"/>
    <n v="13346683.904989999"/>
    <n v="13763775.09149"/>
    <n v="2926310.6458299998"/>
    <n v="1564864.7182899998"/>
    <n v="8292526.4179899991"/>
    <n v="4249403.7055300009"/>
    <n v="35563119.782749981"/>
    <n v="35274659.092"/>
    <n v="145.131"/>
    <n v="140.405"/>
    <n v="14175.980320000001"/>
    <n v="9829.3207299999995"/>
    <n v="2044635.62475"/>
    <n v="1472785.1592600001"/>
    <n v="2148314.7792500001"/>
    <n v="2757865.0836700001"/>
    <n v="1501055.2665799998"/>
    <n v="369830.19327999995"/>
    <n v="0"/>
    <n v="0"/>
    <n v="0"/>
    <n v="0"/>
    <s v="Total General Sin Pensiones"/>
    <s v="Totales"/>
    <s v="Total General Sin Pensiones"/>
    <x v="1"/>
    <x v="0"/>
    <n v="11913490.27224"/>
    <n v="12179486.698700001"/>
    <n v="558940177.29368985"/>
    <n v="533186385.44996989"/>
    <n v="535437122.91273993"/>
    <n v="512068683.5256899"/>
    <n v="535437122.91273993"/>
    <n v="512068683.5256899"/>
    <n v="272087211.59836"/>
    <n v="252694789.22596997"/>
    <n v="11913490.27224"/>
    <n v="12179486.698700001"/>
    <n v="2.2250026683677553"/>
    <n v="2.378486927738273"/>
    <n v="-265996.42646000162"/>
    <n v="-2.1839707455683977"/>
    <n v="100"/>
    <n v="100"/>
    <n v="100"/>
    <n v="100"/>
    <n v="2.1314428191445196"/>
    <n v="2.2250026683677553"/>
    <n v="2.2842831383290885"/>
    <n v="2.378486927738273"/>
    <n v="0.28034202380559003"/>
    <m/>
    <m/>
    <n v="1131225.0732999998"/>
    <n v="305.87688454185911"/>
    <n v="0"/>
    <m/>
    <n v="0"/>
    <m/>
    <n v="87.000870530694513"/>
    <n v="24.56300025399516"/>
    <n v="12.8483634573617"/>
    <n v="1.07550466214107"/>
    <n v="38.827826441252689"/>
    <n v="-22.10225250064979"/>
    <n v="95.173930957352738"/>
    <n v="53.403089512272537"/>
    <s v="Medianas"/>
    <n v="2025"/>
    <n v="2"/>
    <d v="2026-08-03T00:00:00"/>
    <n v="1.0336597699512124"/>
    <s v="11 Total General Sin Pensiones"/>
    <n v="-2.1839707455683977"/>
    <n v="-5.3692209971097018"/>
    <n v="87.000870530694513"/>
    <n v="80.911433304133269"/>
    <n v="3.7529564297291651E-2"/>
    <n v="4.95063687424363E-4"/>
    <m/>
    <m/>
    <m/>
    <m/>
    <n v="3.8954656292982372E-2"/>
    <n v="5.6572000654218479E-4"/>
    <x v="1"/>
    <x v="15"/>
  </r>
  <r>
    <n v="2026"/>
    <n v="6"/>
    <n v="69"/>
    <x v="49"/>
    <s v="Vida Total"/>
    <n v="202"/>
    <s v="c17edaae86e4016a583e098582f6dbf3eccade8ef83747df9ba617ded9d31309"/>
    <s v="62494afd1a4895e2be1120874c058412e30b56ad7bf55525b0ac454fd367add2"/>
    <x v="15"/>
    <n v="2362138.18726"/>
    <n v="3248263.6864399998"/>
    <n v="5073673.3357500006"/>
    <n v="5415373.0021900004"/>
    <n v="1638188.4882499999"/>
    <n v="1211186.16019"/>
    <n v="3158376.1428100001"/>
    <n v="2031317.5749900001"/>
    <n v="35563119.782749981"/>
    <n v="35274659.092"/>
    <n v="145.131"/>
    <n v="140.405"/>
    <n v="5126.9652400000004"/>
    <n v="2779.4803700000002"/>
    <n v="621242.89692999993"/>
    <n v="583128.35415999999"/>
    <n v="1045503.5079"/>
    <n v="1201343.2183800002"/>
    <n v="2362138.18726"/>
    <n v="3248263.6864399998"/>
    <n v="0"/>
    <n v="0"/>
    <n v="0"/>
    <n v="0"/>
    <s v="Vida Total"/>
    <s v="Totales"/>
    <s v="Vida Total"/>
    <x v="2"/>
    <x v="0"/>
    <n v="2362138.18726"/>
    <n v="3248263.6864399998"/>
    <n v="558940177.29368985"/>
    <n v="533186385.44996989"/>
    <n v="535437122.91273993"/>
    <n v="512068683.5256899"/>
    <n v="229504437.01060998"/>
    <n v="215530450.89256996"/>
    <n v="107972465.57320999"/>
    <n v="106915701.13472"/>
    <n v="2362138.18726"/>
    <n v="3248263.6864399998"/>
    <n v="1.02923421352015"/>
    <n v="1.5071019770004936"/>
    <n v="-886125.49917999981"/>
    <n v="-27.279974309941778"/>
    <n v="100"/>
    <n v="100"/>
    <n v="100"/>
    <n v="100"/>
    <n v="0.42261019751651113"/>
    <n v="0.44116070518423078"/>
    <n v="0.60921729719312046"/>
    <n v="0.63434140593701005"/>
    <n v="1.02923421352015"/>
    <m/>
    <m/>
    <n v="-886125.49917999981"/>
    <n v="-27.279974309941778"/>
    <n v="0"/>
    <m/>
    <n v="0"/>
    <m/>
    <n v="35.254888314857858"/>
    <n v="69.351932799081624"/>
    <n v="37.287187159285821"/>
    <n v="1.5172280076713054"/>
    <n v="6.5362183982468514"/>
    <n v="-12.972122212513803"/>
    <n v="59.420450743185867"/>
    <n v="48.539696669395028"/>
    <s v="Medianas"/>
    <n v="2025"/>
    <n v="2"/>
    <d v="2026-08-03T00:00:00"/>
    <n v="1.0336597699512124"/>
    <s v="12 Vida Total"/>
    <n v="-27.279974309941778"/>
    <n v="-29.648006235658642"/>
    <n v="35.254888314857865"/>
    <n v="30.850490893383366"/>
    <n v="1.4266671109689887E-2"/>
    <n v="1.0593230662804418E-4"/>
    <m/>
    <m/>
    <m/>
    <m/>
    <n v="1.5326753931705716E-2"/>
    <n v="2.2713563690787965E-4"/>
    <x v="2"/>
    <x v="15"/>
  </r>
  <r>
    <n v="2026"/>
    <n v="6"/>
    <n v="94"/>
    <x v="41"/>
    <s v="Vida Individual"/>
    <n v="7"/>
    <s v="7902699be42c8a8e46fbbb4501726517e86b22c56a189f7625a6da49081b2451"/>
    <s v="62494afd1a4895e2be1120874c058412e30b56ad7bf55525b0ac454fd367add2"/>
    <x v="15"/>
    <n v="883420.78994000005"/>
    <n v="805646.38387999998"/>
    <n v="1855481.5666399999"/>
    <n v="1460861.9317900001"/>
    <n v="589867.13220999972"/>
    <n v="351796.90570999996"/>
    <n v="997596.70830000006"/>
    <n v="836992.90972999996"/>
    <n v="35563119.782749981"/>
    <n v="35274659.092"/>
    <n v="145.131"/>
    <n v="140.405"/>
    <n v="0"/>
    <n v="0"/>
    <n v="589716.66787999996"/>
    <n v="349060.96201999998"/>
    <n v="530642.39526999998"/>
    <n v="281485.17470999999"/>
    <n v="883420.78994000005"/>
    <n v="805646.38387999998"/>
    <n v="0"/>
    <n v="0"/>
    <n v="0"/>
    <n v="0"/>
    <s v="Vida Individual"/>
    <s v="Vida"/>
    <s v="Vida"/>
    <x v="3"/>
    <x v="0"/>
    <n v="3631207.3068499998"/>
    <n v="3833520.1551100002"/>
    <n v="558940177.29368985"/>
    <n v="533186385.44996989"/>
    <n v="535437122.91273993"/>
    <n v="512068683.5256899"/>
    <n v="171635604.89679998"/>
    <n v="160803690.49424002"/>
    <n v="79251984.91757001"/>
    <n v="77260926.294649988"/>
    <n v="1242287.0023800002"/>
    <n v="1498652.18417"/>
    <n v="0.51470718471914845"/>
    <n v="0.50101237191994563"/>
    <n v="77774.406060000067"/>
    <n v="9.653665381756916"/>
    <n v="71.112455354320176"/>
    <n v="53.758062904114865"/>
    <n v="24.328569406475172"/>
    <n v="21.015837957864669"/>
    <n v="0.15805283388598043"/>
    <n v="0.16499057538899314"/>
    <n v="0.15110032924042013"/>
    <n v="0.15733170369509261"/>
    <n v="0.51470718471914845"/>
    <m/>
    <m/>
    <n v="77774.406060000067"/>
    <n v="9.653665381756916"/>
    <n v="0"/>
    <m/>
    <n v="0"/>
    <m/>
    <n v="67.672632315944938"/>
    <n v="66.770800384951571"/>
    <n v="43.666416525789273"/>
    <n v="0.74429319697610163"/>
    <n v="68.943746807817277"/>
    <n v="88.515219608526152"/>
    <n v="111.13259572483688"/>
    <n v="124.00687261047403"/>
    <s v="Medianas"/>
    <n v="2025"/>
    <n v="2"/>
    <d v="2026-08-03T00:00:00"/>
    <n v="1.0336597699512124"/>
    <s v="13 Vida Individual"/>
    <n v="9.653665381756916"/>
    <n v="6.0829380899021048"/>
    <n v="67.672632315944938"/>
    <n v="62.212593727875173"/>
    <n v="5.2174319294113446E-3"/>
    <n v="2.6492348600151156E-5"/>
    <m/>
    <m/>
    <m/>
    <m/>
    <n v="4.1345760204674481E-3"/>
    <n v="2.510133968168499E-5"/>
    <x v="3"/>
    <x v="15"/>
  </r>
  <r>
    <n v="2026"/>
    <n v="6"/>
    <n v="79"/>
    <x v="1"/>
    <s v="Vida Gpo y Col"/>
    <n v="51"/>
    <s v="031b4af5197ec30a926f48cf40e11a7dbc470048a21e4003b7a3c07c5dab1baa"/>
    <s v="62494afd1a4895e2be1120874c058412e30b56ad7bf55525b0ac454fd367add2"/>
    <x v="15"/>
    <n v="1421397.28269"/>
    <n v="1647056.1062"/>
    <n v="4022555.0863799993"/>
    <n v="4269687.3645000001"/>
    <n v="1226850.3963300001"/>
    <n v="1278009.6140700001"/>
    <n v="2291374.0586899994"/>
    <n v="2196926.3765699998"/>
    <n v="35563119.782749981"/>
    <n v="35274659.092"/>
    <n v="145.131"/>
    <n v="140.405"/>
    <n v="0"/>
    <n v="0"/>
    <n v="1174976.3183899999"/>
    <n v="1261722.1887399999"/>
    <n v="1570790.0009999999"/>
    <n v="1964763.71373"/>
    <n v="20362.096120000002"/>
    <n v="8141.9412899999998"/>
    <n v="196941.63693000001"/>
    <n v="248077.09078"/>
    <n v="1204093.5496400001"/>
    <n v="1390837.0741300001"/>
    <s v="Vida Gpo y Col"/>
    <s v="Vida"/>
    <s v="Vida"/>
    <x v="4"/>
    <x v="0"/>
    <n v="55806634.746509999"/>
    <n v="49586162.051349998"/>
    <n v="558940177.29368985"/>
    <n v="533186385.44996989"/>
    <n v="535437122.91273993"/>
    <n v="512068683.5256899"/>
    <n v="57868832.11381001"/>
    <n v="54726760.39833001"/>
    <n v="28720480.655640002"/>
    <n v="29654774.840070006"/>
    <n v="44475553.703940004"/>
    <n v="39290378.709820002"/>
    <n v="2.4562397939784808"/>
    <n v="3.0095991325118887"/>
    <n v="-225658.82351000002"/>
    <n v="-13.700736888109299"/>
    <n v="3.1959068843792293"/>
    <n v="4.1920087316143499"/>
    <n v="2.5470041136621133"/>
    <n v="3.3216043308501195"/>
    <n v="0.25430222060117541"/>
    <n v="0.26546483646066593"/>
    <n v="0.30890813253042959"/>
    <n v="0.32164749753093796"/>
    <n v="3.518663739394997E-2"/>
    <n v="0.34032419479742915"/>
    <n v="2.0807289617871021"/>
    <n v="12220.154830000003"/>
    <n v="150.08895783870238"/>
    <n v="-51135.453849999991"/>
    <n v="-20.612727152362488"/>
    <n v="-186743.52448999998"/>
    <n v="-13.426700219852295"/>
    <n v="-4.0030385669068913"/>
    <n v="86.312983095632546"/>
    <n v="77.593568868674168"/>
    <n v="4.2716917277255826"/>
    <n v="-6.8751957541958948"/>
    <n v="-20.051964008540335"/>
    <n v="74.801616870618219"/>
    <n v="64.21750258939214"/>
    <s v="Medianas"/>
    <n v="2025"/>
    <n v="2"/>
    <d v="2026-08-03T00:00:00"/>
    <n v="1.0336597699512124"/>
    <s v="14 Vida Gpo y Col"/>
    <n v="-13.700736888109299"/>
    <n v="-16.51095880807673"/>
    <n v="-4.0030385669068886"/>
    <n v="-7.1290532690228847"/>
    <n v="1.1311029827960015E-2"/>
    <n v="6.0331139255234505E-4"/>
    <m/>
    <m/>
    <m/>
    <m/>
    <n v="1.2084199477033288E-2"/>
    <n v="9.0576869384163122E-4"/>
    <x v="4"/>
    <x v="15"/>
  </r>
  <r>
    <n v="2026"/>
    <n v="6"/>
    <n v="39"/>
    <x v="6"/>
    <s v="Accidentes y Enfermedades Total"/>
    <n v="27"/>
    <s v="670671cd97404156226e507973f2ab8330d3022ca96e0c93bdbdb320c41adcaf"/>
    <s v="62494afd1a4895e2be1120874c058412e30b56ad7bf55525b0ac454fd367add2"/>
    <x v="15"/>
    <n v="885448.32408000005"/>
    <n v="873224.77632000006"/>
    <n v="1807336.80962"/>
    <n v="1804722.5394499998"/>
    <n v="185421.25567999991"/>
    <n v="202914.90782000008"/>
    <n v="366822.39333999989"/>
    <n v="327359.48307000002"/>
    <n v="35563119.782749981"/>
    <n v="35274659.092"/>
    <n v="145.131"/>
    <n v="140.405"/>
    <n v="-1253.9931900000001"/>
    <n v="7781.9302199999984"/>
    <n v="101444.69008"/>
    <n v="104963.52339"/>
    <n v="438021.8762"/>
    <n v="444169.14182000002"/>
    <n v="0"/>
    <n v="0"/>
    <n v="0"/>
    <n v="0"/>
    <n v="0"/>
    <n v="0"/>
    <s v="Accidentes y Enfermedades Total"/>
    <s v="Totales"/>
    <s v="Accidentes y Enfermedades Total"/>
    <x v="18"/>
    <x v="0"/>
    <n v="16937240.937909998"/>
    <n v="16996819.43369"/>
    <n v="558940177.29368985"/>
    <n v="533186385.44996989"/>
    <n v="535437122.91273993"/>
    <n v="512068683.5256899"/>
    <n v="104862690.40417002"/>
    <n v="96161356.508719951"/>
    <n v="73824842.736680001"/>
    <n v="63674470.30387"/>
    <n v="885448.32408000005"/>
    <n v="873224.77632000006"/>
    <n v="0.84438833360772603"/>
    <n v="0.90808283911928356"/>
    <n v="12223.547759999987"/>
    <n v="1.399816873212556"/>
    <n v="100"/>
    <n v="100"/>
    <n v="5.227819143188392"/>
    <n v="5.137577531647775"/>
    <n v="0.15841558006569093"/>
    <n v="0.16536924434062847"/>
    <n v="0.1637747699771184"/>
    <n v="0.17052883810579511"/>
    <m/>
    <m/>
    <m/>
    <n v="0"/>
    <m/>
    <n v="0"/>
    <m/>
    <n v="0"/>
    <m/>
    <n v="-8.6211763975066251"/>
    <n v="20.940946031227355"/>
    <n v="23.237419885763792"/>
    <n v="0.25116376656752842"/>
    <n v="-3.352434442320984"/>
    <n v="-1.3839920519492566"/>
    <n v="23.15973141799898"/>
    <n v="23.631430801317705"/>
    <s v="Medianas"/>
    <n v="2025"/>
    <n v="2"/>
    <d v="2026-08-03T00:00:00"/>
    <n v="1.0336597699512124"/>
    <s v="28 Accidentes y Enfermedades Total"/>
    <n v="1.399816873212556"/>
    <n v="-1.9021347053116779"/>
    <n v="-8.6211763975066216"/>
    <n v="-11.596807519357789"/>
    <n v="5.0820536012047375E-3"/>
    <n v="7.1299165793283246E-5"/>
    <m/>
    <m/>
    <m/>
    <m/>
    <n v="5.1077808058590168E-3"/>
    <n v="8.2461444270293875E-5"/>
    <x v="18"/>
    <x v="15"/>
  </r>
  <r>
    <n v="2026"/>
    <n v="6"/>
    <n v="120"/>
    <x v="56"/>
    <s v="Accidentes Personales"/>
    <n v="234"/>
    <s v="114bd151f8fb0c58642d2170da4ae7d7c57977260ac2cc8905306cab6b2acabc"/>
    <s v="62494afd1a4895e2be1120874c058412e30b56ad7bf55525b0ac454fd367add2"/>
    <x v="15"/>
    <n v="55953.759250000003"/>
    <n v="44036.267090000001"/>
    <n v="167258.08356999999"/>
    <n v="125413.86411000002"/>
    <n v="57637.358209999999"/>
    <n v="46564.652669999996"/>
    <n v="120159.56941"/>
    <n v="100063.94687"/>
    <n v="35563119.782749981"/>
    <n v="35274659.092"/>
    <n v="145.131"/>
    <n v="140.405"/>
    <n v="0"/>
    <n v="0.32971"/>
    <n v="44911.830840000002"/>
    <n v="34447.778770000004"/>
    <n v="64284.076649999995"/>
    <n v="52219.540139999997"/>
    <n v="0"/>
    <n v="0"/>
    <n v="0"/>
    <n v="0"/>
    <n v="0"/>
    <n v="0"/>
    <s v="Accidentes Personales"/>
    <s v="Accidentes y Enfermedades"/>
    <s v="Accidentes Personales"/>
    <x v="19"/>
    <x v="0"/>
    <n v="1534431.5230099999"/>
    <n v="1641820.7880200001"/>
    <n v="558940177.29368985"/>
    <n v="533186385.44996989"/>
    <n v="535437122.91273993"/>
    <n v="512068683.5256899"/>
    <n v="3258047.170789999"/>
    <n v="3201354.5602400005"/>
    <n v="762805.7273899999"/>
    <n v="869289.54186999996"/>
    <n v="61756.952119999994"/>
    <n v="47814.806799999998"/>
    <n v="1.7174017537760984"/>
    <n v="1.3755510756889944"/>
    <n v="11917.492160000002"/>
    <n v="27.062902801555346"/>
    <n v="90.603174750716647"/>
    <n v="92.097553116119684"/>
    <n v="3.6465465164739941"/>
    <n v="2.6821604045534575"/>
    <n v="1.0010688356832796E-2"/>
    <n v="1.0450108305082681E-2"/>
    <n v="8.259075680043226E-3"/>
    <n v="8.599679790375377E-3"/>
    <m/>
    <m/>
    <m/>
    <n v="0"/>
    <m/>
    <n v="0"/>
    <m/>
    <n v="0"/>
    <m/>
    <n v="23.77920784349319"/>
    <n v="103.00891125559181"/>
    <n v="105.74159833946086"/>
    <n v="7.5559682027048716"/>
    <n v="30.376565467010508"/>
    <n v="23.103490527980732"/>
    <n v="69.864627728148292"/>
    <n v="65.967219699074136"/>
    <s v="Medianas"/>
    <n v="2025"/>
    <n v="2"/>
    <d v="2026-08-03T00:00:00"/>
    <n v="1.0336597699512124"/>
    <s v="29 Accidentes Personales"/>
    <n v="27.062902801555346"/>
    <n v="22.925266606392693"/>
    <n v="23.779207843493193"/>
    <n v="19.748500852785845"/>
    <n v="4.7031330375893829E-4"/>
    <n v="2.949468783873219E-4"/>
    <m/>
    <m/>
    <m/>
    <m/>
    <n v="3.5495014545831069E-4"/>
    <n v="1.8921407618291495E-4"/>
    <x v="19"/>
    <x v="15"/>
  </r>
  <r>
    <n v="2026"/>
    <n v="6"/>
    <n v="43"/>
    <x v="0"/>
    <s v="AP Individual"/>
    <n v="31"/>
    <s v="eb1e33e8a81b697b75855af6bfcdbcbf7cbbde9f94962ceaec1ed8af21f5a50f"/>
    <s v="62494afd1a4895e2be1120874c058412e30b56ad7bf55525b0ac454fd367add2"/>
    <x v="15"/>
    <n v="8353.1857500000006"/>
    <n v="6461.6059800000003"/>
    <n v="13055.279780000001"/>
    <n v="13550.224869999998"/>
    <n v="465.01706000000001"/>
    <n v="-35.634670000000028"/>
    <n v="852.71394000000009"/>
    <n v="1535.0173199999999"/>
    <n v="35563119.782749981"/>
    <n v="35274659.092"/>
    <n v="145.131"/>
    <n v="140.405"/>
    <n v="0"/>
    <n v="0"/>
    <n v="465.01706000000001"/>
    <n v="-35.63467"/>
    <n v="7247.4289699999999"/>
    <n v="6246.4107400000003"/>
    <n v="0"/>
    <n v="0"/>
    <n v="0"/>
    <n v="0"/>
    <n v="0"/>
    <n v="0"/>
    <s v="AP Individual"/>
    <s v="Accidentes y Enfermedades"/>
    <s v="Accidentes Personales"/>
    <x v="20"/>
    <x v="0"/>
    <n v="63098720.828300007"/>
    <n v="63645419.190459996"/>
    <n v="558940177.29368985"/>
    <n v="533186385.44996989"/>
    <n v="535437122.91273993"/>
    <n v="512068683.5256899"/>
    <n v="1831690.0583299999"/>
    <n v="1927936.4523199999"/>
    <n v="148204.84184000004"/>
    <n v="240716.59444999998"/>
    <n v="26645472.263179999"/>
    <n v="24520398.418959998"/>
    <n v="0.45603707417704831"/>
    <n v="0.33515658528186276"/>
    <n v="1891.5797700000003"/>
    <n v="29.274142927545089"/>
    <n v="3.134936272660041E-2"/>
    <n v="2.6351961618224232E-2"/>
    <n v="1.3238280650300548E-2"/>
    <n v="1.0152507536580967E-2"/>
    <n v="1.4944686550258308E-3"/>
    <n v="1.5600684735042768E-3"/>
    <n v="1.2118850286371966E-3"/>
    <n v="1.2618631421688626E-3"/>
    <m/>
    <m/>
    <m/>
    <n v="0"/>
    <m/>
    <n v="0"/>
    <m/>
    <n v="0"/>
    <m/>
    <n v="-1404.9568299636271"/>
    <n v="5.5669426481986228"/>
    <n v="-0.55148317787089862"/>
    <n v="0.31376644259843156"/>
    <n v="-1404.956829963628"/>
    <n v="16.025494826809926"/>
    <n v="6.4163037944199406"/>
    <n v="-0.57048233750955668"/>
    <s v="Medianas"/>
    <n v="2025"/>
    <n v="2"/>
    <d v="2026-08-03T00:00:00"/>
    <n v="1.0336597699512124"/>
    <s v="30 AP Individual"/>
    <n v="29.274142927545089"/>
    <n v="25.064500608016004"/>
    <n v="-1404.9568299636271"/>
    <n v="-1362.4626283222958"/>
    <n v="3.6710164518053646E-5"/>
    <n v="2.0796981302396263E-5"/>
    <m/>
    <m/>
    <m/>
    <m/>
    <n v="3.8350259939210466E-5"/>
    <n v="1.1232993665779855E-5"/>
    <x v="20"/>
    <x v="15"/>
  </r>
  <r>
    <n v="2026"/>
    <n v="6"/>
    <n v="112"/>
    <x v="66"/>
    <s v="AP Gpo y Col"/>
    <n v="231"/>
    <s v="138d9e809e386a7b800791d1f664f56d1c55f3d1ba411b950862729bc486c5ce"/>
    <s v="62494afd1a4895e2be1120874c058412e30b56ad7bf55525b0ac454fd367add2"/>
    <x v="15"/>
    <n v="25063.710620000002"/>
    <n v="17303.887200000001"/>
    <n v="42884.067670000004"/>
    <n v="32159.144030000003"/>
    <n v="7224.0309000000007"/>
    <n v="2632.3059399999997"/>
    <n v="13044.455440000002"/>
    <n v="4015.3441499999994"/>
    <n v="35563119.782749981"/>
    <n v="35274659.092"/>
    <n v="145.131"/>
    <n v="140.405"/>
    <n v="0"/>
    <n v="0"/>
    <n v="7224.0309000000007"/>
    <n v="2632.3059399999997"/>
    <n v="20226.735250000002"/>
    <n v="14917.84863"/>
    <n v="0"/>
    <n v="0"/>
    <n v="0"/>
    <n v="0"/>
    <n v="0"/>
    <n v="0"/>
    <s v="AP Gpo y Col"/>
    <s v="Accidentes y Enfermedades"/>
    <s v="Accidentes Personales"/>
    <x v="21"/>
    <x v="0"/>
    <n v="361437.93745999999"/>
    <n v="322670.54385000002"/>
    <n v="558940177.29368985"/>
    <n v="533186385.44996989"/>
    <n v="535437122.91273993"/>
    <n v="512068683.5256899"/>
    <n v="1426357.1124600004"/>
    <n v="1273418.1079200001"/>
    <n v="614600.88751999999"/>
    <n v="628572.9474200001"/>
    <n v="361437.93745999999"/>
    <n v="322670.54385000002"/>
    <n v="1.7571834150827266"/>
    <n v="1.3588535526846051"/>
    <n v="7759.8234200000006"/>
    <n v="44.844394385557472"/>
    <n v="6.9344437930713294"/>
    <n v="5.3627105200045984"/>
    <n v="6.9344437930713294"/>
    <n v="5.3627105200045984"/>
    <n v="4.4841490445999043E-3"/>
    <n v="4.6809811175689865E-3"/>
    <n v="3.2453730388102087E-3"/>
    <n v="3.3792121558497701E-3"/>
    <m/>
    <m/>
    <m/>
    <n v="0"/>
    <m/>
    <n v="0"/>
    <m/>
    <n v="0"/>
    <m/>
    <n v="174.43735890365394"/>
    <n v="28.822671189937321"/>
    <n v="15.212223181852455"/>
    <n v="1.1754019635653261"/>
    <n v="174.43735890365394"/>
    <n v="35.587481490620277"/>
    <n v="35.715259090069914"/>
    <n v="17.645345554092806"/>
    <s v="Medianas"/>
    <n v="2025"/>
    <n v="2"/>
    <d v="2026-08-03T00:00:00"/>
    <n v="1.0336597699512124"/>
    <s v="31 AP Gpo y Col"/>
    <n v="44.844394385557472"/>
    <n v="40.127727320174195"/>
    <n v="174.43735890365394"/>
    <n v="165.50066751326412"/>
    <n v="1.2058578643260953E-4"/>
    <n v="3.0876935542417937E-4"/>
    <m/>
    <m/>
    <m/>
    <m/>
    <n v="9.1017790834124233E-5"/>
    <n v="1.8464829776435726E-4"/>
    <x v="21"/>
    <x v="15"/>
  </r>
  <r>
    <n v="2026"/>
    <n v="6"/>
    <n v="10"/>
    <x v="17"/>
    <s v="Gastos Medicos"/>
    <n v="10"/>
    <s v="4a44dc15364204a80fe80e9039455cc1608281820fe2b24f1e5233ade6af1dd5"/>
    <s v="62494afd1a4895e2be1120874c058412e30b56ad7bf55525b0ac454fd367add2"/>
    <x v="15"/>
    <n v="430941.63314999995"/>
    <n v="394213.28042000002"/>
    <n v="1015535.01306"/>
    <n v="913215.73043"/>
    <n v="360706.37357"/>
    <n v="296102.19106999994"/>
    <n v="865414.15531000018"/>
    <n v="574136.4026700001"/>
    <n v="35563119.782749981"/>
    <n v="35274659.092"/>
    <n v="145.131"/>
    <n v="140.405"/>
    <n v="0"/>
    <n v="0"/>
    <n v="337386.63464"/>
    <n v="257758.94868999999"/>
    <n v="449365.31660000002"/>
    <n v="417396.01566999999"/>
    <n v="0"/>
    <n v="0"/>
    <n v="0"/>
    <n v="0"/>
    <n v="0"/>
    <n v="0"/>
    <s v="Gastos Medicos"/>
    <s v="Accidentes y Enfermedades"/>
    <s v="Gastos Medicos"/>
    <x v="22"/>
    <x v="0"/>
    <n v="3435865.2452399996"/>
    <n v="3211255.1390500003"/>
    <n v="558940177.29368985"/>
    <n v="533186385.44996989"/>
    <n v="535437122.91273993"/>
    <n v="512068683.5256899"/>
    <n v="98610475.131789997"/>
    <n v="90208136.069440037"/>
    <n v="71280271.095210001"/>
    <n v="60948248.666680008"/>
    <n v="477216.67398000002"/>
    <n v="430154.52295000001"/>
    <n v="0.43701405208124106"/>
    <n v="0.43700413022229412"/>
    <n v="36728.352729999926"/>
    <n v="9.316873518535207"/>
    <n v="90.303138311562975"/>
    <n v="91.644574074563963"/>
    <n v="12.542448623298617"/>
    <n v="12.275987529804992"/>
    <n v="7.7099777517615403E-2"/>
    <n v="8.0484078280883498E-2"/>
    <n v="7.393536128783805E-2"/>
    <n v="7.6984454059124824E-2"/>
    <m/>
    <m/>
    <m/>
    <n v="0"/>
    <m/>
    <n v="0"/>
    <m/>
    <n v="0"/>
    <m/>
    <n v="21.818204811840559"/>
    <n v="83.701908987857564"/>
    <n v="75.112180582685795"/>
    <n v="0.50603956470395539"/>
    <n v="30.892307077868388"/>
    <n v="7.6592252273139705"/>
    <n v="75.080702087278084"/>
    <n v="61.754051072156948"/>
    <s v="Medianas"/>
    <n v="2025"/>
    <n v="2"/>
    <d v="2026-08-03T00:00:00"/>
    <n v="1.0336597699512124"/>
    <s v="32 Gastos Medicos"/>
    <n v="9.316873518535207"/>
    <n v="5.7571134104356654"/>
    <n v="21.818204811840559"/>
    <n v="17.851355303873575"/>
    <n v="2.8555847160309849E-3"/>
    <n v="1.9098128171646564E-5"/>
    <m/>
    <m/>
    <m/>
    <m/>
    <n v="2.5846110288623163E-3"/>
    <n v="1.9097260983134379E-5"/>
    <x v="22"/>
    <x v="15"/>
  </r>
  <r>
    <n v="2026"/>
    <n v="6"/>
    <n v="704"/>
    <x v="54"/>
    <s v="GMM. Individual"/>
    <n v="51"/>
    <s v="031b4af5197ec30a926f48cf40e11a7dbc470048a21e4003b7a3c07c5dab1baa"/>
    <s v="62494afd1a4895e2be1120874c058412e30b56ad7bf55525b0ac454fd367add2"/>
    <x v="15"/>
    <n v="210179.34237999999"/>
    <n v="186867.78633"/>
    <n v="450511.68938999996"/>
    <n v="403151.29805999994"/>
    <n v="84219.485940000013"/>
    <n v="126440.17452999999"/>
    <n v="302425.49303000001"/>
    <n v="211501.59236999997"/>
    <n v="35563119.782749981"/>
    <n v="35274659.092"/>
    <n v="145.131"/>
    <n v="140.405"/>
    <n v="0"/>
    <n v="0"/>
    <n v="65168.051439999996"/>
    <n v="123800.48220999999"/>
    <n v="203157.54811999999"/>
    <n v="181261.20423"/>
    <n v="0"/>
    <n v="0"/>
    <n v="0"/>
    <n v="0"/>
    <n v="0"/>
    <n v="0"/>
    <s v="GMM. Individual"/>
    <s v="Accidentes y Enfermedades"/>
    <s v="Gastos Medicos"/>
    <x v="23"/>
    <x v="0"/>
    <n v="372810.95779000001"/>
    <n v="232013.13712999999"/>
    <n v="558940177.29368985"/>
    <n v="533186385.44996989"/>
    <n v="535437122.91273993"/>
    <n v="512068683.5256899"/>
    <n v="47491324.482370012"/>
    <n v="42836881.990619987"/>
    <n v="33535124.903859999"/>
    <n v="29112160.675519999"/>
    <n v="372810.95779000001"/>
    <n v="232013.13712999999"/>
    <n v="0.44256365698544353"/>
    <n v="0.43623106455534866"/>
    <n v="23311.556049999985"/>
    <n v="12.4748928147695"/>
    <n v="56.376921865690313"/>
    <n v="80.54189889484384"/>
    <n v="56.376921865690313"/>
    <n v="80.54189889484384"/>
    <n v="3.7603190988641927E-2"/>
    <n v="3.9253785997623643E-2"/>
    <n v="3.5047366442467844E-2"/>
    <n v="3.6492719110135755E-2"/>
    <m/>
    <m/>
    <m/>
    <n v="0"/>
    <m/>
    <n v="0"/>
    <m/>
    <n v="0"/>
    <m/>
    <n v="-33.391830363206623"/>
    <n v="40.070296626836374"/>
    <n v="67.66290595785857"/>
    <n v="0.2511381310832872"/>
    <n v="-47.360421965516345"/>
    <n v="12.079994714266595"/>
    <n v="32.077593002602534"/>
    <n v="68.299492291197168"/>
    <s v="Medianas"/>
    <n v="2025"/>
    <n v="2"/>
    <d v="2026-08-03T00:00:00"/>
    <n v="1.0336597699512124"/>
    <s v="33 GMM. Individual"/>
    <n v="12.4748928147695"/>
    <n v="8.812295964733325"/>
    <n v="-33.391830363206616"/>
    <n v="-35.560837740703391"/>
    <n v="1.2667946235935192E-3"/>
    <n v="1.9586259048432934E-5"/>
    <m/>
    <m/>
    <m/>
    <m/>
    <n v="1.1410111067353167E-3"/>
    <n v="1.9029754168309278E-5"/>
    <x v="23"/>
    <x v="15"/>
  </r>
  <r>
    <n v="2026"/>
    <n v="6"/>
    <n v="16"/>
    <x v="50"/>
    <s v="GMM. Gpo y Col"/>
    <n v="14"/>
    <s v="8527a891e224136950ff32ca212b45bc93f69fbb801c3b1ebedac52775f99e61"/>
    <s v="62494afd1a4895e2be1120874c058412e30b56ad7bf55525b0ac454fd367add2"/>
    <x v="15"/>
    <n v="280388.52164999995"/>
    <n v="252708.99580999999"/>
    <n v="421974.19857999997"/>
    <n v="412976.25331"/>
    <n v="151546.84774"/>
    <n v="147675.03299000001"/>
    <n v="337881.86220999988"/>
    <n v="316633.21766999993"/>
    <n v="35563119.782749981"/>
    <n v="35274659.092"/>
    <n v="145.131"/>
    <n v="140.405"/>
    <n v="0"/>
    <n v="0"/>
    <n v="144804.23003000001"/>
    <n v="148515.81558000002"/>
    <n v="222196.50146"/>
    <n v="213802.75534999999"/>
    <n v="0"/>
    <n v="0"/>
    <n v="0"/>
    <n v="0"/>
    <n v="0"/>
    <n v="0"/>
    <s v="GMM. Gpo y Col"/>
    <s v="Accidentes y Enfermedades"/>
    <s v="Gastos Medicos"/>
    <x v="24"/>
    <x v="0"/>
    <n v="2810084.57234"/>
    <n v="2671500.3155200002"/>
    <n v="558940177.29368985"/>
    <n v="533186385.44996989"/>
    <n v="535437122.91273993"/>
    <n v="512068683.5256899"/>
    <n v="51119150.649419993"/>
    <n v="47371254.078819998"/>
    <n v="37745146.191339992"/>
    <n v="31836731.141160015"/>
    <n v="1559693.10895"/>
    <n v="1394067.4186500001"/>
    <n v="0.54849996153678526"/>
    <n v="0.53346486328929144"/>
    <n v="27679.525839999958"/>
    <n v="10.953122484334067"/>
    <n v="17.977159740018351"/>
    <n v="18.127458717507412"/>
    <n v="9.9779388994159763"/>
    <n v="9.4594409868452836"/>
    <n v="5.0164316869759112E-2"/>
    <n v="5.2366283481561068E-2"/>
    <n v="4.7395995604188633E-2"/>
    <n v="4.9350605483243125E-2"/>
    <m/>
    <m/>
    <m/>
    <n v="0"/>
    <m/>
    <n v="0"/>
    <m/>
    <n v="0"/>
    <m/>
    <n v="2.6218478991382188"/>
    <n v="54.048877196610455"/>
    <n v="58.436793085525892"/>
    <n v="0.40150022726569795"/>
    <n v="-2.4991180471286012"/>
    <n v="3.9259298114560082"/>
    <n v="65.169446448763182"/>
    <n v="69.463939010924463"/>
    <s v="Medianas"/>
    <n v="2025"/>
    <n v="2"/>
    <d v="2026-08-03T00:00:00"/>
    <n v="1.0336597699512124"/>
    <s v="34 GMM. Gpo y Col"/>
    <n v="10.953122484334067"/>
    <n v="7.3400800822217676"/>
    <n v="2.621847899138221"/>
    <n v="-0.71989751136212077"/>
    <n v="1.1865500022432791E-3"/>
    <n v="3.0085220780585495E-5"/>
    <m/>
    <m/>
    <m/>
    <m/>
    <n v="1.1688179949119711E-3"/>
    <n v="2.8458476036426238E-5"/>
    <x v="24"/>
    <x v="15"/>
  </r>
  <r>
    <n v="2026"/>
    <n v="6"/>
    <n v="89"/>
    <x v="39"/>
    <s v="Daños"/>
    <n v="61"/>
    <s v="d029fa3a95e174a19934857f535eb9427d967218a36ea014b70ad704bc6c8d1c"/>
    <s v="62494afd1a4895e2be1120874c058412e30b56ad7bf55525b0ac454fd367add2"/>
    <x v="15"/>
    <n v="3077958.9960599998"/>
    <n v="2214299.0685000001"/>
    <n v="5598821.3752699997"/>
    <n v="4227357.0597600006"/>
    <n v="1654168.4228299998"/>
    <n v="1171179.1889999995"/>
    <n v="3186591.9824099997"/>
    <n v="2503850.1221299991"/>
    <n v="35563119.782749981"/>
    <n v="35274659.092"/>
    <n v="145.131"/>
    <n v="140.405"/>
    <n v="10100.036269999999"/>
    <n v="2886.5453900000002"/>
    <n v="1355536.04125"/>
    <n v="999081.74775999994"/>
    <n v="2231653.7675600001"/>
    <n v="1567216.1314900001"/>
    <n v="0"/>
    <n v="0"/>
    <n v="0"/>
    <n v="0"/>
    <n v="0"/>
    <n v="0"/>
    <s v="Daños"/>
    <s v="Totales"/>
    <s v="Daños Total"/>
    <x v="28"/>
    <x v="0"/>
    <n v="3077958.9960599998"/>
    <n v="2214299.0685000001"/>
    <n v="558940177.29368985"/>
    <n v="533186385.44996989"/>
    <n v="535437122.91273993"/>
    <n v="512068683.5256899"/>
    <n v="201069995.49796006"/>
    <n v="200376876.12440008"/>
    <n v="90289903.28847003"/>
    <n v="82104617.787379965"/>
    <n v="3077958.9960599998"/>
    <n v="2214299.0685000001"/>
    <n v="1.5307898070208226"/>
    <n v="1.1050671670943186"/>
    <n v="863659.92755999975"/>
    <n v="39.003761499346879"/>
    <n v="100"/>
    <n v="100"/>
    <n v="100"/>
    <n v="100"/>
    <n v="0.55067771491450956"/>
    <n v="0.57484975627317758"/>
    <n v="0.41529550058396469"/>
    <n v="0.43242227844400311"/>
    <m/>
    <m/>
    <m/>
    <n v="0"/>
    <m/>
    <n v="0"/>
    <m/>
    <n v="0"/>
    <m/>
    <n v="41.239567639721827"/>
    <n v="53.74238009497364"/>
    <n v="52.891644388098591"/>
    <n v="1.8320635670026644"/>
    <n v="35.678190927738562"/>
    <n v="42.396043705745853"/>
    <n v="60.741323809028323"/>
    <n v="63.748817261735468"/>
    <s v="Medianas"/>
    <n v="2025"/>
    <n v="2"/>
    <d v="2026-08-03T00:00:00"/>
    <n v="1.0336597699512124"/>
    <s v="38 Daños Total"/>
    <n v="39.003761499346879"/>
    <n v="34.477286956720498"/>
    <n v="41.23956763972182"/>
    <n v="36.640287012803228"/>
    <n v="1.5743335819445536E-2"/>
    <n v="2.3433174332788471E-4"/>
    <m/>
    <m/>
    <m/>
    <m/>
    <n v="1.1964394956764468E-2"/>
    <n v="1.2211734437898628E-4"/>
    <x v="28"/>
    <x v="15"/>
  </r>
  <r>
    <n v="2026"/>
    <n v="6"/>
    <n v="10"/>
    <x v="17"/>
    <s v="Automoviles"/>
    <n v="10"/>
    <s v="4a44dc15364204a80fe80e9039455cc1608281820fe2b24f1e5233ade6af1dd5"/>
    <s v="62494afd1a4895e2be1120874c058412e30b56ad7bf55525b0ac454fd367add2"/>
    <x v="15"/>
    <n v="974369.59926000005"/>
    <n v="782314.56611000001"/>
    <n v="2392902.3194599999"/>
    <n v="1512048.4145200001"/>
    <n v="808986.34357999987"/>
    <n v="618775.86445999995"/>
    <n v="1649904.2128799998"/>
    <n v="1271220.7066099998"/>
    <n v="35563119.782749981"/>
    <n v="35274659.092"/>
    <n v="145.131"/>
    <n v="140.405"/>
    <n v="-1125.54108"/>
    <n v="658.31693999999993"/>
    <n v="794779.97975000006"/>
    <n v="616350.59186000004"/>
    <n v="888125.41749000002"/>
    <n v="820461.45671000006"/>
    <n v="0"/>
    <n v="0"/>
    <n v="0"/>
    <n v="0"/>
    <n v="0"/>
    <n v="0"/>
    <s v="Automoviles"/>
    <s v="Totales"/>
    <s v="Automoviles Total"/>
    <x v="29"/>
    <x v="0"/>
    <n v="3435865.2452399996"/>
    <n v="3211255.1390500003"/>
    <n v="558940177.29368985"/>
    <n v="533186385.44996989"/>
    <n v="535437122.91273993"/>
    <n v="512068683.5256899"/>
    <n v="111867630.92766999"/>
    <n v="104683930.16637003"/>
    <n v="65593449.113900006"/>
    <n v="57891971.036489993"/>
    <n v="974369.59926000005"/>
    <n v="782314.56611000001"/>
    <n v="0.87100226506986278"/>
    <n v="0.74731103892134965"/>
    <n v="192055.03315000003"/>
    <n v="24.549591873890208"/>
    <n v="100"/>
    <n v="100"/>
    <n v="28.358783878671563"/>
    <n v="24.361644660269366"/>
    <n v="0.17432448745727341"/>
    <n v="0.18197647446622653"/>
    <n v="0.14672440772278617"/>
    <n v="0.15277531926452054"/>
    <m/>
    <m/>
    <m/>
    <n v="0"/>
    <m/>
    <n v="0"/>
    <m/>
    <n v="0"/>
    <m/>
    <n v="30.739802575524642"/>
    <n v="83.026640424167269"/>
    <n v="79.095531550283681"/>
    <n v="1.2333340516599947"/>
    <n v="28.949333422645452"/>
    <n v="8.2470614830985731"/>
    <n v="89.489610825032941"/>
    <n v="75.122431019676171"/>
    <s v="Medianas"/>
    <n v="2025"/>
    <n v="2"/>
    <d v="2026-08-03T00:00:00"/>
    <n v="1.0336597699512124"/>
    <s v="39 Automoviles Total"/>
    <n v="24.549591873890208"/>
    <n v="20.493798341178369"/>
    <n v="30.739802575524639"/>
    <n v="26.482432978595476"/>
    <n v="6.7286063036029976E-3"/>
    <n v="7.586449457568316E-5"/>
    <m/>
    <m/>
    <m/>
    <m/>
    <n v="4.2794455659475013E-3"/>
    <n v="5.5847378889370693E-5"/>
    <x v="29"/>
    <x v="15"/>
  </r>
  <r>
    <n v="2026"/>
    <n v="6"/>
    <n v="10"/>
    <x v="17"/>
    <s v="Automoviles Residentes"/>
    <n v="10"/>
    <s v="4a44dc15364204a80fe80e9039455cc1608281820fe2b24f1e5233ade6af1dd5"/>
    <s v="62494afd1a4895e2be1120874c058412e30b56ad7bf55525b0ac454fd367add2"/>
    <x v="15"/>
    <n v="503931.85519999999"/>
    <n v="325640.17362000002"/>
    <n v="1206924.2610200001"/>
    <n v="663463.28369000007"/>
    <n v="423257.50539000006"/>
    <n v="305025.04502999998"/>
    <n v="888093.52343000018"/>
    <n v="633347.2913799996"/>
    <n v="35563119.782749981"/>
    <n v="35274659.092"/>
    <n v="145.131"/>
    <n v="140.405"/>
    <n v="-1125.54108"/>
    <n v="658.31693999999993"/>
    <n v="420324.93939999997"/>
    <n v="304757.82429000002"/>
    <n v="397860.24291000003"/>
    <n v="391695.23382999998"/>
    <n v="0"/>
    <n v="0"/>
    <n v="0"/>
    <n v="0"/>
    <n v="0"/>
    <n v="0"/>
    <s v="Automoviles Residentes"/>
    <s v="Automóviles"/>
    <s v="Automóviles"/>
    <x v="30"/>
    <x v="0"/>
    <n v="3435865.2452399996"/>
    <n v="3211255.1390500003"/>
    <n v="558940177.29368985"/>
    <n v="533186385.44996989"/>
    <n v="535437122.91273993"/>
    <n v="512068683.5256899"/>
    <n v="70203684.327219978"/>
    <n v="63495573.047850005"/>
    <n v="41862778.105490007"/>
    <n v="35779806.134049997"/>
    <n v="974369.59926000005"/>
    <n v="782314.56611000001"/>
    <n v="0.71781397234249023"/>
    <n v="0.51285492513722009"/>
    <n v="178291.68157999997"/>
    <n v="54.751132084843526"/>
    <n v="51.718758013665322"/>
    <n v="41.625221838731846"/>
    <n v="14.66681080982848"/>
    <n v="10.140588633400695"/>
    <n v="9.0158459826589585E-2"/>
    <n v="9.4115972470987158E-2"/>
    <n v="6.1074360206175141E-2"/>
    <n v="6.3593065558687503E-2"/>
    <m/>
    <m/>
    <m/>
    <n v="0"/>
    <m/>
    <n v="0"/>
    <m/>
    <n v="0"/>
    <m/>
    <n v="38.761558202006526"/>
    <n v="83.991020020359315"/>
    <n v="93.66935339677822"/>
    <n v="1.0110592859447443"/>
    <n v="37.920967371137657"/>
    <n v="1.5739300730617911"/>
    <n v="105.6463788202838"/>
    <n v="77.804833444123105"/>
    <s v="Medianas"/>
    <n v="2025"/>
    <n v="2"/>
    <d v="2026-08-03T00:00:00"/>
    <n v="1.0336597699512124"/>
    <s v="41 Automoviles Residentes"/>
    <n v="54.751132084843526"/>
    <n v="49.711865145092759"/>
    <n v="38.761558202006533"/>
    <n v="34.242970690980776"/>
    <n v="3.3937524840141359E-3"/>
    <n v="5.1525689889010535E-5"/>
    <m/>
    <m/>
    <m/>
    <m/>
    <n v="1.8777540324047505E-3"/>
    <n v="2.6302017423750356E-5"/>
    <x v="30"/>
    <x v="15"/>
  </r>
  <r>
    <n v="2026"/>
    <n v="6"/>
    <n v="10"/>
    <x v="17"/>
    <s v="Camiones"/>
    <n v="10"/>
    <s v="4a44dc15364204a80fe80e9039455cc1608281820fe2b24f1e5233ade6af1dd5"/>
    <s v="62494afd1a4895e2be1120874c058412e30b56ad7bf55525b0ac454fd367add2"/>
    <x v="15"/>
    <n v="438175.12033000001"/>
    <n v="424100.38374999998"/>
    <n v="1005774.6049500001"/>
    <n v="807280.55097999994"/>
    <n v="355546.60855"/>
    <n v="304334.21551999997"/>
    <n v="695433.13686999993"/>
    <n v="601059.60807000019"/>
    <n v="35563119.782749981"/>
    <n v="35274659.092"/>
    <n v="145.131"/>
    <n v="140.405"/>
    <n v="0"/>
    <n v="0"/>
    <n v="344661.63575000002"/>
    <n v="302293.04589000001"/>
    <n v="434095.42552999995"/>
    <n v="401911.34548000002"/>
    <n v="0"/>
    <n v="0"/>
    <n v="0"/>
    <n v="0"/>
    <n v="0"/>
    <n v="0"/>
    <s v="Camiones"/>
    <s v="Automóviles"/>
    <s v="Automóviles"/>
    <x v="31"/>
    <x v="0"/>
    <n v="3435865.2452399996"/>
    <n v="3211255.1390500003"/>
    <n v="558940177.29368985"/>
    <n v="533186385.44996989"/>
    <n v="535437122.91273993"/>
    <n v="512068683.5256899"/>
    <n v="37709407.170060001"/>
    <n v="36344121.306299999"/>
    <n v="21653502.093650013"/>
    <n v="20013592.176389989"/>
    <n v="974369.59926000005"/>
    <n v="782314.56611000001"/>
    <n v="1.161978278666487"/>
    <n v="1.1669022898525412"/>
    <n v="14074.736580000026"/>
    <n v="3.3187276218775708"/>
    <n v="44.970114078146409"/>
    <n v="54.210978821320822"/>
    <n v="12.752977461413591"/>
    <n v="13.206686027304059"/>
    <n v="7.8393920875679868E-2"/>
    <n v="8.1835028162851028E-2"/>
    <n v="7.9540737596308017E-2"/>
    <n v="8.2820995970694505E-2"/>
    <m/>
    <m/>
    <m/>
    <n v="0"/>
    <m/>
    <n v="0"/>
    <m/>
    <n v="0"/>
    <m/>
    <n v="16.82768167966131"/>
    <n v="81.142582509529404"/>
    <n v="71.759948158735895"/>
    <n v="1.6419820083249519"/>
    <n v="14.015734214215868"/>
    <n v="8.0077560417118221"/>
    <n v="79.397665923153284"/>
    <n v="75.21386228322902"/>
    <s v="Medianas"/>
    <n v="2025"/>
    <n v="2"/>
    <d v="2026-08-03T00:00:00"/>
    <n v="1.0336597699512124"/>
    <s v="42 Camiones"/>
    <n v="3.3187276218775708"/>
    <n v="-4.5710759591529121E-2"/>
    <n v="16.827681679661321"/>
    <n v="13.023341989188047"/>
    <n v="2.8281394070434019E-3"/>
    <n v="1.3501935200927319E-4"/>
    <m/>
    <m/>
    <m/>
    <m/>
    <n v="2.2847900511596482E-3"/>
    <n v="1.3616609540631039E-4"/>
    <x v="31"/>
    <x v="15"/>
  </r>
  <r>
    <n v="2026"/>
    <n v="6"/>
    <n v="10"/>
    <x v="17"/>
    <s v="Automoviles Turistas"/>
    <n v="10"/>
    <s v="4a44dc15364204a80fe80e9039455cc1608281820fe2b24f1e5233ade6af1dd5"/>
    <s v="62494afd1a4895e2be1120874c058412e30b56ad7bf55525b0ac454fd367add2"/>
    <x v="15"/>
    <n v="363.74079"/>
    <n v="457.69423"/>
    <n v="731.76859000000002"/>
    <n v="832.10910000000013"/>
    <n v="-853.14647000000002"/>
    <n v="268.26550000000003"/>
    <n v="-893.44231000000013"/>
    <n v="437.62940000000009"/>
    <n v="35563119.782749981"/>
    <n v="35274659.092"/>
    <n v="145.131"/>
    <n v="140.405"/>
    <n v="0"/>
    <n v="0"/>
    <n v="-853.14647000000002"/>
    <n v="268.26549999999997"/>
    <n v="98.650710000000004"/>
    <n v="244.94245000000001"/>
    <n v="0"/>
    <n v="0"/>
    <n v="0"/>
    <n v="0"/>
    <n v="0"/>
    <n v="0"/>
    <s v="Automoviles Turistas"/>
    <s v="Automóviles"/>
    <s v="Automóviles"/>
    <x v="32"/>
    <x v="0"/>
    <n v="3435865.2452399996"/>
    <n v="3211255.1390500003"/>
    <n v="558940177.29368985"/>
    <n v="533186385.44996989"/>
    <n v="535437122.91273993"/>
    <n v="512068683.5256899"/>
    <n v="1083502.1167600001"/>
    <n v="1101931.6082300001"/>
    <n v="570070.38715999969"/>
    <n v="595710.09883999999"/>
    <n v="974369.59926000005"/>
    <n v="782314.56611000001"/>
    <n v="3.3570842582910244E-2"/>
    <n v="4.1535629487494292E-2"/>
    <n v="-93.953440000000001"/>
    <n v="-20.527556137205405"/>
    <n v="3.7330884530495261E-2"/>
    <n v="5.8505139726063124E-2"/>
    <n v="1.0586584863999585E-2"/>
    <n v="1.4252814248057589E-2"/>
    <n v="6.5076873121052426E-5"/>
    <n v="6.793342755565321E-5"/>
    <n v="8.5841319750454596E-5"/>
    <n v="8.9381414002646771E-5"/>
    <m/>
    <m/>
    <m/>
    <n v="0"/>
    <m/>
    <n v="0"/>
    <m/>
    <n v="0"/>
    <m/>
    <n v="-418.02317853022475"/>
    <n v="-234.54792353642824"/>
    <n v="58.612384080087708"/>
    <n v="-0.14965633879883508"/>
    <n v="-418.02317853022475"/>
    <n v="-59.724943553067256"/>
    <n v="-864.81533685870068"/>
    <n v="109.52184890777403"/>
    <s v="Medianas"/>
    <n v="2025"/>
    <n v="2"/>
    <d v="2026-08-03T00:00:00"/>
    <n v="1.0336597699512124"/>
    <s v="43 Automoviles Turistas"/>
    <n v="-20.527556137205405"/>
    <n v="-23.115471673483423"/>
    <n v="-418.02317853022475"/>
    <n v="-407.66717228942275"/>
    <n v="2.0576614044838303E-6"/>
    <n v="1.1270014717265397E-7"/>
    <m/>
    <m/>
    <m/>
    <m/>
    <n v="2.3550605682887444E-6"/>
    <n v="1.7252085169224051E-7"/>
    <x v="32"/>
    <x v="15"/>
  </r>
  <r>
    <n v="2026"/>
    <n v="6"/>
    <n v="125"/>
    <x v="67"/>
    <s v="Otros Automoviles y Obligatorios"/>
    <n v="238"/>
    <s v="8ae4c23b80d1e7c8ff79e515fe791ebd68190bae842dda7af193db125f700452"/>
    <s v="62494afd1a4895e2be1120874c058412e30b56ad7bf55525b0ac454fd367add2"/>
    <x v="15"/>
    <n v="1353.7845"/>
    <n v="770.15296000000001"/>
    <n v="2583.9027599999999"/>
    <n v="1787.16038"/>
    <n v="146.53006999999999"/>
    <n v="168.38224"/>
    <n v="211.63551999999999"/>
    <n v="408.19680999999997"/>
    <n v="35563119.782749981"/>
    <n v="35274659.092"/>
    <n v="145.131"/>
    <n v="140.405"/>
    <n v="0"/>
    <n v="0"/>
    <n v="146.53006999999999"/>
    <n v="168.38224"/>
    <n v="1199.2634499999999"/>
    <n v="852.43282999999997"/>
    <n v="0"/>
    <n v="0"/>
    <n v="0"/>
    <n v="0"/>
    <n v="0"/>
    <n v="0"/>
    <s v="Otros Automoviles y Obligatorios"/>
    <s v="Automóviles"/>
    <s v="Automóviles"/>
    <x v="33"/>
    <x v="0"/>
    <n v="73788.869449999998"/>
    <n v="71767.872759999998"/>
    <n v="558940177.29368985"/>
    <n v="533186385.44996989"/>
    <n v="535437122.91273993"/>
    <n v="512068683.5256899"/>
    <n v="2871037.3136300002"/>
    <n v="3742304.2039899998"/>
    <n v="1507098.5276000006"/>
    <n v="1502862.6272099994"/>
    <n v="1353.7845"/>
    <n v="770.15296000000001"/>
    <n v="4.7153148918442321E-2"/>
    <n v="2.0579646068827655E-2"/>
    <n v="583.63153999999997"/>
    <n v="75.78125"/>
    <n v="100"/>
    <n v="100"/>
    <n v="1.8346730476977107"/>
    <n v="1.0731166054976715"/>
    <n v="2.4220561609201812E-4"/>
    <n v="2.528372505506358E-4"/>
    <n v="1.4444347811882853E-4"/>
    <n v="1.5040032417084189E-4"/>
    <m/>
    <m/>
    <m/>
    <n v="0"/>
    <m/>
    <n v="0"/>
    <m/>
    <n v="0"/>
    <m/>
    <n v="-12.977716652302529"/>
    <n v="10.823736717328348"/>
    <n v="21.863480210476631"/>
    <n v="9.7226602850806164E-3"/>
    <n v="-12.977716652302529"/>
    <n v="40.687149508307876"/>
    <n v="12.218338681129655"/>
    <n v="19.75313878983286"/>
    <s v="Medianas"/>
    <n v="2025"/>
    <n v="2"/>
    <d v="2026-08-03T00:00:00"/>
    <n v="1.0336597699512124"/>
    <s v="44 Otros Automoviles y Obligatorios"/>
    <n v="75.78125"/>
    <n v="70.057164949252765"/>
    <n v="-12.977716652302524"/>
    <n v="-15.811482774641769"/>
    <n v="7.2656807833077991E-6"/>
    <n v="2.2234194529247979E-7"/>
    <m/>
    <m/>
    <m/>
    <m/>
    <n v="5.058075846239306E-6"/>
    <n v="4.2352183231821353E-8"/>
    <x v="33"/>
    <x v="15"/>
  </r>
  <r>
    <n v="2026"/>
    <n v="6"/>
    <n v="109"/>
    <x v="60"/>
    <s v="Daños Sin Autos"/>
    <n v="228"/>
    <s v="9d693eeee1d1899cbc50b6d45df953d3835acf28ee869879b45565fccc814765"/>
    <s v="62494afd1a4895e2be1120874c058412e30b56ad7bf55525b0ac454fd367add2"/>
    <x v="15"/>
    <n v="1582494.71114"/>
    <n v="1851722.7255099998"/>
    <n v="4653578.2232399993"/>
    <n v="4759572.2291399995"/>
    <n v="341391.63523999997"/>
    <n v="4217825.5410599997"/>
    <n v="2247503.2720400007"/>
    <n v="6328654.9817500021"/>
    <n v="35563119.782749981"/>
    <n v="35274659.092"/>
    <n v="145.131"/>
    <n v="140.405"/>
    <n v="0"/>
    <n v="0"/>
    <n v="-11779.248769999998"/>
    <n v="18400.134600000001"/>
    <n v="19845.989510000003"/>
    <n v="61857.627840000001"/>
    <n v="0"/>
    <n v="0"/>
    <n v="0"/>
    <n v="0"/>
    <n v="0"/>
    <n v="0"/>
    <s v="Daños Sin Autos"/>
    <s v="Totales"/>
    <s v="Daños Sin Autos Total"/>
    <x v="34"/>
    <x v="0"/>
    <n v="1582494.71114"/>
    <n v="1851722.72551"/>
    <n v="558940177.29368985"/>
    <n v="533186385.44996989"/>
    <n v="535437122.91273993"/>
    <n v="512068683.5256899"/>
    <n v="89202364.570290014"/>
    <n v="95692945.958029971"/>
    <n v="24696454.174569987"/>
    <n v="24212646.750889998"/>
    <n v="1582494.71114"/>
    <n v="1851722.72551"/>
    <n v="1.7740501821485011"/>
    <n v="1.9350671117619769"/>
    <n v="-269228.01436999976"/>
    <n v="-14.539326577409106"/>
    <n v="100"/>
    <n v="99.999999999999986"/>
    <n v="100"/>
    <n v="99.999999999999986"/>
    <n v="0.28312416523754264"/>
    <n v="0.29555192261069629"/>
    <n v="0.34729369992207937"/>
    <n v="0.36161608492840025"/>
    <m/>
    <m/>
    <m/>
    <n v="0"/>
    <m/>
    <n v="0"/>
    <m/>
    <n v="0"/>
    <m/>
    <n v="-91.905980180626358"/>
    <n v="21.573003235762332"/>
    <n v="227.77846180498381"/>
    <n v="1.3823508137112734"/>
    <n v="-164.01718805904818"/>
    <n v="-67.916665732262899"/>
    <n v="-59.353295355037183"/>
    <n v="29.745942808530433"/>
    <s v="Medianas"/>
    <n v="2025"/>
    <n v="2"/>
    <d v="2026-08-03T00:00:00"/>
    <n v="1.0336597699512124"/>
    <s v="46 Daños Sin Autos Total"/>
    <n v="-14.539326577409106"/>
    <n v="-17.322240927859145"/>
    <n v="-91.905980180626372"/>
    <n v="-92.169551283053536"/>
    <n v="1.308540491292115E-2"/>
    <n v="3.1472540487811299E-4"/>
    <m/>
    <m/>
    <m/>
    <m/>
    <n v="1.3470686570751086E-2"/>
    <n v="3.7444847270228388E-4"/>
    <x v="34"/>
    <x v="15"/>
  </r>
  <r>
    <n v="2026"/>
    <n v="6"/>
    <n v="79"/>
    <x v="1"/>
    <s v="Responsabilidad Civil y Riesgos Profesionales"/>
    <n v="51"/>
    <s v="031b4af5197ec30a926f48cf40e11a7dbc470048a21e4003b7a3c07c5dab1baa"/>
    <s v="62494afd1a4895e2be1120874c058412e30b56ad7bf55525b0ac454fd367add2"/>
    <x v="15"/>
    <n v="180895.48337"/>
    <n v="152203.81825000001"/>
    <n v="315197.97013000003"/>
    <n v="250712.54074000003"/>
    <n v="21283.969879999997"/>
    <n v="21622.065890000002"/>
    <n v="37952.496359999997"/>
    <n v="35644.347609999997"/>
    <n v="35563119.782749981"/>
    <n v="35274659.092"/>
    <n v="145.131"/>
    <n v="140.405"/>
    <n v="0"/>
    <n v="0"/>
    <n v="18401.553329999999"/>
    <n v="19609.142800000001"/>
    <n v="160330.47771000001"/>
    <n v="117637.50652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55806634.746509999"/>
    <n v="49586162.051349998"/>
    <n v="558940177.29368985"/>
    <n v="533186385.44996989"/>
    <n v="535437122.91273993"/>
    <n v="512068683.5256899"/>
    <n v="12032871.974339999"/>
    <n v="12141199.838969996"/>
    <n v="5707796.6931599993"/>
    <n v="3790374.5277900007"/>
    <n v="180895.48337"/>
    <n v="152203.81825000001"/>
    <n v="1.5033442037425324"/>
    <n v="1.2536143072241226"/>
    <n v="28691.665119999991"/>
    <n v="18.850818231690436"/>
    <n v="100"/>
    <n v="100"/>
    <n v="0.32414691226532477"/>
    <n v="0.30694817254132745"/>
    <n v="3.2364015098336758E-2"/>
    <n v="3.3784636071914745E-2"/>
    <n v="2.8546081146005115E-2"/>
    <n v="2.9723320942426686E-2"/>
    <m/>
    <m/>
    <m/>
    <n v="0"/>
    <m/>
    <n v="0"/>
    <m/>
    <n v="0"/>
    <m/>
    <n v="-1.5636619170436017"/>
    <n v="11.765893478095411"/>
    <n v="14.205994395281868"/>
    <n v="0.37289292215866549"/>
    <n v="-6.1582981077581973"/>
    <n v="36.291972222942029"/>
    <n v="11.477264705269615"/>
    <n v="16.669124822588941"/>
    <s v="Medianas"/>
    <n v="2025"/>
    <n v="2"/>
    <d v="2026-08-03T00:00:00"/>
    <n v="1.0336597699512124"/>
    <s v="46 Responsabilidad Civil y Riesgos Profesionales"/>
    <n v="18.850818231690436"/>
    <n v="14.98059776216315"/>
    <n v="-1.5636619170436017"/>
    <n v="-4.7691117091627913"/>
    <n v="8.8630573486100039E-4"/>
    <n v="2.2600437949262688E-4"/>
    <m/>
    <m/>
    <m/>
    <m/>
    <n v="7.0957428379554959E-4"/>
    <n v="1.571548831277017E-4"/>
    <x v="35"/>
    <x v="15"/>
  </r>
  <r>
    <n v="2026"/>
    <n v="6"/>
    <n v="3"/>
    <x v="19"/>
    <s v="RC General"/>
    <n v="3"/>
    <s v="4e07408562bedb8b60ce05c1decfe3ad16b72230967de01f640b7e4729b49fce"/>
    <s v="62494afd1a4895e2be1120874c058412e30b56ad7bf55525b0ac454fd367add2"/>
    <x v="15"/>
    <n v="150189.07188"/>
    <n v="205117.82173"/>
    <n v="222026.41262000005"/>
    <n v="323321.07228000002"/>
    <n v="108129.62799000002"/>
    <n v="16314.666319999998"/>
    <n v="86238.022910000029"/>
    <n v="186589.68814000004"/>
    <n v="35563119.782749981"/>
    <n v="35274659.092"/>
    <n v="145.131"/>
    <n v="140.405"/>
    <n v="0"/>
    <n v="0"/>
    <n v="6018.3484600000002"/>
    <n v="6040.9584400000003"/>
    <n v="2860.2184700000003"/>
    <n v="-6086.5941700000003"/>
    <n v="0"/>
    <n v="0"/>
    <n v="0"/>
    <n v="0"/>
    <n v="0"/>
    <n v="0"/>
    <s v="RC General"/>
    <s v="Daños Sin Autos"/>
    <s v="Responsabilidad Civil y Riesgos Profesionales"/>
    <x v="36"/>
    <x v="0"/>
    <n v="17351290.107669998"/>
    <n v="15439688.598989999"/>
    <n v="558940177.29368985"/>
    <n v="533186385.44996989"/>
    <n v="535437122.91273993"/>
    <n v="512068683.5256899"/>
    <n v="8729513.125500001"/>
    <n v="9582692.5877899975"/>
    <n v="5055557.2443700004"/>
    <n v="2932303.7598800003"/>
    <n v="167331.20822"/>
    <n v="222912.30481"/>
    <n v="1.7204747815921018"/>
    <n v="2.1405029938177864"/>
    <n v="-54928.749849999993"/>
    <n v="-26.779121085979362"/>
    <n v="89.755565311246528"/>
    <n v="92.017271951332077"/>
    <n v="0.86557870307067342"/>
    <n v="1.3285100953617548"/>
    <n v="2.6870330311053049E-2"/>
    <n v="2.8049805561292076E-2"/>
    <n v="3.8470191161557081E-2"/>
    <n v="4.0056701049891383E-2"/>
    <m/>
    <m/>
    <m/>
    <n v="0"/>
    <m/>
    <n v="0"/>
    <m/>
    <n v="0"/>
    <m/>
    <n v="562.7756024494654"/>
    <n v="71.995669615959031"/>
    <n v="7.9538024450529043"/>
    <n v="2.1388270919178294"/>
    <n v="-0.37427802598820614"/>
    <n v="-146.99210083855485"/>
    <n v="210.41569107831123"/>
    <n v="-99.250225516514107"/>
    <s v="Medianas"/>
    <n v="2025"/>
    <n v="2"/>
    <d v="2026-08-03T00:00:00"/>
    <n v="1.0336597699512124"/>
    <s v="47 RC General"/>
    <n v="-26.779121085979362"/>
    <n v="-29.163462637733716"/>
    <n v="562.7756024494654"/>
    <n v="541.19318727161806"/>
    <n v="6.2431646598028428E-4"/>
    <n v="2.9600334740943903E-4"/>
    <m/>
    <m/>
    <m/>
    <m/>
    <n v="9.1507316555420779E-4"/>
    <n v="4.5817530665429068E-4"/>
    <x v="36"/>
    <x v="15"/>
  </r>
  <r>
    <n v="2026"/>
    <n v="6"/>
    <n v="93"/>
    <x v="64"/>
    <s v="RC Aviones y Barcos"/>
    <n v="220"/>
    <s v="36790ecd55c2030dc553685bef719df653f413a20cdad1bfd1dc934c76686ddd"/>
    <s v="62494afd1a4895e2be1120874c058412e30b56ad7bf55525b0ac454fd367add2"/>
    <x v="15"/>
    <n v="1552.5768600000001"/>
    <n v="644.14558"/>
    <n v="1552.5768600000001"/>
    <n v="1530.5348800000002"/>
    <n v="0"/>
    <n v="0"/>
    <n v="0"/>
    <n v="0"/>
    <n v="35563119.782749981"/>
    <n v="35274659.092"/>
    <n v="145.131"/>
    <n v="140.405"/>
    <n v="0"/>
    <n v="0"/>
    <n v="0"/>
    <n v="0"/>
    <n v="-52.20702"/>
    <n v="-28.80602"/>
    <n v="0"/>
    <n v="0"/>
    <n v="0"/>
    <n v="0"/>
    <n v="0"/>
    <n v="0"/>
    <s v="RC Aviones y Barcos"/>
    <s v="Daños Sin Autos"/>
    <s v="Responsabilidad Civil y Riesgos Profesionales"/>
    <x v="37"/>
    <x v="0"/>
    <n v="413334.64854999998"/>
    <n v="541187.50646000006"/>
    <n v="558940177.29368985"/>
    <n v="533186385.44996989"/>
    <n v="535437122.91273993"/>
    <n v="512068683.5256899"/>
    <n v="1742271.2390899998"/>
    <n v="1292434.1434399998"/>
    <n v="183427.25303000005"/>
    <n v="515183.78324999998"/>
    <n v="28400.159809999997"/>
    <n v="35420.763310000002"/>
    <n v="8.9112236095392441E-2"/>
    <n v="4.9839721680944887E-2"/>
    <n v="908.43128000000013"/>
    <n v="141.02887735409132"/>
    <n v="5.4667891673388445"/>
    <n v="1.818553638617225"/>
    <n v="0.37562223865009203"/>
    <n v="0.11902447346086505"/>
    <n v="2.7777156180064925E-4"/>
    <n v="2.8996436622737181E-4"/>
    <n v="1.2081058286144886E-4"/>
    <n v="1.2579280880153335E-4"/>
    <m/>
    <m/>
    <m/>
    <n v="0"/>
    <m/>
    <n v="0"/>
    <m/>
    <n v="0"/>
    <m/>
    <m/>
    <m/>
    <m/>
    <m/>
    <m/>
    <n v="81.236491538921385"/>
    <m/>
    <m/>
    <s v="Medianas"/>
    <n v="2025"/>
    <n v="2"/>
    <d v="2026-08-03T00:00:00"/>
    <n v="1.0336597699512124"/>
    <s v="48 RC Aviones y Barcos"/>
    <n v="141.02887735409132"/>
    <n v="133.18008919459794"/>
    <m/>
    <m/>
    <n v="4.36569364410229E-6"/>
    <n v="7.9409906219209641E-7"/>
    <m/>
    <m/>
    <m/>
    <m/>
    <n v="4.3317665247003606E-6"/>
    <n v="2.4839978572340482E-7"/>
    <x v="37"/>
    <x v="15"/>
  </r>
  <r>
    <n v="2026"/>
    <n v="6"/>
    <n v="10"/>
    <x v="17"/>
    <s v="RC Viajero"/>
    <n v="10"/>
    <s v="4a44dc15364204a80fe80e9039455cc1608281820fe2b24f1e5233ade6af1dd5"/>
    <s v="62494afd1a4895e2be1120874c058412e30b56ad7bf55525b0ac454fd367add2"/>
    <x v="15"/>
    <n v="97.0916"/>
    <n v="904.93084999999996"/>
    <n v="2723.4532899999999"/>
    <n v="3086.4645300000002"/>
    <n v="-3.1178699999999999"/>
    <n v="-8.3699999999999992"/>
    <n v="35.263930000000002"/>
    <n v="-0.59958000000000666"/>
    <n v="35563119.782749981"/>
    <n v="35274659.092"/>
    <n v="145.131"/>
    <n v="140.405"/>
    <n v="0"/>
    <n v="0"/>
    <n v="-3.1178699999999999"/>
    <n v="-8.3699999999999992"/>
    <n v="428.61546999999996"/>
    <n v="2292.0429900000004"/>
    <n v="0"/>
    <n v="0"/>
    <n v="0"/>
    <n v="0"/>
    <n v="0"/>
    <n v="0"/>
    <s v="RC Viajero"/>
    <s v="Daños Sin Autos"/>
    <s v="Responsabilidad Civil y Riesgos Profesionales"/>
    <x v="38"/>
    <x v="0"/>
    <n v="3435865.2452399996"/>
    <n v="3211255.1390500003"/>
    <n v="558940177.29368985"/>
    <n v="533186385.44996989"/>
    <n v="535437122.91273993"/>
    <n v="512068683.5256899"/>
    <n v="260336.58478"/>
    <n v="211800.12452000001"/>
    <n v="57019.792599999993"/>
    <n v="27834.588710000007"/>
    <n v="114218.65156"/>
    <n v="144496.32783000002"/>
    <n v="3.7294643041448902E-2"/>
    <n v="0.42725699621321445"/>
    <n v="-807.83924999999999"/>
    <n v="-89.270826605148883"/>
    <n v="8.5005030854349559E-2"/>
    <n v="0.62626563843522121"/>
    <n v="2.8258267734600291E-3"/>
    <n v="2.8179973587141059E-2"/>
    <n v="1.7370660393408102E-5"/>
    <n v="1.8133146889746566E-5"/>
    <n v="1.6972129722260355E-4"/>
    <n v="1.7672060001197099E-4"/>
    <m/>
    <m/>
    <m/>
    <n v="0"/>
    <m/>
    <n v="0"/>
    <m/>
    <n v="0"/>
    <m/>
    <n v="-62.749462365591398"/>
    <n v="-3.2112664741337045"/>
    <n v="-0.92493255147617082"/>
    <n v="-5.4680486508819756E-3"/>
    <n v="-62.749462365591398"/>
    <n v="-81.299850313889621"/>
    <n v="-0.72742824704857245"/>
    <n v="-0.36517639662596368"/>
    <s v="Medianas"/>
    <n v="2025"/>
    <n v="2"/>
    <d v="2026-08-03T00:00:00"/>
    <n v="1.0336597699512124"/>
    <s v="49 RC Viajero"/>
    <n v="-89.270826605148883"/>
    <n v="-89.620208015488984"/>
    <n v="-62.749462365591391"/>
    <n v="-63.96247709614665"/>
    <n v="7.6580831677231561E-6"/>
    <n v="1.3908903995890929E-7"/>
    <m/>
    <m/>
    <m/>
    <m/>
    <n v="8.7354061024267739E-6"/>
    <n v="1.8254854081313873E-5"/>
    <x v="38"/>
    <x v="15"/>
  </r>
  <r>
    <n v="2026"/>
    <n v="6"/>
    <n v="126"/>
    <x v="45"/>
    <s v="Maritimo y Transportes"/>
    <n v="239"/>
    <s v="79bf08685d3138f9b109c3546780f056bc954fd69377b84a2cf23622e464897b"/>
    <s v="62494afd1a4895e2be1120874c058412e30b56ad7bf55525b0ac454fd367add2"/>
    <x v="15"/>
    <n v="187868.00908000002"/>
    <n v="193277.29531000002"/>
    <n v="379319.82639"/>
    <n v="342445.35638000001"/>
    <n v="127733.72923000001"/>
    <n v="120013.29493999999"/>
    <n v="282017.79259000003"/>
    <n v="199751.19822999998"/>
    <n v="35563119.782749981"/>
    <n v="35274659.092"/>
    <n v="145.131"/>
    <n v="140.405"/>
    <n v="15386.43317"/>
    <n v="4623.9155700000001"/>
    <n v="19871.179800000002"/>
    <n v="10375.16757"/>
    <n v="10340.03306"/>
    <n v="10127.96378"/>
    <n v="0"/>
    <n v="0"/>
    <n v="0"/>
    <n v="0"/>
    <n v="0"/>
    <n v="0"/>
    <s v="Maritimo y Transportes"/>
    <s v="Daños Sin Autos"/>
    <s v="Maritimo y Transportes"/>
    <x v="40"/>
    <x v="0"/>
    <n v="512336.66523000004"/>
    <n v="508175.23067999998"/>
    <n v="558940177.29368985"/>
    <n v="533186385.44996989"/>
    <n v="535437122.91273993"/>
    <n v="512068683.5256899"/>
    <n v="14105050.96421"/>
    <n v="15962808.80302"/>
    <n v="3896017.91072"/>
    <n v="-67081.096579998208"/>
    <n v="187868.00908000002"/>
    <n v="193277.29531000002"/>
    <n v="1.3319201012225637"/>
    <n v="1.2107975337863719"/>
    <n v="-5409.2862299999979"/>
    <n v="-2.7987178842315497"/>
    <n v="100"/>
    <n v="100"/>
    <n v="36.668858941739337"/>
    <n v="38.033592281027076"/>
    <n v="3.3611469833789841E-2"/>
    <n v="3.5086847930530365E-2"/>
    <n v="3.6249480591461138E-2"/>
    <n v="3.7744408421786155E-2"/>
    <m/>
    <m/>
    <m/>
    <n v="0"/>
    <m/>
    <n v="0"/>
    <m/>
    <n v="0"/>
    <m/>
    <n v="6.4329825240277083"/>
    <n v="67.991208218748426"/>
    <n v="62.093840224486321"/>
    <n v="3.278571406936738"/>
    <n v="91.526350451031817"/>
    <n v="2.0938984835113583"/>
    <n v="192.17713990558559"/>
    <n v="102.44080444371416"/>
    <s v="Medianas"/>
    <n v="2025"/>
    <n v="2"/>
    <d v="2026-08-03T00:00:00"/>
    <n v="1.0336597699512124"/>
    <s v="51 Maritimo y Transportes"/>
    <n v="-2.7987178842315497"/>
    <n v="-5.9639497043052714"/>
    <n v="6.4329825240277003"/>
    <n v="2.9671325305145708"/>
    <n v="1.0666100969409058E-3"/>
    <n v="1.7740111560407242E-4"/>
    <m/>
    <m/>
    <m/>
    <m/>
    <n v="9.6919929802969859E-4"/>
    <n v="1.4660306678231607E-4"/>
    <x v="40"/>
    <x v="15"/>
  </r>
  <r>
    <n v="2026"/>
    <n v="6"/>
    <n v="3"/>
    <x v="19"/>
    <s v="MyT Carga"/>
    <n v="3"/>
    <s v="4e07408562bedb8b60ce05c1decfe3ad16b72230967de01f640b7e4729b49fce"/>
    <s v="62494afd1a4895e2be1120874c058412e30b56ad7bf55525b0ac454fd367add2"/>
    <x v="15"/>
    <n v="163946.01347000001"/>
    <n v="153457.46293000001"/>
    <n v="283427.83007999999"/>
    <n v="286342.92067000002"/>
    <n v="89401.974990000017"/>
    <n v="17271.66979"/>
    <n v="232588.09326999995"/>
    <n v="174491.72050000002"/>
    <n v="35563119.782749981"/>
    <n v="35274659.092"/>
    <n v="145.131"/>
    <n v="140.405"/>
    <n v="2784.5093199999997"/>
    <n v="1318.7911299999998"/>
    <n v="19665.315609999998"/>
    <n v="20268.28613"/>
    <n v="25916.216210000002"/>
    <n v="31587.433969999998"/>
    <n v="0"/>
    <n v="0"/>
    <n v="0"/>
    <n v="0"/>
    <n v="0"/>
    <n v="0"/>
    <s v="MyT Carga"/>
    <s v="Daños Sin Autos"/>
    <s v="Maritimo y Transportes"/>
    <x v="41"/>
    <x v="0"/>
    <n v="17351290.107669998"/>
    <n v="15439688.598989999"/>
    <n v="558940177.29368985"/>
    <n v="533186385.44996989"/>
    <n v="535437122.91273993"/>
    <n v="512068683.5256899"/>
    <n v="7315033.6216200003"/>
    <n v="7755472.2297"/>
    <n v="2759672.59131"/>
    <n v="3877269.6166600003"/>
    <n v="196129.11796"/>
    <n v="203566.30633000002"/>
    <n v="2.2412202315167518"/>
    <n v="1.9786991479684028"/>
    <n v="10488.550539999997"/>
    <n v="6.8348259770099062"/>
    <n v="83.590858499366902"/>
    <n v="75.384510185703874"/>
    <n v="0.94486353725092165"/>
    <n v="0.99391553104276054"/>
    <n v="2.9331585047939063E-2"/>
    <n v="3.0619097267321576E-2"/>
    <n v="2.8781204306350255E-2"/>
    <n v="2.9968140577044527E-2"/>
    <m/>
    <m/>
    <m/>
    <n v="0"/>
    <m/>
    <n v="0"/>
    <m/>
    <n v="0"/>
    <m/>
    <n v="417.62207173369086"/>
    <n v="54.531350349887845"/>
    <n v="11.255021072437849"/>
    <n v="3.239586292646456"/>
    <n v="-2.9749457656783274"/>
    <n v="-17.954031230856572"/>
    <n v="75.88035016628686"/>
    <n v="64.165662045387094"/>
    <s v="Medianas"/>
    <n v="2025"/>
    <n v="2"/>
    <d v="2026-08-03T00:00:00"/>
    <n v="1.0336597699512124"/>
    <s v="52 MyT Carga"/>
    <n v="6.8348259770099062"/>
    <n v="3.3558904803389988"/>
    <n v="417.62207173369086"/>
    <n v="400.76639023894865"/>
    <n v="7.9697122134227854E-4"/>
    <n v="5.023068126160002E-4"/>
    <m/>
    <m/>
    <m/>
    <m/>
    <n v="8.1041647240554025E-4"/>
    <n v="3.9152503181708834E-4"/>
    <x v="41"/>
    <x v="15"/>
  </r>
  <r>
    <n v="2026"/>
    <n v="6"/>
    <n v="39"/>
    <x v="6"/>
    <s v="MyT Cascos"/>
    <n v="27"/>
    <s v="670671cd97404156226e507973f2ab8330d3022ca96e0c93bdbdb320c41adcaf"/>
    <s v="62494afd1a4895e2be1120874c058412e30b56ad7bf55525b0ac454fd367add2"/>
    <x v="15"/>
    <n v="16453.718519999999"/>
    <n v="19413.386140000002"/>
    <n v="32830.465119999993"/>
    <n v="39326.63968"/>
    <n v="-1844.1518700000001"/>
    <n v="-764.24270999999987"/>
    <n v="2093.2656700000002"/>
    <n v="-6910.943940000001"/>
    <n v="35563119.782749981"/>
    <n v="35274659.092"/>
    <n v="145.131"/>
    <n v="140.405"/>
    <n v="0"/>
    <n v="0"/>
    <n v="-1808.2961699999998"/>
    <n v="-312.77936"/>
    <n v="3775.5434100000002"/>
    <n v="3949.9395499999996"/>
    <n v="0"/>
    <n v="0"/>
    <n v="0"/>
    <n v="0"/>
    <n v="0"/>
    <n v="0"/>
    <s v="MyT Cascos"/>
    <s v="Daños Sin Autos"/>
    <s v="Maritimo y Transportes"/>
    <x v="42"/>
    <x v="0"/>
    <n v="16937240.937909998"/>
    <n v="16996819.43369"/>
    <n v="558940177.29368985"/>
    <n v="533186385.44996989"/>
    <n v="535437122.91273993"/>
    <n v="512068683.5256899"/>
    <n v="6790017.3425900005"/>
    <n v="8207336.5733200004"/>
    <n v="1136345.31941"/>
    <n v="-3944350.71324"/>
    <n v="813675.19728999992"/>
    <n v="973581.69562000001"/>
    <n v="0.24232218696696073"/>
    <n v="0.2365369808654865"/>
    <n v="-2959.6676200000038"/>
    <n v="-15.245499155357567"/>
    <n v="2.0221482201743668"/>
    <n v="1.9940171664420101"/>
    <n v="9.7145211432708919E-2"/>
    <n v="0.11421775830318018"/>
    <n v="2.9437351595776495E-3"/>
    <n v="3.0729506446047178E-3"/>
    <n v="3.6410130996905594E-3"/>
    <n v="3.7911684046630541E-3"/>
    <m/>
    <m/>
    <m/>
    <n v="0"/>
    <m/>
    <n v="0"/>
    <m/>
    <n v="0"/>
    <m/>
    <n v="141.30447642739051"/>
    <n v="-11.208116072718619"/>
    <n v="-3.9366790754000824"/>
    <n v="-0.16228798046684428"/>
    <n v="478.13794682615878"/>
    <n v="-4.4151597206088748"/>
    <n v="-47.894990829942536"/>
    <n v="-7.9185859945628794"/>
    <s v="Medianas"/>
    <n v="2025"/>
    <n v="2"/>
    <d v="2026-08-03T00:00:00"/>
    <n v="1.0336597699512124"/>
    <s v="53 MyT Cascos"/>
    <n v="-15.245499155357567"/>
    <n v="-18.005417925239801"/>
    <n v="141.30447642739051"/>
    <n v="133.44671374680647"/>
    <n v="9.2316043475816007E-5"/>
    <n v="5.8720042296450671E-6"/>
    <m/>
    <m/>
    <m/>
    <m/>
    <n v="1.1130345575317884E-4"/>
    <n v="5.5949743316959519E-6"/>
    <x v="42"/>
    <x v="15"/>
  </r>
  <r>
    <n v="2026"/>
    <n v="6"/>
    <n v="94"/>
    <x v="41"/>
    <s v="Incendio"/>
    <n v="7"/>
    <s v="7902699be42c8a8e46fbbb4501726517e86b22c56a189f7625a6da49081b2451"/>
    <s v="62494afd1a4895e2be1120874c058412e30b56ad7bf55525b0ac454fd367add2"/>
    <x v="15"/>
    <n v="353989.92220999999"/>
    <n v="258324.29337"/>
    <n v="787372.01746999996"/>
    <n v="689619.0662900001"/>
    <n v="53268.928710000015"/>
    <n v="114886.08590999999"/>
    <n v="-166351.60068999993"/>
    <n v="169089.82948000004"/>
    <n v="35563119.782749981"/>
    <n v="35274659.092"/>
    <n v="145.131"/>
    <n v="140.405"/>
    <n v="0"/>
    <n v="0"/>
    <n v="22149.90338"/>
    <n v="31070.540499999999"/>
    <n v="30836.631370000003"/>
    <n v="30168.95937"/>
    <n v="0"/>
    <n v="0"/>
    <n v="0"/>
    <n v="0"/>
    <n v="0"/>
    <n v="0"/>
    <s v="Incendio"/>
    <s v="Daños Sin Autos"/>
    <s v="Incendio"/>
    <x v="43"/>
    <x v="0"/>
    <n v="3631207.3068499998"/>
    <n v="3833520.1551100002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.880243915625899"/>
    <n v="1.2213626833093632"/>
    <n v="95665.62883999999"/>
    <n v="37.03315224130985"/>
    <m/>
    <m/>
    <n v="9.7485462078197678"/>
    <n v="6.7385661981106129"/>
    <n v="6.3332345140041588E-2"/>
    <n v="6.6112323382495397E-2"/>
    <n v="4.8449154070577663E-2"/>
    <n v="5.0447196183017545E-2"/>
    <m/>
    <m/>
    <m/>
    <n v="0"/>
    <m/>
    <n v="0"/>
    <m/>
    <n v="0"/>
    <m/>
    <n v="-53.633263516584528"/>
    <n v="15.048148370280131"/>
    <n v="44.473589537878929"/>
    <n v="0.67511628569694149"/>
    <n v="-28.71091708237261"/>
    <n v="2.2131091490810162"/>
    <n v="71.82984131512157"/>
    <n v="102.98843960423949"/>
    <s v="Medianas"/>
    <n v="2025"/>
    <n v="2"/>
    <d v="2026-08-03T00:00:00"/>
    <n v="1.0336597699512124"/>
    <s v="54 Incendio"/>
    <n v="37.03315224130985"/>
    <n v="32.570847995542728"/>
    <n v="-53.633263516584528"/>
    <n v="-55.143135264320165"/>
    <n v="2.2140127814430882E-3"/>
    <n v="3.5353171822482122E-4"/>
    <m/>
    <m/>
    <m/>
    <m/>
    <n v="1.9517809265151415E-3"/>
    <n v="1.4917268041806479E-4"/>
    <x v="43"/>
    <x v="15"/>
  </r>
  <r>
    <n v="2026"/>
    <n v="6"/>
    <n v="10"/>
    <x v="17"/>
    <s v="Riesgos Catastroficos"/>
    <n v="10"/>
    <s v="4a44dc15364204a80fe80e9039455cc1608281820fe2b24f1e5233ade6af1dd5"/>
    <s v="62494afd1a4895e2be1120874c058412e30b56ad7bf55525b0ac454fd367add2"/>
    <x v="15"/>
    <n v="326169.30888999999"/>
    <n v="369970.02918000001"/>
    <n v="562333.21126999985"/>
    <n v="654826.49693999998"/>
    <n v="-4098.6284900000001"/>
    <n v="2454.3813199999995"/>
    <n v="92528.748260000022"/>
    <n v="-220414.69718000002"/>
    <n v="35563119.782749981"/>
    <n v="35274659.092"/>
    <n v="145.131"/>
    <n v="140.405"/>
    <n v="0"/>
    <n v="0"/>
    <n v="-1171.99064"/>
    <n v="996.27743999999996"/>
    <n v="62001.84375"/>
    <n v="32977.080889999997"/>
    <n v="0"/>
    <n v="0"/>
    <n v="0"/>
    <n v="0"/>
    <n v="0"/>
    <n v="0"/>
    <s v="Riesgos Catastroficos"/>
    <s v="Daños Sin Autos"/>
    <s v="Riesgos Catastroficos"/>
    <x v="44"/>
    <x v="0"/>
    <n v="3435865.2452399996"/>
    <n v="3211255.1390500003"/>
    <n v="558940177.29368985"/>
    <n v="533186385.44996989"/>
    <n v="535437122.91273993"/>
    <n v="512068683.5256899"/>
    <n v="23861872.30387"/>
    <n v="25393145.209070001"/>
    <n v="2047024.05226"/>
    <n v="2089187.4729500005"/>
    <n v="326169.30888999999"/>
    <n v="369970.02918000001"/>
    <n v="1.3669057680654033"/>
    <n v="1.4569681153473379"/>
    <n v="-43800.720290000027"/>
    <n v="-11.838991495359707"/>
    <n v="100"/>
    <n v="100"/>
    <n v="9.4930762881888473"/>
    <n v="11.521041248981851"/>
    <n v="5.8354958569853781E-2"/>
    <n v="6.091645403958211E-2"/>
    <n v="6.938849889570467E-2"/>
    <n v="7.2250079155922256E-2"/>
    <m/>
    <m/>
    <m/>
    <n v="0"/>
    <m/>
    <n v="0"/>
    <m/>
    <n v="0"/>
    <m/>
    <n v="-266.99232741878922"/>
    <n v="-1.2565953872080144"/>
    <n v="0.66340003957614613"/>
    <n v="-0.20022375826385347"/>
    <n v="-217.63697469652632"/>
    <n v="88.014954861579326"/>
    <n v="-1.8902512717615756"/>
    <n v="3.0211207696740439"/>
    <s v="Medianas"/>
    <n v="2025"/>
    <n v="2"/>
    <d v="2026-08-03T00:00:00"/>
    <n v="1.0336597699512124"/>
    <s v="55 Riesgos Catastroficos"/>
    <n v="-11.838991495359707"/>
    <n v="-14.709838703695127"/>
    <n v="-266.99232741878922"/>
    <n v="-261.55444206430815"/>
    <n v="1.5812257605778491E-3"/>
    <n v="1.8684313787704701E-4"/>
    <m/>
    <m/>
    <m/>
    <m/>
    <n v="1.8533099349761274E-3"/>
    <n v="2.1227560891387738E-4"/>
    <x v="44"/>
    <x v="15"/>
  </r>
  <r>
    <n v="2026"/>
    <n v="6"/>
    <n v="12"/>
    <x v="42"/>
    <s v="Terremoto y Erupcion Volcanica"/>
    <n v="12"/>
    <s v="6b51d431df5d7f141cbececcf79edf3dd861c3b4069f0b11661a3eefacbba918"/>
    <s v="62494afd1a4895e2be1120874c058412e30b56ad7bf55525b0ac454fd367add2"/>
    <x v="15"/>
    <n v="140198.34271"/>
    <n v="319174.26662999997"/>
    <n v="446340.95900999999"/>
    <n v="532761.92747999995"/>
    <n v="211.76582999999999"/>
    <n v="596.83883000000003"/>
    <n v="8610.3870700000007"/>
    <n v="-30.765789999999953"/>
    <n v="35563119.782749981"/>
    <n v="35274659.092"/>
    <n v="145.131"/>
    <n v="140.405"/>
    <n v="0"/>
    <n v="0"/>
    <n v="-138.79372000000001"/>
    <n v="-40.27758"/>
    <n v="1487.46298"/>
    <n v="3347.70669"/>
    <n v="0"/>
    <n v="0"/>
    <n v="0"/>
    <n v="0"/>
    <n v="0"/>
    <n v="0"/>
    <s v="Terremoto y Erupcion Volcanica"/>
    <s v="Daños Sin Autos"/>
    <s v="Riesgos Catastroficos"/>
    <x v="45"/>
    <x v="0"/>
    <n v="2879749.4015600001"/>
    <n v="4354857.8661599997"/>
    <n v="558940177.29368985"/>
    <n v="533186385.44996989"/>
    <n v="535437122.91273993"/>
    <n v="512068683.5256899"/>
    <n v="9433065.3521900009"/>
    <n v="9697566.7351200003"/>
    <n v="907474.54581000016"/>
    <n v="276437.41434000002"/>
    <n v="345431.57698000001"/>
    <n v="621658.94652"/>
    <n v="1.4862437338828702"/>
    <n v="3.2912819818408852"/>
    <n v="-178975.92391999997"/>
    <n v="-56.074672250277715"/>
    <n v="40.586429282380657"/>
    <n v="51.342342681097655"/>
    <n v="4.8684216284254669"/>
    <n v="7.3291546231666"/>
    <n v="2.5082888725018973E-2"/>
    <n v="2.6183904087062729E-2"/>
    <n v="5.9861668515905651E-2"/>
    <n v="6.2330362488177304E-2"/>
    <m/>
    <m/>
    <m/>
    <n v="0"/>
    <m/>
    <n v="0"/>
    <m/>
    <n v="0"/>
    <m/>
    <n v="-64.518757936711324"/>
    <n v="0.15104731333239596"/>
    <n v="0.18699465852987462"/>
    <n v="2.3335732222767806E-2"/>
    <n v="244.59299689802617"/>
    <n v="-55.567702975794454"/>
    <n v="-9.3309024739560247"/>
    <n v="-1.2031394542512923"/>
    <s v="Medianas"/>
    <n v="2025"/>
    <n v="2"/>
    <d v="2026-08-03T00:00:00"/>
    <n v="1.0336597699512124"/>
    <s v="56 Terremoto y Erupcion Volcanica"/>
    <n v="-56.074672250277715"/>
    <n v="-57.505042735874767"/>
    <n v="-64.518757936711324"/>
    <n v="-65.6741578856616"/>
    <n v="1.255066939392925E-3"/>
    <n v="2.2089204365060959E-4"/>
    <m/>
    <m/>
    <m/>
    <m/>
    <n v="1.5078390654466526E-3"/>
    <n v="1.0832537083990464E-3"/>
    <x v="45"/>
    <x v="15"/>
  </r>
  <r>
    <n v="2026"/>
    <n v="6"/>
    <n v="127"/>
    <x v="52"/>
    <s v="Huracan y Otros Riesgos Hidrometeorologicos"/>
    <n v="263"/>
    <s v="4be84111a613654b362415e563cb7607df7b203b5d303802a8a546061bbc7847"/>
    <s v="62494afd1a4895e2be1120874c058412e30b56ad7bf55525b0ac454fd367add2"/>
    <x v="15"/>
    <n v="171655.78497000001"/>
    <n v="223061.00857000001"/>
    <n v="577825.55524999998"/>
    <n v="539116.01783999999"/>
    <n v="2545.1377700000003"/>
    <n v="5981.5865599999988"/>
    <n v="37008.250990000015"/>
    <n v="-16480.900150000005"/>
    <n v="35563119.782749981"/>
    <n v="35274659.092"/>
    <n v="145.131"/>
    <n v="140.405"/>
    <n v="0"/>
    <n v="0"/>
    <n v="266.85677000000004"/>
    <n v="508.94047999999998"/>
    <n v="53.975960000000001"/>
    <n v="78.812979999999996"/>
    <n v="0"/>
    <n v="0"/>
    <n v="0"/>
    <n v="0"/>
    <n v="0"/>
    <n v="0"/>
    <s v="Huracan y Otros Riesgos Hidrometeorologicos"/>
    <s v="Daños Sin Autos"/>
    <s v="Riesgos Catastroficos"/>
    <x v="46"/>
    <x v="0"/>
    <n v="590912.01783999999"/>
    <n v="833808.04034000007"/>
    <n v="558940177.29368985"/>
    <n v="533186385.44996989"/>
    <n v="535437122.91273993"/>
    <n v="512068683.5256899"/>
    <n v="14428806.951679999"/>
    <n v="15695578.629980002"/>
    <n v="1139589.9410999997"/>
    <n v="1835326.74049"/>
    <n v="237381.28966000001"/>
    <n v="321160.84356000001"/>
    <n v="1.1896741396904857"/>
    <n v="1.4211709796027074"/>
    <n v="-51405.223599999998"/>
    <n v="-23.045365001059004"/>
    <n v="72.312264044003498"/>
    <n v="69.454609129000872"/>
    <n v="29.049296644442062"/>
    <n v="26.75208174762178"/>
    <n v="3.0710940444670359E-2"/>
    <n v="3.2058999577056727E-2"/>
    <n v="4.1835465919061871E-2"/>
    <n v="4.3560759668836359E-2"/>
    <m/>
    <m/>
    <m/>
    <n v="0"/>
    <m/>
    <n v="0"/>
    <m/>
    <n v="0"/>
    <m/>
    <n v="-57.450456589229717"/>
    <n v="1.4826985122842262"/>
    <n v="2.6815921789051194"/>
    <n v="0.22333803398995278"/>
    <n v="-47.566212457692494"/>
    <n v="-31.51386992345676"/>
    <n v="494.39930294894248"/>
    <n v="645.7571836517285"/>
    <s v="Medianas"/>
    <n v="2025"/>
    <n v="2"/>
    <d v="2026-08-03T00:00:00"/>
    <n v="1.0336597699512124"/>
    <s v="57 Huracan y Otros Riesgos Hidrometeorologicos"/>
    <n v="-23.045365001059004"/>
    <n v="-25.551291405514242"/>
    <n v="-57.450456589229717"/>
    <n v="-58.836026468575277"/>
    <n v="1.6247887102702288E-3"/>
    <n v="1.4153245586482973E-4"/>
    <m/>
    <m/>
    <m/>
    <m/>
    <n v="1.5258226058912647E-3"/>
    <n v="2.0197269532649188E-4"/>
    <x v="46"/>
    <x v="15"/>
  </r>
  <r>
    <n v="2026"/>
    <n v="6"/>
    <n v="105"/>
    <x v="35"/>
    <s v="Diversos"/>
    <n v="226"/>
    <s v="8f1f64db81c40ea10e1e9080c9ae60a7acb8925968c431ee16784dea9841c66f"/>
    <s v="62494afd1a4895e2be1120874c058412e30b56ad7bf55525b0ac454fd367add2"/>
    <x v="15"/>
    <n v="437467.76686000003"/>
    <n v="539187.31670000008"/>
    <n v="1271731.33455"/>
    <n v="1526360.5739100003"/>
    <n v="44663.390240000001"/>
    <n v="78517.934979999991"/>
    <n v="123320.8248"/>
    <n v="189862.27710000001"/>
    <n v="35563119.782749981"/>
    <n v="35274659.092"/>
    <n v="145.131"/>
    <n v="140.405"/>
    <n v="0"/>
    <n v="0"/>
    <n v="44334.316100000004"/>
    <n v="76788.503790000002"/>
    <n v="565488.88694000011"/>
    <n v="546934.32287000003"/>
    <n v="0"/>
    <n v="0"/>
    <n v="0"/>
    <n v="0"/>
    <n v="0"/>
    <n v="0"/>
    <s v="Diversos"/>
    <s v="Daños Sin Autos"/>
    <s v="Diversos"/>
    <x v="52"/>
    <x v="0"/>
    <n v="1100860.8072800001"/>
    <n v="1102266.38717"/>
    <n v="558940177.29368985"/>
    <n v="533186385.44996989"/>
    <n v="535437122.91273993"/>
    <n v="512068683.5256899"/>
    <n v="18731365.569540001"/>
    <n v="19037256.571589999"/>
    <n v="4255932.8630999988"/>
    <n v="5127603.960119999"/>
    <n v="437467.76686000003"/>
    <n v="539187.31670000008"/>
    <n v="2.3354825105297605"/>
    <n v="2.8322742548138438"/>
    <n v="-101719.54984000005"/>
    <n v="-18.865345435526272"/>
    <n v="100"/>
    <n v="100"/>
    <n v="39.738699385700961"/>
    <n v="48.916244110856887"/>
    <n v="7.8267368250061711E-2"/>
    <n v="8.1702920499835061E-2"/>
    <n v="0.10112548471112327"/>
    <n v="0.10529589761037392"/>
    <m/>
    <m/>
    <m/>
    <n v="0"/>
    <m/>
    <n v="0"/>
    <m/>
    <n v="0"/>
    <m/>
    <n v="-43.116957607995396"/>
    <n v="10.209527106552136"/>
    <n v="14.562274101801027"/>
    <n v="1.0494383176774886"/>
    <n v="-42.264383453485699"/>
    <n v="3.3924665712395496"/>
    <n v="7.8399977654563511"/>
    <n v="14.039803424121866"/>
    <s v="Medianas"/>
    <n v="2025"/>
    <n v="2"/>
    <d v="2026-08-03T00:00:00"/>
    <n v="1.0336597699512124"/>
    <s v="63 Diversos"/>
    <n v="-18.865345435526272"/>
    <n v="-21.507388675576316"/>
    <n v="-43.116957607995403"/>
    <n v="-44.969279016547766"/>
    <n v="3.5759836097587197E-3"/>
    <n v="5.4544785569903941E-4"/>
    <m/>
    <m/>
    <m/>
    <m/>
    <n v="4.3199522762171674E-3"/>
    <n v="8.0217774544813145E-4"/>
    <x v="52"/>
    <x v="15"/>
  </r>
  <r>
    <n v="2026"/>
    <n v="6"/>
    <n v="94"/>
    <x v="41"/>
    <s v="Miscelaneos"/>
    <n v="7"/>
    <s v="7902699be42c8a8e46fbbb4501726517e86b22c56a189f7625a6da49081b2451"/>
    <s v="62494afd1a4895e2be1120874c058412e30b56ad7bf55525b0ac454fd367add2"/>
    <x v="15"/>
    <n v="141068.81286000001"/>
    <n v="115658.21416"/>
    <n v="277615.17485000001"/>
    <n v="214056.32704999996"/>
    <n v="42499.117480000008"/>
    <n v="-3269.3034300000008"/>
    <n v="47836.216459999989"/>
    <n v="76614.169370000003"/>
    <n v="35563119.782749981"/>
    <n v="35274659.092"/>
    <n v="145.131"/>
    <n v="140.405"/>
    <n v="0"/>
    <n v="0"/>
    <n v="33542.10886"/>
    <n v="22377.604870000003"/>
    <n v="92136.073810000002"/>
    <n v="91321.782999999996"/>
    <n v="0"/>
    <n v="0"/>
    <n v="0"/>
    <n v="0"/>
    <n v="0"/>
    <n v="0"/>
    <s v="Miscelaneos"/>
    <s v="Daños Sin Autos"/>
    <s v="Diversos"/>
    <x v="53"/>
    <x v="0"/>
    <n v="3631207.3068499998"/>
    <n v="3833520.1551100002"/>
    <n v="558940177.29368985"/>
    <n v="533186385.44996989"/>
    <n v="535437122.91273993"/>
    <n v="512068683.5256899"/>
    <n v="8825960.7029900011"/>
    <n v="9299326.5157200005"/>
    <n v="1450320.2206299996"/>
    <n v="1811773.9441199994"/>
    <n v="260039.21427"/>
    <n v="215540.16811000003"/>
    <n v="1.5983394624928438"/>
    <n v="1.2437267791864943"/>
    <n v="25410.598700000002"/>
    <n v="21.97042283987485"/>
    <n v="54.249053649857423"/>
    <n v="53.659703049398345"/>
    <n v="3.8849011069647355"/>
    <n v="3.0170237661547201"/>
    <n v="2.5238624559614852E-2"/>
    <n v="2.6346475958296596E-2"/>
    <n v="2.1691891862991405E-2"/>
    <n v="2.2586465035055705E-2"/>
    <m/>
    <m/>
    <m/>
    <n v="0"/>
    <m/>
    <n v="0"/>
    <m/>
    <n v="0"/>
    <m/>
    <n v="-1399.9441131715325"/>
    <n v="30.126515293055682"/>
    <n v="-2.8266936799467532"/>
    <n v="2.9303264806953435"/>
    <n v="49.891416238953347"/>
    <n v="0.89167204499283059"/>
    <n v="36.404968730455614"/>
    <n v="24.504126107568446"/>
    <s v="Medianas"/>
    <n v="2025"/>
    <n v="2"/>
    <d v="2026-08-03T00:00:00"/>
    <n v="1.0336597699512124"/>
    <s v="64 Miscelaneos"/>
    <n v="21.97042283987485"/>
    <n v="17.998616552167551"/>
    <n v="-1399.9441131715325"/>
    <n v="-1357.6131440550196"/>
    <n v="7.80626605725008E-4"/>
    <n v="2.5546890373619126E-4"/>
    <m/>
    <m/>
    <m/>
    <m/>
    <n v="6.0582874917264351E-4"/>
    <n v="1.5468563012656109E-4"/>
    <x v="53"/>
    <x v="15"/>
  </r>
  <r>
    <n v="2026"/>
    <n v="6"/>
    <n v="126"/>
    <x v="45"/>
    <s v="Tecnicos"/>
    <n v="239"/>
    <s v="79bf08685d3138f9b109c3546780f056bc954fd69377b84a2cf23622e464897b"/>
    <s v="62494afd1a4895e2be1120874c058412e30b56ad7bf55525b0ac454fd367add2"/>
    <x v="15"/>
    <n v="120473.85503000001"/>
    <n v="115266.27731"/>
    <n v="232600.08994000001"/>
    <n v="223422.95776999998"/>
    <n v="28241.170299999998"/>
    <n v="21233.201900000007"/>
    <n v="119524.38763000001"/>
    <n v="55526.369039999998"/>
    <n v="35563119.782749981"/>
    <n v="35274659.092"/>
    <n v="145.131"/>
    <n v="140.405"/>
    <n v="0"/>
    <n v="0"/>
    <n v="1392.95461"/>
    <n v="770.20306999999991"/>
    <n v="3651.8009900000002"/>
    <n v="5706.9808499999999"/>
    <n v="0"/>
    <n v="0"/>
    <n v="0"/>
    <n v="0"/>
    <n v="0"/>
    <n v="0"/>
    <s v="Tecnicos"/>
    <s v="Daños Sin Autos"/>
    <s v="Diversos"/>
    <x v="54"/>
    <x v="0"/>
    <n v="512336.66523000004"/>
    <n v="508175.23067999998"/>
    <n v="558940177.29368985"/>
    <n v="533186385.44996989"/>
    <n v="535437122.91273993"/>
    <n v="512068683.5256899"/>
    <n v="9905404.8665500041"/>
    <n v="9737930.0558699984"/>
    <n v="2805612.6424699998"/>
    <n v="3315830.0159999998"/>
    <n v="138335.93502999999"/>
    <n v="136775.46011000001"/>
    <n v="1.2162436230833276"/>
    <n v="1.1836835615852241"/>
    <n v="5207.5777200000011"/>
    <n v="4.5178675337927521"/>
    <n v="87.087895855746851"/>
    <n v="84.274092163388431"/>
    <n v="23.514587810325157"/>
    <n v="22.682387954202287"/>
    <n v="2.1553980179653133E-2"/>
    <n v="2.2500093825140621E-2"/>
    <n v="2.1618383450043233E-2"/>
    <n v="2.2509925136676951E-2"/>
    <m/>
    <m/>
    <m/>
    <n v="0"/>
    <m/>
    <n v="0"/>
    <m/>
    <n v="0"/>
    <m/>
    <n v="33.004765051473406"/>
    <n v="23.441742021924568"/>
    <n v="18.421000830012844"/>
    <n v="1.0065954890742541"/>
    <n v="80.855499576235147"/>
    <n v="-36.011683130144021"/>
    <n v="38.144318757085387"/>
    <n v="13.495806105604856"/>
    <s v="Medianas"/>
    <n v="2025"/>
    <n v="2"/>
    <d v="2026-08-03T00:00:00"/>
    <n v="1.0336597699512124"/>
    <s v="65 Tecnicos"/>
    <n v="4.5178675337927521"/>
    <n v="1.1143807393470189"/>
    <n v="33.004765051473413"/>
    <n v="28.673639932558352"/>
    <n v="6.540486081112139E-4"/>
    <n v="1.4792485506908592E-4"/>
    <m/>
    <m/>
    <m/>
    <m/>
    <n v="6.3233847327780483E-4"/>
    <n v="1.401106773967081E-4"/>
    <x v="54"/>
    <x v="15"/>
  </r>
  <r>
    <n v="2026"/>
    <n v="6"/>
    <n v="15.1"/>
    <x v="68"/>
    <s v="Total General"/>
    <n v="15.1"/>
    <m/>
    <m/>
    <x v="16"/>
    <n v="201912564.35777003"/>
    <n v="195324643.6133"/>
    <n v="366035330.33781999"/>
    <n v="348023759.50968003"/>
    <n v="104328688.13034"/>
    <n v="89422724.786150008"/>
    <n v="217383851.69994995"/>
    <n v="190861424.69853997"/>
    <n v="35563119.782749981"/>
    <n v="35274659.092"/>
    <n v="145.131"/>
    <n v="140.405"/>
    <n v="439103.63108999992"/>
    <n v="658029.65154000011"/>
    <n v="88459925.318390012"/>
    <n v="81081548.631710008"/>
    <n v="111364311.50188999"/>
    <n v="105178332.46851002"/>
    <n v="41199907.256710008"/>
    <n v="40482129.536599994"/>
    <n v="31102559.970550004"/>
    <n v="29283656.085640002"/>
    <n v="7367339.4497499997"/>
    <n v="6317259.6883100001"/>
    <s v="Total General"/>
    <s v="Totales"/>
    <s v="Total General"/>
    <x v="0"/>
    <x v="0"/>
    <n v="201912564.35777003"/>
    <n v="195324643.6133"/>
    <n v="558940177.29368985"/>
    <n v="533186385.44996989"/>
    <n v="535437122.91273993"/>
    <n v="512068683.5256899"/>
    <n v="558940177.29368985"/>
    <n v="533186385.44996989"/>
    <n v="290994775.94425023"/>
    <n v="269811598.98249996"/>
    <n v="201912564.35777003"/>
    <n v="195324643.6133"/>
    <n v="36.12418154218264"/>
    <n v="36.633464196288593"/>
    <n v="6587920.7444700301"/>
    <n v="3.3728057159611025"/>
    <n v="100"/>
    <n v="100"/>
    <n v="100"/>
    <n v="100"/>
    <n v="36.12418154218264"/>
    <n v="37.709855315854831"/>
    <n v="36.633464196288593"/>
    <n v="38.144227502539856"/>
    <n v="7.3710763567210709"/>
    <n v="5.5645597210678694"/>
    <n v="1.3180908707299637"/>
    <n v="717777.72011001408"/>
    <n v="1.7730730283372909"/>
    <n v="1818903.8849100024"/>
    <n v="6.2113278464636323"/>
    <n v="1050079.7614399996"/>
    <n v="16.622393462519149"/>
    <n v="16.669099918210794"/>
    <n v="51.670230855708112"/>
    <n v="45.781588606498325"/>
    <n v="35.852426488346183"/>
    <n v="9.0999454391210488"/>
    <n v="5.8814195739717023"/>
    <n v="79.432920767340036"/>
    <n v="77.089593197330359"/>
    <s v="Resto"/>
    <n v="2025"/>
    <n v="2"/>
    <d v="2026-08-03T00:00:00"/>
    <n v="1.0336597699512124"/>
    <s v="10 Total General"/>
    <n v="3.3728057159611025"/>
    <n v="6.6063525333607742E-3"/>
    <n v="16.669099918210787"/>
    <n v="12.869924234080846"/>
    <n v="1.0292553987779405"/>
    <n v="1.4813720372444069E-2"/>
    <m/>
    <m/>
    <m/>
    <m/>
    <n v="1.0008444380873622"/>
    <n v="1.4963981463198358E-2"/>
    <x v="0"/>
    <x v="16"/>
  </r>
  <r>
    <n v="2026"/>
    <n v="6"/>
    <n v="15.1"/>
    <x v="68"/>
    <s v="Total General Sin Pensiones"/>
    <n v="15.1"/>
    <m/>
    <m/>
    <x v="16"/>
    <n v="201912564.35777003"/>
    <n v="195324643.6133"/>
    <n v="366035330.33781993"/>
    <n v="348023759.50968003"/>
    <n v="104328688.13034001"/>
    <n v="89422724.786150023"/>
    <n v="217383851.69994998"/>
    <n v="190861424.69853997"/>
    <n v="35563119.782749981"/>
    <n v="35274659.092"/>
    <n v="145.131"/>
    <n v="140.405"/>
    <n v="439103.63108999992"/>
    <n v="658029.65153999999"/>
    <n v="88459925.318390012"/>
    <n v="81081548.631710008"/>
    <n v="111364311.50188999"/>
    <n v="105178332.46851"/>
    <n v="41199907.25671"/>
    <n v="40482129.536600001"/>
    <n v="31102559.970550001"/>
    <n v="29283656.085639998"/>
    <n v="7367339.4497499997"/>
    <n v="6317259.688310001"/>
    <s v="Total General Sin Pensiones"/>
    <s v="Totales"/>
    <s v="Total General Sin Pensiones"/>
    <x v="1"/>
    <x v="0"/>
    <n v="201912564.35777003"/>
    <n v="195324643.6133"/>
    <n v="558940177.29368985"/>
    <n v="533186385.44996989"/>
    <n v="535437122.91273993"/>
    <n v="512068683.5256899"/>
    <n v="535437122.91273993"/>
    <n v="512068683.5256899"/>
    <n v="272087211.59836"/>
    <n v="252694789.22596997"/>
    <n v="201912564.35777003"/>
    <n v="195324643.6133"/>
    <n v="37.709855315854831"/>
    <n v="38.144227502539856"/>
    <n v="6587920.7444700301"/>
    <n v="3.3728057159611025"/>
    <n v="100"/>
    <n v="100"/>
    <n v="100"/>
    <n v="100"/>
    <n v="36.12418154218264"/>
    <n v="37.709855315854831"/>
    <n v="36.633464196288593"/>
    <n v="38.144227502539856"/>
    <n v="7.6946303298107965"/>
    <n v="5.8088165051676439"/>
    <n v="1.3759485725741607"/>
    <n v="717777.72010999918"/>
    <n v="1.7730730283372464"/>
    <n v="1818903.8849100024"/>
    <n v="6.2113278464636323"/>
    <n v="1050079.7614399986"/>
    <n v="16.622393462519149"/>
    <n v="16.669099918210772"/>
    <n v="51.67023085570812"/>
    <n v="45.781588606498332"/>
    <n v="38.343841122656002"/>
    <n v="9.0999454391210488"/>
    <n v="5.8814195739717023"/>
    <n v="79.432920767340036"/>
    <n v="77.089593197330373"/>
    <s v="Resto"/>
    <n v="2025"/>
    <n v="2"/>
    <d v="2026-08-03T00:00:00"/>
    <n v="1.0336597699512124"/>
    <s v="11 Total General Sin Pensiones"/>
    <n v="3.3728057159611025"/>
    <n v="6.6063525333607742E-3"/>
    <n v="16.669099918210783"/>
    <n v="12.869924234080846"/>
    <n v="1.0292553987779403"/>
    <n v="1.6142761949663614E-2"/>
    <m/>
    <m/>
    <m/>
    <m/>
    <n v="1.000844438087362"/>
    <n v="1.6223659816089149E-2"/>
    <x v="1"/>
    <x v="16"/>
  </r>
  <r>
    <n v="2026"/>
    <n v="6"/>
    <n v="15.1"/>
    <x v="68"/>
    <s v="Vida Total"/>
    <n v="15.1"/>
    <m/>
    <m/>
    <x v="16"/>
    <n v="67750074.745580003"/>
    <n v="63952562.606399998"/>
    <n v="134220502.70106"/>
    <n v="123740589.05883998"/>
    <n v="31140764.933759999"/>
    <n v="30118382.645970006"/>
    <n v="62485138.231110007"/>
    <n v="57924495.251060002"/>
    <n v="35563119.782749981"/>
    <n v="35274659.092"/>
    <n v="145.131"/>
    <n v="140.405"/>
    <n v="45203.566870000002"/>
    <n v="314977.63381999999"/>
    <n v="28304140.67221"/>
    <n v="28123622.552560002"/>
    <n v="36766876.10103"/>
    <n v="36178861.727839999"/>
    <n v="32055888.042830005"/>
    <n v="30890940.950479995"/>
    <n v="27842147.478950001"/>
    <n v="26300920.714939997"/>
    <n v="7852039.2237999989"/>
    <n v="6760700.9409800004"/>
    <s v="Vida Total"/>
    <s v="Totales"/>
    <s v="Vida Total"/>
    <x v="2"/>
    <x v="0"/>
    <n v="151716005.64951998"/>
    <n v="144362880.59495002"/>
    <n v="558940177.29368985"/>
    <n v="533186385.44996989"/>
    <n v="535437122.91273993"/>
    <n v="512068683.5256899"/>
    <n v="229504437.01060998"/>
    <n v="215530450.89256996"/>
    <n v="107972465.57320999"/>
    <n v="106915701.13472"/>
    <n v="67750074.745580003"/>
    <n v="63952562.606399998"/>
    <n v="29.52015901219719"/>
    <n v="29.672170378503417"/>
    <n v="3797512.1391800046"/>
    <n v="5.9380140285417937"/>
    <n v="100"/>
    <n v="100"/>
    <n v="44.655851869768995"/>
    <n v="44.299865964739645"/>
    <n v="12.121167433984866"/>
    <n v="12.653227026363881"/>
    <n v="11.994410275954207"/>
    <n v="12.489059507813383"/>
    <n v="13.967437170440439"/>
    <n v="12.131420133573654"/>
    <n v="3.4213017081830972"/>
    <n v="1164947.0923500098"/>
    <n v="3.771160918074612"/>
    <n v="1541226.7640100047"/>
    <n v="5.85997266298941"/>
    <n v="1091338.2828199985"/>
    <n v="16.142383642572476"/>
    <n v="3.3945457822476932"/>
    <n v="45.964177974270967"/>
    <n v="47.094880046223409"/>
    <n v="28.841394672649407"/>
    <n v="0.64187363954493204"/>
    <n v="1.6252981578398273"/>
    <n v="76.982718342549305"/>
    <n v="77.734956848901064"/>
    <s v="Resto"/>
    <n v="2025"/>
    <n v="2"/>
    <d v="2026-08-03T00:00:00"/>
    <n v="1.0336597699512124"/>
    <s v="12 Vida Total"/>
    <n v="5.9380140285417937"/>
    <n v="2.4882820326285322"/>
    <n v="3.3945457822476834"/>
    <n v="2.7638482174639621E-2"/>
    <n v="0.37741487113896044"/>
    <n v="1.194601338212377E-2"/>
    <m/>
    <m/>
    <m/>
    <m/>
    <n v="0.35079173617556897"/>
    <n v="1.2024799438686685E-2"/>
    <x v="2"/>
    <x v="16"/>
  </r>
  <r>
    <n v="2026"/>
    <n v="6"/>
    <n v="15.1"/>
    <x v="68"/>
    <s v="Vida Individual"/>
    <n v="15.1"/>
    <m/>
    <m/>
    <x v="16"/>
    <n v="50698995.867490008"/>
    <n v="48220491.139149994"/>
    <n v="102663674.30441999"/>
    <n v="94663089.06990999"/>
    <n v="24144606.752940003"/>
    <n v="23120655.894150004"/>
    <n v="48475827.522340007"/>
    <n v="44745131.451069996"/>
    <n v="35563119.782749981"/>
    <n v="35274659.092"/>
    <n v="145.131"/>
    <n v="140.405"/>
    <n v="-18919.975060000001"/>
    <n v="813.23150999999996"/>
    <n v="23946948.013100006"/>
    <n v="22962356.883410003"/>
    <n v="25384418.774519999"/>
    <n v="25090989.968230002"/>
    <n v="20922057.166439999"/>
    <n v="20766782.94774"/>
    <n v="24082981.655890003"/>
    <n v="22328382.991200004"/>
    <n v="5693957.0451599993"/>
    <n v="5125325.2002100004"/>
    <s v="Vida Individual"/>
    <s v="Vida"/>
    <s v="Vida"/>
    <x v="3"/>
    <x v="0"/>
    <n v="148336620.09915999"/>
    <n v="141350421.48367998"/>
    <n v="558940177.29368985"/>
    <n v="533186385.44996989"/>
    <n v="535437122.91273993"/>
    <n v="512068683.5256899"/>
    <n v="171635604.89679998"/>
    <n v="160803690.49424002"/>
    <n v="79251984.91757001"/>
    <n v="77260926.294649988"/>
    <n v="62110206.454530001"/>
    <n v="58653397.840580001"/>
    <n v="29.538740460042657"/>
    <n v="29.987179393048351"/>
    <n v="2478504.7283400148"/>
    <n v="5.1399408628746368"/>
    <n v="81.627479220514303"/>
    <n v="82.212613274704623"/>
    <n v="34.178341014915112"/>
    <n v="34.114147402607806"/>
    <n v="9.0705585189755826"/>
    <n v="9.4687113944754273"/>
    <n v="9.0438339115608635"/>
    <n v="9.4168014351400622"/>
    <n v="12.18981176954507"/>
    <n v="14.031460238317377"/>
    <n v="3.3174684521802029"/>
    <n v="155274.21869999915"/>
    <n v="0.74770473159346817"/>
    <n v="1754598.6646899991"/>
    <n v="7.8581537471007934"/>
    <n v="568631.84494999889"/>
    <n v="11.094551520881058"/>
    <n v="4.4287275563366757"/>
    <n v="47.623441726628712"/>
    <n v="47.947781841190022"/>
    <n v="30.465617710462151"/>
    <n v="4.2878487373452456"/>
    <n v="1.1694588641641301"/>
    <n v="94.337192534568189"/>
    <n v="91.516344761544858"/>
    <s v="Resto"/>
    <n v="2025"/>
    <n v="2"/>
    <d v="2026-08-03T00:00:00"/>
    <n v="1.0336597699512124"/>
    <s v="13 Vida Individual"/>
    <n v="5.1399408628746368"/>
    <n v="1.7161970692127464"/>
    <n v="4.4287275563366677"/>
    <n v="1.0281434879347036"/>
    <n v="0.28868016903909927"/>
    <n v="1.6622708375890215E-2"/>
    <m/>
    <m/>
    <m/>
    <m/>
    <n v="0.24776737113227379"/>
    <n v="1.6213782830637253E-2"/>
    <x v="3"/>
    <x v="16"/>
  </r>
  <r>
    <n v="2026"/>
    <n v="6"/>
    <n v="15.1"/>
    <x v="68"/>
    <s v="Vida Gpo y Col"/>
    <n v="15.1"/>
    <m/>
    <m/>
    <x v="16"/>
    <n v="18868616.913599998"/>
    <n v="16369198.377910001"/>
    <n v="36591873.862470001"/>
    <n v="32342819.142970003"/>
    <n v="9020043.7033699993"/>
    <n v="8117442.1279999986"/>
    <n v="17547580.351379998"/>
    <n v="15219244.56191"/>
    <n v="35563119.782749981"/>
    <n v="35274659.092"/>
    <n v="145.131"/>
    <n v="140.405"/>
    <n v="72173.684630000003"/>
    <n v="253883.30634000001"/>
    <n v="6583481.9491000008"/>
    <n v="6521582.6131299995"/>
    <n v="13503994.397320002"/>
    <n v="12714440.414819997"/>
    <n v="10808332.709970001"/>
    <n v="9630950.294470001"/>
    <n v="4669047.6106099999"/>
    <n v="3694787.0900900001"/>
    <n v="3391236.5930200005"/>
    <n v="3043460.9933499997"/>
    <s v="Vida Gpo y Col"/>
    <s v="Vida"/>
    <s v="Vida"/>
    <x v="4"/>
    <x v="0"/>
    <n v="137850644.28701001"/>
    <n v="129635008.67445001"/>
    <n v="558940177.29368985"/>
    <n v="533186385.44996989"/>
    <n v="535437122.91273993"/>
    <n v="512068683.5256899"/>
    <n v="57868832.11381001"/>
    <n v="54726760.39833001"/>
    <n v="28720480.655640002"/>
    <n v="29654774.840070006"/>
    <n v="97114844.061909989"/>
    <n v="89412561.815589994"/>
    <n v="32.605836724838845"/>
    <n v="29.910775384412318"/>
    <n v="2499418.5356899966"/>
    <n v="15.26903442665175"/>
    <n v="19.4291790259905"/>
    <n v="18.30749286847507"/>
    <n v="13.687724864248626"/>
    <n v="12.627143350618864"/>
    <n v="3.3757846868262718"/>
    <n v="3.5239650196377981"/>
    <n v="3.0700705840595703"/>
    <n v="3.196680231488668"/>
    <n v="18.677295385387023"/>
    <n v="8.068328735972127"/>
    <n v="5.8602126034796971"/>
    <n v="1177382.4155000001"/>
    <n v="12.224986937956084"/>
    <n v="974260.52051999979"/>
    <n v="26.368515878306486"/>
    <n v="347775.59967000084"/>
    <n v="11.426977392839754"/>
    <n v="11.119285621471819"/>
    <n v="47.804477374643142"/>
    <n v="49.589735187975791"/>
    <n v="31.406311793736229"/>
    <n v="0.94914593039698847"/>
    <n v="6.2098995845676352"/>
    <n v="48.752108119998603"/>
    <n v="51.292722293372975"/>
    <s v="Resto"/>
    <n v="2025"/>
    <n v="2"/>
    <d v="2026-08-03T00:00:00"/>
    <n v="1.0336597699512124"/>
    <s v="14 Vida Gpo y Col"/>
    <n v="15.26903442665175"/>
    <n v="11.515450032550186"/>
    <n v="11.119285621471828"/>
    <n v="7.5008323354951907"/>
    <n v="0.10289275543316934"/>
    <n v="1.1290476761780554E-2"/>
    <m/>
    <m/>
    <m/>
    <m/>
    <n v="0.10581988566689109"/>
    <n v="1.1703186597991095E-2"/>
    <x v="4"/>
    <x v="16"/>
  </r>
  <r>
    <n v="2026"/>
    <n v="6"/>
    <n v="15.1"/>
    <x v="68"/>
    <s v="Accidentes y Enfermedades Total"/>
    <n v="15.1"/>
    <m/>
    <m/>
    <x v="16"/>
    <n v="22602860.035400003"/>
    <n v="20015757.33492"/>
    <n v="43565300.305760004"/>
    <n v="38524695.893189996"/>
    <n v="16060365.401289999"/>
    <n v="13761388.578740001"/>
    <n v="33290990.492859989"/>
    <n v="27300425.744759992"/>
    <n v="35563119.782749981"/>
    <n v="35274659.092"/>
    <n v="145.131"/>
    <n v="140.405"/>
    <n v="-1009.8790900000001"/>
    <n v="8173.8231799999985"/>
    <n v="14603222.87754"/>
    <n v="12490174.079739999"/>
    <n v="19616322.4712"/>
    <n v="18170594.9078"/>
    <n v="0"/>
    <n v="0"/>
    <n v="0"/>
    <n v="0"/>
    <n v="0"/>
    <n v="0"/>
    <s v="Accidentes y Enfermedades Total"/>
    <s v="Totales"/>
    <s v="Accidentes y Enfermedades Total"/>
    <x v="18"/>
    <x v="0"/>
    <n v="121225803.75452998"/>
    <n v="113176536.63681999"/>
    <n v="558940177.29368985"/>
    <n v="533186385.44996989"/>
    <n v="535437122.91273993"/>
    <n v="512068683.5256899"/>
    <n v="104862690.40417002"/>
    <n v="96161356.508719951"/>
    <n v="73824842.736680001"/>
    <n v="63674470.30387"/>
    <n v="22602860.035400003"/>
    <n v="20015757.33492"/>
    <n v="21.554720700262681"/>
    <n v="20.814761835337631"/>
    <n v="2587102.7004800029"/>
    <n v="12.92533006466099"/>
    <n v="100"/>
    <n v="100"/>
    <n v="18.645254834662524"/>
    <n v="17.685430151613446"/>
    <n v="4.0438782098005355"/>
    <n v="4.221384560047321"/>
    <n v="3.7539888266329569"/>
    <n v="3.9088032482493791"/>
    <m/>
    <m/>
    <m/>
    <n v="0"/>
    <m/>
    <n v="0"/>
    <m/>
    <n v="0"/>
    <m/>
    <n v="16.70599452515782"/>
    <n v="71.054571749489568"/>
    <n v="68.752774868685734"/>
    <n v="21.754689621994114"/>
    <n v="16.917688931393869"/>
    <n v="7.9564129338407064"/>
    <n v="74.444243557781746"/>
    <n v="68.738388275765288"/>
    <s v="Resto"/>
    <n v="2025"/>
    <n v="2"/>
    <d v="2026-08-03T00:00:00"/>
    <n v="1.0336597699512124"/>
    <s v="28 Accidentes y Enfermedades Total"/>
    <n v="12.92533006466099"/>
    <n v="9.2480653184276882"/>
    <n v="16.705994525157823"/>
    <n v="12.905617416711706"/>
    <n v="0.12250134569715536"/>
    <n v="5.8115499438253981E-3"/>
    <m/>
    <m/>
    <m/>
    <m/>
    <n v="0.10791884556898101"/>
    <n v="5.3695180809579454E-3"/>
    <x v="18"/>
    <x v="16"/>
  </r>
  <r>
    <n v="2026"/>
    <n v="6"/>
    <n v="15.1"/>
    <x v="68"/>
    <s v="Accidentes Personales"/>
    <n v="15.1"/>
    <m/>
    <m/>
    <x v="16"/>
    <n v="1043085.34009"/>
    <n v="1103063.5523799998"/>
    <n v="2076807.18212"/>
    <n v="2056722.7589400001"/>
    <n v="362873.92118000006"/>
    <n v="430845.07085000002"/>
    <n v="868503.70689999999"/>
    <n v="871971.37680999993"/>
    <n v="35563119.782749981"/>
    <n v="35274659.092"/>
    <n v="145.131"/>
    <n v="140.405"/>
    <n v="6511.4836399999995"/>
    <n v="6529.1990400000004"/>
    <n v="298130.15882999997"/>
    <n v="279532.02978999994"/>
    <n v="897635.27418000007"/>
    <n v="787201.08482999995"/>
    <n v="0"/>
    <n v="0"/>
    <n v="0"/>
    <n v="0"/>
    <n v="0"/>
    <n v="0"/>
    <s v="Accidentes Personales"/>
    <s v="Accidentes y Enfermedades"/>
    <s v="Accidentes Personales"/>
    <x v="19"/>
    <x v="0"/>
    <n v="204302627.64652002"/>
    <n v="197704317.52797002"/>
    <n v="558940177.29368985"/>
    <n v="533186385.44996989"/>
    <n v="535437122.91273993"/>
    <n v="512068683.5256899"/>
    <n v="3258047.170789999"/>
    <n v="3201354.5602400005"/>
    <n v="762805.7273899999"/>
    <n v="869289.54186999996"/>
    <n v="61008023.615510002"/>
    <n v="55218887.649560004"/>
    <n v="32.015661081944266"/>
    <n v="34.456150720690708"/>
    <n v="-59978.212289999821"/>
    <n v="-5.4374212764612846"/>
    <n v="1.7097510757991798"/>
    <n v="1.9976200161445832"/>
    <n v="0.51055894488773956"/>
    <n v="0.55793599561827723"/>
    <n v="0.18661842223267494"/>
    <n v="0.1948100524699688"/>
    <n v="0.20688141754577918"/>
    <n v="0.21541320292918484"/>
    <m/>
    <m/>
    <m/>
    <n v="0"/>
    <m/>
    <n v="0"/>
    <m/>
    <n v="0"/>
    <m/>
    <n v="-15.77623936509287"/>
    <n v="34.788517030513574"/>
    <n v="39.058952670532634"/>
    <n v="47.570948689858675"/>
    <n v="6.6533087653575906"/>
    <n v="14.028714070414283"/>
    <n v="33.212839045607382"/>
    <n v="35.509609320516411"/>
    <s v="Resto"/>
    <n v="2025"/>
    <n v="2"/>
    <d v="2026-08-03T00:00:00"/>
    <n v="1.0336597699512124"/>
    <s v="29 Accidentes Personales"/>
    <n v="-5.4374212764612846"/>
    <n v="-8.5167271935116879"/>
    <n v="-15.776239365092867"/>
    <n v="-18.518875278581849"/>
    <n v="5.8397778226626871E-3"/>
    <n v="1.2579221212053985E-2"/>
    <m/>
    <m/>
    <m/>
    <m/>
    <n v="5.3595066643713106E-3"/>
    <n v="1.0225869933388386E-2"/>
    <x v="19"/>
    <x v="16"/>
  </r>
  <r>
    <n v="2026"/>
    <n v="6"/>
    <n v="15.1"/>
    <x v="68"/>
    <s v="AP Individual"/>
    <n v="15.1"/>
    <m/>
    <m/>
    <x v="16"/>
    <n v="356807.37057999999"/>
    <n v="384563.48254"/>
    <n v="700789.38240999985"/>
    <n v="760041.90139999986"/>
    <n v="78696.740159999987"/>
    <n v="67676.550340000002"/>
    <n v="150649.73531000002"/>
    <n v="135418.52397000001"/>
    <n v="35563119.782749981"/>
    <n v="35274659.092"/>
    <n v="145.131"/>
    <n v="140.405"/>
    <n v="0"/>
    <n v="0"/>
    <n v="55513.876669999998"/>
    <n v="60013.600149999998"/>
    <n v="256679.09291000004"/>
    <n v="278439.35397000005"/>
    <n v="0"/>
    <n v="0"/>
    <n v="0"/>
    <n v="0"/>
    <n v="0"/>
    <n v="0"/>
    <s v="AP Individual"/>
    <s v="Accidentes y Enfermedades"/>
    <s v="Accidentes Personales"/>
    <x v="20"/>
    <x v="0"/>
    <n v="189751367.94926"/>
    <n v="185591888.38378999"/>
    <n v="558940177.29368985"/>
    <n v="533186385.44996989"/>
    <n v="535437122.91273993"/>
    <n v="512068683.5256899"/>
    <n v="1831690.0583299999"/>
    <n v="1927936.4523199999"/>
    <n v="148204.84184000004"/>
    <n v="240716.59444999998"/>
    <n v="55590221.795710005"/>
    <n v="50072888.43079"/>
    <n v="19.47968047090405"/>
    <n v="19.946896178929137"/>
    <n v="-27756.111960000009"/>
    <n v="-7.2175630865088714"/>
    <n v="0.64185275585199308"/>
    <n v="0.76800738801305202"/>
    <n v="0.18803941939191249"/>
    <n v="0.20720920827355976"/>
    <n v="6.3836414892844418E-2"/>
    <n v="6.6638519316515307E-2"/>
    <n v="7.2125525526211029E-2"/>
    <n v="7.5099980708097119E-2"/>
    <m/>
    <m/>
    <m/>
    <n v="0"/>
    <m/>
    <n v="0"/>
    <m/>
    <n v="0"/>
    <m/>
    <n v="16.283616355496378"/>
    <n v="22.055805638789444"/>
    <n v="17.598277894979457"/>
    <n v="53.099979179465628"/>
    <n v="-7.4978396042784334"/>
    <n v="-7.8150810040826801"/>
    <n v="21.627736034373847"/>
    <n v="21.553562488320548"/>
    <s v="Resto"/>
    <n v="2025"/>
    <n v="2"/>
    <d v="2026-08-03T00:00:00"/>
    <n v="1.0336597699512124"/>
    <s v="30 AP Individual"/>
    <n v="-7.2175630865088714"/>
    <n v="-10.238901028458953"/>
    <n v="16.283616355496385"/>
    <n v="12.496993436229829"/>
    <n v="1.9705509153612566E-3"/>
    <n v="5.4901837996289872E-3"/>
    <m/>
    <m/>
    <m/>
    <m/>
    <n v="2.1546399624096471E-3"/>
    <n v="6.4869838830594511E-3"/>
    <x v="20"/>
    <x v="16"/>
  </r>
  <r>
    <n v="2026"/>
    <n v="6"/>
    <n v="15.1"/>
    <x v="68"/>
    <s v="AP Gpo y Col"/>
    <n v="15.1"/>
    <m/>
    <m/>
    <x v="16"/>
    <n v="462578.75549000001"/>
    <n v="607500.13072999998"/>
    <n v="1240404.3153600001"/>
    <n v="1247782.8422000003"/>
    <n v="185214.26438000001"/>
    <n v="296158.05798000004"/>
    <n v="484546.36565999995"/>
    <n v="582788.56709000003"/>
    <n v="35563119.782749981"/>
    <n v="35274659.092"/>
    <n v="145.131"/>
    <n v="140.405"/>
    <n v="0"/>
    <n v="0.32971"/>
    <n v="138435.66662"/>
    <n v="148973.41905000003"/>
    <n v="471726.65856000007"/>
    <n v="409597.81056000001"/>
    <n v="0"/>
    <n v="0"/>
    <n v="0"/>
    <n v="0"/>
    <n v="0"/>
    <n v="0"/>
    <s v="AP Gpo y Col"/>
    <s v="Accidentes y Enfermedades"/>
    <s v="Accidentes Personales"/>
    <x v="21"/>
    <x v="0"/>
    <n v="92059564.044420004"/>
    <n v="91820723.975749999"/>
    <n v="558940177.29368985"/>
    <n v="533186385.44996989"/>
    <n v="535437122.91273993"/>
    <n v="512068683.5256899"/>
    <n v="1426357.1124600004"/>
    <n v="1273418.1079200001"/>
    <n v="614600.88751999999"/>
    <n v="628572.9474200001"/>
    <n v="14595311.187179999"/>
    <n v="13936139.33196"/>
    <n v="32.430781285354456"/>
    <n v="47.706258215715977"/>
    <n v="-144921.37523999996"/>
    <n v="-23.855365276359009"/>
    <n v="3.1693654870223846"/>
    <n v="4.3591709027823002"/>
    <n v="0.50247767333201732"/>
    <n v="0.66161548768711698"/>
    <n v="8.27599758045202E-2"/>
    <n v="8.6392731414214316E-2"/>
    <n v="0.11393766744762523"/>
    <n v="0.11863645449810491"/>
    <m/>
    <m/>
    <m/>
    <n v="0"/>
    <m/>
    <n v="0"/>
    <m/>
    <n v="0"/>
    <m/>
    <n v="-37.461007934989979"/>
    <n v="40.039509420143261"/>
    <n v="48.750287119135756"/>
    <n v="30.135697513774396"/>
    <n v="-7.0735789627431656"/>
    <n v="15.168256860323016"/>
    <n v="29.346585381159251"/>
    <n v="36.370658047787011"/>
    <s v="Resto"/>
    <n v="2025"/>
    <n v="2"/>
    <d v="2026-08-03T00:00:00"/>
    <n v="1.0336597699512124"/>
    <s v="31 AP Gpo y Col"/>
    <n v="-23.855365276359009"/>
    <n v="-26.334915087935624"/>
    <n v="-37.461007934989979"/>
    <n v="-39.49750790053308"/>
    <n v="3.4878951085772366E-3"/>
    <n v="1.1542033822447225E-2"/>
    <m/>
    <m/>
    <m/>
    <m/>
    <n v="2.5461475624400623E-3"/>
    <n v="1.1621325791267144E-2"/>
    <x v="21"/>
    <x v="16"/>
  </r>
  <r>
    <n v="2026"/>
    <n v="6"/>
    <n v="15.1"/>
    <x v="68"/>
    <s v="Gastos Medicos"/>
    <n v="15.1"/>
    <m/>
    <m/>
    <x v="16"/>
    <n v="20045045.520810001"/>
    <n v="17874754.026280001"/>
    <n v="38916055.838959999"/>
    <n v="34662931.567609996"/>
    <n v="15168757.24323"/>
    <n v="12930836.093109999"/>
    <n v="31500762.263890002"/>
    <n v="25908182.577489994"/>
    <n v="35563119.782749981"/>
    <n v="35274659.092"/>
    <n v="145.131"/>
    <n v="140.405"/>
    <n v="244.11409999999998"/>
    <n v="391.89296000000002"/>
    <n v="14111824.14525"/>
    <n v="11950945.339989999"/>
    <n v="18358196.213749997"/>
    <n v="17007199.55666"/>
    <n v="0"/>
    <n v="0"/>
    <n v="0"/>
    <n v="0"/>
    <n v="0"/>
    <n v="0"/>
    <s v="Gastos Medicos"/>
    <s v="Accidentes y Enfermedades"/>
    <s v="Gastos Medicos"/>
    <x v="22"/>
    <x v="0"/>
    <n v="107724428.06186"/>
    <n v="99390972.342179999"/>
    <n v="558940177.29368985"/>
    <n v="533186385.44996989"/>
    <n v="535437122.91273993"/>
    <n v="512068683.5256899"/>
    <n v="98610475.131789997"/>
    <n v="90208136.069440037"/>
    <n v="71280271.095210001"/>
    <n v="60948248.666680008"/>
    <n v="22194628.385299999"/>
    <n v="19572687.081550002"/>
    <n v="20.327501205141125"/>
    <n v="19.815013151940583"/>
    <n v="2170291.4945299998"/>
    <n v="12.141657957022357"/>
    <n v="90.314850840603782"/>
    <n v="91.324987477725827"/>
    <n v="18.607706609775896"/>
    <n v="17.984283285549697"/>
    <n v="3.5862595560521888"/>
    <n v="3.7436786997073299"/>
    <n v="3.3524400686253517"/>
    <n v="3.4906946277614423"/>
    <m/>
    <m/>
    <m/>
    <n v="0"/>
    <m/>
    <n v="0"/>
    <m/>
    <n v="0"/>
    <m/>
    <n v="17.306855751674433"/>
    <n v="75.673348945415839"/>
    <n v="72.341337251962713"/>
    <n v="21.280442694962385"/>
    <n v="18.081237456833765"/>
    <n v="7.9436749865203327"/>
    <n v="76.869339345444345"/>
    <n v="70.269918925658885"/>
    <s v="Resto"/>
    <n v="2025"/>
    <n v="2"/>
    <d v="2026-08-03T00:00:00"/>
    <n v="1.0336597699512124"/>
    <s v="32 Gastos Medicos"/>
    <n v="12.141657957022357"/>
    <n v="8.4899124615397561"/>
    <n v="17.306855751674433"/>
    <n v="13.486912388213762"/>
    <n v="0.10942812688170393"/>
    <n v="5.806269670380987E-3"/>
    <m/>
    <m/>
    <m/>
    <m/>
    <n v="9.6467913988139531E-2"/>
    <n v="5.2379864378665894E-3"/>
    <x v="22"/>
    <x v="16"/>
  </r>
  <r>
    <n v="2026"/>
    <n v="6"/>
    <n v="15.1"/>
    <x v="68"/>
    <s v="GMM. Individual"/>
    <n v="15.1"/>
    <m/>
    <m/>
    <x v="16"/>
    <n v="8879132.6441099998"/>
    <n v="8181267.50648"/>
    <n v="17832064.899660002"/>
    <n v="16216228.16385"/>
    <n v="6316060.3093600003"/>
    <n v="5588286.0426000003"/>
    <n v="13313298.394390002"/>
    <n v="10917805.539939998"/>
    <n v="35563119.782749981"/>
    <n v="35274659.092"/>
    <n v="145.131"/>
    <n v="140.405"/>
    <n v="0"/>
    <n v="0"/>
    <n v="5971088.6684300005"/>
    <n v="5216465.6540199993"/>
    <n v="8510698.5791900009"/>
    <n v="7820734.9154099999"/>
    <n v="0"/>
    <n v="0"/>
    <n v="0"/>
    <n v="0"/>
    <n v="0"/>
    <n v="0"/>
    <s v="GMM. Individual"/>
    <s v="Accidentes y Enfermedades"/>
    <s v="Gastos Medicos"/>
    <x v="23"/>
    <x v="0"/>
    <n v="111570087.89162"/>
    <n v="106405020.92571999"/>
    <n v="558940177.29368985"/>
    <n v="533186385.44996989"/>
    <n v="535437122.91273993"/>
    <n v="512068683.5256899"/>
    <n v="47491324.482370012"/>
    <n v="42836881.990619987"/>
    <n v="33535124.903859999"/>
    <n v="29112160.675519999"/>
    <n v="20948550.478839997"/>
    <n v="19037996.463829998"/>
    <n v="18.696325572907867"/>
    <n v="19.098653137899852"/>
    <n v="697865.13762999978"/>
    <n v="8.5300369053725955"/>
    <n v="42.385427350110724"/>
    <n v="42.973363935766386"/>
    <n v="7.9583451191104686"/>
    <n v="7.688798362429945"/>
    <n v="1.5885658259711295"/>
    <n v="1.6582960471265327"/>
    <n v="1.5344104293990206"/>
    <n v="1.5976894837915929"/>
    <m/>
    <m/>
    <m/>
    <n v="0"/>
    <m/>
    <n v="0"/>
    <m/>
    <n v="0"/>
    <m/>
    <n v="13.023210716346867"/>
    <n v="71.133753290078147"/>
    <n v="68.30587116450819"/>
    <n v="18.834163664119828"/>
    <n v="14.466174311498836"/>
    <n v="8.8222356497532637"/>
    <n v="70.159794908378643"/>
    <n v="66.700453479652651"/>
    <s v="Resto"/>
    <n v="2025"/>
    <n v="2"/>
    <d v="2026-08-03T00:00:00"/>
    <n v="1.0336597699512124"/>
    <s v="33 GMM. Individual"/>
    <n v="8.5300369053725955"/>
    <n v="4.9958990959811498"/>
    <n v="13.023210716346878"/>
    <n v="9.3427586155176066"/>
    <n v="5.0142015122951925E-2"/>
    <n v="6.0322232768979496E-3"/>
    <m/>
    <m/>
    <m/>
    <m/>
    <n v="4.5971324971720871E-2"/>
    <n v="6.0364711315572988E-3"/>
    <x v="23"/>
    <x v="16"/>
  </r>
  <r>
    <n v="2026"/>
    <n v="6"/>
    <n v="15.1"/>
    <x v="68"/>
    <s v="GMM. Gpo y Col"/>
    <n v="15.1"/>
    <m/>
    <m/>
    <x v="16"/>
    <n v="9548656.9639999997"/>
    <n v="8334369.477070001"/>
    <n v="18294163.557220001"/>
    <n v="15955786.960399998"/>
    <n v="7815853.1594200013"/>
    <n v="6282852.5394900013"/>
    <n v="15756413.254170002"/>
    <n v="12725136.028619999"/>
    <n v="35563119.782749981"/>
    <n v="35274659.092"/>
    <n v="145.131"/>
    <n v="140.405"/>
    <n v="244.11409999999998"/>
    <n v="391.89296000000002"/>
    <n v="7325407.1744500007"/>
    <n v="5923507.8289600005"/>
    <n v="8583919.0646299999"/>
    <n v="8031548.3278700002"/>
    <n v="0"/>
    <n v="0"/>
    <n v="0"/>
    <n v="0"/>
    <n v="0"/>
    <n v="0"/>
    <s v="GMM. Gpo y Col"/>
    <s v="Accidentes y Enfermedades"/>
    <s v="Gastos Medicos"/>
    <x v="24"/>
    <x v="0"/>
    <n v="119157143.77069999"/>
    <n v="109590650.81687"/>
    <n v="558940177.29368985"/>
    <n v="533186385.44996989"/>
    <n v="535437122.91273993"/>
    <n v="512068683.5256899"/>
    <n v="51119150.649419993"/>
    <n v="47371254.078819998"/>
    <n v="37745146.191339992"/>
    <n v="31836731.141160015"/>
    <n v="22440662.281680003"/>
    <n v="19323726.738760002"/>
    <n v="18.679216776283315"/>
    <n v="17.5937277556609"/>
    <n v="1214287.4869299987"/>
    <n v="14.56963829442428"/>
    <n v="42.550691437459427"/>
    <n v="43.130238746094044"/>
    <n v="8.0134993688460288"/>
    <n v="7.6050004402264548"/>
    <n v="1.7083504374713696"/>
    <n v="1.7833386135156233"/>
    <n v="1.56312496052134"/>
    <n v="1.627588201583875"/>
    <m/>
    <m/>
    <m/>
    <n v="0"/>
    <m/>
    <n v="0"/>
    <m/>
    <n v="0"/>
    <m/>
    <n v="24.399754893092542"/>
    <n v="81.852905480708415"/>
    <n v="75.384857328148797"/>
    <n v="20.706909226949083"/>
    <n v="23.666708747072484"/>
    <n v="6.8775124572585389"/>
    <n v="85.338726044544245"/>
    <n v="73.752999884281834"/>
    <s v="Resto"/>
    <n v="2025"/>
    <n v="2"/>
    <d v="2026-08-03T00:00:00"/>
    <n v="1.0336597699512124"/>
    <s v="34 GMM. Gpo y Col"/>
    <n v="14.56963829442428"/>
    <n v="10.838828814854457"/>
    <n v="24.399754893092531"/>
    <n v="20.34884060445156"/>
    <n v="5.1441391163026283E-2"/>
    <n v="4.9660436904471958E-3"/>
    <m/>
    <m/>
    <m/>
    <m/>
    <n v="4.5472803242647991E-2"/>
    <n v="4.3825477683374602E-3"/>
    <x v="24"/>
    <x v="16"/>
  </r>
  <r>
    <n v="2026"/>
    <n v="6"/>
    <n v="15.1"/>
    <x v="68"/>
    <s v="Salud"/>
    <n v="15.1"/>
    <m/>
    <m/>
    <x v="16"/>
    <n v="76083.380650000006"/>
    <n v="66688.287920000002"/>
    <n v="165120.32314000002"/>
    <n v="131492.04169000001"/>
    <n v="31614.602500000001"/>
    <n v="21734.134170000001"/>
    <n v="64969.075560000012"/>
    <n v="51639.114170000001"/>
    <n v="35563119.782749981"/>
    <n v="35274659.092"/>
    <n v="145.131"/>
    <n v="140.405"/>
    <n v="0"/>
    <n v="0"/>
    <n v="31603.834739999998"/>
    <n v="21734.134160000001"/>
    <n v="77708.957519999996"/>
    <n v="64699.598389999992"/>
    <n v="0"/>
    <n v="0"/>
    <n v="0"/>
    <n v="0"/>
    <n v="0"/>
    <n v="0"/>
    <s v="Salud"/>
    <s v="Accidentes y Enfermedades"/>
    <s v="Salud"/>
    <x v="25"/>
    <x v="0"/>
    <n v="3733862.8845299999"/>
    <n v="3208069.7236199998"/>
    <n v="558940177.29368985"/>
    <n v="533186385.44996989"/>
    <n v="535437122.91273993"/>
    <n v="512068683.5256899"/>
    <n v="2994168.1015900001"/>
    <n v="2751865.87904"/>
    <n v="1781765.9140800002"/>
    <n v="1856932.0953199998"/>
    <n v="3733862.8845299999"/>
    <n v="3208069.7236199998"/>
    <n v="2.541052408166304"/>
    <n v="2.4233843817731584"/>
    <n v="9395.0927300000039"/>
    <n v="14.088070069020908"/>
    <n v="2.0376586661825695"/>
    <n v="2.0787667870493989"/>
    <n v="2.0376586661825695"/>
    <n v="2.0787667870493989"/>
    <n v="1.3612079385379861E-2"/>
    <n v="1.4209582674453318E-2"/>
    <n v="1.2507500142510205E-2"/>
    <n v="1.3023309189860725E-2"/>
    <m/>
    <m/>
    <m/>
    <n v="0"/>
    <m/>
    <n v="0"/>
    <m/>
    <n v="0"/>
    <m/>
    <n v="45.460602445521744"/>
    <n v="41.55257328198126"/>
    <n v="32.590631500500514"/>
    <n v="1.7743409642182955"/>
    <n v="45.411059430029745"/>
    <n v="20.107325939770803"/>
    <n v="40.669487467858644"/>
    <n v="33.592378779524608"/>
    <s v="Resto"/>
    <n v="2025"/>
    <n v="2"/>
    <d v="2026-08-03T00:00:00"/>
    <n v="1.0336597699512124"/>
    <s v="35 Salud"/>
    <n v="14.088070069020908"/>
    <n v="10.372942224892569"/>
    <n v="45.460602445521751"/>
    <n v="40.7238693756915"/>
    <n v="4.6430213138975578E-4"/>
    <n v="4.0628571974559178E-4"/>
    <m/>
    <m/>
    <m/>
    <m/>
    <n v="3.7276630043980017E-4"/>
    <n v="3.2667103420379236E-4"/>
    <x v="25"/>
    <x v="16"/>
  </r>
  <r>
    <n v="2026"/>
    <n v="6"/>
    <n v="15.1"/>
    <x v="68"/>
    <s v="Salud Individual"/>
    <n v="15.1"/>
    <m/>
    <m/>
    <x v="16"/>
    <n v="8175.5471399999997"/>
    <n v="7296.8122400000002"/>
    <n v="15545.248529999997"/>
    <n v="11338.02936"/>
    <n v="2330.8281899999997"/>
    <n v="1319.50947"/>
    <n v="4312.0276600000007"/>
    <n v="2215.7852000000007"/>
    <n v="35563119.782749981"/>
    <n v="35274659.092"/>
    <n v="145.131"/>
    <n v="140.405"/>
    <n v="0"/>
    <n v="0"/>
    <n v="2330.8281899999997"/>
    <n v="1319.50947"/>
    <n v="7134.97415"/>
    <n v="4482.2508799999996"/>
    <n v="0"/>
    <n v="0"/>
    <n v="0"/>
    <n v="0"/>
    <n v="0"/>
    <n v="0"/>
    <s v="Salud Individual"/>
    <s v="Accidentes y Enfermedades"/>
    <s v="Salud"/>
    <x v="26"/>
    <x v="0"/>
    <n v="4024029.4135499997"/>
    <n v="3518137.20053"/>
    <n v="558940177.29368985"/>
    <n v="533186385.44996989"/>
    <n v="535437122.91273993"/>
    <n v="512068683.5256899"/>
    <n v="1641982.0218999998"/>
    <n v="1385215.7678700001"/>
    <n v="931939.87865000009"/>
    <n v="878203.38696999988"/>
    <n v="4024029.4135499997"/>
    <n v="3518137.20053"/>
    <n v="0.49790722620335165"/>
    <n v="0.5267635850853809"/>
    <n v="878.73489999999947"/>
    <n v="12.042723193326953"/>
    <n v="0.20316817547284105"/>
    <n v="0.20740556220777148"/>
    <n v="0.20316817547284105"/>
    <n v="0.20740556220777148"/>
    <n v="1.4626873272171729E-3"/>
    <n v="1.526892101826187E-3"/>
    <n v="1.368529362174548E-3"/>
    <n v="1.4249674847834992E-3"/>
    <m/>
    <m/>
    <m/>
    <n v="0"/>
    <m/>
    <n v="0"/>
    <m/>
    <n v="0"/>
    <m/>
    <n v="76.643536328693401"/>
    <n v="28.50975170329701"/>
    <n v="18.083368827371661"/>
    <n v="0.2501049953325763"/>
    <n v="76.643536328693401"/>
    <n v="59.182837842401192"/>
    <n v="32.667647296241427"/>
    <n v="29.438545617509032"/>
    <s v="Resto"/>
    <n v="2025"/>
    <n v="2"/>
    <d v="2026-08-03T00:00:00"/>
    <n v="1.0336597699512124"/>
    <s v="36 Salud Individual"/>
    <n v="12.042723193326953"/>
    <n v="8.3941993782105193"/>
    <n v="76.643536328693401"/>
    <n v="70.891372058555362"/>
    <n v="4.3711712090963054E-5"/>
    <n v="1.0433378090353735E-5"/>
    <m/>
    <m/>
    <m/>
    <m/>
    <n v="3.214213730720752E-5"/>
    <n v="1.1760910012408674E-5"/>
    <x v="26"/>
    <x v="16"/>
  </r>
  <r>
    <n v="2026"/>
    <n v="6"/>
    <n v="15.1"/>
    <x v="68"/>
    <s v="Salud Gpo y Col"/>
    <n v="15.1"/>
    <m/>
    <m/>
    <x v="16"/>
    <n v="45783.04436"/>
    <n v="52451.73128"/>
    <n v="186091.50535999998"/>
    <n v="286893.96236"/>
    <n v="51912.473910000001"/>
    <n v="107099.49691000003"/>
    <n v="132318.07620000001"/>
    <n v="201638.54373"/>
    <n v="35563119.782749981"/>
    <n v="35274659.092"/>
    <n v="145.131"/>
    <n v="140.405"/>
    <n v="0"/>
    <n v="0"/>
    <n v="51316.391300000003"/>
    <n v="107099.49690000001"/>
    <n v="77567.828280000002"/>
    <n v="116076.69968000001"/>
    <n v="0"/>
    <n v="0"/>
    <n v="0"/>
    <n v="0"/>
    <n v="0"/>
    <n v="0"/>
    <s v="Salud Gpo y Col"/>
    <s v="Accidentes y Enfermedades"/>
    <s v="Salud"/>
    <x v="27"/>
    <x v="0"/>
    <n v="3737517.7686600001"/>
    <n v="3240172.3471199996"/>
    <n v="558940177.29368985"/>
    <n v="533186385.44996989"/>
    <n v="535437122.91273993"/>
    <n v="512068683.5256899"/>
    <n v="1352186.07969"/>
    <n v="1366650.1111700002"/>
    <n v="849826.03543000005"/>
    <n v="978728.70835000009"/>
    <n v="3737517.7686600001"/>
    <n v="3240172.3471199996"/>
    <n v="3.3858538442058319"/>
    <n v="3.8379780494874178"/>
    <n v="-6668.6869200000001"/>
    <n v="-12.713950058961709"/>
    <n v="1.22495857394718"/>
    <n v="1.6187944856273242"/>
    <n v="1.22495857394718"/>
    <n v="1.6187944856273242"/>
    <n v="8.1910455214858763E-3"/>
    <n v="8.5505921051837967E-3"/>
    <n v="9.837410089857156E-3"/>
    <n v="1.0243104678626292E-2"/>
    <m/>
    <m/>
    <m/>
    <n v="0"/>
    <m/>
    <n v="0"/>
    <m/>
    <n v="0"/>
    <m/>
    <n v="-51.528741583516393"/>
    <n v="113.38799032629467"/>
    <n v="204.18677190706455"/>
    <n v="6.1086000835139185"/>
    <n v="-52.085310589353483"/>
    <n v="-33.175367240937391"/>
    <n v="66.156797783174966"/>
    <n v="92.266145742644028"/>
    <s v="Resto"/>
    <n v="2025"/>
    <n v="2"/>
    <d v="2026-08-03T00:00:00"/>
    <n v="1.0336597699512124"/>
    <s v="37 Salud Gpo y Col"/>
    <n v="-12.713950058961709"/>
    <n v="-15.556305393255181"/>
    <n v="-51.528741583516378"/>
    <n v="-53.107144318123744"/>
    <n v="5.2327103610933575E-4"/>
    <n v="6.6695313093913429E-4"/>
    <m/>
    <m/>
    <m/>
    <m/>
    <n v="2.9117145252097903E-4"/>
    <n v="7.7506239968791815E-4"/>
    <x v="27"/>
    <x v="16"/>
  </r>
  <r>
    <n v="2026"/>
    <n v="6"/>
    <n v="15.1"/>
    <x v="68"/>
    <s v="Daños"/>
    <n v="15.1"/>
    <m/>
    <m/>
    <x v="16"/>
    <n v="77637003.077310011"/>
    <n v="74443966.077449992"/>
    <n v="134837749.16466999"/>
    <n v="127177368.07820001"/>
    <n v="30572141.595619999"/>
    <n v="28456450.609749991"/>
    <n v="69400702.910929993"/>
    <n v="58813127.620109998"/>
    <n v="35563119.782749981"/>
    <n v="35274659.092"/>
    <n v="145.131"/>
    <n v="140.405"/>
    <n v="83638.415939999992"/>
    <n v="40002.192069999997"/>
    <n v="22396855.896080002"/>
    <n v="19845210.428919997"/>
    <n v="41038703.387499996"/>
    <n v="37850237.914239995"/>
    <n v="0"/>
    <n v="0"/>
    <n v="0"/>
    <n v="0"/>
    <n v="0"/>
    <n v="0"/>
    <s v="Daños"/>
    <s v="Totales"/>
    <s v="Daños Total"/>
    <x v="28"/>
    <x v="0"/>
    <n v="178535098.19420999"/>
    <n v="165314379.99589998"/>
    <n v="558940177.29368985"/>
    <n v="533186385.44996989"/>
    <n v="535437122.91273993"/>
    <n v="512068683.5256899"/>
    <n v="201069995.49796006"/>
    <n v="200376876.12440008"/>
    <n v="90289903.28847003"/>
    <n v="82104617.787379965"/>
    <n v="77637003.077310011"/>
    <n v="74443966.077449992"/>
    <n v="38.611928589861471"/>
    <n v="37.151974577761607"/>
    <n v="3193036.9998600185"/>
    <n v="4.2891817404489885"/>
    <n v="100"/>
    <n v="100"/>
    <n v="43.485568867168453"/>
    <n v="45.031754696292182"/>
    <n v="13.89003800965204"/>
    <n v="14.499742314274034"/>
    <n v="13.962090576379737"/>
    <n v="14.537886903157048"/>
    <m/>
    <m/>
    <m/>
    <n v="0"/>
    <m/>
    <n v="0"/>
    <m/>
    <n v="0"/>
    <m/>
    <n v="7.4348379384501007"/>
    <n v="39.378312381760303"/>
    <n v="38.225328537902556"/>
    <n v="33.859978228068435"/>
    <n v="12.857739535185519"/>
    <n v="8.4238981019996153"/>
    <n v="54.574959848516748"/>
    <n v="52.430873681387993"/>
    <s v="Resto"/>
    <n v="2025"/>
    <n v="2"/>
    <d v="2026-08-03T00:00:00"/>
    <n v="1.0336597699512124"/>
    <s v="38 Daños Total"/>
    <n v="4.2891817404489885"/>
    <n v="0.89314179787736458"/>
    <n v="7.4348379384501007"/>
    <n v="3.9363638419640772"/>
    <n v="0.37915050757181751"/>
    <n v="1.6769545028634786E-2"/>
    <m/>
    <m/>
    <m/>
    <m/>
    <n v="0.36826469553377256"/>
    <n v="1.6280488564357983E-2"/>
    <x v="28"/>
    <x v="16"/>
  </r>
  <r>
    <n v="2026"/>
    <n v="6"/>
    <n v="15.1"/>
    <x v="68"/>
    <s v="Automoviles"/>
    <n v="15.1"/>
    <m/>
    <m/>
    <x v="16"/>
    <n v="30713348.179099999"/>
    <n v="25943420.894929998"/>
    <n v="58254773.275240004"/>
    <n v="49740905.205230013"/>
    <n v="17532442.30593"/>
    <n v="14834939.258229995"/>
    <n v="36642481.625320002"/>
    <n v="30284872.150609996"/>
    <n v="35563119.782749981"/>
    <n v="35274659.092"/>
    <n v="145.131"/>
    <n v="140.405"/>
    <n v="56466.026579999998"/>
    <n v="10553.88608"/>
    <n v="17161084.773910001"/>
    <n v="14585041.56718"/>
    <n v="26482008.02059"/>
    <n v="23189821.303550005"/>
    <n v="0"/>
    <n v="0"/>
    <n v="0"/>
    <n v="0"/>
    <n v="0"/>
    <n v="0"/>
    <s v="Automoviles"/>
    <s v="Totales"/>
    <s v="Automoviles Total"/>
    <x v="29"/>
    <x v="0"/>
    <n v="120098355.80892999"/>
    <n v="113558483.86976001"/>
    <n v="558940177.29368985"/>
    <n v="533186385.44996989"/>
    <n v="535437122.91273993"/>
    <n v="512068683.5256899"/>
    <n v="111867630.92766999"/>
    <n v="104683930.16637003"/>
    <n v="65593449.113900006"/>
    <n v="57891971.036489993"/>
    <n v="30713348.179099999"/>
    <n v="25943420.894929998"/>
    <n v="27.455080548687285"/>
    <n v="24.782620268172149"/>
    <n v="4769927.2841700017"/>
    <n v="18.385884049324307"/>
    <n v="100"/>
    <n v="100"/>
    <n v="25.573495966891734"/>
    <n v="22.845867618912958"/>
    <n v="5.4949258304904349"/>
    <n v="5.7361260295180072"/>
    <n v="4.8657320597253566"/>
    <n v="5.0663947492950809"/>
    <m/>
    <m/>
    <m/>
    <n v="0"/>
    <m/>
    <n v="0"/>
    <m/>
    <n v="0"/>
    <m/>
    <n v="18.183445181304059"/>
    <n v="57.084112756747828"/>
    <n v="57.18189331434359"/>
    <n v="26.728953184769594"/>
    <n v="17.662227391430573"/>
    <n v="14.196688598613783"/>
    <n v="64.80280785568489"/>
    <n v="62.89415246570811"/>
    <s v="Resto"/>
    <n v="2025"/>
    <n v="2"/>
    <d v="2026-08-03T00:00:00"/>
    <n v="1.0336597699512124"/>
    <s v="39 Automoviles Total"/>
    <n v="18.385884049324307"/>
    <n v="14.530803549519952"/>
    <n v="18.183445181304048"/>
    <n v="14.334956836795703"/>
    <n v="0.1638067009618675"/>
    <n v="1.0335572624767619E-2"/>
    <m/>
    <m/>
    <m/>
    <m/>
    <n v="0.14130231030644941"/>
    <n v="8.5289419344025934E-3"/>
    <x v="29"/>
    <x v="16"/>
  </r>
  <r>
    <n v="2026"/>
    <n v="6"/>
    <n v="15.1"/>
    <x v="68"/>
    <s v="Automoviles Residentes"/>
    <n v="15.1"/>
    <m/>
    <m/>
    <x v="16"/>
    <n v="20513118.290690001"/>
    <n v="16683832.266880002"/>
    <n v="39201387.864880003"/>
    <n v="32975111.944370005"/>
    <n v="12123159.475810003"/>
    <n v="10004798.29596"/>
    <n v="25121243.445719998"/>
    <n v="20647349.718979999"/>
    <n v="35563119.782749981"/>
    <n v="35274659.092"/>
    <n v="145.131"/>
    <n v="140.405"/>
    <n v="52189.455499999996"/>
    <n v="12759.718999999999"/>
    <n v="11934808.106690001"/>
    <n v="9882353.01987"/>
    <n v="17583356.961849999"/>
    <n v="15333866.913559999"/>
    <n v="0"/>
    <n v="0"/>
    <n v="0"/>
    <n v="0"/>
    <n v="0"/>
    <n v="0"/>
    <s v="Automoviles Residentes"/>
    <s v="Automóviles"/>
    <s v="Automóviles"/>
    <x v="30"/>
    <x v="0"/>
    <n v="120098355.80892999"/>
    <n v="113558483.86976001"/>
    <n v="558940177.29368985"/>
    <n v="533186385.44996989"/>
    <n v="535437122.91273993"/>
    <n v="512068683.5256899"/>
    <n v="70203684.327219978"/>
    <n v="63495573.047850005"/>
    <n v="41862778.105490007"/>
    <n v="35779806.134049997"/>
    <n v="30713348.179099996"/>
    <n v="25943420.894930001"/>
    <n v="29.219432693985375"/>
    <n v="26.275583424228859"/>
    <n v="3829286.0238099992"/>
    <n v="22.95207697221775"/>
    <n v="66.788935452660581"/>
    <n v="64.308528680350108"/>
    <n v="17.080265714316077"/>
    <n v="14.691841329983459"/>
    <n v="3.6700024660978299"/>
    <n v="3.8310975113380432"/>
    <n v="3.1290806971374714"/>
    <n v="3.2581239204101795"/>
    <m/>
    <m/>
    <m/>
    <n v="0"/>
    <m/>
    <n v="0"/>
    <m/>
    <n v="0"/>
    <m/>
    <n v="21.17345214950921"/>
    <n v="59.099544515921643"/>
    <n v="59.967027574480468"/>
    <n v="28.959280832392096"/>
    <n v="20.768890594104693"/>
    <n v="14.670076771702888"/>
    <n v="67.875594703471819"/>
    <n v="64.447885687144364"/>
    <s v="Resto"/>
    <n v="2025"/>
    <n v="2"/>
    <d v="2026-08-03T00:00:00"/>
    <n v="1.0336597699512124"/>
    <s v="41 Automoviles Residentes"/>
    <n v="22.95207697221775"/>
    <n v="18.948304409700434"/>
    <n v="21.173452149509203"/>
    <n v="17.227598163396117"/>
    <n v="0.11023045251472785"/>
    <n v="1.2201084126353403E-2"/>
    <m/>
    <m/>
    <m/>
    <m/>
    <n v="9.4330595769206008E-2"/>
    <n v="9.9406253272026242E-3"/>
    <x v="30"/>
    <x v="16"/>
  </r>
  <r>
    <n v="2026"/>
    <n v="6"/>
    <n v="15.1"/>
    <x v="68"/>
    <s v="Camiones"/>
    <n v="15.1"/>
    <m/>
    <m/>
    <x v="16"/>
    <n v="9812239.6860399991"/>
    <n v="8821831.7801700011"/>
    <n v="18377952.566160001"/>
    <n v="16210528.830420002"/>
    <n v="5448856.7454599999"/>
    <n v="4951799.6009999998"/>
    <n v="11266087.376890002"/>
    <n v="9912956.0694499984"/>
    <n v="35563119.782749981"/>
    <n v="35274659.092"/>
    <n v="145.131"/>
    <n v="140.405"/>
    <n v="4539.3569499999994"/>
    <n v="-1233.8627199999999"/>
    <n v="4983042.59571"/>
    <n v="4523181.0458000004"/>
    <n v="8269842.3683699993"/>
    <n v="7523686.7106400002"/>
    <n v="0"/>
    <n v="0"/>
    <n v="0"/>
    <n v="0"/>
    <n v="0"/>
    <n v="0"/>
    <s v="Camiones"/>
    <s v="Automóviles"/>
    <s v="Automóviles"/>
    <x v="31"/>
    <x v="0"/>
    <n v="162217223.39311004"/>
    <n v="150326632.46331003"/>
    <n v="558940177.29368985"/>
    <n v="533186385.44996989"/>
    <n v="535437122.91273993"/>
    <n v="512068683.5256899"/>
    <n v="37709407.170060001"/>
    <n v="36344121.306299999"/>
    <n v="21653502.093650013"/>
    <n v="20013592.176389989"/>
    <n v="30075412.797449999"/>
    <n v="25388388.999299999"/>
    <n v="26.020668110186008"/>
    <n v="24.273063876882883"/>
    <n v="990407.90586999804"/>
    <n v="11.226782946556169"/>
    <n v="32.625453064012305"/>
    <n v="34.747505170230511"/>
    <n v="6.0488272951519155"/>
    <n v="5.8684423615510255"/>
    <n v="1.7555080283456255"/>
    <n v="1.8325661905289854"/>
    <n v="1.6545493322611806"/>
    <n v="1.7227829125245502"/>
    <m/>
    <m/>
    <m/>
    <n v="0"/>
    <m/>
    <n v="0"/>
    <m/>
    <n v="0"/>
    <m/>
    <n v="10.037909134279598"/>
    <n v="55.531223449546985"/>
    <n v="56.13119502154661"/>
    <n v="25.163859046421415"/>
    <n v="10.166773013364217"/>
    <n v="9.9174206267093279"/>
    <n v="60.255593441162127"/>
    <n v="60.119210431812853"/>
    <s v="Resto"/>
    <n v="2025"/>
    <n v="2"/>
    <d v="2026-08-03T00:00:00"/>
    <n v="1.0336597699512124"/>
    <s v="42 Camiones"/>
    <n v="11.226782946556169"/>
    <n v="7.6048291516713951"/>
    <n v="10.037909134279607"/>
    <n v="6.4546694503485185"/>
    <n v="5.1676997626834455E-2"/>
    <n v="8.5504662374572965E-3"/>
    <m/>
    <m/>
    <m/>
    <m/>
    <n v="4.5955167952555533E-2"/>
    <n v="7.3091252272250475E-3"/>
    <x v="31"/>
    <x v="16"/>
  </r>
  <r>
    <n v="2026"/>
    <n v="6"/>
    <n v="15.1"/>
    <x v="68"/>
    <s v="Automoviles Turistas"/>
    <n v="15.1"/>
    <m/>
    <m/>
    <x v="16"/>
    <n v="129650.57544"/>
    <n v="136914.40659999999"/>
    <n v="347910.77057999995"/>
    <n v="366230.20773000002"/>
    <n v="65227.904880000009"/>
    <n v="72481.013680000004"/>
    <n v="125895.69272000001"/>
    <n v="130504.91198000003"/>
    <n v="35563119.782749981"/>
    <n v="35274659.092"/>
    <n v="145.131"/>
    <n v="140.405"/>
    <n v="0"/>
    <n v="0"/>
    <n v="62524.365590000001"/>
    <n v="72285.091879999993"/>
    <n v="161664.21663999997"/>
    <n v="168964.05515000003"/>
    <n v="0"/>
    <n v="0"/>
    <n v="0"/>
    <n v="0"/>
    <n v="0"/>
    <n v="0"/>
    <s v="Automoviles Turistas"/>
    <s v="Automóviles"/>
    <s v="Automóviles"/>
    <x v="32"/>
    <x v="0"/>
    <n v="110959800.63266003"/>
    <n v="107233681.65162002"/>
    <n v="558940177.29368985"/>
    <n v="533186385.44996989"/>
    <n v="535437122.91273993"/>
    <n v="512068683.5256899"/>
    <n v="1083502.1167600001"/>
    <n v="1101931.6082300001"/>
    <n v="570070.38715999969"/>
    <n v="595710.09883999999"/>
    <n v="24778517.308689993"/>
    <n v="21258248.710790001"/>
    <n v="11.965881139918261"/>
    <n v="12.424945938334732"/>
    <n v="-7263.831159999987"/>
    <n v="-5.3053811796603068"/>
    <n v="0.52323782664159113"/>
    <n v="0.64405308481740853"/>
    <n v="0.11684463625634751"/>
    <n v="0.12767854697445388"/>
    <n v="2.3195787439677346E-2"/>
    <n v="2.4213968343231428E-2"/>
    <n v="2.5678526372059252E-2"/>
    <n v="2.6737508268874863E-2"/>
    <m/>
    <m/>
    <m/>
    <n v="0"/>
    <m/>
    <n v="0"/>
    <m/>
    <n v="0"/>
    <m/>
    <n v="-10.00690861198783"/>
    <n v="50.310540202875018"/>
    <n v="52.938924018241337"/>
    <n v="11.442079144814922"/>
    <n v="-13.503097300068056"/>
    <n v="-4.32034997237698"/>
    <n v="38.675451432292924"/>
    <n v="42.781342940560918"/>
    <s v="Resto"/>
    <n v="2025"/>
    <n v="2"/>
    <d v="2026-08-03T00:00:00"/>
    <n v="1.0336597699512124"/>
    <s v="43 Automoviles Turistas"/>
    <n v="-5.3053811796603068"/>
    <n v="-8.3889868086777071"/>
    <n v="-10.006908611987827"/>
    <n v="-12.937415188113832"/>
    <n v="9.7829091684120272E-4"/>
    <n v="2.7416718720035139E-3"/>
    <m/>
    <m/>
    <m/>
    <m/>
    <n v="1.0382246551974702E-3"/>
    <n v="2.9608284175112742E-3"/>
    <x v="32"/>
    <x v="16"/>
  </r>
  <r>
    <n v="2026"/>
    <n v="6"/>
    <n v="15.1"/>
    <x v="68"/>
    <s v="Otros Automoviles y Obligatorios"/>
    <n v="15.1"/>
    <m/>
    <m/>
    <x v="16"/>
    <n v="210285.50107"/>
    <n v="185927.10027"/>
    <n v="538827.27625000011"/>
    <n v="303624.47495"/>
    <n v="95937.304810000001"/>
    <n v="57420.084370000004"/>
    <n v="190419.49382"/>
    <n v="131508.39809"/>
    <n v="35563119.782749981"/>
    <n v="35274659.092"/>
    <n v="145.131"/>
    <n v="140.405"/>
    <n v="0"/>
    <n v="0"/>
    <n v="91029.871269999974"/>
    <n v="53952.780850000003"/>
    <n v="215484.84795999998"/>
    <n v="153260.34937000001"/>
    <n v="0"/>
    <n v="0"/>
    <n v="0"/>
    <n v="0"/>
    <n v="0"/>
    <n v="0"/>
    <s v="Otros Automoviles y Obligatorios"/>
    <s v="Automóviles"/>
    <s v="Automóviles"/>
    <x v="33"/>
    <x v="0"/>
    <n v="82421933.282740012"/>
    <n v="78425543.069770008"/>
    <n v="558940177.29368985"/>
    <n v="533186385.44996989"/>
    <n v="535437122.91273993"/>
    <n v="512068683.5256899"/>
    <n v="2871037.3136300002"/>
    <n v="3742304.2039899998"/>
    <n v="1507098.5276000006"/>
    <n v="1502862.6272099994"/>
    <n v="21506987.788370002"/>
    <n v="17903057.577249996"/>
    <n v="7.3243736705088383"/>
    <n v="4.9682519147365616"/>
    <n v="24358.400800000003"/>
    <n v="13.101049155624533"/>
    <n v="0.97775431473352492"/>
    <n v="1.0385214897943671"/>
    <n v="0.25513293937020026"/>
    <n v="0.23707467362335377"/>
    <n v="3.7622183842316186E-2"/>
    <n v="3.927361254409515E-2"/>
    <n v="3.4870939195698197E-2"/>
    <n v="3.6309016007356018E-2"/>
    <m/>
    <m/>
    <m/>
    <n v="0"/>
    <m/>
    <n v="0"/>
    <m/>
    <n v="0"/>
    <m/>
    <n v="67.079700182613976"/>
    <n v="45.622405882402859"/>
    <n v="30.883117246821783"/>
    <n v="6.3656956100127475"/>
    <n v="68.721370494473732"/>
    <n v="40.600519864259255"/>
    <n v="42.244209804903619"/>
    <n v="35.203352381604972"/>
    <s v="Resto"/>
    <n v="2025"/>
    <n v="2"/>
    <d v="2026-08-03T00:00:00"/>
    <n v="1.0336597699512124"/>
    <s v="44 Otros Automoviles y Obligatorios"/>
    <n v="13.101049155624533"/>
    <n v="9.4180623484676786"/>
    <n v="67.07970018261399"/>
    <n v="61.638969649075115"/>
    <n v="1.5151293799352222E-3"/>
    <n v="1.055307114179856E-3"/>
    <m/>
    <m/>
    <m/>
    <m/>
    <n v="8.7861986799551962E-4"/>
    <n v="5.2659607714927313E-4"/>
    <x v="33"/>
    <x v="16"/>
  </r>
  <r>
    <n v="2026"/>
    <n v="6"/>
    <n v="15.1"/>
    <x v="68"/>
    <s v="Daños Sin Autos"/>
    <n v="15.1"/>
    <m/>
    <m/>
    <x v="16"/>
    <n v="35752276.669550002"/>
    <n v="36744534.4045"/>
    <n v="68404187.552510008"/>
    <n v="65333797.662560001"/>
    <n v="7958288.3195499983"/>
    <n v="10911434.99815"/>
    <n v="20142495.066190001"/>
    <n v="20053596.028820001"/>
    <n v="35563119.782749981"/>
    <n v="35274659.092"/>
    <n v="145.131"/>
    <n v="140.405"/>
    <n v="37687.919979999999"/>
    <n v="14428.632249999999"/>
    <n v="1843149.7482899998"/>
    <n v="2183184.4369600001"/>
    <n v="11672860.559250001"/>
    <n v="11007017.786279999"/>
    <n v="0"/>
    <n v="0"/>
    <n v="0"/>
    <n v="0"/>
    <n v="0"/>
    <n v="0"/>
    <s v="Daños Sin Autos"/>
    <s v="Totales"/>
    <s v="Daños Sin Autos Total"/>
    <x v="34"/>
    <x v="0"/>
    <n v="227878954.63501999"/>
    <n v="219627158.66562"/>
    <n v="558940177.29368985"/>
    <n v="533186385.44996989"/>
    <n v="535437122.91273993"/>
    <n v="512068683.5256899"/>
    <n v="89202364.570290014"/>
    <n v="95692945.958029971"/>
    <n v="24696454.174569987"/>
    <n v="24212646.750889998"/>
    <n v="77836136.059770003"/>
    <n v="78981712.055010006"/>
    <n v="40.079965191256548"/>
    <n v="38.398373084486096"/>
    <n v="-992257.73494999856"/>
    <n v="-2.7004226642982854"/>
    <n v="45.932748565648218"/>
    <n v="46.522838576742657"/>
    <n v="15.68915248308571"/>
    <n v="16.730414684480422"/>
    <n v="6.396440642835433"/>
    <n v="6.677212905048524"/>
    <n v="6.8914989968264715"/>
    <n v="7.175704273010199"/>
    <m/>
    <m/>
    <m/>
    <n v="0"/>
    <m/>
    <n v="0"/>
    <m/>
    <n v="0"/>
    <m/>
    <n v="-27.064695698601504"/>
    <n v="22.259528793387371"/>
    <n v="29.695395995584335"/>
    <n v="32.224416765645131"/>
    <n v="-15.575170054962717"/>
    <n v="6.0492568095961596"/>
    <n v="15.790043399682526"/>
    <n v="19.834477233981492"/>
    <s v="Resto"/>
    <n v="2025"/>
    <n v="2"/>
    <d v="2026-08-03T00:00:00"/>
    <n v="1.0336597699512124"/>
    <s v="46 Daños Sin Autos Total"/>
    <n v="-2.7004226642982854"/>
    <n v="-5.8688553388373199"/>
    <n v="-27.064695698601504"/>
    <n v="-29.439737888956486"/>
    <n v="0.19234585708560278"/>
    <n v="1.7584875460284699E-2"/>
    <m/>
    <m/>
    <m/>
    <m/>
    <n v="0.1852145402515801"/>
    <n v="1.5734325694131492E-2"/>
    <x v="34"/>
    <x v="16"/>
  </r>
  <r>
    <n v="2026"/>
    <n v="6"/>
    <n v="15.1"/>
    <x v="68"/>
    <s v="Responsabilidad Civil y Riesgos Profesionales"/>
    <n v="15.1"/>
    <m/>
    <m/>
    <x v="16"/>
    <n v="4155033.9015200008"/>
    <n v="4511112.3055300005"/>
    <n v="8656119.0972199999"/>
    <n v="8416375.7657500003"/>
    <n v="1488963.2394800002"/>
    <n v="816201.05478000012"/>
    <n v="3140586.1170600001"/>
    <n v="1923718.9894699999"/>
    <n v="35563119.782749981"/>
    <n v="35274659.092"/>
    <n v="145.131"/>
    <n v="140.405"/>
    <n v="0"/>
    <n v="0"/>
    <n v="511698.28029000002"/>
    <n v="166733.78756999996"/>
    <n v="1523324.1643400001"/>
    <n v="1417883.47728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28714030.07473001"/>
    <n v="219381151.49384999"/>
    <n v="558940177.29368985"/>
    <n v="533186385.44996989"/>
    <n v="535437122.91273993"/>
    <n v="512068683.5256899"/>
    <n v="12032871.974339999"/>
    <n v="12141199.838969996"/>
    <n v="5707796.6931599993"/>
    <n v="3790374.5277900007"/>
    <n v="4155033.9015200008"/>
    <n v="4511112.3055300005"/>
    <n v="34.530691512222319"/>
    <n v="37.155407746856611"/>
    <n v="-356078.40400999971"/>
    <n v="-7.8933615457433159"/>
    <n v="100"/>
    <n v="100"/>
    <n v="1.8166939300411022"/>
    <n v="2.0562898292821035"/>
    <n v="0.74337721107079724"/>
    <n v="0.77600781188217038"/>
    <n v="0.84606667173674277"/>
    <n v="0.88095844379119959"/>
    <m/>
    <m/>
    <m/>
    <n v="0"/>
    <m/>
    <n v="0"/>
    <m/>
    <n v="0"/>
    <m/>
    <n v="82.426037158373603"/>
    <n v="35.835164640541329"/>
    <n v="18.093122039534471"/>
    <n v="26.086479941801631"/>
    <n v="206.89537360576864"/>
    <n v="7.4364846441593802"/>
    <n v="33.590898921484644"/>
    <n v="11.759343432780112"/>
    <s v="Resto"/>
    <n v="2025"/>
    <n v="2"/>
    <d v="2026-08-03T00:00:00"/>
    <n v="1.0336597699512124"/>
    <s v="46 Responsabilidad Civil y Riesgos Profesionales"/>
    <n v="-7.8933615457433159"/>
    <n v="-10.892693000324455"/>
    <n v="82.426037158373589"/>
    <n v="76.485573359388738"/>
    <n v="2.4340156741306712E-2"/>
    <n v="1.4465457705488492E-2"/>
    <m/>
    <m/>
    <m/>
    <m/>
    <n v="2.1987368342870791E-2"/>
    <n v="1.4114140536939808E-2"/>
    <x v="35"/>
    <x v="16"/>
  </r>
  <r>
    <n v="2026"/>
    <n v="6"/>
    <n v="15.1"/>
    <x v="68"/>
    <s v="RC General"/>
    <n v="15.1"/>
    <m/>
    <m/>
    <x v="16"/>
    <n v="3166035.45523"/>
    <n v="3148356.6151700001"/>
    <n v="5767552.8575299997"/>
    <n v="5396970.0916100005"/>
    <n v="959011.50096000009"/>
    <n v="922614.91314000019"/>
    <n v="2398718.3065700005"/>
    <n v="1764074.31592"/>
    <n v="35563119.782749981"/>
    <n v="35274659.092"/>
    <n v="145.131"/>
    <n v="140.405"/>
    <n v="0"/>
    <n v="0"/>
    <n v="430771.79691000003"/>
    <n v="334231.96019000001"/>
    <n v="971018.38124000002"/>
    <n v="885849.90890999988"/>
    <n v="0"/>
    <n v="0"/>
    <n v="0"/>
    <n v="0"/>
    <n v="0"/>
    <n v="0"/>
    <s v="RC General"/>
    <s v="Daños Sin Autos"/>
    <s v="Responsabilidad Civil y Riesgos Profesionales"/>
    <x v="36"/>
    <x v="0"/>
    <n v="263758384.87219"/>
    <n v="249557101.66969997"/>
    <n v="558940177.29368985"/>
    <n v="533186385.44996989"/>
    <n v="535437122.91273993"/>
    <n v="512068683.5256899"/>
    <n v="8729513.125500001"/>
    <n v="9582692.5877899975"/>
    <n v="5055557.2443700004"/>
    <n v="2932303.7598800003"/>
    <n v="4242815.8290999997"/>
    <n v="4035756.4656700003"/>
    <n v="36.268179103615914"/>
    <n v="32.854613526698635"/>
    <n v="17678.840059999842"/>
    <n v="0.56152597119449865"/>
    <n v="74.621090868834386"/>
    <n v="78.011560953971554"/>
    <n v="1.2003544292114821"/>
    <n v="1.261577648604443"/>
    <n v="0.56643547625427471"/>
    <n v="0.59129920577919437"/>
    <n v="0.59047955857181533"/>
    <n v="0.61483092336226619"/>
    <m/>
    <m/>
    <m/>
    <n v="0"/>
    <m/>
    <n v="0"/>
    <m/>
    <n v="0"/>
    <m/>
    <n v="3.9449381645185966"/>
    <n v="30.290611539924516"/>
    <n v="29.304650835756174"/>
    <n v="18.969451923978909"/>
    <n v="28.884082977917579"/>
    <n v="9.6143230894267795"/>
    <n v="44.36288799805213"/>
    <n v="37.730089130026329"/>
    <s v="Resto"/>
    <n v="2025"/>
    <n v="2"/>
    <d v="2026-08-03T00:00:00"/>
    <n v="1.0336597699512124"/>
    <s v="47 RC General"/>
    <n v="0.56152597119449865"/>
    <n v="-2.7131277674269052"/>
    <n v="3.944938164518589"/>
    <n v="0.56010806091899101"/>
    <n v="1.6217792175611014E-2"/>
    <n v="1.5894817844160025E-2"/>
    <m/>
    <m/>
    <m/>
    <m/>
    <n v="1.5264381633758015E-2"/>
    <n v="1.2465424669512795E-2"/>
    <x v="36"/>
    <x v="16"/>
  </r>
  <r>
    <n v="2026"/>
    <n v="6"/>
    <n v="15.1"/>
    <x v="68"/>
    <s v="RC Aviones y Barcos"/>
    <n v="15.1"/>
    <m/>
    <m/>
    <x v="16"/>
    <n v="129223.21661"/>
    <n v="177889.61760000003"/>
    <n v="253550.44016"/>
    <n v="285207.80105999997"/>
    <n v="36332.528440000002"/>
    <n v="356822.88651000004"/>
    <n v="51532.231320000006"/>
    <n v="354843.95279999985"/>
    <n v="35563119.782749981"/>
    <n v="35274659.092"/>
    <n v="145.131"/>
    <n v="140.405"/>
    <n v="0"/>
    <n v="0"/>
    <n v="-7454.389909999999"/>
    <n v="5978.2606000000005"/>
    <n v="21670.304539999997"/>
    <n v="19978.964660000001"/>
    <n v="0"/>
    <n v="0"/>
    <n v="0"/>
    <n v="0"/>
    <n v="0"/>
    <n v="0"/>
    <s v="RC Aviones y Barcos"/>
    <s v="Daños Sin Autos"/>
    <s v="Responsabilidad Civil y Riesgos Profesionales"/>
    <x v="37"/>
    <x v="0"/>
    <n v="139917119.65541002"/>
    <n v="137166271.27276"/>
    <n v="558940177.29368985"/>
    <n v="533186385.44996989"/>
    <n v="535437122.91273993"/>
    <n v="512068683.5256899"/>
    <n v="1742271.2390899998"/>
    <n v="1292434.1434399998"/>
    <n v="183427.25303000005"/>
    <n v="515183.78324999998"/>
    <n v="3061225.0758500001"/>
    <n v="2888375.5971599999"/>
    <n v="7.4169402393105086"/>
    <n v="13.763921241396575"/>
    <n v="-48666.400990000024"/>
    <n v="-27.357639892975982"/>
    <n v="4.2212909344511047"/>
    <n v="6.1588118170957511"/>
    <n v="9.2356973133990231E-2"/>
    <n v="0.12968903794596864"/>
    <n v="2.3119328661553862E-2"/>
    <n v="2.4134153401063205E-2"/>
    <n v="3.3363495853307348E-2"/>
    <n v="3.4739405732683422E-2"/>
    <m/>
    <m/>
    <m/>
    <n v="0"/>
    <m/>
    <n v="0"/>
    <m/>
    <n v="0"/>
    <m/>
    <n v="-89.817769595622124"/>
    <n v="28.116099717323078"/>
    <n v="200.58668477906716"/>
    <n v="19.807595567087141"/>
    <n v="-224.69161866245838"/>
    <n v="8.4656032421251304"/>
    <n v="-34.399100835156055"/>
    <n v="29.922774787069471"/>
    <s v="Resto"/>
    <n v="2025"/>
    <n v="2"/>
    <d v="2026-08-03T00:00:00"/>
    <n v="1.0336597699512124"/>
    <s v="48 RC Aviones y Barcos"/>
    <n v="-27.357639892975982"/>
    <n v="-29.723142741201336"/>
    <n v="-89.81776959562211"/>
    <n v="-90.149340527339589"/>
    <n v="7.1295893529280737E-4"/>
    <n v="7.5805273518254684E-4"/>
    <m/>
    <m/>
    <m/>
    <m/>
    <n v="9.1454494156447731E-4"/>
    <n v="3.2775470524541907E-3"/>
    <x v="37"/>
    <x v="16"/>
  </r>
  <r>
    <n v="2026"/>
    <n v="6"/>
    <n v="15.1"/>
    <x v="68"/>
    <s v="RC Viajero"/>
    <n v="15.1"/>
    <m/>
    <m/>
    <x v="16"/>
    <n v="43426.691680000004"/>
    <n v="29600.774489999996"/>
    <n v="84944.829769999997"/>
    <n v="64003.007129999991"/>
    <n v="17972.531910000002"/>
    <n v="8469.862680000002"/>
    <n v="33234.628129999997"/>
    <n v="16603.650350000004"/>
    <n v="35563119.782749981"/>
    <n v="35274659.092"/>
    <n v="145.131"/>
    <n v="140.405"/>
    <n v="0"/>
    <n v="257.73417999999998"/>
    <n v="10330.163569999999"/>
    <n v="8160.4048299999995"/>
    <n v="25984.934139999998"/>
    <n v="21425.363420000005"/>
    <n v="0"/>
    <n v="0"/>
    <n v="0"/>
    <n v="0"/>
    <n v="0"/>
    <n v="0"/>
    <s v="RC Viajero"/>
    <s v="Daños Sin Autos"/>
    <s v="Responsabilidad Civil y Riesgos Profesionales"/>
    <x v="38"/>
    <x v="0"/>
    <n v="77200072.168040007"/>
    <n v="73500636.094479993"/>
    <n v="558940177.29368985"/>
    <n v="533186385.44996989"/>
    <n v="535437122.91273993"/>
    <n v="512068683.5256899"/>
    <n v="260336.58478"/>
    <n v="211800.12452000001"/>
    <n v="57019.792599999993"/>
    <n v="27834.588710000007"/>
    <n v="5979826.2196800001"/>
    <n v="5938808.8787500001"/>
    <n v="16.680979247191921"/>
    <n v="13.975805990239081"/>
    <n v="13825.917190000007"/>
    <n v="46.707957572768265"/>
    <n v="0.7262199616617605"/>
    <n v="0.49842948467185499"/>
    <n v="5.6252138709759113E-2"/>
    <n v="4.0272814036534654E-2"/>
    <n v="7.7694704092065754E-3"/>
    <n v="8.1105119203842054E-3"/>
    <n v="5.5516748547544273E-3"/>
    <n v="5.7806258110129011E-3"/>
    <m/>
    <m/>
    <m/>
    <n v="0"/>
    <m/>
    <n v="0"/>
    <m/>
    <n v="0"/>
    <m/>
    <n v="112.193899582797"/>
    <n v="41.385910864301877"/>
    <n v="28.613652263934409"/>
    <n v="31.519812841269445"/>
    <n v="26.588861523430076"/>
    <n v="21.281182636761041"/>
    <n v="39.75443429775035"/>
    <n v="38.087591188219847"/>
    <s v="Resto"/>
    <n v="2025"/>
    <n v="2"/>
    <d v="2026-08-03T00:00:00"/>
    <n v="1.0336597699512124"/>
    <s v="49 RC Viajero"/>
    <n v="46.707957572768265"/>
    <n v="41.930606024932843"/>
    <n v="112.19389958279697"/>
    <n v="105.28408452310403"/>
    <n v="2.3885651846327271E-4"/>
    <n v="4.2698523347157137E-3"/>
    <m/>
    <m/>
    <m/>
    <m/>
    <n v="1.8144188711526158E-4"/>
    <n v="2.5609969888252173E-3"/>
    <x v="38"/>
    <x v="16"/>
  </r>
  <r>
    <n v="2026"/>
    <n v="6"/>
    <n v="15.1"/>
    <x v="68"/>
    <s v="RC Otros"/>
    <n v="15.1"/>
    <m/>
    <m/>
    <x v="16"/>
    <n v="34574.454299999998"/>
    <n v="35230.992879999998"/>
    <n v="132364.76360999999"/>
    <n v="130660.46988999999"/>
    <n v="5923.2762899999998"/>
    <n v="271.37012999999979"/>
    <n v="5370.5421499999993"/>
    <n v="7255.9361600000002"/>
    <n v="35563119.782749981"/>
    <n v="35274659.092"/>
    <n v="145.131"/>
    <n v="140.405"/>
    <n v="0"/>
    <n v="0"/>
    <n v="-278.95006999999998"/>
    <n v="88.87956999999993"/>
    <n v="1214.1524099999999"/>
    <n v="2849.1397300000003"/>
    <n v="0"/>
    <n v="0"/>
    <n v="0"/>
    <n v="0"/>
    <n v="0"/>
    <n v="0"/>
    <s v="RC Otros"/>
    <s v="Daños Sin Autos"/>
    <s v="Responsabilidad Civil y Riesgos Profesionales"/>
    <x v="39"/>
    <x v="0"/>
    <n v="113913222.19573"/>
    <n v="109170042.61047"/>
    <n v="558940177.29368985"/>
    <n v="533186385.44996989"/>
    <n v="535437122.91273993"/>
    <n v="512068683.5256899"/>
    <n v="1300751.0249699997"/>
    <n v="1054272.9832200001"/>
    <n v="411792.40316000005"/>
    <n v="315052.39594999998"/>
    <n v="3750911.1421399992"/>
    <n v="3823055.6013099998"/>
    <n v="2.6580378286303805"/>
    <n v="3.3417334448233875"/>
    <n v="-656.53858000000037"/>
    <n v="-1.863525624259954"/>
    <n v="0.92176148647110601"/>
    <n v="0.92154016457222909"/>
    <n v="3.0351572568628478E-2"/>
    <n v="3.2271667242732352E-2"/>
    <n v="6.1857164155571477E-3"/>
    <n v="6.4572389213354165E-3"/>
    <n v="6.6076317478113485E-3"/>
    <n v="6.8801303445131497E-3"/>
    <m/>
    <m/>
    <m/>
    <n v="0"/>
    <m/>
    <n v="0"/>
    <m/>
    <n v="0"/>
    <m/>
    <n v="2082.7296504593205"/>
    <n v="17.13194440786879"/>
    <n v="0.77025967143279617"/>
    <n v="1.4384132015418793"/>
    <n v="-413.85173218097276"/>
    <n v="-57.385297842166558"/>
    <n v="-22.97488088830627"/>
    <n v="3.1195230287985884"/>
    <s v="Resto"/>
    <n v="2025"/>
    <n v="2"/>
    <d v="2026-08-03T00:00:00"/>
    <n v="1.0336597699512124"/>
    <s v="50 RC Otros"/>
    <n v="-1.863525624259954"/>
    <n v="-5.0592107494209841"/>
    <n v="2082.729650459321"/>
    <n v="2011.6519322042909"/>
    <n v="3.7219671507617279E-4"/>
    <n v="3.8761493635128285E-4"/>
    <m/>
    <m/>
    <m/>
    <m/>
    <n v="3.7040888063361239E-4"/>
    <n v="3.2439413890412332E-4"/>
    <x v="39"/>
    <x v="16"/>
  </r>
  <r>
    <n v="2026"/>
    <n v="6"/>
    <n v="15.1"/>
    <x v="68"/>
    <s v="Maritimo y Transportes"/>
    <n v="15.1"/>
    <m/>
    <m/>
    <x v="16"/>
    <n v="4307808.4743799996"/>
    <n v="4499772.8754500002"/>
    <n v="7519482.2124999994"/>
    <n v="7639373.9951999998"/>
    <n v="1581346.2361699997"/>
    <n v="1956375.6282200001"/>
    <n v="4549778.5916400002"/>
    <n v="3992502.2826700006"/>
    <n v="35563119.782749981"/>
    <n v="35274659.092"/>
    <n v="145.131"/>
    <n v="140.405"/>
    <n v="23309.618589999998"/>
    <n v="14638.765189999998"/>
    <n v="635694.62982999999"/>
    <n v="893246.72693000012"/>
    <n v="1497240.91661"/>
    <n v="1570397.54419"/>
    <n v="0"/>
    <n v="0"/>
    <n v="0"/>
    <n v="0"/>
    <n v="0"/>
    <n v="0"/>
    <s v="Maritimo y Transportes"/>
    <s v="Daños Sin Autos"/>
    <s v="Maritimo y Transportes"/>
    <x v="40"/>
    <x v="0"/>
    <n v="191923298.27695999"/>
    <n v="186233977.58006001"/>
    <n v="558940177.29368985"/>
    <n v="533186385.44996989"/>
    <n v="535437122.91273993"/>
    <n v="512068683.5256899"/>
    <n v="14105050.96421"/>
    <n v="15962808.80302"/>
    <n v="3896017.91072"/>
    <n v="-67081.096579998208"/>
    <n v="4307808.4743799996"/>
    <n v="4499772.8754500002"/>
    <n v="30.540892658314988"/>
    <n v="28.189104630500172"/>
    <n v="-191964.4010700006"/>
    <n v="-4.2660908979945571"/>
    <n v="100"/>
    <n v="100"/>
    <n v="2.2445469169477814"/>
    <n v="2.4161932929320571"/>
    <n v="0.77071011342176288"/>
    <n v="0.80454049411923989"/>
    <n v="0.8439399426248525"/>
    <n v="0.8787440084146938"/>
    <m/>
    <m/>
    <m/>
    <n v="0"/>
    <m/>
    <n v="0"/>
    <m/>
    <n v="0"/>
    <m/>
    <n v="-19.169600491865623"/>
    <n v="36.708833402756945"/>
    <n v="43.477208347418035"/>
    <n v="40.588782505821705"/>
    <n v="-28.833253941515235"/>
    <n v="-4.6584782210503111"/>
    <n v="42.457738282314466"/>
    <n v="56.880293161100838"/>
    <s v="Resto"/>
    <n v="2025"/>
    <n v="2"/>
    <d v="2026-08-03T00:00:00"/>
    <n v="1.0336597699512124"/>
    <s v="51 Maritimo y Transportes"/>
    <n v="-4.2660908979945571"/>
    <n v="-7.3835396471665256"/>
    <n v="-19.169600491865626"/>
    <n v="-21.80173606645301"/>
    <n v="2.114404545617888E-2"/>
    <n v="1.0717782267683157E-2"/>
    <m/>
    <m/>
    <m/>
    <m/>
    <n v="2.5087827172586417E-2"/>
    <n v="1.1288900489517376E-2"/>
    <x v="40"/>
    <x v="16"/>
  </r>
  <r>
    <n v="2026"/>
    <n v="6"/>
    <n v="15.1"/>
    <x v="68"/>
    <s v="MyT Carga"/>
    <n v="15.1"/>
    <m/>
    <m/>
    <x v="16"/>
    <n v="3272606.2931000004"/>
    <n v="3479211.5068600001"/>
    <n v="5998068.2235700004"/>
    <n v="6152356.3501899997"/>
    <n v="1247209.0585099999"/>
    <n v="1722260.6467999998"/>
    <n v="3719099.4494700003"/>
    <n v="3546842.4006299991"/>
    <n v="35563119.782749981"/>
    <n v="35274659.092"/>
    <n v="145.131"/>
    <n v="140.405"/>
    <n v="21599.197950000002"/>
    <n v="17546.084500000004"/>
    <n v="655980.03061000002"/>
    <n v="893207.48192000005"/>
    <n v="1574322.1738799999"/>
    <n v="1674078.4164400003"/>
    <n v="0"/>
    <n v="0"/>
    <n v="0"/>
    <n v="0"/>
    <n v="0"/>
    <n v="0"/>
    <s v="MyT Carga"/>
    <s v="Daños Sin Autos"/>
    <s v="Maritimo y Transportes"/>
    <x v="41"/>
    <x v="0"/>
    <n v="171714948.03079998"/>
    <n v="166562930.37484998"/>
    <n v="558940177.29368985"/>
    <n v="533186385.44996989"/>
    <n v="535437122.91273993"/>
    <n v="512068683.5256899"/>
    <n v="7315033.6216200003"/>
    <n v="7755472.2297"/>
    <n v="2759672.59131"/>
    <n v="3877269.6166600003"/>
    <n v="4730805.5932600005"/>
    <n v="5080993.9952800004"/>
    <n v="44.738089561579393"/>
    <n v="44.861375346509156"/>
    <n v="-206605.21375999972"/>
    <n v="-5.9382769156929305"/>
    <n v="69.17651187701513"/>
    <n v="68.475017094923174"/>
    <n v="1.9058365801170687"/>
    <n v="2.0888270271362495"/>
    <n v="0.58550206731344712"/>
    <n v="0.61120272634389905"/>
    <n v="0.65253194788981772"/>
    <n v="0.67944235193313718"/>
    <m/>
    <m/>
    <m/>
    <n v="0"/>
    <m/>
    <n v="0"/>
    <m/>
    <n v="0"/>
    <m/>
    <n v="-27.583025204266075"/>
    <n v="38.110574472084508"/>
    <n v="49.501464438255596"/>
    <n v="45.194095213952792"/>
    <n v="-26.559053312010573"/>
    <n v="-5.9588751387247623"/>
    <n v="41.667458001515833"/>
    <n v="53.355175787968413"/>
    <s v="Resto"/>
    <n v="2025"/>
    <n v="2"/>
    <d v="2026-08-03T00:00:00"/>
    <n v="1.0336597699512124"/>
    <s v="52 MyT Carga"/>
    <n v="-5.9382769156929305"/>
    <n v="-9.0012731280557947"/>
    <n v="-27.583025204266075"/>
    <n v="-29.941188676471441"/>
    <n v="1.6865978744866433E-2"/>
    <n v="2.2665851705884737E-2"/>
    <m/>
    <m/>
    <m/>
    <m/>
    <n v="1.7255339536677274E-2"/>
    <n v="2.2711318477397591E-2"/>
    <x v="41"/>
    <x v="16"/>
  </r>
  <r>
    <n v="2026"/>
    <n v="6"/>
    <n v="15.1"/>
    <x v="68"/>
    <s v="MyT Cascos"/>
    <n v="15.1"/>
    <m/>
    <m/>
    <x v="16"/>
    <n v="412553.06440999999"/>
    <n v="1733635.5350799996"/>
    <n v="1185690.18047"/>
    <n v="2154495.3404100002"/>
    <n v="325922.64407000004"/>
    <n v="372955.55599000002"/>
    <n v="602580.03099"/>
    <n v="537373.51618000004"/>
    <n v="35563119.782749981"/>
    <n v="35274659.092"/>
    <n v="145.131"/>
    <n v="140.405"/>
    <n v="0"/>
    <n v="0"/>
    <n v="74640.209509999986"/>
    <n v="93916.837830000004"/>
    <n v="179794.50598999998"/>
    <n v="44054.556710000004"/>
    <n v="0"/>
    <n v="0"/>
    <n v="0"/>
    <n v="0"/>
    <n v="0"/>
    <n v="0"/>
    <s v="MyT Cascos"/>
    <s v="Daños Sin Autos"/>
    <s v="Maritimo y Transportes"/>
    <x v="42"/>
    <x v="0"/>
    <n v="157082407.88811001"/>
    <n v="154550856.11576"/>
    <n v="558940177.29368985"/>
    <n v="533186385.44996989"/>
    <n v="535437122.91273993"/>
    <n v="512068683.5256899"/>
    <n v="6790017.3425900005"/>
    <n v="8207336.5733200004"/>
    <n v="1136345.31941"/>
    <n v="-3944350.71324"/>
    <n v="2474824.3042099997"/>
    <n v="3964516.3421300007"/>
    <n v="6.075876446180545"/>
    <n v="21.12299793718239"/>
    <n v="-1321082.4706699997"/>
    <n v="-76.203010606207812"/>
    <n v="16.669994056070699"/>
    <n v="43.728802846820294"/>
    <n v="0.26263479784691235"/>
    <n v="1.1217249639701063"/>
    <n v="7.3809878260590295E-2"/>
    <n v="7.7049768638704136E-2"/>
    <n v="0.32514624948964882"/>
    <n v="0.33855527409791797"/>
    <m/>
    <m/>
    <m/>
    <n v="0"/>
    <m/>
    <n v="0"/>
    <m/>
    <n v="0"/>
    <m/>
    <n v="-12.610862384165976"/>
    <n v="79.001387260595976"/>
    <n v="21.512915975893961"/>
    <n v="28.681654995439398"/>
    <n v="-20.525210138455552"/>
    <n v="308.11784164244733"/>
    <n v="41.514177031722767"/>
    <n v="213.18302769048563"/>
    <s v="Resto"/>
    <n v="2025"/>
    <n v="2"/>
    <d v="2026-08-03T00:00:00"/>
    <n v="1.0336597699512124"/>
    <s v="53 MyT Cascos"/>
    <n v="-76.203010606207812"/>
    <n v="-76.977928245272267"/>
    <n v="-12.610862384165975"/>
    <n v="-15.456574632909737"/>
    <n v="3.3340443350111351E-3"/>
    <n v="5.0384749247078787E-4"/>
    <m/>
    <m/>
    <m/>
    <m/>
    <n v="2.3151761299522074E-3"/>
    <n v="3.1756551555438907E-4"/>
    <x v="42"/>
    <x v="16"/>
  </r>
  <r>
    <n v="2026"/>
    <n v="6"/>
    <n v="15.1"/>
    <x v="68"/>
    <s v="Incendio"/>
    <n v="15.1"/>
    <m/>
    <m/>
    <x v="16"/>
    <n v="7068647.2698900001"/>
    <n v="7725119.5904600006"/>
    <n v="14615521.92818"/>
    <n v="14567134.367710002"/>
    <n v="2456198.9225100004"/>
    <n v="7939250.9746700004"/>
    <n v="7386465.4294599993"/>
    <n v="13450224.802359998"/>
    <n v="35563119.782749981"/>
    <n v="35274659.092"/>
    <n v="145.131"/>
    <n v="140.405"/>
    <n v="0"/>
    <n v="0"/>
    <n v="543675.74219999998"/>
    <n v="545658.49901999999"/>
    <n v="1746563.2577199999"/>
    <n v="1730004.7039999999"/>
    <n v="0"/>
    <n v="0"/>
    <n v="0"/>
    <n v="0"/>
    <n v="0"/>
    <n v="0"/>
    <s v="Incendio"/>
    <s v="Daños Sin Autos"/>
    <s v="Incendio"/>
    <x v="43"/>
    <x v="0"/>
    <n v="185126197.88823998"/>
    <n v="180430936.23848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7.545648017153745"/>
    <n v="36.524527634634346"/>
    <n v="-656472.32057000045"/>
    <n v="-8.4978920116744803"/>
    <m/>
    <m/>
    <n v="3.818285769665791"/>
    <n v="4.2814828496203781"/>
    <n v="1.2646518459480587"/>
    <n v="1.3201638376205709"/>
    <n v="1.448859123426524"/>
    <n v="1.5086100437291123"/>
    <m/>
    <m/>
    <m/>
    <n v="0"/>
    <m/>
    <n v="0"/>
    <m/>
    <n v="0"/>
    <m/>
    <n v="-69.06258625219877"/>
    <n v="34.747793017945042"/>
    <n v="102.77188439224211"/>
    <n v="31.12921422777719"/>
    <n v="-0.36336954772280272"/>
    <n v="0.95713923099252085"/>
    <n v="31.128316698344243"/>
    <n v="31.540867938587986"/>
    <s v="Resto"/>
    <n v="2025"/>
    <n v="2"/>
    <d v="2026-08-03T00:00:00"/>
    <n v="1.0336597699512124"/>
    <s v="54 Incendio"/>
    <n v="-8.4978920116744803"/>
    <n v="-11.477537727288814"/>
    <n v="-69.06258625219877"/>
    <n v="-70.070022412440935"/>
    <n v="4.1097412199672403E-2"/>
    <n v="1.5171512628629608E-2"/>
    <m/>
    <m/>
    <m/>
    <m/>
    <n v="4.1650673121606599E-2"/>
    <n v="1.5413011116591133E-2"/>
    <x v="43"/>
    <x v="16"/>
  </r>
  <r>
    <n v="2026"/>
    <n v="6"/>
    <n v="15.1"/>
    <x v="68"/>
    <s v="Riesgos Catastroficos"/>
    <n v="15.1"/>
    <m/>
    <m/>
    <x v="16"/>
    <n v="8600355.862879999"/>
    <n v="8587491.0021899994"/>
    <n v="15126153.581559999"/>
    <n v="14104483.706830002"/>
    <n v="946278.36008999986"/>
    <n v="876945.30459000007"/>
    <n v="4267374.8471499998"/>
    <n v="1508322.1824800004"/>
    <n v="35563119.782749981"/>
    <n v="35274659.092"/>
    <n v="145.131"/>
    <n v="140.405"/>
    <n v="0"/>
    <n v="0"/>
    <n v="138553.44832999998"/>
    <n v="42620.387350000005"/>
    <n v="2051234.5004399996"/>
    <n v="1854443.9795599999"/>
    <n v="0"/>
    <n v="0"/>
    <n v="0"/>
    <n v="0"/>
    <n v="0"/>
    <n v="0"/>
    <s v="Riesgos Catastroficos"/>
    <s v="Daños Sin Autos"/>
    <s v="Riesgos Catastroficos"/>
    <x v="44"/>
    <x v="0"/>
    <n v="195296338.94747004"/>
    <n v="189557253.21788001"/>
    <n v="558940177.29368985"/>
    <n v="533186385.44996989"/>
    <n v="535437122.91273993"/>
    <n v="512068683.5256899"/>
    <n v="23861872.30387"/>
    <n v="25393145.209070001"/>
    <n v="2047024.05226"/>
    <n v="2089187.4729500005"/>
    <n v="8600355.862879999"/>
    <n v="8587491.0021899994"/>
    <n v="36.042250806468203"/>
    <n v="33.818146320538084"/>
    <n v="12864.860689999536"/>
    <n v="0.14980930619570287"/>
    <n v="100"/>
    <n v="100"/>
    <n v="4.4037465879958386"/>
    <n v="4.5302887947629236"/>
    <n v="1.538689865617054"/>
    <n v="1.60623077759246"/>
    <n v="1.6105983266888544"/>
    <n v="1.6770193683908763"/>
    <m/>
    <m/>
    <m/>
    <n v="0"/>
    <m/>
    <n v="0"/>
    <m/>
    <n v="0"/>
    <m/>
    <n v="7.9062006646372529"/>
    <n v="11.002781456686375"/>
    <n v="10.21189197597249"/>
    <n v="46.227026939193458"/>
    <n v="225.08725740147449"/>
    <n v="10.611834223576366"/>
    <n v="6.7546371855718892"/>
    <n v="2.2982838964007128"/>
    <s v="Resto"/>
    <n v="2025"/>
    <n v="2"/>
    <d v="2026-08-03T00:00:00"/>
    <n v="1.0336597699512124"/>
    <s v="55 Riesgos Catastroficos"/>
    <n v="0.14980930619570287"/>
    <n v="-3.1114374211132785"/>
    <n v="7.9062006646372547"/>
    <n v="4.3923772613597052"/>
    <n v="4.2533258257328121E-2"/>
    <n v="1.628194072627177E-2"/>
    <m/>
    <m/>
    <m/>
    <m/>
    <n v="3.9433881366934917E-2"/>
    <n v="1.259379650847748E-2"/>
    <x v="44"/>
    <x v="16"/>
  </r>
  <r>
    <n v="2026"/>
    <n v="6"/>
    <n v="15.1"/>
    <x v="68"/>
    <s v="Terremoto y Erupcion Volcanica"/>
    <n v="15.1"/>
    <m/>
    <m/>
    <x v="16"/>
    <n v="3751000.8512199996"/>
    <n v="3605013.5902800001"/>
    <n v="6767870.6474899994"/>
    <n v="6198671.2897700006"/>
    <n v="275773.71728000004"/>
    <n v="14702.468899999998"/>
    <n v="269173.22203"/>
    <n v="31654.132860000012"/>
    <n v="35563119.782749981"/>
    <n v="35274659.092"/>
    <n v="145.131"/>
    <n v="140.405"/>
    <n v="0"/>
    <n v="0"/>
    <n v="-152.58084000000326"/>
    <n v="16690.765339999998"/>
    <n v="321933.87752999994"/>
    <n v="280003.74120000005"/>
    <n v="0"/>
    <n v="0"/>
    <n v="0"/>
    <n v="0"/>
    <n v="0"/>
    <n v="0"/>
    <s v="Terremoto y Erupcion Volcanica"/>
    <s v="Daños Sin Autos"/>
    <s v="Riesgos Catastroficos"/>
    <x v="45"/>
    <x v="0"/>
    <n v="163015264.58111998"/>
    <n v="162692225.99538001"/>
    <n v="558940177.29368985"/>
    <n v="533186385.44996989"/>
    <n v="535437122.91273993"/>
    <n v="512068683.5256899"/>
    <n v="9433065.3521900009"/>
    <n v="9697566.7351200003"/>
    <n v="907474.54581000016"/>
    <n v="276437.41434000002"/>
    <n v="8845487.7428000011"/>
    <n v="8509237.8254899997"/>
    <n v="39.764389529530384"/>
    <n v="37.174413837487144"/>
    <n v="145987.26093999948"/>
    <n v="4.0495620136805188"/>
    <n v="42.405811418066996"/>
    <n v="42.36588122476654"/>
    <n v="2.3010120315164833"/>
    <n v="2.2158487095642618"/>
    <n v="0.67109164873096461"/>
    <n v="0.70054926913076576"/>
    <n v="0.67612633942962275"/>
    <n v="0.70400977569235412"/>
    <m/>
    <m/>
    <m/>
    <n v="0"/>
    <m/>
    <n v="0"/>
    <m/>
    <n v="0"/>
    <m/>
    <n v="1775.6966544578106"/>
    <n v="7.3520035909964037"/>
    <n v="0.40783393825869219"/>
    <n v="30.389140781226864"/>
    <n v="-100.91416323273288"/>
    <n v="14.974848603915692"/>
    <n v="-4.7395086584444586E-2"/>
    <n v="5.9609079751824385"/>
    <s v="Resto"/>
    <n v="2025"/>
    <n v="2"/>
    <d v="2026-08-03T00:00:00"/>
    <n v="1.0336597699512124"/>
    <s v="56 Terremoto y Erupcion Volcanica"/>
    <n v="4.0495620136805188"/>
    <n v="0.66132497213425545"/>
    <n v="1775.6966544578106"/>
    <n v="1714.6170616143272"/>
    <n v="1.9030587554843204E-2"/>
    <n v="1.764071337226188E-2"/>
    <m/>
    <m/>
    <m/>
    <m/>
    <n v="1.7400480262194908E-2"/>
    <n v="1.5598615580596668E-2"/>
    <x v="45"/>
    <x v="16"/>
  </r>
  <r>
    <n v="2026"/>
    <n v="6"/>
    <n v="15.1"/>
    <x v="68"/>
    <s v="Huracan y Otros Riesgos Hidrometeorologicos"/>
    <n v="15.1"/>
    <m/>
    <m/>
    <x v="16"/>
    <n v="4516235.2105700001"/>
    <n v="4594855.1927900007"/>
    <n v="7942536.0450900001"/>
    <n v="7469885.6470899992"/>
    <n v="649398.79639999988"/>
    <n v="812662.95242999995"/>
    <n v="4049251.2288000002"/>
    <n v="1405320.47315"/>
    <n v="35563119.782749981"/>
    <n v="35274659.092"/>
    <n v="145.131"/>
    <n v="140.405"/>
    <n v="0"/>
    <n v="0"/>
    <n v="127103.71088"/>
    <n v="69316.05230000001"/>
    <n v="932108.78087999998"/>
    <n v="954316.91271000006"/>
    <n v="0"/>
    <n v="0"/>
    <n v="0"/>
    <n v="0"/>
    <n v="0"/>
    <n v="0"/>
    <s v="Huracan y Otros Riesgos Hidrometeorologicos"/>
    <s v="Daños Sin Autos"/>
    <s v="Riesgos Catastroficos"/>
    <x v="46"/>
    <x v="0"/>
    <n v="189484677.40260002"/>
    <n v="182455374.7579"/>
    <n v="558940177.29368985"/>
    <n v="533186385.44996989"/>
    <n v="535437122.91273993"/>
    <n v="512068683.5256899"/>
    <n v="14428806.951679999"/>
    <n v="15695578.629980002"/>
    <n v="1139589.9410999997"/>
    <n v="1835326.74049"/>
    <n v="8218289.5510999998"/>
    <n v="8236291.6082099993"/>
    <n v="31.300129149237517"/>
    <n v="29.274837845184017"/>
    <n v="-78619.982220000587"/>
    <n v="-1.7110437417781288"/>
    <n v="54.953469118954466"/>
    <n v="55.787912951137052"/>
    <n v="2.3834302976247042"/>
    <n v="2.5183446631193589"/>
    <n v="0.8079997455965644"/>
    <n v="0.84346695761436963"/>
    <n v="0.86177279056221268"/>
    <n v="0.89731228263239071"/>
    <m/>
    <m/>
    <m/>
    <n v="0"/>
    <m/>
    <n v="0"/>
    <m/>
    <n v="0"/>
    <m/>
    <n v="-20.090020781901352"/>
    <n v="14.379206709166025"/>
    <n v="17.686366998141462"/>
    <n v="56.985304360721344"/>
    <n v="83.368363694306893"/>
    <n v="-2.3271233627134458"/>
    <n v="13.636145639568154"/>
    <n v="7.263420712429931"/>
    <s v="Resto"/>
    <n v="2025"/>
    <n v="2"/>
    <d v="2026-08-03T00:00:00"/>
    <n v="1.0336597699512124"/>
    <s v="57 Huracan y Otros Riesgos Hidrometeorologicos"/>
    <n v="-1.7110437417781288"/>
    <n v="-4.9116942387522764"/>
    <n v="-20.090020781901348"/>
    <n v="-22.692184081160175"/>
    <n v="2.2333631283222109E-2"/>
    <n v="1.3168996855791197E-2"/>
    <m/>
    <m/>
    <m/>
    <m/>
    <n v="2.0884669706703905E-2"/>
    <n v="1.1112324883654868E-2"/>
    <x v="46"/>
    <x v="16"/>
  </r>
  <r>
    <n v="2026"/>
    <n v="6"/>
    <n v="15.1"/>
    <x v="68"/>
    <s v="Agricola y de Animales"/>
    <n v="15.1"/>
    <m/>
    <m/>
    <x v="16"/>
    <n v="12103.05242"/>
    <n v="24108.487670000002"/>
    <n v="32862.592169999996"/>
    <n v="42912.291670000013"/>
    <n v="23374.678820000005"/>
    <n v="19627.625460000003"/>
    <n v="41532.890999999996"/>
    <n v="29273.028950000014"/>
    <n v="35563119.782749981"/>
    <n v="35274659.092"/>
    <n v="145.131"/>
    <n v="140.405"/>
    <n v="0"/>
    <n v="0"/>
    <n v="4916.8053600000003"/>
    <n v="4498.3886000000011"/>
    <n v="4874.3320199999998"/>
    <n v="7129.8960199999992"/>
    <n v="0"/>
    <n v="0"/>
    <n v="0"/>
    <n v="0"/>
    <n v="0"/>
    <n v="0"/>
    <s v="Agricola y de Animales"/>
    <s v="Daños Sin Autos"/>
    <s v="Agricola y de Animales"/>
    <x v="48"/>
    <x v="0"/>
    <n v="87893654.244340003"/>
    <n v="87403866.828929991"/>
    <n v="558940177.29368985"/>
    <n v="533186385.44996989"/>
    <n v="535437122.91273993"/>
    <n v="512068683.5256899"/>
    <n v="305156.75800999999"/>
    <n v="265372.92543999996"/>
    <n v="295710.49171000003"/>
    <n v="147687.42582999996"/>
    <n v="12103.05242"/>
    <n v="24108.487670000002"/>
    <n v="3.966175449931665"/>
    <n v="9.0847578478577162"/>
    <n v="-12005.435250000002"/>
    <n v="-49.797546052377498"/>
    <n v="100"/>
    <n v="100"/>
    <n v="1.3770109485212794E-2"/>
    <n v="2.7582861656665611E-2"/>
    <n v="2.1653573873685887E-3"/>
    <n v="2.2604059192161078E-3"/>
    <n v="4.5215872587695992E-3"/>
    <n v="4.7080574238612871E-3"/>
    <m/>
    <m/>
    <m/>
    <n v="0"/>
    <m/>
    <n v="0"/>
    <m/>
    <n v="0"/>
    <m/>
    <n v="19.090711546520424"/>
    <n v="193.13044353483849"/>
    <n v="81.413756551905692"/>
    <n v="7.9045821759084864"/>
    <n v="9.301480979211064"/>
    <n v="-31.63530006150075"/>
    <n v="100.87136739610119"/>
    <n v="63.091924305510439"/>
    <s v="Resto"/>
    <n v="2025"/>
    <n v="2"/>
    <d v="2026-08-03T00:00:00"/>
    <n v="1.0336597699512124"/>
    <s v="59 Agricola y de Animales"/>
    <n v="-49.797546052377498"/>
    <n v="-51.432322890933449"/>
    <n v="19.090711546520417"/>
    <n v="15.212679266932639"/>
    <n v="9.2406381585060258E-5"/>
    <n v="1.5730547699640647E-3"/>
    <m/>
    <m/>
    <m/>
    <m/>
    <n v="5.3484168197896866E-5"/>
    <n v="5.0543221367022294E-3"/>
    <x v="48"/>
    <x v="16"/>
  </r>
  <r>
    <n v="2026"/>
    <n v="6"/>
    <n v="15.1"/>
    <x v="68"/>
    <s v="AyA Agricola"/>
    <n v="15.1"/>
    <m/>
    <m/>
    <x v="16"/>
    <n v="739.31670999999994"/>
    <n v="582.2364399999999"/>
    <n v="7246.9487099999997"/>
    <n v="582.2364399999999"/>
    <n v="49523.458270000003"/>
    <n v="12409.893349999998"/>
    <n v="50565.848859999991"/>
    <n v="24706.632540000002"/>
    <n v="35563119.782749981"/>
    <n v="35274659.092"/>
    <n v="145.131"/>
    <n v="140.405"/>
    <n v="14520.29859"/>
    <n v="1164.8942099999999"/>
    <n v="36071.592059999995"/>
    <n v="11565.663639999999"/>
    <n v="127837.60644"/>
    <n v="141204.45525999999"/>
    <n v="0"/>
    <n v="0"/>
    <n v="0"/>
    <n v="0"/>
    <n v="0"/>
    <n v="0"/>
    <s v="AyA Agricola"/>
    <s v="Daños Sin Autos"/>
    <s v="Agricola y de Animales"/>
    <x v="49"/>
    <x v="0"/>
    <n v="75603123.11838001"/>
    <n v="76658713.929499999"/>
    <n v="558940177.29368985"/>
    <n v="533186385.44996989"/>
    <n v="535437122.91273993"/>
    <n v="512068683.5256899"/>
    <n v="204564.57133000001"/>
    <n v="156550.80340999999"/>
    <n v="222840.65741999997"/>
    <n v="135146.33537999997"/>
    <n v="98201.909650000001"/>
    <n v="97352.844939999995"/>
    <n v="0.36140994757462036"/>
    <n v="0.37191533183968856"/>
    <n v="157.08027000000004"/>
    <n v="26.978776869410659"/>
    <n v="0.75285369972436167"/>
    <n v="0.59806823350549321"/>
    <n v="9.7789175831052857E-4"/>
    <n v="7.5951762057404172E-4"/>
    <n v="1.3227116962313715E-4"/>
    <n v="1.3807722295722968E-4"/>
    <n v="1.0919941991929059E-4"/>
    <n v="1.1370280173964001E-4"/>
    <m/>
    <m/>
    <m/>
    <n v="0"/>
    <m/>
    <n v="0"/>
    <m/>
    <n v="0"/>
    <m/>
    <n v="299.06433418301702"/>
    <n v="6698.5444262446063"/>
    <n v="2131.4181829636082"/>
    <n v="22.223708565291311"/>
    <n v="211.88519035990225"/>
    <n v="-9.4663081241931017"/>
    <n v="28.216729853222049"/>
    <n v="8.1907214745484644"/>
    <s v="Resto"/>
    <n v="2025"/>
    <n v="2"/>
    <d v="2026-08-03T00:00:00"/>
    <n v="1.0336597699512124"/>
    <s v="60 AyA Agricola"/>
    <n v="26.978776869410659"/>
    <n v="22.843880124505478"/>
    <n v="299.06433418301702"/>
    <n v="286.06932937116477"/>
    <n v="2.037770801400601E-5"/>
    <n v="1.3061715020588984E-5"/>
    <m/>
    <m/>
    <m/>
    <m/>
    <n v="1.6505799205074284E-6"/>
    <n v="1.3832101405742565E-5"/>
    <x v="49"/>
    <x v="16"/>
  </r>
  <r>
    <n v="2026"/>
    <n v="6"/>
    <n v="15.1"/>
    <x v="68"/>
    <s v="Diversos"/>
    <n v="15.1"/>
    <m/>
    <m/>
    <x v="16"/>
    <n v="7833770.1384099983"/>
    <n v="7890095.5093"/>
    <n v="16400298.327280004"/>
    <n v="15646517.785459999"/>
    <n v="2530531.8856000002"/>
    <n v="2659373.29024"/>
    <n v="5608834.788089999"/>
    <n v="5031405.4906500001"/>
    <n v="35563119.782749981"/>
    <n v="35274659.092"/>
    <n v="145.131"/>
    <n v="140.405"/>
    <n v="92037.076560000001"/>
    <n v="68325.976490000001"/>
    <n v="1011640.2792200001"/>
    <n v="616577.93168000004"/>
    <n v="2654675.5855899993"/>
    <n v="2734595.2728899997"/>
    <n v="0"/>
    <n v="0"/>
    <n v="0"/>
    <n v="0"/>
    <n v="0"/>
    <n v="0"/>
    <s v="Diversos"/>
    <s v="Daños Sin Autos"/>
    <s v="Diversos"/>
    <x v="52"/>
    <x v="0"/>
    <n v="183124021.55561"/>
    <n v="179316624.94715998"/>
    <n v="558940177.29368985"/>
    <n v="533186385.44996989"/>
    <n v="535437122.91273993"/>
    <n v="512068683.5256899"/>
    <n v="18731365.569540001"/>
    <n v="19037256.571589999"/>
    <n v="4255932.8630999988"/>
    <n v="5127603.960119999"/>
    <n v="7833770.1384099983"/>
    <n v="7890095.5093"/>
    <n v="41.82167129954945"/>
    <n v="41.445549045520984"/>
    <n v="-56325.370890001766"/>
    <n v="-0.71387438623032873"/>
    <n v="100"/>
    <n v="100"/>
    <n v="4.2778495534683776"/>
    <n v="4.4000914648181721"/>
    <n v="1.4015399959866937"/>
    <n v="1.4630607037096801"/>
    <n v="1.4798006334391571"/>
    <n v="1.540827580975114"/>
    <m/>
    <m/>
    <m/>
    <n v="0"/>
    <m/>
    <n v="0"/>
    <m/>
    <n v="0"/>
    <m/>
    <n v="-4.8448032892882242"/>
    <n v="32.302861085908965"/>
    <n v="33.70521037553241"/>
    <n v="59.458923977404432"/>
    <n v="64.073384278215599"/>
    <n v="-2.9225417045184443"/>
    <n v="38.107868423220687"/>
    <n v="22.547319444035409"/>
    <s v="Resto"/>
    <n v="2025"/>
    <n v="2"/>
    <d v="2026-08-03T00:00:00"/>
    <n v="1.0336597699512124"/>
    <s v="63 Diversos"/>
    <n v="-0.71387438623032873"/>
    <n v="-3.9469963908377115"/>
    <n v="-4.8448032892882189"/>
    <n v="-7.9434070311133516"/>
    <n v="4.6116028142263905E-2"/>
    <n v="1.8972110875416712E-2"/>
    <m/>
    <m/>
    <m/>
    <m/>
    <n v="4.4356255136732137E-2"/>
    <n v="1.8973205113443168E-2"/>
    <x v="52"/>
    <x v="16"/>
  </r>
  <r>
    <n v="2026"/>
    <n v="6"/>
    <n v="15.1"/>
    <x v="68"/>
    <s v="Miscelaneos"/>
    <n v="15.1"/>
    <m/>
    <m/>
    <x v="16"/>
    <n v="3087284.29305"/>
    <n v="3626065.2337599997"/>
    <n v="6976471.6966099991"/>
    <n v="7213521.2646699995"/>
    <n v="749470.79004999995"/>
    <n v="861340.21579999989"/>
    <n v="1534289.3903700002"/>
    <n v="1705173.88127"/>
    <n v="35563119.782749981"/>
    <n v="35274659.092"/>
    <n v="145.131"/>
    <n v="140.405"/>
    <n v="69090.857709999997"/>
    <n v="63330.663209999999"/>
    <n v="530076.02425999998"/>
    <n v="441971.80893999996"/>
    <n v="1656230.9923800002"/>
    <n v="1605212.8182600001"/>
    <n v="0"/>
    <n v="0"/>
    <n v="0"/>
    <n v="0"/>
    <n v="0"/>
    <n v="0"/>
    <s v="Miscelaneos"/>
    <s v="Daños Sin Autos"/>
    <s v="Diversos"/>
    <x v="53"/>
    <x v="0"/>
    <n v="151206795.06196001"/>
    <n v="149577972.87801999"/>
    <n v="558940177.29368985"/>
    <n v="533186385.44996989"/>
    <n v="535437122.91273993"/>
    <n v="512068683.5256899"/>
    <n v="8825960.7029900011"/>
    <n v="9299326.5157200005"/>
    <n v="1450320.2206299996"/>
    <n v="1811773.9441199994"/>
    <n v="7460598.9710000008"/>
    <n v="8053670.297340001"/>
    <n v="34.97958349173377"/>
    <n v="38.992772515626115"/>
    <n v="-538780.94070999976"/>
    <n v="-14.858556202843543"/>
    <n v="41.381185412197382"/>
    <n v="45.02376059468974"/>
    <n v="2.0417629325354878"/>
    <n v="2.4241973360055065"/>
    <n v="0.5523461040138854"/>
    <n v="0.57659137944253713"/>
    <n v="0.68007461043849959"/>
    <n v="0.70812087331602735"/>
    <m/>
    <m/>
    <m/>
    <n v="0"/>
    <m/>
    <n v="0"/>
    <m/>
    <n v="0"/>
    <m/>
    <n v="-12.987832647068187"/>
    <n v="24.276053609224967"/>
    <n v="23.75412907028274"/>
    <n v="51.676228421088958"/>
    <n v="19.934351815629192"/>
    <n v="3.178281006708028"/>
    <n v="32.004957442456863"/>
    <n v="27.533533492405287"/>
    <s v="Resto"/>
    <n v="2025"/>
    <n v="2"/>
    <d v="2026-08-03T00:00:00"/>
    <n v="1.0336597699512124"/>
    <s v="64 Miscelaneos"/>
    <n v="-14.858556202843543"/>
    <n v="-17.631075260697209"/>
    <n v="-12.987832647068185"/>
    <n v="-15.821269355352104"/>
    <n v="1.9617153217232539E-2"/>
    <n v="1.3896613569802853E-2"/>
    <m/>
    <m/>
    <m/>
    <m/>
    <n v="1.9366691701803957E-2"/>
    <n v="1.5148108990143532E-2"/>
    <x v="53"/>
    <x v="16"/>
  </r>
  <r>
    <n v="2026"/>
    <n v="6"/>
    <n v="15.1"/>
    <x v="68"/>
    <s v="Tecnicos"/>
    <n v="15.1"/>
    <m/>
    <m/>
    <x v="16"/>
    <n v="3242351.8386000004"/>
    <n v="3422718.8779099998"/>
    <n v="6508199.5527499989"/>
    <n v="6202568.9496999998"/>
    <n v="1502078.09892"/>
    <n v="1742555.9065899998"/>
    <n v="3338282.9194500004"/>
    <n v="2917038.9756999994"/>
    <n v="35563119.782749981"/>
    <n v="35274659.092"/>
    <n v="145.131"/>
    <n v="140.405"/>
    <n v="4104.0321699999995"/>
    <n v="18614.156280000003"/>
    <n v="541234.69232000003"/>
    <n v="439834.05351999996"/>
    <n v="872226.69150999992"/>
    <n v="989935.98927999998"/>
    <n v="0"/>
    <n v="0"/>
    <n v="0"/>
    <n v="0"/>
    <n v="0"/>
    <n v="0"/>
    <s v="Tecnicos"/>
    <s v="Daños Sin Autos"/>
    <s v="Diversos"/>
    <x v="54"/>
    <x v="0"/>
    <n v="174315609.41926"/>
    <n v="170261081.91742998"/>
    <n v="558940177.29368985"/>
    <n v="533186385.44996989"/>
    <n v="535437122.91273993"/>
    <n v="512068683.5256899"/>
    <n v="9905404.8665500041"/>
    <n v="9737930.0558699984"/>
    <n v="2805612.6424699998"/>
    <n v="3315830.0159999998"/>
    <n v="6094154.9158599991"/>
    <n v="6086434.7072099997"/>
    <n v="32.733158132175298"/>
    <n v="35.148320621247365"/>
    <n v="-180367.03930999944"/>
    <n v="-5.269700660316456"/>
    <n v="53.204289739366494"/>
    <n v="56.235202422453355"/>
    <n v="1.8600467562268439"/>
    <n v="2.0102767111334847"/>
    <n v="0.58008924216165936"/>
    <n v="0.60555230480879552"/>
    <n v="0.64193666067101063"/>
    <n v="0.66841011528842809"/>
    <m/>
    <m/>
    <m/>
    <n v="0"/>
    <m/>
    <n v="0"/>
    <m/>
    <n v="0"/>
    <m/>
    <n v="-13.800292246610891"/>
    <n v="46.326807628889995"/>
    <n v="50.911452817125578"/>
    <n v="53.538327999463363"/>
    <n v="23.054294679661314"/>
    <n v="-11.890596871380776"/>
    <n v="62.052067150457624"/>
    <n v="44.430554933142695"/>
    <s v="Resto"/>
    <n v="2025"/>
    <n v="2"/>
    <d v="2026-08-03T00:00:00"/>
    <n v="1.0336597699512124"/>
    <s v="65 Tecnicos"/>
    <n v="-5.269700660316456"/>
    <n v="-8.3544681784851669"/>
    <n v="-13.800292246610887"/>
    <n v="-16.607272277359073"/>
    <n v="1.8300417940011054E-2"/>
    <n v="1.3045406475042952E-2"/>
    <m/>
    <m/>
    <m/>
    <m/>
    <n v="2.0226312784318599E-2"/>
    <n v="1.5436399118695146E-2"/>
    <x v="54"/>
    <x v="16"/>
  </r>
  <r>
    <n v="2026"/>
    <n v="6"/>
    <n v="77"/>
    <x v="43"/>
    <s v="Total General"/>
    <n v="49"/>
    <s v="0e17daca5f3e175f448bacace3bc0da47d0655a74c8dd0dc497a3afbdad95f1f"/>
    <s v="62494afd1a4895e2be1120874c058412e30b56ad7bf55525b0ac454fd367add2"/>
    <x v="17"/>
    <n v="9771555.1653899997"/>
    <n v="8235194.7031499995"/>
    <n v="19504689.098089997"/>
    <n v="18333219.356529996"/>
    <n v="3147555.6533100004"/>
    <n v="2300002.3092700001"/>
    <n v="5951544.6965600001"/>
    <n v="4142133.17185"/>
    <n v="35563119.782749981"/>
    <n v="35274659.092"/>
    <n v="145.131"/>
    <n v="140.405"/>
    <n v="0"/>
    <n v="0"/>
    <n v="3126403.0193400001"/>
    <n v="2268363.41756"/>
    <n v="3017269.9121699999"/>
    <n v="2257285.64952"/>
    <n v="6332672.3428699998"/>
    <n v="5637889.1987600001"/>
    <n v="3167710.2570999996"/>
    <n v="2354609.74431"/>
    <n v="0"/>
    <n v="0"/>
    <s v="Total General"/>
    <s v="Totales"/>
    <s v="Total General"/>
    <x v="0"/>
    <x v="0"/>
    <n v="9771555.1653899997"/>
    <n v="8235194.7031499995"/>
    <n v="558940177.29368985"/>
    <n v="533186385.44996989"/>
    <n v="535437122.91273993"/>
    <n v="512068683.5256899"/>
    <n v="558940177.29368985"/>
    <n v="533186385.44996989"/>
    <n v="290994775.94425023"/>
    <n v="269811598.98249996"/>
    <n v="9771555.1653899997"/>
    <n v="8235194.7031499995"/>
    <n v="1.748229159818588"/>
    <n v="1.5445245654950668"/>
    <n v="1536360.4622400003"/>
    <n v="18.656030824047608"/>
    <n v="100"/>
    <n v="100"/>
    <n v="100"/>
    <n v="100"/>
    <n v="1.748229159818588"/>
    <n v="1.8249678154987525"/>
    <n v="1.5445245654950668"/>
    <n v="1.6082207266511834"/>
    <n v="1.1329785547948823"/>
    <n v="0.56673511509543106"/>
    <m/>
    <n v="694783.14410999976"/>
    <n v="12.323462196859246"/>
    <n v="813100.5127899996"/>
    <n v="34.532283524048381"/>
    <n v="0"/>
    <m/>
    <n v="36.850108394413141"/>
    <n v="32.211409545722766"/>
    <n v="27.928936621137069"/>
    <n v="1.0816536630585492"/>
    <n v="37.826372755692006"/>
    <n v="33.66805892783691"/>
    <n v="103.61694877643586"/>
    <n v="100.49075614521163"/>
    <s v="Resto"/>
    <n v="2025"/>
    <n v="2"/>
    <d v="2026-08-03T00:00:00"/>
    <n v="1.0336597699512124"/>
    <s v="10 Total General"/>
    <n v="18.656030824047608"/>
    <n v="14.792153350079632"/>
    <n v="36.850108394413141"/>
    <n v="32.393764730605987"/>
    <n v="5.4845270092279179E-2"/>
    <n v="3.0563051952400063E-4"/>
    <n v="48328929.493239999"/>
    <n v="34282664.456629999"/>
    <n v="0.13589620311287234"/>
    <n v="9.7027843149033427E-2"/>
    <n v="5.188723689760362E-2"/>
    <n v="2.3855561334177249E-4"/>
    <x v="0"/>
    <x v="17"/>
  </r>
  <r>
    <n v="2026"/>
    <n v="6"/>
    <n v="77"/>
    <x v="43"/>
    <s v="Total General Sin Pensiones"/>
    <n v="49"/>
    <s v="0e17daca5f3e175f448bacace3bc0da47d0655a74c8dd0dc497a3afbdad95f1f"/>
    <s v="62494afd1a4895e2be1120874c058412e30b56ad7bf55525b0ac454fd367add2"/>
    <x v="17"/>
    <n v="9771555.1653899997"/>
    <n v="8235194.7031499995"/>
    <n v="19504689.098089997"/>
    <n v="18333219.35653"/>
    <n v="3147555.6533100004"/>
    <n v="2300002.3092700001"/>
    <n v="5951544.6965600001"/>
    <n v="4142133.1718499996"/>
    <n v="35563119.782749981"/>
    <n v="35274659.092"/>
    <n v="145.131"/>
    <n v="140.405"/>
    <n v="0"/>
    <n v="0"/>
    <n v="3126403.0193400001"/>
    <n v="2268363.41756"/>
    <n v="3017269.9121699999"/>
    <n v="2257285.64952"/>
    <n v="6332672.3428699998"/>
    <n v="5637889.1987600001"/>
    <n v="3167710.2570999996"/>
    <n v="2354609.74431"/>
    <n v="0"/>
    <n v="0"/>
    <s v="Total General Sin Pensiones"/>
    <s v="Totales"/>
    <s v="Total General Sin Pensiones"/>
    <x v="1"/>
    <x v="0"/>
    <n v="9771555.1653899997"/>
    <n v="8235194.7031499995"/>
    <n v="558940177.29368985"/>
    <n v="533186385.44996989"/>
    <n v="535437122.91273993"/>
    <n v="512068683.5256899"/>
    <n v="535437122.91273993"/>
    <n v="512068683.5256899"/>
    <n v="272087211.59836"/>
    <n v="252694789.22596997"/>
    <n v="9771555.1653899997"/>
    <n v="8235194.7031499995"/>
    <n v="1.8249678154987525"/>
    <n v="1.6082207266511834"/>
    <n v="1536360.4622400003"/>
    <n v="18.656030824047608"/>
    <n v="100"/>
    <n v="100"/>
    <n v="100"/>
    <n v="100"/>
    <n v="1.748229159818588"/>
    <n v="1.8249678154987525"/>
    <n v="1.5445245654950668"/>
    <n v="1.6082207266511834"/>
    <n v="1.1827107370554943"/>
    <n v="0.59161199729071468"/>
    <m/>
    <n v="694783.14410999976"/>
    <n v="12.323462196859246"/>
    <n v="813100.5127899996"/>
    <n v="34.532283524048381"/>
    <n v="0"/>
    <m/>
    <n v="36.850108394413141"/>
    <n v="32.211409545722766"/>
    <n v="27.928936621137069"/>
    <n v="1.156818666639962"/>
    <n v="37.826372755692006"/>
    <n v="33.66805892783691"/>
    <n v="103.61694877643586"/>
    <n v="100.49075614521163"/>
    <s v="Resto"/>
    <n v="2025"/>
    <n v="2"/>
    <d v="2026-08-03T00:00:00"/>
    <n v="1.0336597699512124"/>
    <s v="11 Total General Sin Pensiones"/>
    <n v="18.656030824047608"/>
    <n v="14.792153350079632"/>
    <n v="36.850108394413141"/>
    <n v="32.393764730605987"/>
    <n v="5.4845270092279179E-2"/>
    <n v="3.3305075276062889E-4"/>
    <m/>
    <m/>
    <m/>
    <m/>
    <n v="5.188723689760362E-2"/>
    <n v="2.5863739056304608E-4"/>
    <x v="1"/>
    <x v="17"/>
  </r>
  <r>
    <n v="2026"/>
    <n v="6"/>
    <n v="60"/>
    <x v="61"/>
    <s v="Vida Total"/>
    <n v="210"/>
    <s v="d29d53701d3c859e29e1b90028eec1ca8e2f29439198b6e036c60951fb458aa1"/>
    <s v="62494afd1a4895e2be1120874c058412e30b56ad7bf55525b0ac454fd367add2"/>
    <x v="17"/>
    <n v="2122955.09326"/>
    <n v="1886412.94463"/>
    <n v="5851058.0956800003"/>
    <n v="4740373.8845200008"/>
    <n v="1797710.49865"/>
    <n v="1344445.2730800004"/>
    <n v="3672030.3688300005"/>
    <n v="3014637.4124199999"/>
    <n v="35563119.782749981"/>
    <n v="35274659.092"/>
    <n v="145.131"/>
    <n v="140.405"/>
    <n v="1607.2548400000001"/>
    <n v="-13437.37815"/>
    <n v="1608765.8665199999"/>
    <n v="1119913.9979700001"/>
    <n v="2113148.9245699998"/>
    <n v="1513958.04201"/>
    <n v="645721.93897000002"/>
    <n v="1209233.6990800002"/>
    <n v="1344626.2044600002"/>
    <n v="521522.40853999997"/>
    <n v="132606.94983"/>
    <n v="155656.83701000002"/>
    <s v="Vida Total"/>
    <s v="Totales"/>
    <s v="Vida Total"/>
    <x v="2"/>
    <x v="0"/>
    <n v="2122955.09326"/>
    <n v="1886412.94463"/>
    <n v="558940177.29368985"/>
    <n v="533186385.44996989"/>
    <n v="535437122.91273993"/>
    <n v="512068683.5256899"/>
    <n v="229504437.01060998"/>
    <n v="215530450.89256996"/>
    <n v="107972465.57320999"/>
    <n v="106915701.13472"/>
    <n v="2122955.09326"/>
    <n v="1886412.94463"/>
    <n v="0.92501701531890468"/>
    <n v="0.87524196085418704"/>
    <n v="236542.14862999995"/>
    <n v="12.539256015145472"/>
    <n v="100"/>
    <n v="100"/>
    <n v="100"/>
    <n v="100"/>
    <n v="0.37981794465716379"/>
    <n v="0.39649008303930722"/>
    <n v="0.35379990864508043"/>
    <n v="0.36839060956465636"/>
    <n v="0.28135488245055074"/>
    <n v="0.58588244391886768"/>
    <n v="5.7779688949486228E-2"/>
    <n v="-563511.76011000015"/>
    <n v="-46.600732392648901"/>
    <n v="823103.79592000018"/>
    <n v="157.82711968681772"/>
    <n v="-23049.88718000002"/>
    <n v="-14.808143106826211"/>
    <n v="33.713921618513389"/>
    <n v="84.679629086710634"/>
    <n v="71.269934661294386"/>
    <n v="1.6649712397565606"/>
    <n v="43.650840103446484"/>
    <n v="39.577773355230271"/>
    <n v="76.131211000538656"/>
    <n v="73.972591504791708"/>
    <s v="Resto"/>
    <n v="2025"/>
    <n v="2"/>
    <d v="2026-08-03T00:00:00"/>
    <n v="1.0336597699512124"/>
    <s v="12 Vida Total"/>
    <n v="12.539256015145472"/>
    <n v="8.8745632622010469"/>
    <n v="33.713921618513382"/>
    <n v="29.359703749353162"/>
    <n v="1.645260070382823E-2"/>
    <n v="8.556564786294947E-5"/>
    <m/>
    <m/>
    <m/>
    <m/>
    <n v="1.3416350829931789E-2"/>
    <n v="7.6604849003988234E-5"/>
    <x v="2"/>
    <x v="17"/>
  </r>
  <r>
    <n v="2026"/>
    <n v="6"/>
    <n v="88"/>
    <x v="69"/>
    <s v="Vida Individual"/>
    <n v="60"/>
    <s v="39fa9ec190eee7b6f4dff1100d6343e10918d044c75eac8f9e9a2596173f80c9"/>
    <s v="62494afd1a4895e2be1120874c058412e30b56ad7bf55525b0ac454fd367add2"/>
    <x v="17"/>
    <n v="569857.25574000005"/>
    <n v="508610.04108"/>
    <n v="911862.80382999999"/>
    <n v="768292.97622000007"/>
    <n v="63358.667310000004"/>
    <n v="42573.858489999999"/>
    <n v="123532.23318"/>
    <n v="111603.56296"/>
    <n v="35563119.782749981"/>
    <n v="35274659.092"/>
    <n v="145.131"/>
    <n v="140.405"/>
    <n v="0"/>
    <n v="0"/>
    <n v="55282.290919999999"/>
    <n v="35185.405559999999"/>
    <n v="158898.70872999998"/>
    <n v="139877.09576"/>
    <n v="396906.27389000001"/>
    <n v="380468.46655999997"/>
    <n v="172950.98185000001"/>
    <n v="128141.57451999999"/>
    <n v="0"/>
    <n v="0"/>
    <s v="Vida Individual"/>
    <s v="Vida"/>
    <s v="Vida"/>
    <x v="3"/>
    <x v="0"/>
    <n v="573009.60021000006"/>
    <n v="514524.86040000001"/>
    <n v="558940177.29368985"/>
    <n v="533186385.44996989"/>
    <n v="535437122.91273993"/>
    <n v="512068683.5256899"/>
    <n v="171635604.89679998"/>
    <n v="160803690.49424002"/>
    <n v="79251984.91757001"/>
    <n v="77260926.294649988"/>
    <n v="573009.60021000006"/>
    <n v="514524.86040000001"/>
    <n v="0.33201575866653099"/>
    <n v="0.31629251761371635"/>
    <n v="61247.214660000056"/>
    <n v="12.04207737030627"/>
    <n v="99.449861840212677"/>
    <n v="98.850430800291804"/>
    <n v="99.449861840212677"/>
    <n v="98.850430800291804"/>
    <n v="0.10195317475640581"/>
    <n v="0.10642841733498362"/>
    <n v="9.5390665433208816E-2"/>
    <n v="9.932457450397543E-2"/>
    <n v="0.23124938099449086"/>
    <n v="0.10076637767204009"/>
    <m/>
    <n v="16437.80733000004"/>
    <n v="4.3204125373706326"/>
    <n v="44809.407330000016"/>
    <n v="34.968672343733601"/>
    <n v="0"/>
    <m/>
    <n v="48.820589810721685"/>
    <n v="11.118340017926819"/>
    <n v="8.3706287826322132"/>
    <n v="7.994584284027631E-2"/>
    <n v="57.117105914069221"/>
    <n v="13.598804626768279"/>
    <n v="34.790900040563223"/>
    <n v="25.154515375677256"/>
    <s v="Resto"/>
    <n v="2025"/>
    <n v="2"/>
    <d v="2026-08-03T00:00:00"/>
    <n v="1.0336597699512124"/>
    <s v="13 Vida Individual"/>
    <n v="12.04207737030627"/>
    <n v="8.3935745855664941"/>
    <n v="48.820589810721678"/>
    <n v="43.974443174610386"/>
    <n v="2.5640686458343353E-3"/>
    <n v="1.1023446400291214E-5"/>
    <m/>
    <m/>
    <m/>
    <m/>
    <n v="2.1744462272902964E-3"/>
    <n v="1.0004095669842307E-5"/>
    <x v="3"/>
    <x v="17"/>
  </r>
  <r>
    <n v="2026"/>
    <n v="6"/>
    <n v="98"/>
    <x v="58"/>
    <s v="Vida Gpo y Col"/>
    <n v="205"/>
    <s v="f8809aff4d69bece79dabe35be0c708b890d7eafb841f121330667b77d2e2590"/>
    <s v="62494afd1a4895e2be1120874c058412e30b56ad7bf55525b0ac454fd367add2"/>
    <x v="17"/>
    <n v="1246091.0416600001"/>
    <n v="1409070.9467499999"/>
    <n v="2801192.3022400001"/>
    <n v="2916855.4463400003"/>
    <n v="149902.15695"/>
    <n v="271260.54149999999"/>
    <n v="368489.51730000007"/>
    <n v="623238.78075000003"/>
    <n v="35563119.782749981"/>
    <n v="35274659.092"/>
    <n v="145.131"/>
    <n v="140.405"/>
    <n v="0"/>
    <n v="0"/>
    <n v="202771.40247"/>
    <n v="256939.06930999999"/>
    <n v="1294402.73694"/>
    <n v="1389036.7991900002"/>
    <n v="1241992.2589400001"/>
    <n v="1404785.8520499999"/>
    <n v="4098.7827200000002"/>
    <n v="4285.0947000000006"/>
    <n v="0"/>
    <n v="0"/>
    <s v="Vida Gpo y Col"/>
    <s v="Vida"/>
    <s v="Vida"/>
    <x v="4"/>
    <x v="0"/>
    <n v="1394747.67365"/>
    <n v="1790791.82225"/>
    <n v="558940177.29368985"/>
    <n v="533186385.44996989"/>
    <n v="535437122.91273993"/>
    <n v="512068683.5256899"/>
    <n v="57868832.11381001"/>
    <n v="54726760.39833001"/>
    <n v="28720480.655640002"/>
    <n v="29654774.840070006"/>
    <n v="1290246.3930799998"/>
    <n v="1476740.3871900002"/>
    <n v="2.1533025570817226"/>
    <n v="2.5747384579208488"/>
    <n v="-162979.90508999978"/>
    <n v="-11.566479705362632"/>
    <n v="96.577758197440517"/>
    <n v="95.417648150819218"/>
    <n v="89.341682743160902"/>
    <n v="78.684240638289509"/>
    <n v="0.22293817697868826"/>
    <n v="0.23272406569073012"/>
    <n v="0.26427361710686748"/>
    <n v="0.27517225561389136"/>
    <n v="2.146219672270882"/>
    <n v="7.0828848108407793E-3"/>
    <m/>
    <n v="-162793.59310999978"/>
    <n v="-11.588498906964039"/>
    <n v="-186.3119800000004"/>
    <n v="-4.3479081104088602"/>
    <n v="0"/>
    <m/>
    <n v="-44.738679602613708"/>
    <n v="12.029791719737062"/>
    <n v="19.251020832248241"/>
    <n v="0.52193470836137579"/>
    <n v="-21.081911359555082"/>
    <n v="-6.8129269365062806"/>
    <n v="15.66524827885922"/>
    <n v="18.497643076110791"/>
    <s v="Resto"/>
    <n v="2025"/>
    <n v="2"/>
    <d v="2026-08-03T00:00:00"/>
    <n v="1.0336597699512124"/>
    <s v="14 Vida Gpo y Col"/>
    <n v="-11.566479705362632"/>
    <n v="-14.446200901471343"/>
    <n v="-44.738679602613708"/>
    <n v="-46.538191768850048"/>
    <n v="7.8766776350108862E-3"/>
    <n v="4.6367119023346844E-4"/>
    <m/>
    <m/>
    <m/>
    <m/>
    <n v="8.2553732978927867E-3"/>
    <n v="6.6292781266966301E-4"/>
    <x v="4"/>
    <x v="17"/>
  </r>
  <r>
    <n v="2026"/>
    <n v="6"/>
    <n v="705"/>
    <x v="9"/>
    <s v="Accidentes y Enfermedades Total"/>
    <n v="36"/>
    <s v="76a50887d8f1c2e9301755428990ad81479ee21c25b43215cf524541e0503269"/>
    <s v="62494afd1a4895e2be1120874c058412e30b56ad7bf55525b0ac454fd367add2"/>
    <x v="17"/>
    <n v="662559.60774999997"/>
    <n v="653214.70785000001"/>
    <n v="772185.13719999988"/>
    <n v="742303.69960000005"/>
    <n v="427464.60857000004"/>
    <n v="312458.66760999989"/>
    <n v="1004080.1713499997"/>
    <n v="707347.09198000014"/>
    <n v="35563119.782749981"/>
    <n v="35274659.092"/>
    <n v="145.131"/>
    <n v="140.405"/>
    <n v="0"/>
    <n v="0"/>
    <n v="110378.10476"/>
    <n v="62412.839479999995"/>
    <n v="38473.439170000005"/>
    <n v="-43478.768560000004"/>
    <n v="0"/>
    <n v="0"/>
    <n v="0"/>
    <n v="0"/>
    <n v="0"/>
    <n v="0"/>
    <s v="Accidentes y Enfermedades Total"/>
    <s v="Totales"/>
    <s v="Accidentes y Enfermedades Total"/>
    <x v="18"/>
    <x v="0"/>
    <n v="662559.60774999997"/>
    <n v="653214.70785000001"/>
    <n v="558940177.29368985"/>
    <n v="533186385.44996989"/>
    <n v="535437122.91273993"/>
    <n v="512068683.5256899"/>
    <n v="104862690.40417002"/>
    <n v="96161356.508719951"/>
    <n v="73824842.736680001"/>
    <n v="63674470.30387"/>
    <n v="662559.60774999997"/>
    <n v="653214.70785000001"/>
    <n v="0.63183540799526561"/>
    <n v="0.67929023837217417"/>
    <n v="9344.8998999999603"/>
    <n v="1.4306015752091561"/>
    <n v="100"/>
    <n v="100"/>
    <n v="100"/>
    <n v="100"/>
    <n v="0.11853855469077584"/>
    <n v="0.12374181381853441"/>
    <n v="0.12251151298597676"/>
    <n v="0.12756388524923903"/>
    <m/>
    <m/>
    <m/>
    <n v="0"/>
    <m/>
    <n v="0"/>
    <m/>
    <n v="0"/>
    <m/>
    <n v="36.806769304779394"/>
    <n v="64.517154920088785"/>
    <n v="47.833991466363443"/>
    <n v="0.57902542385994615"/>
    <n v="76.851599253660524"/>
    <n v="-188.48787682868081"/>
    <n v="286.89430199436987"/>
    <n v="-143.54785461292741"/>
    <s v="Resto"/>
    <n v="2025"/>
    <n v="2"/>
    <d v="2026-08-03T00:00:00"/>
    <n v="1.0336597699512124"/>
    <s v="28 Accidentes y Enfermedades Total"/>
    <n v="1.4306015752091561"/>
    <n v="-1.8723524666181477"/>
    <n v="36.806769304779408"/>
    <n v="32.351836921385186"/>
    <n v="2.1713087657021335E-3"/>
    <n v="3.9921598279654381E-5"/>
    <m/>
    <m/>
    <m/>
    <m/>
    <n v="2.1008905834857634E-3"/>
    <n v="4.6143522794772522E-5"/>
    <x v="18"/>
    <x v="17"/>
  </r>
  <r>
    <n v="2026"/>
    <n v="6"/>
    <n v="718"/>
    <x v="48"/>
    <s v="Accidentes Personales"/>
    <n v="281"/>
    <s v="71a1c003a2b855d85582c8f6c7648c49d3fe836408a7e1b5d9b222448acb3c1b"/>
    <s v="62494afd1a4895e2be1120874c058412e30b56ad7bf55525b0ac454fd367add2"/>
    <x v="17"/>
    <n v="49805.863170000004"/>
    <n v="5772.2451300000002"/>
    <n v="79724.833580000006"/>
    <n v="13510.66136"/>
    <n v="36306.762369999997"/>
    <n v="7193.5103799999997"/>
    <n v="54043.379129999994"/>
    <n v="8967.8939000000009"/>
    <n v="35563119.782749981"/>
    <n v="35274659.092"/>
    <n v="145.131"/>
    <n v="140.405"/>
    <n v="0"/>
    <n v="0"/>
    <n v="17880.529920000001"/>
    <n v="3623.0412900000001"/>
    <n v="29675.864020000001"/>
    <n v="4133.7526200000002"/>
    <n v="0"/>
    <n v="0"/>
    <n v="0"/>
    <n v="0"/>
    <n v="0"/>
    <n v="0"/>
    <s v="Accidentes Personales"/>
    <s v="Accidentes y Enfermedades"/>
    <s v="Accidentes Personales"/>
    <x v="19"/>
    <x v="0"/>
    <n v="65986.926980000004"/>
    <n v="22239.322980000001"/>
    <n v="558940177.29368985"/>
    <n v="533186385.44996989"/>
    <n v="535437122.91273993"/>
    <n v="512068683.5256899"/>
    <n v="3258047.170789999"/>
    <n v="3201354.5602400005"/>
    <n v="762805.7273899999"/>
    <n v="869289.54186999996"/>
    <n v="65986.926980000004"/>
    <n v="22239.322980000001"/>
    <n v="1.5287029487029578"/>
    <n v="0.18030633662668294"/>
    <n v="44033.618040000001"/>
    <n v="762.85079805680402"/>
    <n v="75.478379505527926"/>
    <n v="25.955129727604685"/>
    <n v="75.478379505527926"/>
    <n v="25.955129727604685"/>
    <n v="8.9107681274860264E-3"/>
    <n v="9.3019069912559753E-3"/>
    <n v="1.0825942461243927E-3"/>
    <n v="1.127240410457636E-3"/>
    <m/>
    <m/>
    <m/>
    <n v="0"/>
    <m/>
    <n v="0"/>
    <m/>
    <n v="0"/>
    <m/>
    <n v="404.71550678432465"/>
    <n v="72.896562892757899"/>
    <n v="124.62239939557105"/>
    <n v="4.7596342117443786"/>
    <n v="393.52266476653926"/>
    <n v="617.89162893835669"/>
    <n v="60.252769415405893"/>
    <n v="87.645333987112167"/>
    <s v="Resto"/>
    <n v="2025"/>
    <n v="2"/>
    <d v="2026-08-03T00:00:00"/>
    <n v="1.0336597699512124"/>
    <s v="29 Accidentes Personales"/>
    <n v="762.85079805680402"/>
    <n v="734.75319746412265"/>
    <n v="404.71550678432465"/>
    <n v="388.28011059010896"/>
    <n v="2.241784018585198E-4"/>
    <n v="2.3369327053731178E-4"/>
    <m/>
    <m/>
    <m/>
    <m/>
    <n v="3.8238286085849043E-5"/>
    <n v="3.25103750277347E-6"/>
    <x v="19"/>
    <x v="17"/>
  </r>
  <r>
    <n v="2026"/>
    <n v="6"/>
    <n v="38"/>
    <x v="33"/>
    <s v="AP Individual"/>
    <n v="26"/>
    <s v="5f9c4ab08cac7457e9111a30e4664920607ea2c115a1433d7be98e97e64244ca"/>
    <s v="62494afd1a4895e2be1120874c058412e30b56ad7bf55525b0ac454fd367add2"/>
    <x v="17"/>
    <n v="5600.5052300000007"/>
    <n v="5908.7460999999994"/>
    <n v="11582.815409999999"/>
    <n v="12054.50447"/>
    <n v="2582.0784799999988"/>
    <n v="3616.3519199999996"/>
    <n v="6384.78575"/>
    <n v="8514.4772499999999"/>
    <n v="35563119.782749981"/>
    <n v="35274659.092"/>
    <n v="145.131"/>
    <n v="140.405"/>
    <n v="0"/>
    <n v="0"/>
    <n v="2058.1381499999998"/>
    <n v="2869.1657700000001"/>
    <n v="4938.6520799999998"/>
    <n v="5559.9882200000002"/>
    <n v="0"/>
    <n v="0"/>
    <n v="0"/>
    <n v="0"/>
    <n v="0"/>
    <n v="0"/>
    <s v="AP Individual"/>
    <s v="Accidentes y Enfermedades"/>
    <s v="Accidentes Personales"/>
    <x v="20"/>
    <x v="0"/>
    <n v="23484450.173020002"/>
    <n v="22546358.18217"/>
    <n v="558940177.29368985"/>
    <n v="533186385.44996989"/>
    <n v="535437122.91273993"/>
    <n v="512068683.5256899"/>
    <n v="1831690.0583299999"/>
    <n v="1927936.4523199999"/>
    <n v="148204.84184000004"/>
    <n v="240716.59444999998"/>
    <n v="8820986.8703700006"/>
    <n v="8296386.5019700006"/>
    <n v="0.30575616243209447"/>
    <n v="0.30648033512150552"/>
    <n v="-308.24086999999872"/>
    <n v="-5.2166883596504343"/>
    <n v="6.3490687746200952E-2"/>
    <n v="7.1220718786389123E-2"/>
    <n v="2.3847717058473501E-2"/>
    <n v="2.6207097626403917E-2"/>
    <n v="1.001986519759031E-3"/>
    <n v="1.0459687963982867E-3"/>
    <n v="1.108195231769366E-3"/>
    <n v="1.1538971802214429E-3"/>
    <m/>
    <m/>
    <m/>
    <n v="0"/>
    <m/>
    <n v="0"/>
    <m/>
    <n v="0"/>
    <m/>
    <n v="-28.599911260848778"/>
    <n v="46.104384764586648"/>
    <n v="61.203373081134757"/>
    <n v="1.7422362508153248"/>
    <n v="-28.267018534798716"/>
    <n v="-11.175134108467599"/>
    <n v="41.674086707480711"/>
    <n v="51.603810232533185"/>
    <s v="Resto"/>
    <n v="2025"/>
    <n v="2"/>
    <d v="2026-08-03T00:00:00"/>
    <n v="1.0336597699512124"/>
    <s v="30 AP Individual"/>
    <n v="-5.2166883596504343"/>
    <n v="-8.3031821536178878"/>
    <n v="-28.599911260848778"/>
    <n v="-30.924961177001965"/>
    <n v="3.2569739327589261E-5"/>
    <n v="9.3486830865201339E-6"/>
    <m/>
    <m/>
    <m/>
    <m/>
    <n v="3.4117026418239387E-5"/>
    <n v="9.393019581619034E-6"/>
    <x v="20"/>
    <x v="17"/>
  </r>
  <r>
    <n v="2026"/>
    <n v="6"/>
    <n v="1"/>
    <x v="23"/>
    <s v="AP Gpo y Col"/>
    <n v="30"/>
    <s v="624b60c58c9d8bfb6ff1886c2fd605d2adeb6ea4da576068201b6c6958ce93f4"/>
    <s v="62494afd1a4895e2be1120874c058412e30b56ad7bf55525b0ac454fd367add2"/>
    <x v="17"/>
    <n v="24798.253720000001"/>
    <n v="25962.19441"/>
    <n v="55017.823730000004"/>
    <n v="59571.730369999997"/>
    <n v="15647.077769999996"/>
    <n v="19849.133659999996"/>
    <n v="39960.211489999994"/>
    <n v="51349.244830000011"/>
    <n v="35563119.782749981"/>
    <n v="35274659.092"/>
    <n v="145.131"/>
    <n v="140.405"/>
    <n v="0"/>
    <n v="0"/>
    <n v="15647.07777"/>
    <n v="19849.13366"/>
    <n v="25896.816790000001"/>
    <n v="28212.902559999999"/>
    <n v="0"/>
    <n v="0"/>
    <n v="0"/>
    <n v="0"/>
    <n v="0"/>
    <n v="0"/>
    <s v="AP Gpo y Col"/>
    <s v="Accidentes y Enfermedades"/>
    <s v="Accidentes Personales"/>
    <x v="21"/>
    <x v="0"/>
    <n v="36847039.208959997"/>
    <n v="34421360.903379999"/>
    <n v="558940177.29368985"/>
    <n v="533186385.44996989"/>
    <n v="535437122.91273993"/>
    <n v="512068683.5256899"/>
    <n v="1426357.1124600004"/>
    <n v="1273418.1079200001"/>
    <n v="614600.88751999999"/>
    <n v="628572.9474200001"/>
    <n v="2442965.7843400002"/>
    <n v="2149015.9388000001"/>
    <n v="1.7385725848999418"/>
    <n v="2.0387800557042981"/>
    <n v="-1163.9406899999994"/>
    <n v="-4.4832138286110323"/>
    <n v="1.0150880490820948"/>
    <n v="1.2080968754702286"/>
    <n v="6.7300532830789489E-2"/>
    <n v="7.5424659945535877E-2"/>
    <n v="4.4366561445036345E-3"/>
    <n v="4.6314035129090903E-3"/>
    <n v="4.8692530639336991E-3"/>
    <n v="5.0700609596441969E-3"/>
    <m/>
    <m/>
    <m/>
    <n v="0"/>
    <m/>
    <n v="0"/>
    <m/>
    <n v="0"/>
    <m/>
    <n v="-21.169971254050189"/>
    <n v="63.097498504019647"/>
    <n v="76.453990546941583"/>
    <n v="2.5458924787984163"/>
    <n v="-21.169971254050189"/>
    <n v="-8.2093140366341633"/>
    <n v="60.420853639595137"/>
    <n v="70.354808824746456"/>
    <s v="Resto"/>
    <n v="2025"/>
    <n v="2"/>
    <d v="2026-08-03T00:00:00"/>
    <n v="1.0336597699512124"/>
    <s v="31 AP Gpo y Col"/>
    <n v="-4.4832138286110323"/>
    <n v="-7.5935922553150608"/>
    <n v="-21.169971254050189"/>
    <n v="-23.736967387566516"/>
    <n v="1.5470471675740495E-4"/>
    <n v="3.0226346329656652E-4"/>
    <m/>
    <m/>
    <m/>
    <m/>
    <n v="1.6860172924333599E-4"/>
    <n v="4.1566241155376212E-4"/>
    <x v="21"/>
    <x v="17"/>
  </r>
  <r>
    <n v="2026"/>
    <n v="6"/>
    <n v="119"/>
    <x v="62"/>
    <s v="Gastos Medicos"/>
    <n v="217"/>
    <s v="16badfc6202cb3f8889e0f2779b19218af4cbb736e56acadce8148aba9a7a9f8"/>
    <s v="62494afd1a4895e2be1120874c058412e30b56ad7bf55525b0ac454fd367add2"/>
    <x v="17"/>
    <n v="385685.48008999997"/>
    <n v="379932.91978"/>
    <n v="616513.18426000001"/>
    <n v="619538.02004999993"/>
    <n v="166412.40059"/>
    <n v="161666.11912999998"/>
    <n v="396277.85079999996"/>
    <n v="351344.79203000001"/>
    <n v="35563119.782749981"/>
    <n v="35274659.092"/>
    <n v="145.131"/>
    <n v="140.405"/>
    <n v="0"/>
    <n v="0"/>
    <n v="128782.95654000001"/>
    <n v="152040.86547999998"/>
    <n v="327582.36841000005"/>
    <n v="317410.18499000004"/>
    <n v="0"/>
    <n v="0"/>
    <n v="0"/>
    <n v="0"/>
    <n v="0"/>
    <n v="0"/>
    <s v="Gastos Medicos"/>
    <s v="Accidentes y Enfermedades"/>
    <s v="Gastos Medicos"/>
    <x v="22"/>
    <x v="0"/>
    <n v="565259.48696000001"/>
    <n v="785916.87945000001"/>
    <n v="558940177.29368985"/>
    <n v="533186385.44996989"/>
    <n v="535437122.91273993"/>
    <n v="512068683.5256899"/>
    <n v="98610475.131789997"/>
    <n v="90208136.069440037"/>
    <n v="71280271.095210001"/>
    <n v="60948248.666680008"/>
    <n v="407033.78057"/>
    <n v="408210.44712000003"/>
    <n v="0.39112019242838314"/>
    <n v="0.42117367272452766"/>
    <n v="5752.5603099999717"/>
    <n v="1.5140989397104621"/>
    <n v="94.755152643570668"/>
    <n v="93.072806553702094"/>
    <n v="68.231580183508285"/>
    <n v="48.342633898623539"/>
    <n v="6.9002998130754362E-2"/>
    <n v="7.2031890129675424E-2"/>
    <n v="7.1257055721586873E-2"/>
    <n v="7.4195695226681277E-2"/>
    <m/>
    <m/>
    <m/>
    <n v="0"/>
    <m/>
    <n v="0"/>
    <m/>
    <n v="0"/>
    <m/>
    <n v="2.9358541452853215"/>
    <n v="43.147177993625156"/>
    <n v="42.551226996495245"/>
    <n v="0.23346207587751841"/>
    <n v="-15.297143216446241"/>
    <n v="3.204743861738546"/>
    <n v="39.313152647707852"/>
    <n v="47.900436932983105"/>
    <s v="Resto"/>
    <n v="2025"/>
    <n v="2"/>
    <d v="2026-08-03T00:00:00"/>
    <n v="1.0336597699512124"/>
    <s v="32 Gastos Medicos"/>
    <n v="1.5140989397104621"/>
    <n v="-1.7915740838962815"/>
    <n v="2.9358541452853317"/>
    <n v="-0.41611646533966701"/>
    <n v="1.7335745233438206E-3"/>
    <n v="1.5297500492521545E-5"/>
    <m/>
    <m/>
    <m/>
    <m/>
    <n v="1.7534354107837974E-3"/>
    <n v="1.7738726259626757E-5"/>
    <x v="22"/>
    <x v="17"/>
  </r>
  <r>
    <n v="2026"/>
    <n v="6"/>
    <n v="13"/>
    <x v="7"/>
    <s v="GMM. Individual"/>
    <n v="13"/>
    <s v="3fdba35f04dc8c462986c992bcf875546257113072a909c162f7e470e581e278"/>
    <s v="62494afd1a4895e2be1120874c058412e30b56ad7bf55525b0ac454fd367add2"/>
    <x v="17"/>
    <n v="188102.55168"/>
    <n v="167985.35308999999"/>
    <n v="327510.57628000004"/>
    <n v="295548.85532000003"/>
    <n v="133225.32560999988"/>
    <n v="112681.70926999996"/>
    <n v="237257.67940000008"/>
    <n v="207927.2686500001"/>
    <n v="35563119.782749981"/>
    <n v="35274659.092"/>
    <n v="145.131"/>
    <n v="140.405"/>
    <n v="0"/>
    <n v="0"/>
    <n v="69305.353439999992"/>
    <n v="65918.869449999998"/>
    <n v="104296.81026"/>
    <n v="92211.68982"/>
    <n v="0"/>
    <n v="0"/>
    <n v="0"/>
    <n v="0"/>
    <n v="0"/>
    <n v="0"/>
    <s v="GMM. Individual"/>
    <s v="Accidentes y Enfermedades"/>
    <s v="Gastos Medicos"/>
    <x v="23"/>
    <x v="0"/>
    <n v="2672071.2804399999"/>
    <n v="699707.28188999998"/>
    <n v="558940177.29368985"/>
    <n v="533186385.44996989"/>
    <n v="535437122.91273993"/>
    <n v="512068683.5256899"/>
    <n v="47491324.482370012"/>
    <n v="42836881.990619987"/>
    <n v="33535124.903859999"/>
    <n v="29112160.675519999"/>
    <n v="954169.02475999994"/>
    <n v="390898.16856999998"/>
    <n v="0.396077712572174"/>
    <n v="0.39215121475644243"/>
    <n v="20117.198590000015"/>
    <n v="11.975567047933055"/>
    <n v="19.713755823011862"/>
    <n v="42.974198038463832"/>
    <n v="7.0395783621844803"/>
    <n v="24.007946956940309"/>
    <n v="3.365343185576071E-2"/>
    <n v="3.5130651878737033E-2"/>
    <n v="3.1505934448838709E-2"/>
    <n v="3.280523853428978E-2"/>
    <m/>
    <m/>
    <m/>
    <n v="0"/>
    <m/>
    <n v="0"/>
    <m/>
    <n v="0"/>
    <m/>
    <n v="18.231544829316306"/>
    <n v="70.825900244374552"/>
    <n v="67.078294147245984"/>
    <n v="0.39727099866762455"/>
    <n v="5.1373514416364063"/>
    <n v="13.105844241213372"/>
    <n v="66.450117953971628"/>
    <n v="71.48645641206187"/>
    <s v="Resto"/>
    <n v="2025"/>
    <n v="2"/>
    <d v="2026-08-03T00:00:00"/>
    <n v="1.0336597699512124"/>
    <s v="33 GMM. Individual"/>
    <n v="11.975567047933055"/>
    <n v="8.329230084303429"/>
    <n v="18.231544829316316"/>
    <n v="14.381490183077073"/>
    <n v="9.2092757407312789E-4"/>
    <n v="1.5687755439640568E-5"/>
    <m/>
    <m/>
    <m/>
    <m/>
    <n v="8.3647138958942646E-4"/>
    <n v="1.5378257523495344E-5"/>
    <x v="23"/>
    <x v="17"/>
  </r>
  <r>
    <n v="2026"/>
    <n v="6"/>
    <n v="714"/>
    <x v="38"/>
    <s v="GMM. Gpo y Col"/>
    <n v="250"/>
    <s v="1e472b39b105d349bcd069c4a711b44a2fffb8e274714bb07ecfff69a9a7f67b"/>
    <s v="62494afd1a4895e2be1120874c058412e30b56ad7bf55525b0ac454fd367add2"/>
    <x v="17"/>
    <n v="262707.17359000002"/>
    <n v="256533.462"/>
    <n v="467911.05089000001"/>
    <n v="448060.14399000001"/>
    <n v="84996.001669999998"/>
    <n v="78282.898759999996"/>
    <n v="176867.86413"/>
    <n v="158122.25036000001"/>
    <n v="35563119.782749981"/>
    <n v="35274659.092"/>
    <n v="145.131"/>
    <n v="140.405"/>
    <n v="17.678879999999999"/>
    <n v="1176.9541100000001"/>
    <n v="84996.001669999998"/>
    <n v="78282.898760000011"/>
    <n v="267617.3909"/>
    <n v="246237.57322999998"/>
    <n v="0"/>
    <n v="0"/>
    <n v="0"/>
    <n v="0"/>
    <n v="0"/>
    <n v="0"/>
    <s v="GMM. Gpo y Col"/>
    <s v="Accidentes y Enfermedades"/>
    <s v="Gastos Medicos"/>
    <x v="24"/>
    <x v="0"/>
    <n v="365852.86960999999"/>
    <n v="370321.25618000003"/>
    <n v="558940177.29368985"/>
    <n v="533186385.44996989"/>
    <n v="535437122.91273993"/>
    <n v="512068683.5256899"/>
    <n v="51119150.649419993"/>
    <n v="47371254.078819998"/>
    <n v="37745146.191339992"/>
    <n v="31836731.141160015"/>
    <n v="365852.86960999999"/>
    <n v="370321.25618000003"/>
    <n v="0.51391146028945367"/>
    <n v="0.54153825350107798"/>
    <n v="6173.7115900000208"/>
    <n v="2.4065911487211933"/>
    <n v="71.806782292030803"/>
    <n v="69.273220945034865"/>
    <n v="71.806782292030803"/>
    <n v="69.273220945034865"/>
    <n v="4.7000946480890211E-2"/>
    <n v="4.9064056702100074E-2"/>
    <n v="4.8113280646411238E-2"/>
    <n v="5.0097471345780908E-2"/>
    <m/>
    <m/>
    <m/>
    <n v="0"/>
    <m/>
    <n v="0"/>
    <m/>
    <n v="0"/>
    <m/>
    <n v="8.5754398678836061"/>
    <n v="32.353894455372185"/>
    <n v="30.515667683150046"/>
    <n v="0.22518392494529785"/>
    <n v="8.575439867883583"/>
    <n v="8.682597618857324"/>
    <n v="31.760268413109323"/>
    <n v="31.791613982029993"/>
    <s v="Resto"/>
    <n v="2025"/>
    <n v="2"/>
    <d v="2026-08-03T00:00:00"/>
    <n v="1.0336597699512124"/>
    <s v="34 GMM. Gpo y Col"/>
    <n v="2.4065911487211933"/>
    <n v="-0.92814470901325041"/>
    <n v="8.5754398678836061"/>
    <n v="5.0398235707753658"/>
    <n v="1.3157199192545587E-3"/>
    <n v="2.6410498901683871E-5"/>
    <m/>
    <m/>
    <m/>
    <m/>
    <m/>
    <m/>
    <x v="24"/>
    <x v="17"/>
  </r>
  <r>
    <n v="2026"/>
    <n v="6"/>
    <n v="12"/>
    <x v="42"/>
    <s v="Daños"/>
    <n v="12"/>
    <s v="6b51d431df5d7f141cbececcf79edf3dd861c3b4069f0b11661a3eefacbba918"/>
    <s v="62494afd1a4895e2be1120874c058412e30b56ad7bf55525b0ac454fd367add2"/>
    <x v="17"/>
    <n v="2775403.8416999998"/>
    <n v="4223818.3811100004"/>
    <n v="6800648.7654699991"/>
    <n v="6954104.8872900009"/>
    <n v="1403610.0250200001"/>
    <n v="1435278.5659599998"/>
    <n v="2673139.4436699999"/>
    <n v="2411466.0677"/>
    <n v="35563119.782749981"/>
    <n v="35274659.092"/>
    <n v="145.131"/>
    <n v="140.405"/>
    <n v="12591.808669999999"/>
    <n v="3038.0819099999999"/>
    <n v="316168.40526999999"/>
    <n v="318335.72726000001"/>
    <n v="589022.82997000008"/>
    <n v="583237.31489000004"/>
    <n v="0"/>
    <n v="0"/>
    <n v="0"/>
    <n v="0"/>
    <n v="0"/>
    <n v="0"/>
    <s v="Daños"/>
    <s v="Totales"/>
    <s v="Daños Total"/>
    <x v="28"/>
    <x v="0"/>
    <n v="2879749.4015600001"/>
    <n v="4354857.8661599997"/>
    <n v="558940177.29368985"/>
    <n v="533186385.44996989"/>
    <n v="535437122.91273993"/>
    <n v="512068683.5256899"/>
    <n v="201069995.49796006"/>
    <n v="200376876.12440008"/>
    <n v="90289903.28847003"/>
    <n v="82104617.787379965"/>
    <n v="2775403.8416999998"/>
    <n v="4223818.3811100004"/>
    <n v="1.3803172546090585"/>
    <n v="2.1079370348541242"/>
    <n v="-1448414.5394100007"/>
    <n v="-34.291591368788069"/>
    <n v="100"/>
    <n v="100"/>
    <n v="96.376574996300889"/>
    <n v="96.990958394572218"/>
    <n v="0.49654756527578975"/>
    <n v="0.51834355948313782"/>
    <n v="0.79218421482112866"/>
    <n v="0.82485387546612121"/>
    <m/>
    <m/>
    <m/>
    <n v="0"/>
    <m/>
    <n v="0"/>
    <m/>
    <n v="0"/>
    <m/>
    <n v="-2.2064386448088502"/>
    <n v="50.573181600853303"/>
    <n v="33.980593776923122"/>
    <n v="1.5545592296577864"/>
    <n v="-0.68082901302179977"/>
    <n v="0.99196586574561429"/>
    <n v="53.676765854067654"/>
    <n v="54.580823128581699"/>
    <s v="Resto"/>
    <n v="2025"/>
    <n v="2"/>
    <d v="2026-08-03T00:00:00"/>
    <n v="1.0336597699512124"/>
    <s v="38 Daños Total"/>
    <n v="-34.291591368788069"/>
    <n v="-36.431299213363701"/>
    <n v="-2.206438644808852"/>
    <n v="-5.3909572587826542"/>
    <n v="1.9122756403302611E-2"/>
    <n v="1.9052757233714885E-4"/>
    <m/>
    <m/>
    <m/>
    <m/>
    <n v="1.9681719870388054E-2"/>
    <n v="4.4433985429095967E-4"/>
    <x v="28"/>
    <x v="17"/>
  </r>
  <r>
    <n v="2026"/>
    <n v="6"/>
    <n v="9"/>
    <x v="16"/>
    <s v="Automoviles"/>
    <n v="9"/>
    <s v="19581e27de7ced00ff1ce50b2047e7a567c76b1cbaebabe5ef03f7c3017bb5b7"/>
    <s v="62494afd1a4895e2be1120874c058412e30b56ad7bf55525b0ac454fd367add2"/>
    <x v="17"/>
    <n v="907745.25714"/>
    <n v="802500.54908000003"/>
    <n v="1911009.8807400002"/>
    <n v="1615051.4590099999"/>
    <n v="737077.20886000001"/>
    <n v="570591.71739000024"/>
    <n v="1545882.7742600001"/>
    <n v="1101982.4678699998"/>
    <n v="35563119.782749981"/>
    <n v="35274659.092"/>
    <n v="145.131"/>
    <n v="140.405"/>
    <n v="259.27278000000001"/>
    <n v="1022.14124"/>
    <n v="709527.45574999996"/>
    <n v="570748.32087000005"/>
    <n v="892109.21219000011"/>
    <n v="816970.21626999998"/>
    <n v="0"/>
    <n v="0"/>
    <n v="0"/>
    <n v="0"/>
    <n v="0"/>
    <n v="0"/>
    <s v="Automoviles"/>
    <s v="Totales"/>
    <s v="Automoviles Total"/>
    <x v="29"/>
    <x v="0"/>
    <n v="2096632.9897100001"/>
    <n v="1704189.54003"/>
    <n v="558940177.29368985"/>
    <n v="533186385.44996989"/>
    <n v="535437122.91273993"/>
    <n v="512068683.5256899"/>
    <n v="111867630.92766999"/>
    <n v="104683930.16637003"/>
    <n v="65593449.113900006"/>
    <n v="57891971.036489993"/>
    <n v="907745.25714"/>
    <n v="802500.54908000003"/>
    <n v="0.81144585758405752"/>
    <n v="0.7665938294489113"/>
    <n v="105244.70805999998"/>
    <n v="13.114596392569977"/>
    <n v="100"/>
    <n v="100"/>
    <n v="43.295381766627479"/>
    <n v="47.089864726306971"/>
    <n v="0.16240472487327276"/>
    <n v="0.16953349297148659"/>
    <n v="0.15051032265250902"/>
    <n v="0.15671736524769134"/>
    <m/>
    <m/>
    <m/>
    <n v="0"/>
    <m/>
    <n v="0"/>
    <m/>
    <n v="0"/>
    <m/>
    <n v="29.177691578058209"/>
    <n v="81.198684659866188"/>
    <n v="71.101722988742637"/>
    <n v="1.1237055206231026"/>
    <n v="24.315294466124193"/>
    <n v="9.1972748116887928"/>
    <n v="79.533699019676291"/>
    <n v="69.861582405762249"/>
    <s v="Resto"/>
    <n v="2025"/>
    <n v="2"/>
    <d v="2026-08-03T00:00:00"/>
    <n v="1.0336597699512124"/>
    <s v="39 Automoviles Total"/>
    <n v="13.114596392569977"/>
    <n v="9.4311684374722855"/>
    <n v="29.177691578058209"/>
    <n v="24.971190069780164"/>
    <n v="5.3735720949514175E-3"/>
    <n v="6.5844437979032641E-5"/>
    <m/>
    <m/>
    <m/>
    <m/>
    <n v="4.5709679258064302E-3"/>
    <n v="5.8766609934914654E-5"/>
    <x v="29"/>
    <x v="17"/>
  </r>
  <r>
    <n v="2026"/>
    <n v="6"/>
    <n v="81"/>
    <x v="55"/>
    <s v="Automoviles Residentes"/>
    <n v="53"/>
    <s v="2858dcd1057d3eae7f7d5f782167e24b61153c01551450a628cee722509f6529"/>
    <s v="62494afd1a4895e2be1120874c058412e30b56ad7bf55525b0ac454fd367add2"/>
    <x v="17"/>
    <n v="464904.33737000002"/>
    <n v="471793.42586999998"/>
    <n v="936980.70041000005"/>
    <n v="963147.41636000015"/>
    <n v="283156.16352000006"/>
    <n v="310693.23509000009"/>
    <n v="623904.78659999953"/>
    <n v="641449.52877000021"/>
    <n v="35563119.782749981"/>
    <n v="35274659.092"/>
    <n v="145.131"/>
    <n v="140.405"/>
    <n v="0"/>
    <n v="0"/>
    <n v="280869.46431000001"/>
    <n v="304235.00797000004"/>
    <n v="460735.84917"/>
    <n v="462729.84094000002"/>
    <n v="0"/>
    <n v="0"/>
    <n v="0"/>
    <n v="0"/>
    <n v="0"/>
    <n v="0"/>
    <s v="Automoviles Residentes"/>
    <s v="Automóviles"/>
    <s v="Automóviles"/>
    <x v="30"/>
    <x v="0"/>
    <n v="956082.45328000002"/>
    <n v="935835.38778999995"/>
    <n v="558940177.29368985"/>
    <n v="533186385.44996989"/>
    <n v="535437122.91273993"/>
    <n v="512068683.5256899"/>
    <n v="70203684.327219978"/>
    <n v="63495573.047850005"/>
    <n v="41862778.105490007"/>
    <n v="35779806.134049997"/>
    <n v="481458.15698000003"/>
    <n v="490756.29407999996"/>
    <n v="0.66222213524161622"/>
    <n v="0.74303357419021698"/>
    <n v="-6889.0884999999544"/>
    <n v="-1.4601917115093954"/>
    <n v="96.561732443409895"/>
    <n v="96.135990829104117"/>
    <n v="48.62596691060152"/>
    <n v="50.414146764010781"/>
    <n v="8.3176045712262406E-2"/>
    <n v="8.6827064743093166E-2"/>
    <n v="8.8485647560531996E-2"/>
    <n v="9.2134793836954221E-2"/>
    <m/>
    <m/>
    <m/>
    <n v="0"/>
    <m/>
    <n v="0"/>
    <m/>
    <n v="0"/>
    <m/>
    <n v="-8.8631062604318416"/>
    <n v="60.906328627054009"/>
    <n v="65.853659261375526"/>
    <n v="0.67639123902975307"/>
    <n v="-7.6800969802607533"/>
    <n v="-0.43091920891666913"/>
    <n v="60.961061488047172"/>
    <n v="65.747868637987565"/>
    <s v="Resto"/>
    <n v="2025"/>
    <n v="2"/>
    <d v="2026-08-03T00:00:00"/>
    <n v="1.0336597699512124"/>
    <s v="41 Automoviles Residentes"/>
    <n v="-1.4601917115093954"/>
    <n v="-4.6690108746888983"/>
    <n v="-8.8631062604318451"/>
    <n v="-11.830859254714241"/>
    <n v="2.6346977040650013E-3"/>
    <n v="4.3853815640396547E-5"/>
    <m/>
    <m/>
    <m/>
    <m/>
    <n v="2.7259292101463823E-3"/>
    <n v="5.5209889237388862E-5"/>
    <x v="30"/>
    <x v="17"/>
  </r>
  <r>
    <n v="2026"/>
    <n v="6"/>
    <n v="13"/>
    <x v="7"/>
    <s v="Camiones"/>
    <n v="13"/>
    <s v="3fdba35f04dc8c462986c992bcf875546257113072a909c162f7e470e581e278"/>
    <s v="62494afd1a4895e2be1120874c058412e30b56ad7bf55525b0ac454fd367add2"/>
    <x v="17"/>
    <n v="80077.869430000006"/>
    <n v="37570.811750000001"/>
    <n v="122974.38302000001"/>
    <n v="59896.900779999996"/>
    <n v="32016.906669999982"/>
    <n v="16444.911349999995"/>
    <n v="53012.502179999974"/>
    <n v="53357.012820000018"/>
    <n v="35563119.782749981"/>
    <n v="35274659.092"/>
    <n v="145.131"/>
    <n v="140.405"/>
    <n v="0"/>
    <n v="0"/>
    <n v="23146.61305"/>
    <n v="9641.3160500000013"/>
    <n v="60109.35914"/>
    <n v="28204.157139999999"/>
    <n v="0"/>
    <n v="0"/>
    <n v="0"/>
    <n v="0"/>
    <n v="0"/>
    <n v="0"/>
    <s v="Camiones"/>
    <s v="Automóviles"/>
    <s v="Automóviles"/>
    <x v="31"/>
    <x v="0"/>
    <n v="2672071.2804399999"/>
    <n v="699707.28188999998"/>
    <n v="558940177.29368985"/>
    <n v="533186385.44996989"/>
    <n v="535437122.91273993"/>
    <n v="512068683.5256899"/>
    <n v="37709407.170060001"/>
    <n v="36344121.306299999"/>
    <n v="21653502.093650013"/>
    <n v="20013592.176389989"/>
    <n v="235676.21567999999"/>
    <n v="143476.45997999999"/>
    <n v="0.21235515336761679"/>
    <n v="0.1033752100741733"/>
    <n v="42507.057680000005"/>
    <n v="113.13851285100327"/>
    <n v="33.97791720261214"/>
    <n v="26.186045958505815"/>
    <n v="2.9968463048191545"/>
    <n v="5.3695041801646495"/>
    <n v="1.4326733465059867E-2"/>
    <n v="1.4955606550846174E-2"/>
    <n v="7.0464686974880293E-3"/>
    <n v="7.3370649209238588E-3"/>
    <m/>
    <m/>
    <m/>
    <n v="0"/>
    <m/>
    <n v="0"/>
    <m/>
    <n v="0"/>
    <m/>
    <n v="94.691877557612926"/>
    <n v="39.982215932939539"/>
    <n v="43.770444619153039"/>
    <n v="0.14786017768178517"/>
    <n v="140.07731859386556"/>
    <n v="113.1223381065023"/>
    <n v="38.507502627152448"/>
    <n v="34.184024724236103"/>
    <s v="Resto"/>
    <n v="2025"/>
    <n v="2"/>
    <d v="2026-08-03T00:00:00"/>
    <n v="1.0336597699512124"/>
    <s v="42 Camiones"/>
    <n v="113.13851285100327"/>
    <n v="106.1979377034894"/>
    <n v="94.691877557612941"/>
    <n v="88.351992809783226"/>
    <n v="3.4579188713260519E-4"/>
    <n v="4.5094711161784051E-6"/>
    <m/>
    <m/>
    <m/>
    <m/>
    <n v="1.695220364609416E-4"/>
    <n v="1.0686434057879463E-6"/>
    <x v="31"/>
    <x v="17"/>
  </r>
  <r>
    <n v="2026"/>
    <n v="6"/>
    <n v="80"/>
    <x v="51"/>
    <s v="Automoviles Turistas"/>
    <n v="52"/>
    <s v="41cfc0d1f2d127b04555b7246d84019b4d27710a3f3aff6e7764375b1e06e05d"/>
    <s v="62494afd1a4895e2be1120874c058412e30b56ad7bf55525b0ac454fd367add2"/>
    <x v="17"/>
    <n v="79.318600000000004"/>
    <n v="58.662500000000001"/>
    <n v="95.913399999999996"/>
    <n v="58.662500000000001"/>
    <n v="0"/>
    <n v="0"/>
    <n v="0"/>
    <n v="0"/>
    <n v="35563119.782749981"/>
    <n v="35274659.092"/>
    <n v="145.131"/>
    <n v="140.405"/>
    <n v="0"/>
    <n v="0"/>
    <n v="0"/>
    <n v="0"/>
    <n v="53.27384"/>
    <n v="19.649930000000001"/>
    <n v="0"/>
    <n v="0"/>
    <n v="0"/>
    <n v="0"/>
    <n v="0"/>
    <n v="0"/>
    <s v="Automoviles Turistas"/>
    <s v="Automóviles"/>
    <s v="Automóviles"/>
    <x v="32"/>
    <x v="0"/>
    <n v="866044.95096000005"/>
    <n v="914305.01283000002"/>
    <n v="558940177.29368985"/>
    <n v="533186385.44996989"/>
    <n v="535437122.91273993"/>
    <n v="512068683.5256899"/>
    <n v="1083502.1167600001"/>
    <n v="1101931.6082300001"/>
    <n v="570070.38715999969"/>
    <n v="595710.09883999999"/>
    <n v="24516.49293"/>
    <n v="28392.501420000001"/>
    <n v="7.3205763766467456E-3"/>
    <n v="5.3236062530439459E-3"/>
    <n v="20.656100000000002"/>
    <n v="35.211762199019823"/>
    <n v="0.32353159249355978"/>
    <n v="0.20661265146112653"/>
    <n v="9.1587162897348827E-3"/>
    <n v="6.4160755083716601E-3"/>
    <n v="1.4190892553841732E-5"/>
    <n v="1.4813802892207482E-5"/>
    <n v="1.1002250170077615E-5"/>
    <n v="1.1455982739678119E-5"/>
    <m/>
    <m/>
    <m/>
    <n v="0"/>
    <m/>
    <n v="0"/>
    <m/>
    <n v="0"/>
    <m/>
    <m/>
    <m/>
    <m/>
    <m/>
    <m/>
    <n v="171.11465537027354"/>
    <m/>
    <m/>
    <s v="Resto"/>
    <n v="2025"/>
    <n v="2"/>
    <d v="2026-08-03T00:00:00"/>
    <n v="1.0336597699512124"/>
    <s v="43 Automoviles Turistas"/>
    <n v="35.211762199019823"/>
    <n v="30.808769122746902"/>
    <m/>
    <m/>
    <n v="2.696990606727454E-7"/>
    <n v="5.3590838486318396E-9"/>
    <m/>
    <m/>
    <m/>
    <m/>
    <n v="1.6602839770318393E-7"/>
    <n v="2.8340783537448606E-9"/>
    <x v="32"/>
    <x v="17"/>
  </r>
  <r>
    <n v="2026"/>
    <n v="6"/>
    <n v="80"/>
    <x v="51"/>
    <s v="Otros Automoviles y Obligatorios"/>
    <n v="52"/>
    <s v="41cfc0d1f2d127b04555b7246d84019b4d27710a3f3aff6e7764375b1e06e05d"/>
    <s v="62494afd1a4895e2be1120874c058412e30b56ad7bf55525b0ac454fd367add2"/>
    <x v="17"/>
    <n v="7.46753"/>
    <n v="4.7243199999999996"/>
    <n v="7.46753"/>
    <n v="9.7683299999999988"/>
    <n v="92.381679999999989"/>
    <n v="255.41087999999993"/>
    <n v="350.40758999999997"/>
    <n v="145.42727000000005"/>
    <n v="35563119.782749981"/>
    <n v="35274659.092"/>
    <n v="145.131"/>
    <n v="140.405"/>
    <n v="0"/>
    <n v="0"/>
    <n v="92.381679999999989"/>
    <n v="255.41087999999999"/>
    <n v="-580.14175"/>
    <n v="-546.67386999999997"/>
    <n v="0"/>
    <n v="0"/>
    <n v="0"/>
    <n v="0"/>
    <n v="0"/>
    <n v="0"/>
    <s v="Otros Automoviles y Obligatorios"/>
    <s v="Automóviles"/>
    <s v="Automóviles"/>
    <x v="33"/>
    <x v="0"/>
    <n v="866044.95096000005"/>
    <n v="914305.01283000002"/>
    <n v="558940177.29368985"/>
    <n v="533186385.44996989"/>
    <n v="535437122.91273993"/>
    <n v="512068683.5256899"/>
    <n v="2871037.3136300002"/>
    <n v="3742304.2039899998"/>
    <n v="1507098.5276000006"/>
    <n v="1502862.6272099994"/>
    <n v="24516.49293"/>
    <n v="28392.501420000001"/>
    <n v="2.6009867459919628E-4"/>
    <n v="1.262409398723649E-4"/>
    <n v="2.7432100000000004"/>
    <n v="58.065711044129117"/>
    <n v="3.0459209730043551E-2"/>
    <n v="1.6639322932892889E-2"/>
    <n v="8.6225662902628055E-4"/>
    <n v="5.1671159336391052E-4"/>
    <n v="1.3360159643840126E-6"/>
    <n v="1.3946604896158801E-6"/>
    <n v="8.86054132086104E-7"/>
    <n v="9.2259498617883861E-7"/>
    <m/>
    <m/>
    <m/>
    <n v="0"/>
    <m/>
    <n v="0"/>
    <m/>
    <n v="0"/>
    <m/>
    <n v="-63.83017042970134"/>
    <n v="1237.1116018281814"/>
    <n v="5406.2993192671111"/>
    <n v="6.1297704369145953E-3"/>
    <n v="-63.830170429701361"/>
    <n v="6.1220925009640714"/>
    <n v="-15.92398409526637"/>
    <n v="-46.720886805875686"/>
    <s v="Resto"/>
    <n v="2025"/>
    <n v="2"/>
    <d v="2026-08-03T00:00:00"/>
    <n v="1.0336597699512124"/>
    <s v="44 Otros Automoviles y Obligatorios"/>
    <n v="58.065711044129117"/>
    <n v="52.918509203071359"/>
    <n v="-63.830170429701347"/>
    <n v="-65.007993324528996"/>
    <n v="2.0997960937111464E-8"/>
    <n v="6.7651320528258588E-12"/>
    <m/>
    <m/>
    <m/>
    <m/>
    <n v="2.7646625666071891E-8"/>
    <n v="1.5936774899858051E-12"/>
    <x v="33"/>
    <x v="17"/>
  </r>
  <r>
    <n v="2026"/>
    <n v="6"/>
    <n v="76"/>
    <x v="15"/>
    <s v="Daños Sin Autos"/>
    <n v="48"/>
    <s v="98010bd9270f9b100b6214a21754fd33bdc8d41b2bc9f9dd16ff54d3c34ffd71"/>
    <s v="62494afd1a4895e2be1120874c058412e30b56ad7bf55525b0ac454fd367add2"/>
    <x v="17"/>
    <n v="1547102.1252799998"/>
    <n v="1710707.5392099998"/>
    <n v="2539490.9518299997"/>
    <n v="2798289.4503699997"/>
    <n v="217677.30605000007"/>
    <n v="639730.48315999995"/>
    <n v="1536306.2866900004"/>
    <n v="1295647.4983000001"/>
    <n v="35563119.782749981"/>
    <n v="35274659.092"/>
    <n v="145.131"/>
    <n v="140.405"/>
    <n v="0"/>
    <n v="0"/>
    <n v="12245.480739999999"/>
    <n v="16151.48747"/>
    <n v="-17608.73099"/>
    <n v="-18265.108090000002"/>
    <n v="0"/>
    <n v="0"/>
    <n v="0"/>
    <n v="0"/>
    <n v="0"/>
    <n v="0"/>
    <s v="Daños Sin Autos"/>
    <s v="Totales"/>
    <s v="Daños Sin Autos Total"/>
    <x v="34"/>
    <x v="0"/>
    <n v="1547102.12528"/>
    <n v="1710707.5392100001"/>
    <n v="558940177.29368985"/>
    <n v="533186385.44996989"/>
    <n v="535437122.91273993"/>
    <n v="512068683.5256899"/>
    <n v="89202364.570290014"/>
    <n v="95692945.958029971"/>
    <n v="24696454.174569987"/>
    <n v="24212646.750889998"/>
    <n v="1547102.12528"/>
    <n v="1710707.5392100001"/>
    <n v="1.734373447086045"/>
    <n v="1.7877049578558279"/>
    <n v="-163605.41393000004"/>
    <n v="-9.563610972659454"/>
    <n v="99.999999999999986"/>
    <n v="99.999999999999986"/>
    <n v="99.999999999999986"/>
    <n v="99.999999999999986"/>
    <n v="0.27679207688573254"/>
    <n v="0.28894188674552002"/>
    <n v="0.32084606544600519"/>
    <n v="0.33407775055319816"/>
    <m/>
    <m/>
    <m/>
    <n v="0"/>
    <m/>
    <n v="0"/>
    <m/>
    <n v="0"/>
    <m/>
    <n v="-65.973591726508701"/>
    <n v="14.07000239306142"/>
    <n v="37.39566632502396"/>
    <n v="0.88141117146340409"/>
    <n v="-24.183572796345064"/>
    <n v="-3.593611911661021"/>
    <n v="-69.542096741407477"/>
    <n v="-88.428096841336554"/>
    <s v="Resto"/>
    <n v="2025"/>
    <n v="2"/>
    <d v="2026-08-03T00:00:00"/>
    <n v="1.0336597699512124"/>
    <s v="46 Daños Sin Autos Total"/>
    <n v="-9.563610972659454"/>
    <n v="-12.508552952961461"/>
    <n v="-65.973591726508701"/>
    <n v="-67.081616927882081"/>
    <n v="7.1407991406361058E-3"/>
    <n v="3.0080512539571304E-4"/>
    <m/>
    <m/>
    <m/>
    <m/>
    <n v="7.9198041978206565E-3"/>
    <n v="3.1958890163423081E-4"/>
    <x v="34"/>
    <x v="17"/>
  </r>
  <r>
    <n v="2026"/>
    <n v="6"/>
    <n v="3"/>
    <x v="19"/>
    <s v="Responsabilidad Civil y Riesgos Profesionales"/>
    <n v="3"/>
    <s v="4e07408562bedb8b60ce05c1decfe3ad16b72230967de01f640b7e4729b49fce"/>
    <s v="62494afd1a4895e2be1120874c058412e30b56ad7bf55525b0ac454fd367add2"/>
    <x v="17"/>
    <n v="167331.20822"/>
    <n v="222912.30481"/>
    <n v="250972.33815"/>
    <n v="352712.39682000002"/>
    <n v="114370.68958000006"/>
    <n v="93587.552260000011"/>
    <n v="104936.66944000004"/>
    <n v="269748.95001999999"/>
    <n v="35563119.782749981"/>
    <n v="35274659.092"/>
    <n v="145.131"/>
    <n v="140.405"/>
    <n v="0"/>
    <n v="0"/>
    <n v="6705.8731799999996"/>
    <n v="6648.8325400000003"/>
    <n v="16502.427369999998"/>
    <n v="-1247.6105500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7351290.107669998"/>
    <n v="15439688.598989999"/>
    <n v="558940177.29368985"/>
    <n v="533186385.44996989"/>
    <n v="535437122.91273993"/>
    <n v="512068683.5256899"/>
    <n v="12032871.974339999"/>
    <n v="12141199.838969996"/>
    <n v="5707796.6931599993"/>
    <n v="3790374.5277900007"/>
    <n v="167331.20822"/>
    <n v="222912.30481"/>
    <n v="1.3906173736148146"/>
    <n v="1.8359989767610223"/>
    <n v="-55581.096590000001"/>
    <n v="-24.934063930375995"/>
    <n v="100"/>
    <n v="100"/>
    <n v="0.96437329548211859"/>
    <n v="1.443761662554399"/>
    <n v="2.9937230318671005E-2"/>
    <n v="3.1251327384573202E-2"/>
    <n v="4.1807576279705362E-2"/>
    <n v="4.3531719861329254E-2"/>
    <m/>
    <m/>
    <m/>
    <n v="0"/>
    <m/>
    <n v="0"/>
    <m/>
    <n v="0"/>
    <m/>
    <n v="22.207159839228872"/>
    <n v="68.349885712670115"/>
    <n v="41.984022523911207"/>
    <n v="2.0037624976561874"/>
    <n v="0.85790459688730447"/>
    <n v="-1422.7226533151706"/>
    <n v="40.635677586381647"/>
    <n v="-532.92532192838542"/>
    <s v="Resto"/>
    <n v="2025"/>
    <n v="2"/>
    <d v="2026-08-03T00:00:00"/>
    <n v="1.0336597699512124"/>
    <s v="46 Responsabilidad Civil y Riesgos Profesionales"/>
    <n v="-24.934063930375995"/>
    <n v="-27.37848734001998"/>
    <n v="22.207159839228868"/>
    <n v="18.227644522720375"/>
    <n v="7.0570956564877934E-4"/>
    <n v="1.9338166797993651E-4"/>
    <m/>
    <m/>
    <m/>
    <m/>
    <n v="9.9825738920220216E-4"/>
    <n v="3.3708922426675203E-4"/>
    <x v="35"/>
    <x v="17"/>
  </r>
  <r>
    <n v="2026"/>
    <n v="6"/>
    <n v="94"/>
    <x v="41"/>
    <s v="RC General"/>
    <n v="7"/>
    <s v="7902699be42c8a8e46fbbb4501726517e86b22c56a189f7625a6da49081b2451"/>
    <s v="62494afd1a4895e2be1120874c058412e30b56ad7bf55525b0ac454fd367add2"/>
    <x v="17"/>
    <n v="128873.71712999999"/>
    <n v="127840.4151"/>
    <n v="472999.92674999998"/>
    <n v="496207.77366000001"/>
    <n v="92764.729690000007"/>
    <n v="99508.963920000024"/>
    <n v="133016.90019000007"/>
    <n v="123449.73290999998"/>
    <n v="35563119.782749981"/>
    <n v="35274659.092"/>
    <n v="145.131"/>
    <n v="140.405"/>
    <n v="0"/>
    <n v="0"/>
    <n v="24752.408760000002"/>
    <n v="6358.1658399999997"/>
    <n v="50718.538180000003"/>
    <n v="41256.473640000004"/>
    <n v="0"/>
    <n v="0"/>
    <n v="0"/>
    <n v="0"/>
    <n v="0"/>
    <n v="0"/>
    <s v="RC General"/>
    <s v="Daños Sin Autos"/>
    <s v="Responsabilidad Civil y Riesgos Profesionales"/>
    <x v="36"/>
    <x v="0"/>
    <n v="3631207.3068499998"/>
    <n v="3833520.1551100002"/>
    <n v="558940177.29368985"/>
    <n v="533186385.44996989"/>
    <n v="535437122.91273993"/>
    <n v="512068683.5256899"/>
    <n v="8729513.125500001"/>
    <n v="9582692.5877899975"/>
    <n v="5055557.2443700004"/>
    <n v="2932303.7598800003"/>
    <n v="242185.07805000001"/>
    <n v="267375.64945999999"/>
    <n v="1.476299024667753"/>
    <n v="1.334076137044099"/>
    <n v="1033.3020299999916"/>
    <n v="0.80827493339388212"/>
    <n v="53.212905670180689"/>
    <n v="47.813035838600257"/>
    <n v="3.5490597545033959"/>
    <n v="3.3348048250011537"/>
    <n v="2.3056799701533088E-2"/>
    <n v="2.4068879727452613E-2"/>
    <n v="2.3976684061824301E-2"/>
    <n v="2.4965482016942438E-2"/>
    <m/>
    <m/>
    <m/>
    <n v="0"/>
    <m/>
    <n v="0"/>
    <m/>
    <n v="0"/>
    <m/>
    <n v="-6.7775142703948017"/>
    <n v="71.981108138926857"/>
    <n v="77.838423664505157"/>
    <n v="1.834906128168269"/>
    <n v="289.30108749727111"/>
    <n v="22.93473897591214"/>
    <n v="48.803474327579686"/>
    <n v="15.411316768080422"/>
    <s v="Resto"/>
    <n v="2025"/>
    <n v="2"/>
    <d v="2026-08-03T00:00:00"/>
    <n v="1.0336597699512124"/>
    <s v="47 RC General"/>
    <n v="0.80827493339388212"/>
    <n v="-2.4744138604214894"/>
    <n v="-6.7775142703948017"/>
    <n v="-9.8131818228688577"/>
    <n v="1.3300293383693247E-3"/>
    <n v="2.1794588102349584E-4"/>
    <m/>
    <m/>
    <m/>
    <m/>
    <n v="1.4043823837823816E-3"/>
    <n v="1.7797591394305056E-4"/>
    <x v="36"/>
    <x v="17"/>
  </r>
  <r>
    <n v="2026"/>
    <n v="6"/>
    <n v="12"/>
    <x v="42"/>
    <s v="RC Aviones y Barcos"/>
    <n v="12"/>
    <s v="6b51d431df5d7f141cbececcf79edf3dd861c3b4069f0b11661a3eefacbba918"/>
    <s v="62494afd1a4895e2be1120874c058412e30b56ad7bf55525b0ac454fd367add2"/>
    <x v="17"/>
    <n v="882.33343000000002"/>
    <n v="807.64578000000006"/>
    <n v="1188.33941"/>
    <n v="1070.1516300000001"/>
    <n v="-0.92386000000000001"/>
    <n v="-5.8644499999999997"/>
    <n v="-2.8695300000000001"/>
    <n v="-20.290570000000002"/>
    <n v="35563119.782749981"/>
    <n v="35274659.092"/>
    <n v="145.131"/>
    <n v="140.405"/>
    <n v="0"/>
    <n v="0"/>
    <n v="-0.92386000000000001"/>
    <n v="-5.8644499999999997"/>
    <n v="-25.095749999999999"/>
    <n v="-2.9755799999999999"/>
    <n v="0"/>
    <n v="0"/>
    <n v="0"/>
    <n v="0"/>
    <n v="0"/>
    <n v="0"/>
    <s v="RC Aviones y Barcos"/>
    <s v="Daños Sin Autos"/>
    <s v="Responsabilidad Civil y Riesgos Profesionales"/>
    <x v="37"/>
    <x v="0"/>
    <n v="2879749.4015600001"/>
    <n v="4354857.8661599997"/>
    <n v="558940177.29368985"/>
    <n v="533186385.44996989"/>
    <n v="535437122.91273993"/>
    <n v="512068683.5256899"/>
    <n v="1742271.2390899998"/>
    <n v="1292434.1434399998"/>
    <n v="183427.25303000005"/>
    <n v="515183.78324999998"/>
    <n v="602716.91827000002"/>
    <n v="1125470.5416400002"/>
    <n v="5.0642713384906057E-2"/>
    <n v="6.2490285025303835E-2"/>
    <n v="74.687649999999962"/>
    <n v="9.2475750941210855"/>
    <n v="0.14639267676981649"/>
    <n v="7.1760721415517828E-2"/>
    <n v="3.0639243453684819E-2"/>
    <n v="1.8545858552030337E-2"/>
    <n v="1.5785829429405755E-4"/>
    <n v="1.6478749646647002E-4"/>
    <n v="1.5147531933292085E-4"/>
    <n v="1.5772215837125714E-4"/>
    <m/>
    <m/>
    <m/>
    <n v="0"/>
    <m/>
    <n v="0"/>
    <m/>
    <n v="0"/>
    <m/>
    <n v="-84.246434021945788"/>
    <n v="-0.10470644867213066"/>
    <n v="-0.72611659036960474"/>
    <n v="-5.0366561388176057E-4"/>
    <n v="-84.246434021945788"/>
    <n v="743.39019619704402"/>
    <n v="3.6813404660151621"/>
    <n v="197.08594626929877"/>
    <s v="Resto"/>
    <n v="2025"/>
    <n v="2"/>
    <d v="2026-08-03T00:00:00"/>
    <n v="1.0336597699512124"/>
    <s v="48 RC Aviones y Barcos"/>
    <n v="9.2475750941210855"/>
    <n v="5.6900715980050567"/>
    <n v="-84.246434021945788"/>
    <n v="-84.759428163874702"/>
    <n v="3.3414937082556195E-6"/>
    <n v="2.564684418985743E-7"/>
    <m/>
    <m/>
    <m/>
    <m/>
    <n v="3.0287758010372986E-6"/>
    <n v="3.9050357225437124E-7"/>
    <x v="37"/>
    <x v="17"/>
  </r>
  <r>
    <n v="2026"/>
    <n v="6"/>
    <n v="127"/>
    <x v="52"/>
    <s v="RC Viajero"/>
    <n v="263"/>
    <s v="4be84111a613654b362415e563cb7607df7b203b5d303802a8a546061bbc7847"/>
    <s v="62494afd1a4895e2be1120874c058412e30b56ad7bf55525b0ac454fd367add2"/>
    <x v="17"/>
    <n v="7.8949499999999997"/>
    <n v="218.76261"/>
    <n v="7.8949499999999944"/>
    <n v="229.54212999999999"/>
    <n v="2.19923"/>
    <n v="2.0387000000000004"/>
    <n v="0.62660999999999967"/>
    <n v="3.7178700000000009"/>
    <n v="35563119.782749981"/>
    <n v="35274659.092"/>
    <n v="145.131"/>
    <n v="140.405"/>
    <n v="0"/>
    <n v="0"/>
    <n v="2.19923"/>
    <n v="2.0387"/>
    <n v="1.87097"/>
    <n v="-15.537030000000001"/>
    <n v="0"/>
    <n v="0"/>
    <n v="0"/>
    <n v="0"/>
    <n v="0"/>
    <n v="0"/>
    <s v="RC Viajero"/>
    <s v="Daños Sin Autos"/>
    <s v="Responsabilidad Civil y Riesgos Profesionales"/>
    <x v="38"/>
    <x v="0"/>
    <n v="590912.01783999999"/>
    <n v="833808.04034000007"/>
    <n v="558940177.29368985"/>
    <n v="533186385.44996989"/>
    <n v="535437122.91273993"/>
    <n v="512068683.5256899"/>
    <n v="260336.58478"/>
    <n v="211800.12452000001"/>
    <n v="57019.792599999993"/>
    <n v="27834.588710000007"/>
    <n v="36125.929600000003"/>
    <n v="49365.24669"/>
    <n v="3.0325933662653311E-3"/>
    <n v="0.10328729055083372"/>
    <n v="-210.86766"/>
    <n v="-96.391088038307828"/>
    <n v="2.1853970506547183E-2"/>
    <n v="0.44315105194099053"/>
    <n v="1.3360618436664964E-3"/>
    <n v="2.6236567581046068E-2"/>
    <n v="1.4124856864336078E-6"/>
    <n v="1.4744868560947048E-6"/>
    <n v="4.102929406484761E-5"/>
    <n v="4.2721341304017654E-5"/>
    <m/>
    <m/>
    <m/>
    <n v="0"/>
    <m/>
    <n v="0"/>
    <m/>
    <n v="0"/>
    <m/>
    <n v="7.8741354784911843"/>
    <n v="27.856161216980475"/>
    <n v="0.93192342146585316"/>
    <n v="3.8569589605978337E-3"/>
    <n v="7.8741354784912065"/>
    <n v="-112.04200545406684"/>
    <n v="117.54490985959154"/>
    <n v="-13.121555406663948"/>
    <s v="Resto"/>
    <n v="2025"/>
    <n v="2"/>
    <d v="2026-08-03T00:00:00"/>
    <n v="1.0336597699512124"/>
    <s v="49 RC Viajero"/>
    <n v="-96.391088038307828"/>
    <n v="-96.508607506450105"/>
    <n v="7.8741354784911746"/>
    <n v="4.3613562357976914"/>
    <n v="2.2199823998088796E-8"/>
    <n v="9.1966225251164914E-10"/>
    <m/>
    <m/>
    <m/>
    <m/>
    <n v="6.4965714126189545E-7"/>
    <n v="1.0668264389332343E-6"/>
    <x v="38"/>
    <x v="17"/>
  </r>
  <r>
    <n v="2026"/>
    <n v="6"/>
    <n v="74"/>
    <x v="13"/>
    <s v="Maritimo y Transportes"/>
    <n v="46"/>
    <s v="25fc0e7096fc653718202dc30b0c580b8ab87eac11a700cba03a7c021bc35b0c"/>
    <s v="62494afd1a4895e2be1120874c058412e30b56ad7bf55525b0ac454fd367add2"/>
    <x v="17"/>
    <n v="181562.00456"/>
    <n v="1427205.39781"/>
    <n v="683441.68108000001"/>
    <n v="1425853.2843800001"/>
    <n v="249372.88316"/>
    <n v="122746.15744000001"/>
    <n v="403948.66544000007"/>
    <n v="216418.96984000003"/>
    <n v="35563119.782749981"/>
    <n v="35274659.092"/>
    <n v="145.131"/>
    <n v="140.405"/>
    <n v="-275.30334999999997"/>
    <n v="-106.03941999999999"/>
    <n v="45259.010240000003"/>
    <n v="1187.72181"/>
    <n v="97065.010309999998"/>
    <n v="-43672.888579999999"/>
    <n v="0"/>
    <n v="0"/>
    <n v="0"/>
    <n v="0"/>
    <n v="0"/>
    <n v="0"/>
    <s v="Maritimo y Transportes"/>
    <s v="Daños Sin Autos"/>
    <s v="Maritimo y Transportes"/>
    <x v="40"/>
    <x v="0"/>
    <n v="11913490.27224"/>
    <n v="12179486.698700001"/>
    <n v="558940177.29368985"/>
    <n v="533186385.44996989"/>
    <n v="535437122.91273993"/>
    <n v="512068683.5256899"/>
    <n v="14105050.96421"/>
    <n v="15962808.80302"/>
    <n v="3896017.91072"/>
    <n v="-67081.096579998208"/>
    <n v="181562.00456"/>
    <n v="1427205.39781"/>
    <n v="1.2872126802001171"/>
    <n v="8.9408162148755874"/>
    <n v="-1245643.39325"/>
    <n v="-87.278495103886172"/>
    <n v="100"/>
    <n v="100"/>
    <n v="1.5240034650723924"/>
    <n v="11.718107939329951"/>
    <n v="3.2483262419799167E-2"/>
    <n v="3.3909117763877776E-2"/>
    <n v="0.26767476378931621"/>
    <n v="0.27871366551522353"/>
    <m/>
    <m/>
    <m/>
    <n v="0"/>
    <m/>
    <n v="0"/>
    <m/>
    <n v="0"/>
    <m/>
    <n v="103.16145805370476"/>
    <n v="137.34860647982703"/>
    <n v="8.6004549610273315"/>
    <n v="6.4007119288092511"/>
    <n v="3710.5733058821243"/>
    <n v="-322.25461485607099"/>
    <n v="46.6275232397902"/>
    <n v="-2.7195861062048396"/>
    <s v="Resto"/>
    <n v="2025"/>
    <n v="2"/>
    <d v="2026-08-03T00:00:00"/>
    <n v="1.0336597699512124"/>
    <s v="51 Maritimo y Transportes"/>
    <n v="-87.278495103886172"/>
    <n v="-87.692754167346308"/>
    <n v="103.16145805370473"/>
    <n v="96.545772564306858"/>
    <n v="1.921770883024458E-3"/>
    <n v="1.6569164840679691E-4"/>
    <m/>
    <m/>
    <m/>
    <m/>
    <n v="4.0354934782089692E-3"/>
    <n v="7.9938194588182222E-3"/>
    <x v="40"/>
    <x v="17"/>
  </r>
  <r>
    <n v="2026"/>
    <n v="6"/>
    <n v="93"/>
    <x v="64"/>
    <s v="MyT Carga"/>
    <n v="220"/>
    <s v="36790ecd55c2030dc553685bef719df653f413a20cdad1bfd1dc934c76686ddd"/>
    <s v="62494afd1a4895e2be1120874c058412e30b56ad7bf55525b0ac454fd367add2"/>
    <x v="17"/>
    <n v="117420.6918"/>
    <n v="161782.48212999999"/>
    <n v="366750.97168000002"/>
    <n v="220748.76720999996"/>
    <n v="54156.811959999992"/>
    <n v="80258.403890000001"/>
    <n v="100564.95637999999"/>
    <n v="150209.62577999997"/>
    <n v="35563119.782749981"/>
    <n v="35274659.092"/>
    <n v="145.131"/>
    <n v="140.405"/>
    <n v="502.73422999999997"/>
    <n v="1613.5235"/>
    <n v="12235.526449999999"/>
    <n v="10253.73198"/>
    <n v="31223.134449999998"/>
    <n v="28569.56365"/>
    <n v="0"/>
    <n v="0"/>
    <n v="0"/>
    <n v="0"/>
    <n v="0"/>
    <n v="0"/>
    <s v="MyT Carga"/>
    <s v="Daños Sin Autos"/>
    <s v="Maritimo y Transportes"/>
    <x v="41"/>
    <x v="0"/>
    <n v="413334.64854999998"/>
    <n v="541187.50646000006"/>
    <n v="558940177.29368985"/>
    <n v="533186385.44996989"/>
    <n v="535437122.91273993"/>
    <n v="512068683.5256899"/>
    <n v="7315033.6216200003"/>
    <n v="7755472.2297"/>
    <n v="2759672.59131"/>
    <n v="3877269.6166600003"/>
    <n v="117420.6918"/>
    <n v="161782.48212999999"/>
    <n v="1.6051968845769407"/>
    <n v="2.0860429557138409"/>
    <n v="-44361.790329999989"/>
    <n v="-27.420638962847143"/>
    <n v="100"/>
    <n v="100"/>
    <n v="28.408141493077839"/>
    <n v="29.893979480096807"/>
    <n v="2.1007738675815821E-2"/>
    <n v="2.1929875007776781E-2"/>
    <n v="3.0342575606739756E-2"/>
    <n v="3.1593902797588981E-2"/>
    <m/>
    <m/>
    <m/>
    <n v="0"/>
    <m/>
    <n v="0"/>
    <m/>
    <n v="0"/>
    <m/>
    <n v="-32.521942456984497"/>
    <n v="46.12203448114925"/>
    <n v="49.60883454953332"/>
    <n v="1.9624361284934919"/>
    <n v="19.327543121524027"/>
    <n v="9.2881040554499315"/>
    <n v="39.187373931319058"/>
    <n v="35.890404577460181"/>
    <s v="Resto"/>
    <n v="2025"/>
    <n v="2"/>
    <d v="2026-08-03T00:00:00"/>
    <n v="1.0336597699512124"/>
    <s v="52 MyT Carga"/>
    <n v="-27.420638962847143"/>
    <n v="-29.784090329278733"/>
    <n v="-32.521942456984497"/>
    <n v="-34.719276589239428"/>
    <n v="1.0312677119454911E-3"/>
    <n v="2.5766570382555157E-4"/>
    <m/>
    <m/>
    <m/>
    <m/>
    <n v="6.2476989754663452E-4"/>
    <n v="4.3515752130833372E-4"/>
    <x v="41"/>
    <x v="17"/>
  </r>
  <r>
    <n v="2026"/>
    <n v="6"/>
    <n v="27"/>
    <x v="34"/>
    <s v="MyT Cascos"/>
    <n v="21"/>
    <s v="6f4b6612125fb3a0daecd2799dfd6c9c299424fd920f9b308110a2c1fbd8f443"/>
    <s v="62494afd1a4895e2be1120874c058412e30b56ad7bf55525b0ac454fd367add2"/>
    <x v="17"/>
    <n v="13118.75302"/>
    <n v="12727.424779999999"/>
    <n v="26272.151719999994"/>
    <n v="25054.422910000001"/>
    <n v="7362.9967999999999"/>
    <n v="-3115.8110399999991"/>
    <n v="14732.06259"/>
    <n v="-316.3076299999999"/>
    <n v="35563119.782749981"/>
    <n v="35274659.092"/>
    <n v="145.131"/>
    <n v="140.405"/>
    <n v="0"/>
    <n v="0"/>
    <n v="7362.9967999999999"/>
    <n v="-788.50330000000008"/>
    <n v="12520.73208"/>
    <n v="12727.424779999999"/>
    <n v="0"/>
    <n v="0"/>
    <n v="0"/>
    <n v="0"/>
    <n v="0"/>
    <n v="0"/>
    <s v="MyT Cascos"/>
    <s v="Daños Sin Autos"/>
    <s v="Maritimo y Transportes"/>
    <x v="42"/>
    <x v="0"/>
    <n v="7862685.1248199996"/>
    <n v="7432464.5520399995"/>
    <n v="558940177.29368985"/>
    <n v="533186385.44996989"/>
    <n v="535437122.91273993"/>
    <n v="512068683.5256899"/>
    <n v="6790017.3425900005"/>
    <n v="8207336.5733200004"/>
    <n v="1136345.31941"/>
    <n v="-3944350.71324"/>
    <n v="274918.55374"/>
    <n v="280181.49763"/>
    <n v="0.19320647294541299"/>
    <n v="0.1550737522008501"/>
    <n v="391.32824000000073"/>
    <n v="3.0746851524507735"/>
    <n v="4.7718689195516646"/>
    <n v="4.5425643333549051"/>
    <n v="0.16684825618398813"/>
    <n v="0.17124097519586129"/>
    <n v="2.3470764051206996E-3"/>
    <n v="2.4501015074627091E-3"/>
    <n v="2.3870498436037511E-3"/>
    <n v="2.485491729814303E-3"/>
    <m/>
    <m/>
    <m/>
    <n v="0"/>
    <m/>
    <n v="0"/>
    <m/>
    <n v="0"/>
    <m/>
    <n v="-336.31076164362014"/>
    <n v="56.125736865194831"/>
    <n v="-24.48107998168031"/>
    <n v="0.6479541627207942"/>
    <n v="-1033.7940373870342"/>
    <n v="-1.6239946695642549"/>
    <n v="58.806440014488359"/>
    <n v="-6.19530905607128"/>
    <s v="Resto"/>
    <n v="2025"/>
    <n v="2"/>
    <d v="2026-08-03T00:00:00"/>
    <n v="1.0336597699512124"/>
    <s v="53 MyT Cascos"/>
    <n v="3.0746851524507735"/>
    <n v="-0.28180630719933331"/>
    <n v="-336.31076164362014"/>
    <n v="-328.61561271246319"/>
    <n v="7.3874710319265624E-5"/>
    <n v="3.7328741188006602E-6"/>
    <m/>
    <m/>
    <m/>
    <m/>
    <n v="7.0909792305565606E-5"/>
    <n v="2.4047868621650662E-6"/>
    <x v="42"/>
    <x v="17"/>
  </r>
  <r>
    <n v="2026"/>
    <n v="6"/>
    <n v="3"/>
    <x v="19"/>
    <s v="Incendio"/>
    <n v="3"/>
    <s v="4e07408562bedb8b60ce05c1decfe3ad16b72230967de01f640b7e4729b49fce"/>
    <s v="62494afd1a4895e2be1120874c058412e30b56ad7bf55525b0ac454fd367add2"/>
    <x v="17"/>
    <n v="298238.3063"/>
    <n v="452185.84828999999"/>
    <n v="723050.33539999998"/>
    <n v="814617.65174999996"/>
    <n v="132333.67653000003"/>
    <n v="-884767.0978499999"/>
    <n v="340789.92395000003"/>
    <n v="-732476.75668999972"/>
    <n v="35563119.782749981"/>
    <n v="35274659.092"/>
    <n v="145.131"/>
    <n v="140.405"/>
    <n v="0"/>
    <n v="0"/>
    <n v="64570.003380000002"/>
    <n v="-11062.96601"/>
    <n v="93200.695099999997"/>
    <n v="157175.15777000002"/>
    <n v="0"/>
    <n v="0"/>
    <n v="0"/>
    <n v="0"/>
    <n v="0"/>
    <n v="0"/>
    <s v="Incendio"/>
    <s v="Daños Sin Autos"/>
    <s v="Incendio"/>
    <x v="43"/>
    <x v="0"/>
    <n v="17351290.107669998"/>
    <n v="15439688.598989999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.5841150429544828"/>
    <n v="2.1379441856479042"/>
    <n v="-153947.54199"/>
    <n v="-34.045192385425771"/>
    <m/>
    <m/>
    <n v="1.7188249660361921"/>
    <n v="2.9287238883793298"/>
    <n v="5.335782225282644E-2"/>
    <n v="5.5699968033147342E-2"/>
    <n v="8.4808213530881624E-2"/>
    <n v="8.8305702503932632E-2"/>
    <m/>
    <m/>
    <m/>
    <n v="0"/>
    <m/>
    <n v="0"/>
    <m/>
    <n v="0"/>
    <m/>
    <n v="-114.95689395000936"/>
    <n v="44.37179052273877"/>
    <n v="-195.66448202566767"/>
    <n v="1.6771619466562033"/>
    <n v="-683.65905961958208"/>
    <n v="-40.702655290867348"/>
    <n v="69.280602800997784"/>
    <n v="-7.0386224941404745"/>
    <s v="Resto"/>
    <n v="2025"/>
    <n v="2"/>
    <d v="2026-08-03T00:00:00"/>
    <n v="1.0336597699512124"/>
    <s v="54 Incendio"/>
    <n v="-34.045192385425771"/>
    <n v="-36.192923888595161"/>
    <n v="-114.95689395000936"/>
    <n v="-114.46984238412927"/>
    <n v="2.0331465288113398E-3"/>
    <n v="2.509420469314683E-4"/>
    <m/>
    <m/>
    <m/>
    <m/>
    <n v="2.3055557376651654E-3"/>
    <n v="4.5708053409456806E-4"/>
    <x v="43"/>
    <x v="17"/>
  </r>
  <r>
    <n v="2026"/>
    <n v="6"/>
    <n v="76"/>
    <x v="15"/>
    <s v="Riesgos Catastroficos"/>
    <n v="48"/>
    <s v="98010bd9270f9b100b6214a21754fd33bdc8d41b2bc9f9dd16ff54d3c34ffd71"/>
    <s v="62494afd1a4895e2be1120874c058412e30b56ad7bf55525b0ac454fd367add2"/>
    <x v="17"/>
    <n v="319151.84912000003"/>
    <n v="371420.74998000002"/>
    <n v="718555.40899000014"/>
    <n v="801395.27399999998"/>
    <n v="45681.5288"/>
    <n v="-1499.8039100000001"/>
    <n v="80837.185719999994"/>
    <n v="147292.228"/>
    <n v="35563119.782749981"/>
    <n v="35274659.092"/>
    <n v="145.131"/>
    <n v="140.405"/>
    <n v="0"/>
    <n v="0"/>
    <n v="-0.42475000000000002"/>
    <n v="-49.962040000000002"/>
    <n v="0"/>
    <n v="0"/>
    <n v="0"/>
    <n v="0"/>
    <n v="0"/>
    <n v="0"/>
    <n v="0"/>
    <n v="0"/>
    <s v="Riesgos Catastroficos"/>
    <s v="Daños Sin Autos"/>
    <s v="Riesgos Catastroficos"/>
    <x v="44"/>
    <x v="0"/>
    <n v="1547102.12528"/>
    <n v="1710707.5392100001"/>
    <n v="558940177.29368985"/>
    <n v="533186385.44996989"/>
    <n v="535437122.91273993"/>
    <n v="512068683.5256899"/>
    <n v="23861872.30387"/>
    <n v="25393145.209070001"/>
    <n v="2047024.05226"/>
    <n v="2089187.4729500005"/>
    <n v="319151.84912000003"/>
    <n v="371420.74998000002"/>
    <n v="1.3374970960189025"/>
    <n v="1.4626811563592161"/>
    <n v="-52268.900859999994"/>
    <n v="-14.072692724575708"/>
    <n v="100"/>
    <n v="100"/>
    <n v="20.629009805169702"/>
    <n v="21.71152821080809"/>
    <n v="5.7099464680690631E-2"/>
    <n v="5.9605850147975661E-2"/>
    <n v="6.9660584012577215E-2"/>
    <n v="7.2533385057390695E-2"/>
    <m/>
    <m/>
    <m/>
    <n v="0"/>
    <m/>
    <n v="0"/>
    <m/>
    <n v="0"/>
    <m/>
    <n v="-3145.8334249842032"/>
    <n v="14.313415048654127"/>
    <n v="-0.40380186354175435"/>
    <n v="2.2316068416277615"/>
    <n v="-99.149854569589237"/>
    <m/>
    <m/>
    <m/>
    <s v="Resto"/>
    <n v="2025"/>
    <n v="2"/>
    <d v="2026-08-03T00:00:00"/>
    <n v="1.0336597699512124"/>
    <s v="55 Riesgos Catastroficos"/>
    <n v="-14.072692724575708"/>
    <n v="-16.870802392280435"/>
    <n v="-3145.8334249842037"/>
    <n v="-3046.6498682907654"/>
    <n v="2.0205072372152738E-3"/>
    <n v="1.7888984818589974E-4"/>
    <m/>
    <m/>
    <m/>
    <m/>
    <n v="2.2681333606498874E-3"/>
    <n v="2.1394361651683335E-4"/>
    <x v="44"/>
    <x v="17"/>
  </r>
  <r>
    <n v="2026"/>
    <n v="6"/>
    <n v="10"/>
    <x v="17"/>
    <s v="Terremoto y Erupcion Volcanica"/>
    <n v="10"/>
    <s v="4a44dc15364204a80fe80e9039455cc1608281820fe2b24f1e5233ade6af1dd5"/>
    <s v="62494afd1a4895e2be1120874c058412e30b56ad7bf55525b0ac454fd367add2"/>
    <x v="17"/>
    <n v="137737.40781"/>
    <n v="128415.03353"/>
    <n v="239432.75571"/>
    <n v="254886.97333000001"/>
    <n v="5276.8696599999994"/>
    <n v="1465.12257"/>
    <n v="5270.0751200000004"/>
    <n v="2385.4836399999995"/>
    <n v="35563119.782749981"/>
    <n v="35274659.092"/>
    <n v="145.131"/>
    <n v="140.405"/>
    <n v="0"/>
    <n v="0"/>
    <n v="35.100879999999997"/>
    <n v="223.43145000000001"/>
    <n v="30197.640429999999"/>
    <n v="-4164.7714599999999"/>
    <n v="0"/>
    <n v="0"/>
    <n v="0"/>
    <n v="0"/>
    <n v="0"/>
    <n v="0"/>
    <s v="Terremoto y Erupcion Volcanica"/>
    <s v="Daños Sin Autos"/>
    <s v="Riesgos Catastroficos"/>
    <x v="45"/>
    <x v="0"/>
    <n v="3435865.2452399996"/>
    <n v="3211255.1390500003"/>
    <n v="558940177.29368985"/>
    <n v="533186385.44996989"/>
    <n v="535437122.91273993"/>
    <n v="512068683.5256899"/>
    <n v="9433065.3521900009"/>
    <n v="9697566.7351200003"/>
    <n v="907474.54581000016"/>
    <n v="276437.41434000002"/>
    <n v="326169.30888999999"/>
    <n v="369970.02918000001"/>
    <n v="1.4601553436500108"/>
    <n v="1.3241985029599381"/>
    <n v="9322.3742800000036"/>
    <n v="7.2595661300217884"/>
    <n v="42.228806958796881"/>
    <n v="34.709577371609946"/>
    <n v="4.0088128601905888"/>
    <n v="3.9989047263304522"/>
    <n v="2.4642602805349446E-2"/>
    <n v="2.5724291782519355E-2"/>
    <n v="2.4084454711203327E-2"/>
    <n v="2.5077697125674269E-2"/>
    <m/>
    <m/>
    <m/>
    <n v="0"/>
    <m/>
    <n v="0"/>
    <m/>
    <n v="0"/>
    <m/>
    <n v="260.16574777085026"/>
    <n v="3.8311085883648297"/>
    <n v="1.1409276077148098"/>
    <n v="0.58148955079394904"/>
    <n v="-84.29008986872708"/>
    <n v="-825.07316956114562"/>
    <n v="0.11623716124895919"/>
    <n v="-5.3647949748483921"/>
    <s v="Resto"/>
    <n v="2025"/>
    <n v="2"/>
    <d v="2026-08-03T00:00:00"/>
    <n v="1.0336597699512124"/>
    <s v="56 Terremoto y Erupcion Volcanica"/>
    <n v="7.2595661300217884"/>
    <n v="3.7667995292922258"/>
    <n v="260.16574777085026"/>
    <n v="248.43742422891211"/>
    <n v="6.7326139318670713E-4"/>
    <n v="2.1320536275896813E-4"/>
    <m/>
    <m/>
    <m/>
    <m/>
    <n v="7.2138889030290345E-4"/>
    <n v="1.7535016752413414E-4"/>
    <x v="45"/>
    <x v="17"/>
  </r>
  <r>
    <n v="2026"/>
    <n v="6"/>
    <n v="76"/>
    <x v="15"/>
    <s v="Huracan y Otros Riesgos Hidrometeorologicos"/>
    <n v="48"/>
    <s v="98010bd9270f9b100b6214a21754fd33bdc8d41b2bc9f9dd16ff54d3c34ffd71"/>
    <s v="62494afd1a4895e2be1120874c058412e30b56ad7bf55525b0ac454fd367add2"/>
    <x v="17"/>
    <n v="160674.52878999998"/>
    <n v="182417.44771000001"/>
    <n v="360703.81209999998"/>
    <n v="397547.63338000001"/>
    <n v="45681.858970000001"/>
    <n v="-1538.00586"/>
    <n v="80903.547199999986"/>
    <n v="147302.45132999998"/>
    <n v="35563119.782749981"/>
    <n v="35274659.092"/>
    <n v="145.131"/>
    <n v="140.405"/>
    <n v="0"/>
    <n v="0"/>
    <n v="-9.4579999999999997E-2"/>
    <n v="-18.751080000000002"/>
    <n v="0"/>
    <n v="0"/>
    <n v="0"/>
    <n v="0"/>
    <n v="0"/>
    <n v="0"/>
    <n v="0"/>
    <n v="0"/>
    <s v="Huracan y Otros Riesgos Hidrometeorologicos"/>
    <s v="Daños Sin Autos"/>
    <s v="Riesgos Catastroficos"/>
    <x v="46"/>
    <x v="0"/>
    <n v="1547102.12528"/>
    <n v="1710707.5392100001"/>
    <n v="558940177.29368985"/>
    <n v="533186385.44996989"/>
    <n v="535437122.91273993"/>
    <n v="512068683.5256899"/>
    <n v="14428806.951679999"/>
    <n v="15695578.629980002"/>
    <n v="1139589.9410999997"/>
    <n v="1835326.74049"/>
    <n v="319151.84912000003"/>
    <n v="371420.74998000002"/>
    <n v="1.1135676659066538"/>
    <n v="1.1622218715885113"/>
    <n v="-21742.918920000026"/>
    <n v="-11.919319776124738"/>
    <n v="50.344226183564075"/>
    <n v="49.113423986091966"/>
    <n v="10.385515355744246"/>
    <n v="10.663274904034143"/>
    <n v="2.8746283648451176E-2"/>
    <n v="3.0008104017133132E-2"/>
    <n v="3.4212697977284844E-2"/>
    <n v="3.5623628934700967E-2"/>
    <m/>
    <m/>
    <m/>
    <n v="0"/>
    <m/>
    <n v="0"/>
    <m/>
    <n v="0"/>
    <m/>
    <n v="-3070.2005797299107"/>
    <n v="28.431301036958846"/>
    <n v="-0.84312431694859613"/>
    <n v="4.0086225160872484"/>
    <n v="-99.495602386635866"/>
    <m/>
    <m/>
    <m/>
    <s v="Resto"/>
    <n v="2025"/>
    <n v="2"/>
    <d v="2026-08-03T00:00:00"/>
    <n v="1.0336597699512124"/>
    <s v="57 Huracan y Otros Riesgos Hidrometeorologicos"/>
    <n v="-11.919319776124738"/>
    <n v="-14.787551199721575"/>
    <n v="-3070.2005797299107"/>
    <n v="-2973.4799070975751"/>
    <n v="1.0142636931278473E-3"/>
    <n v="1.2400329465527929E-4"/>
    <m/>
    <m/>
    <m/>
    <m/>
    <n v="1.1251514439509771E-3"/>
    <n v="1.3507596787987021E-4"/>
    <x v="46"/>
    <x v="17"/>
  </r>
  <r>
    <n v="2026"/>
    <n v="6"/>
    <n v="27"/>
    <x v="34"/>
    <s v="Diversos"/>
    <n v="21"/>
    <s v="6f4b6612125fb3a0daecd2799dfd6c9c299424fd920f9b308110a2c1fbd8f443"/>
    <s v="62494afd1a4895e2be1120874c058412e30b56ad7bf55525b0ac454fd367add2"/>
    <x v="17"/>
    <n v="353669.67242000002"/>
    <n v="364479.32279000001"/>
    <n v="716606.71158999996"/>
    <n v="766828.63819999993"/>
    <n v="119268.58496000007"/>
    <n v="120918.17965000001"/>
    <n v="265487.94302000006"/>
    <n v="252897.94181999998"/>
    <n v="35563119.782749981"/>
    <n v="35274659.092"/>
    <n v="145.131"/>
    <n v="140.405"/>
    <n v="0"/>
    <n v="0"/>
    <n v="116682.74877999999"/>
    <n v="123208.30448000001"/>
    <n v="351733.53892999998"/>
    <n v="355563.66339999996"/>
    <n v="0"/>
    <n v="0"/>
    <n v="0"/>
    <n v="0"/>
    <n v="0"/>
    <n v="0"/>
    <s v="Diversos"/>
    <s v="Daños Sin Autos"/>
    <s v="Diversos"/>
    <x v="52"/>
    <x v="0"/>
    <n v="7862685.1248199996"/>
    <n v="7432464.5520399995"/>
    <n v="558940177.29368985"/>
    <n v="533186385.44996989"/>
    <n v="535437122.91273993"/>
    <n v="512068683.5256899"/>
    <n v="18731365.569540001"/>
    <n v="19037256.571589999"/>
    <n v="4255932.8630999988"/>
    <n v="5127603.960119999"/>
    <n v="353669.67242000002"/>
    <n v="364479.32279000001"/>
    <n v="1.8881147298471381"/>
    <n v="1.9145580216317828"/>
    <n v="-10809.650369999988"/>
    <n v="-2.9657787682589976"/>
    <n v="100"/>
    <n v="100"/>
    <n v="4.4980775244779574"/>
    <n v="4.9038824233606446"/>
    <n v="6.3275049242732764E-2"/>
    <n v="6.6052512477293712E-2"/>
    <n v="6.8358707712014521E-2"/>
    <n v="7.1177819405102219E-2"/>
    <m/>
    <m/>
    <m/>
    <n v="0"/>
    <m/>
    <n v="0"/>
    <m/>
    <n v="0"/>
    <m/>
    <n v="-1.3642238865774536"/>
    <n v="33.723158715843411"/>
    <n v="33.175593809931641"/>
    <n v="2.8024075754128663"/>
    <n v="-5.2963602798862368"/>
    <n v="-1.0771979435061696"/>
    <n v="33.173620330593934"/>
    <n v="34.65154546498016"/>
    <s v="Resto"/>
    <n v="2025"/>
    <n v="2"/>
    <d v="2026-08-03T00:00:00"/>
    <n v="1.0336597699512124"/>
    <s v="63 Diversos"/>
    <n v="-2.9657787682589976"/>
    <n v="-6.1255704705225131"/>
    <n v="-1.3642238865774554"/>
    <n v="-4.5761681156672642"/>
    <n v="2.0150276915176396E-3"/>
    <n v="3.5649772330657311E-4"/>
    <m/>
    <m/>
    <m/>
    <m/>
    <n v="2.1703018131388968E-3"/>
    <n v="3.665532418194606E-4"/>
    <x v="52"/>
    <x v="17"/>
  </r>
  <r>
    <n v="2026"/>
    <n v="6"/>
    <n v="9"/>
    <x v="16"/>
    <s v="Miscelaneos"/>
    <n v="9"/>
    <s v="19581e27de7ced00ff1ce50b2047e7a567c76b1cbaebabe5ef03f7c3017bb5b7"/>
    <s v="62494afd1a4895e2be1120874c058412e30b56ad7bf55525b0ac454fd367add2"/>
    <x v="17"/>
    <n v="128728.27914"/>
    <n v="136584.77825"/>
    <n v="279765.95964000002"/>
    <n v="291940.67248000007"/>
    <n v="26666.369669999996"/>
    <n v="23843.876889999992"/>
    <n v="52457.913730000022"/>
    <n v="38737.951760000011"/>
    <n v="35563119.782749981"/>
    <n v="35274659.092"/>
    <n v="145.131"/>
    <n v="140.405"/>
    <n v="0"/>
    <n v="0"/>
    <n v="26525.72336"/>
    <n v="16432.144519999998"/>
    <n v="54551.843030000004"/>
    <n v="43477.83152"/>
    <n v="0"/>
    <n v="0"/>
    <n v="0"/>
    <n v="0"/>
    <n v="0"/>
    <n v="0"/>
    <s v="Miscelaneos"/>
    <s v="Daños Sin Autos"/>
    <s v="Diversos"/>
    <x v="53"/>
    <x v="0"/>
    <n v="2096632.9897100001"/>
    <n v="1704189.54003"/>
    <n v="558940177.29368985"/>
    <n v="533186385.44996989"/>
    <n v="535437122.91273993"/>
    <n v="512068683.5256899"/>
    <n v="8825960.7029900011"/>
    <n v="9299326.5157200005"/>
    <n v="1450320.2206299996"/>
    <n v="1811773.9441199994"/>
    <n v="163900.49447000001"/>
    <n v="159575.48352000001"/>
    <n v="1.458518607457546"/>
    <n v="1.4687598937311312"/>
    <n v="-7856.4991100000043"/>
    <n v="-5.7521044516540059"/>
    <n v="78.540506882706296"/>
    <n v="85.592583044175129"/>
    <n v="6.1397621697159934"/>
    <n v="8.0146471411622198"/>
    <n v="2.3030779387390673E-2"/>
    <n v="2.4041717249586151E-2"/>
    <n v="2.5616704022690406E-2"/>
    <n v="2.6673136367095899E-2"/>
    <m/>
    <m/>
    <m/>
    <n v="0"/>
    <m/>
    <n v="0"/>
    <m/>
    <n v="0"/>
    <m/>
    <n v="11.837390341432874"/>
    <n v="20.715238211953928"/>
    <n v="17.457199254192872"/>
    <n v="1.8386539255735179"/>
    <n v="61.425815892227817"/>
    <n v="25.470477994989025"/>
    <n v="48.624797782565402"/>
    <n v="37.794305616279729"/>
    <s v="Resto"/>
    <n v="2025"/>
    <n v="2"/>
    <d v="2026-08-03T00:00:00"/>
    <n v="1.0336597699512124"/>
    <s v="64 Miscelaneos"/>
    <n v="-5.7521044516540059"/>
    <n v="-8.8211631252763425"/>
    <n v="11.837390341432874"/>
    <n v="8.1955529203883621"/>
    <n v="7.8667440131532408E-4"/>
    <n v="2.1272765282998992E-4"/>
    <m/>
    <m/>
    <m/>
    <m/>
    <n v="8.2625940040476282E-4"/>
    <n v="2.1572556254330843E-4"/>
    <x v="53"/>
    <x v="17"/>
  </r>
  <r>
    <n v="2026"/>
    <n v="6"/>
    <n v="94"/>
    <x v="41"/>
    <s v="Tecnicos"/>
    <n v="7"/>
    <s v="7902699be42c8a8e46fbbb4501726517e86b22c56a189f7625a6da49081b2451"/>
    <s v="62494afd1a4895e2be1120874c058412e30b56ad7bf55525b0ac454fd367add2"/>
    <x v="17"/>
    <n v="118970.40140999999"/>
    <n v="99881.95395000001"/>
    <n v="237172.07889999996"/>
    <n v="205614.89565000002"/>
    <n v="16001.656830000004"/>
    <n v="-338543.37232000002"/>
    <n v="-154945.87796999997"/>
    <n v="-233766.42384999996"/>
    <n v="35563119.782749981"/>
    <n v="35274659.092"/>
    <n v="145.131"/>
    <n v="140.405"/>
    <n v="0"/>
    <n v="0"/>
    <n v="10734.934150000001"/>
    <n v="13315.46414"/>
    <n v="37270.022830000002"/>
    <n v="42909.219130000005"/>
    <n v="0"/>
    <n v="0"/>
    <n v="0"/>
    <n v="0"/>
    <n v="0"/>
    <n v="0"/>
    <s v="Tecnicos"/>
    <s v="Daños Sin Autos"/>
    <s v="Diversos"/>
    <x v="54"/>
    <x v="0"/>
    <n v="3631207.3068499998"/>
    <n v="3833520.1551100002"/>
    <n v="558940177.29368985"/>
    <n v="533186385.44996989"/>
    <n v="535437122.91273993"/>
    <n v="512068683.5256899"/>
    <n v="9905404.8665500041"/>
    <n v="9737930.0558699984"/>
    <n v="2805612.6424699998"/>
    <n v="3315830.0159999998"/>
    <n v="260039.21427"/>
    <n v="215540.16811000003"/>
    <n v="1.2010655093135705"/>
    <n v="1.0257000551137809"/>
    <n v="19088.447459999981"/>
    <n v="19.11100724917285"/>
    <n v="45.750946350142577"/>
    <n v="46.340296950601648"/>
    <n v="3.2763318465891844"/>
    <n v="2.6054892085766004"/>
    <n v="2.1284997257852895E-2"/>
    <n v="2.2219303876953742E-2"/>
    <n v="1.8733027825852497E-2"/>
    <n v="1.9505577506184098E-2"/>
    <m/>
    <m/>
    <m/>
    <n v="0"/>
    <m/>
    <n v="0"/>
    <m/>
    <n v="0"/>
    <m/>
    <n v="-104.72661943441469"/>
    <n v="13.450115861048943"/>
    <n v="-338.94348171189336"/>
    <n v="0.57034447976797309"/>
    <n v="-19.379947727454873"/>
    <n v="-13.14215549557124"/>
    <n v="28.803132745491801"/>
    <n v="31.031709292259031"/>
    <s v="Resto"/>
    <n v="2025"/>
    <n v="2"/>
    <d v="2026-08-03T00:00:00"/>
    <n v="1.0336597699512124"/>
    <s v="65 Tecnicos"/>
    <n v="19.11100724917285"/>
    <n v="15.232314066740491"/>
    <n v="-104.72661943441469"/>
    <n v="-104.57270329350033"/>
    <n v="6.6690459202918735E-4"/>
    <n v="1.4425583576626664E-4"/>
    <m/>
    <m/>
    <m/>
    <m/>
    <n v="5.8193755241724892E-4"/>
    <n v="1.0520606030604132E-4"/>
    <x v="54"/>
    <x v="17"/>
  </r>
  <r>
    <n v="2026"/>
    <n v="6"/>
    <n v="902"/>
    <x v="3"/>
    <s v="Total General"/>
    <n v="30"/>
    <s v="624b60c58c9d8bfb6ff1886c2fd605d2adeb6ea4da576068201b6c6958ce93f4"/>
    <s v="62494afd1a4895e2be1120874c058412e30b56ad7bf55525b0ac454fd367add2"/>
    <x v="18"/>
    <n v="9423778.7581500001"/>
    <n v="7393377.26566"/>
    <n v="20199832.685190003"/>
    <n v="15051151.37965"/>
    <n v="8515630.345180003"/>
    <n v="7744568.8933100002"/>
    <n v="16647116.337740002"/>
    <n v="15218934.297570003"/>
    <n v="35563119.782749981"/>
    <n v="35274659.092"/>
    <n v="145.131"/>
    <n v="140.405"/>
    <n v="0"/>
    <n v="0"/>
    <n v="8515630.3451800011"/>
    <n v="7744568.8933100002"/>
    <n v="-248520.22534999999"/>
    <n v="-637838.80148999998"/>
    <n v="0"/>
    <n v="0"/>
    <n v="0"/>
    <n v="0"/>
    <n v="9423778.7581499983"/>
    <n v="7393377.26566"/>
    <s v="Total General"/>
    <s v="Totales"/>
    <s v="Total General"/>
    <x v="0"/>
    <x v="0"/>
    <n v="9423778.7581500001"/>
    <n v="7393377.26566"/>
    <n v="558940177.29368985"/>
    <n v="533186385.44996989"/>
    <n v="535437122.91273993"/>
    <n v="512068683.5256899"/>
    <n v="558940177.29368985"/>
    <n v="533186385.44996989"/>
    <n v="290994775.94425023"/>
    <n v="269811598.98249996"/>
    <n v="9423778.7581500001"/>
    <n v="7393377.26566"/>
    <n v="1.686008474785015"/>
    <n v="1.3866402945417551"/>
    <n v="2030401.4924900001"/>
    <n v="27.462435900851446"/>
    <n v="100"/>
    <n v="100"/>
    <n v="100"/>
    <n v="100"/>
    <n v="1.686008474785015"/>
    <n v="1.7600159486300302"/>
    <n v="1.3866402945417551"/>
    <n v="1.4438253116271818"/>
    <m/>
    <m/>
    <n v="1.6860084747850148"/>
    <n v="0"/>
    <m/>
    <n v="0"/>
    <m/>
    <n v="2030401.4924899982"/>
    <n v="27.4624359008514"/>
    <n v="9.9561571792081249"/>
    <n v="90.363224389318347"/>
    <n v="104.75008396069789"/>
    <n v="2.926385986671959"/>
    <n v="9.9561571792081018"/>
    <n v="-61.037142179269523"/>
    <n v="-3426.5341314523325"/>
    <n v="-1214.1890514058698"/>
    <s v="Resto"/>
    <n v="2025"/>
    <n v="2"/>
    <d v="2026-08-03T00:00:00"/>
    <n v="1.0336597699512124"/>
    <s v="10 Total General"/>
    <n v="27.462435900851446"/>
    <n v="23.311789436158008"/>
    <n v="9.9561571792081249"/>
    <n v="6.3755796400956273"/>
    <n v="5.6799945585730094E-2"/>
    <n v="2.8426245770468928E-4"/>
    <n v="310731288.89393002"/>
    <n v="284421495.18147999"/>
    <n v="0.87374586591992798"/>
    <n v="0.80497839535179994"/>
    <n v="4.2598227950587778E-2"/>
    <n v="1.9227713064468455E-4"/>
    <x v="0"/>
    <x v="18"/>
  </r>
  <r>
    <n v="2026"/>
    <n v="6"/>
    <n v="37"/>
    <x v="27"/>
    <s v="Total General Sin Pensiones"/>
    <n v="25"/>
    <s v="b7a56873cd771f2c446d369b649430b65a756ba278ff97ec81bb6f55b2e73569"/>
    <s v="62494afd1a4895e2be1120874c058412e30b56ad7bf55525b0ac454fd367add2"/>
    <x v="18"/>
    <n v="7921715.0272200005"/>
    <n v="7089738.4457900003"/>
    <n v="15226870.96085"/>
    <n v="13544879.321680002"/>
    <n v="3365922.5312600005"/>
    <n v="2893779.26823"/>
    <n v="6787303.3849399975"/>
    <n v="5587227.2231199984"/>
    <n v="35563119.782749981"/>
    <n v="35274659.092"/>
    <n v="145.131"/>
    <n v="140.405"/>
    <n v="52127.908589999999"/>
    <n v="15485.10283"/>
    <n v="2883153.75905"/>
    <n v="2304919.4787300001"/>
    <n v="5043285.1291100001"/>
    <n v="4246101.1560800001"/>
    <n v="320632.37052"/>
    <n v="268282.68781000003"/>
    <n v="215409.31498000002"/>
    <n v="136426.49406999999"/>
    <n v="219892.6256"/>
    <n v="137490.40315"/>
    <s v="Total General Sin Pensiones"/>
    <s v="Totales"/>
    <s v="Total General Sin Pensiones"/>
    <x v="1"/>
    <x v="0"/>
    <n v="7921715.0272200005"/>
    <n v="7089738.4457900003"/>
    <n v="558940177.29368985"/>
    <n v="533186385.44996989"/>
    <n v="535437122.91273993"/>
    <n v="512068683.5256899"/>
    <n v="535437122.91273993"/>
    <n v="512068683.5256899"/>
    <n v="272087211.59836"/>
    <n v="252694789.22596997"/>
    <n v="7921715.0272200005"/>
    <n v="7089738.4457900003"/>
    <n v="1.4794855807020688"/>
    <n v="1.3845288090995544"/>
    <n v="831976.58143000025"/>
    <n v="11.734940404240746"/>
    <n v="100"/>
    <n v="100"/>
    <n v="100"/>
    <n v="100"/>
    <n v="1.4172742180703195"/>
    <n v="1.4794855807020688"/>
    <n v="1.329692325096933"/>
    <n v="1.3845288090995544"/>
    <n v="5.9882357199251085E-2"/>
    <n v="4.0230552900065775E-2"/>
    <n v="4.1067870752741188E-2"/>
    <n v="52349.682709999965"/>
    <n v="19.512881407791195"/>
    <n v="78982.820910000039"/>
    <n v="57.894048695170767"/>
    <n v="82402.222450000001"/>
    <n v="59.933072099658034"/>
    <n v="16.315800870285102"/>
    <n v="42.489820950315313"/>
    <n v="40.816446055896073"/>
    <n v="1.2370748744445175"/>
    <n v="25.086962284626281"/>
    <n v="18.774493205102072"/>
    <n v="57.168168866922599"/>
    <n v="54.283197550053217"/>
    <s v="Resto"/>
    <n v="2025"/>
    <n v="2"/>
    <d v="2026-08-03T00:00:00"/>
    <n v="1.0336597699512124"/>
    <s v="11 Total General Sin Pensiones"/>
    <n v="11.734940404240746"/>
    <n v="8.0964391305608192"/>
    <n v="16.315800870285113"/>
    <n v="12.528129904654289"/>
    <n v="4.2816465635941901E-2"/>
    <n v="2.1888775835053381E-4"/>
    <m/>
    <m/>
    <m/>
    <m/>
    <n v="3.8335130805225132E-2"/>
    <n v="1.9169200232266307E-4"/>
    <x v="1"/>
    <x v="18"/>
  </r>
  <r>
    <n v="2026"/>
    <n v="6"/>
    <n v="74"/>
    <x v="13"/>
    <s v="Vida Total"/>
    <n v="46"/>
    <s v="25fc0e7096fc653718202dc30b0c580b8ab87eac11a700cba03a7c021bc35b0c"/>
    <s v="62494afd1a4895e2be1120874c058412e30b56ad7bf55525b0ac454fd367add2"/>
    <x v="18"/>
    <n v="1501055.2665799998"/>
    <n v="369830.19327999995"/>
    <n v="1559073.3737299999"/>
    <n v="429553.46635999996"/>
    <n v="289141.68794999999"/>
    <n v="266497.61461000005"/>
    <n v="587637.81634999998"/>
    <n v="525663.87651999993"/>
    <n v="35563119.782749981"/>
    <n v="35274659.092"/>
    <n v="145.131"/>
    <n v="140.405"/>
    <n v="0"/>
    <n v="0"/>
    <n v="290321.07608999999"/>
    <n v="268321.12688"/>
    <n v="260199.23381999999"/>
    <n v="285290.73229000001"/>
    <n v="1501055.2665799998"/>
    <n v="369830.19327999995"/>
    <n v="0"/>
    <n v="0"/>
    <n v="0"/>
    <n v="0"/>
    <s v="Vida Total"/>
    <s v="Totales"/>
    <s v="Vida Total"/>
    <x v="2"/>
    <x v="0"/>
    <n v="11913490.27224"/>
    <n v="12179486.698700001"/>
    <n v="558940177.29368985"/>
    <n v="533186385.44996989"/>
    <n v="535437122.91273993"/>
    <n v="512068683.5256899"/>
    <n v="229504437.01060998"/>
    <n v="215530450.89256996"/>
    <n v="107972465.57320999"/>
    <n v="106915701.13472"/>
    <n v="1501055.2665799998"/>
    <n v="369830.19327999995"/>
    <n v="0.65404193754676998"/>
    <n v="0.17159069252090967"/>
    <n v="1131225.0732999998"/>
    <n v="305.87688454185911"/>
    <n v="100"/>
    <n v="100"/>
    <n v="12.599626409043671"/>
    <n v="3.0365006541652892"/>
    <n v="0.26855383233459784"/>
    <n v="0.28034202380559003"/>
    <n v="6.9362272438350178E-2"/>
    <n v="7.222277112000855E-2"/>
    <n v="0.65404193754676998"/>
    <m/>
    <m/>
    <n v="1131225.0732999998"/>
    <n v="305.87688454185911"/>
    <n v="0"/>
    <m/>
    <n v="0"/>
    <m/>
    <n v="8.4969140805023269"/>
    <n v="19.262561105346883"/>
    <n v="72.059453082088837"/>
    <n v="0.26779205829466723"/>
    <n v="8.1991118127045404"/>
    <n v="-8.7950625905696569"/>
    <n v="111.57645310010314"/>
    <n v="94.051820304926594"/>
    <s v="Resto"/>
    <n v="2025"/>
    <n v="2"/>
    <d v="2026-08-03T00:00:00"/>
    <n v="1.0336597699512124"/>
    <s v="12 Vida Total"/>
    <n v="305.87688454185911"/>
    <n v="292.66003799394844"/>
    <n v="8.4969140805023358"/>
    <n v="4.9638548723079952"/>
    <n v="4.3839612026564502E-3"/>
    <n v="4.2777085606993297E-5"/>
    <m/>
    <m/>
    <m/>
    <m/>
    <n v="1.215735329172799E-3"/>
    <n v="2.9443365759805365E-6"/>
    <x v="2"/>
    <x v="18"/>
  </r>
  <r>
    <n v="2026"/>
    <n v="6"/>
    <n v="60"/>
    <x v="61"/>
    <s v="Vida Individual"/>
    <n v="210"/>
    <s v="d29d53701d3c859e29e1b90028eec1ca8e2f29439198b6e036c60951fb458aa1"/>
    <s v="62494afd1a4895e2be1120874c058412e30b56ad7bf55525b0ac454fd367add2"/>
    <x v="18"/>
    <n v="562710.45205999992"/>
    <n v="547641.7064400001"/>
    <n v="1141444.3606199999"/>
    <n v="1072010.5728500001"/>
    <n v="217128.29172999994"/>
    <n v="262342.03363999998"/>
    <n v="417205.96391999989"/>
    <n v="626052.29796000011"/>
    <n v="35563119.782749981"/>
    <n v="35274659.092"/>
    <n v="145.131"/>
    <n v="140.405"/>
    <n v="0"/>
    <n v="0"/>
    <n v="199006.96530000001"/>
    <n v="233823.65005000003"/>
    <n v="416341.42720999999"/>
    <n v="398608.86307000002"/>
    <n v="99324.788830000005"/>
    <n v="90823.075360000003"/>
    <n v="345954.57522"/>
    <n v="310898.59531"/>
    <n v="117431.08801000001"/>
    <n v="145920.03577000002"/>
    <s v="Vida Individual"/>
    <s v="Vida"/>
    <s v="Vida"/>
    <x v="3"/>
    <x v="0"/>
    <n v="2122955.09326"/>
    <n v="1886412.94463"/>
    <n v="558940177.29368985"/>
    <n v="533186385.44996989"/>
    <n v="535437122.91273993"/>
    <n v="512068683.5256899"/>
    <n v="171635604.89679998"/>
    <n v="160803690.49424002"/>
    <n v="79251984.91757001"/>
    <n v="77260926.294649988"/>
    <n v="2122955.09326"/>
    <n v="1886412.94463"/>
    <n v="0.32785181862373086"/>
    <n v="0.34056538426250643"/>
    <n v="15068.745619999827"/>
    <n v="2.7515701311274787"/>
    <n v="26.505998824304118"/>
    <n v="29.030849687442867"/>
    <n v="26.505998824304118"/>
    <n v="29.030849687442867"/>
    <n v="0.10067453994532388"/>
    <n v="0.10509365674888117"/>
    <n v="0.10271111967306348"/>
    <n v="0.10694692412536991"/>
    <n v="5.7869571345480104E-2"/>
    <n v="0.20156340837789075"/>
    <n v="6.8418838900360018E-2"/>
    <n v="8501.7134700000024"/>
    <n v="9.3607416796902534"/>
    <n v="35055.979909999995"/>
    <n v="11.275695818131748"/>
    <n v="-28488.94776000001"/>
    <n v="-19.523671036446601"/>
    <n v="-17.234654044057919"/>
    <n v="38.58614869070324"/>
    <n v="47.903954456898603"/>
    <n v="0.27397205502907601"/>
    <n v="-14.890146801897474"/>
    <n v="4.4486126082163846"/>
    <n v="47.798982348115494"/>
    <n v="58.659922473660117"/>
    <s v="Resto"/>
    <n v="2025"/>
    <n v="2"/>
    <d v="2026-08-03T00:00:00"/>
    <n v="1.0336597699512124"/>
    <s v="13 Vida Individual"/>
    <n v="2.7515701311274787"/>
    <n v="-0.59439951312294648"/>
    <n v="-17.234654044057919"/>
    <n v="-19.929798603027272"/>
    <n v="3.2096294351927515E-3"/>
    <n v="1.0748681497488773E-5"/>
    <m/>
    <m/>
    <m/>
    <m/>
    <n v="3.0340370378207178E-3"/>
    <n v="1.1598478095786865E-5"/>
    <x v="3"/>
    <x v="18"/>
  </r>
  <r>
    <n v="2026"/>
    <n v="6"/>
    <n v="68"/>
    <x v="70"/>
    <s v="Vida Gpo y Col"/>
    <n v="213"/>
    <s v="d48ff4b2f68a10fd7c86f185a6ccede0dc0f2c48538d697cb33b6ada3f1e85db"/>
    <s v="62494afd1a4895e2be1120874c058412e30b56ad7bf55525b0ac454fd367add2"/>
    <x v="18"/>
    <n v="1187279.3035799998"/>
    <n v="1076794.99083"/>
    <n v="1286416.0072699997"/>
    <n v="1187977.4396700002"/>
    <n v="82723.058009999979"/>
    <n v="119543.90405"/>
    <n v="198422.59624999997"/>
    <n v="222208.06258"/>
    <n v="35563119.782749981"/>
    <n v="35274659.092"/>
    <n v="145.131"/>
    <n v="140.405"/>
    <n v="-764.38480000000004"/>
    <n v="-937.87075000000004"/>
    <n v="1660.6852900000001"/>
    <n v="19991.60383"/>
    <n v="-21113.682629999999"/>
    <n v="24596.323100000001"/>
    <n v="1183209.25973"/>
    <n v="1072430.14163"/>
    <n v="4070.04385"/>
    <n v="4364.8492000000006"/>
    <n v="0"/>
    <n v="0"/>
    <s v="Vida Gpo y Col"/>
    <s v="Vida"/>
    <s v="Vida"/>
    <x v="4"/>
    <x v="0"/>
    <n v="1187279.3035799998"/>
    <n v="1076794.99083"/>
    <n v="558940177.29368985"/>
    <n v="533186385.44996989"/>
    <n v="535437122.91273993"/>
    <n v="512068683.5256899"/>
    <n v="57868832.11381001"/>
    <n v="54726760.39833001"/>
    <n v="28720480.655640002"/>
    <n v="29654774.840070006"/>
    <n v="1187279.3035799998"/>
    <n v="1076794.99083"/>
    <n v="2.0516731722613488"/>
    <n v="1.9675840173847718"/>
    <n v="110484.31274999981"/>
    <n v="10.260477963854363"/>
    <n v="100"/>
    <n v="100"/>
    <n v="100"/>
    <n v="100"/>
    <n v="0.21241616756351994"/>
    <n v="0.22174019184947147"/>
    <n v="0.20195470481138875"/>
    <n v="0.21028331266346195"/>
    <n v="2.0446399495379399"/>
    <n v="7.0332227234091898E-3"/>
    <m/>
    <n v="110779.11810000008"/>
    <n v="10.329728137967621"/>
    <n v="-294.80535000000054"/>
    <n v="-6.7540786976099998"/>
    <n v="0"/>
    <m/>
    <n v="-30.801107202086577"/>
    <n v="6.9674471508570379"/>
    <n v="11.101825794885508"/>
    <n v="0.28802811137408729"/>
    <n v="-91.693086236993523"/>
    <n v="-185.84080858004342"/>
    <n v="-7.8654459248163864"/>
    <n v="81.278830777759609"/>
    <s v="Resto"/>
    <n v="2025"/>
    <n v="2"/>
    <d v="2026-08-03T00:00:00"/>
    <n v="1.0336597699512124"/>
    <s v="14 Vida Gpo y Col"/>
    <n v="10.260477963854363"/>
    <n v="6.669990618923423"/>
    <n v="-30.80110720208658"/>
    <n v="-33.054478069530049"/>
    <n v="3.6172754671933492E-3"/>
    <n v="4.2093628057769471E-4"/>
    <m/>
    <m/>
    <m/>
    <m/>
    <n v="3.362250003254907E-3"/>
    <n v="3.8713868654679975E-4"/>
    <x v="4"/>
    <x v="18"/>
  </r>
  <r>
    <n v="2026"/>
    <n v="6"/>
    <n v="18"/>
    <x v="24"/>
    <s v="Accidentes y Enfermedades Total"/>
    <n v="5"/>
    <s v="ef2d127de37b942baad06145e54b0c619a1f22327b2ebbcfbec78f5564afe39d"/>
    <s v="62494afd1a4895e2be1120874c058412e30b56ad7bf55525b0ac454fd367add2"/>
    <x v="18"/>
    <n v="544766.75136999995"/>
    <n v="529753.69429000001"/>
    <n v="1049921.1727399998"/>
    <n v="1001601.2761999998"/>
    <n v="20697.18648"/>
    <n v="25652.505939999999"/>
    <n v="54900.650000000009"/>
    <n v="47120.336139999999"/>
    <n v="35563119.782749981"/>
    <n v="35274659.092"/>
    <n v="145.131"/>
    <n v="140.405"/>
    <n v="0"/>
    <n v="0"/>
    <n v="25609.902449999998"/>
    <n v="27893.20938"/>
    <n v="530954.18067000003"/>
    <n v="518295.69050999999"/>
    <n v="0"/>
    <n v="0"/>
    <n v="0"/>
    <n v="0"/>
    <n v="0"/>
    <n v="0"/>
    <s v="Accidentes y Enfermedades Total"/>
    <s v="Totales"/>
    <s v="Accidentes y Enfermedades Total"/>
    <x v="18"/>
    <x v="0"/>
    <n v="12682763.976389999"/>
    <n v="13516428.326850001"/>
    <n v="558940177.29368985"/>
    <n v="533186385.44996989"/>
    <n v="535437122.91273993"/>
    <n v="512068683.5256899"/>
    <n v="104862690.40417002"/>
    <n v="96161356.508719951"/>
    <n v="73824842.736680001"/>
    <n v="63674470.30387"/>
    <n v="544766.75136999995"/>
    <n v="529753.69429000001"/>
    <n v="0.51950483939551528"/>
    <n v="0.55090081247134004"/>
    <n v="15013.05707999994"/>
    <n v="2.8339693034366009"/>
    <n v="100"/>
    <n v="100"/>
    <n v="4.2953314623226273"/>
    <n v="3.9193319527885877"/>
    <n v="9.7464232041375942E-2"/>
    <n v="0.10174243212844629"/>
    <n v="9.935619302111906E-2"/>
    <n v="0.10345364036764473"/>
    <m/>
    <m/>
    <m/>
    <n v="0"/>
    <m/>
    <n v="0"/>
    <m/>
    <n v="0"/>
    <m/>
    <n v="-19.317097018085704"/>
    <n v="3.7992749058105941"/>
    <n v="4.8423458328838374"/>
    <n v="2.8035530741085571E-2"/>
    <n v="-8.1858881812186919"/>
    <n v="2.4423298112982827"/>
    <n v="4.8233733497838545"/>
    <n v="5.3817174039308036"/>
    <s v="Resto"/>
    <n v="2025"/>
    <n v="2"/>
    <d v="2026-08-03T00:00:00"/>
    <n v="1.0336597699512124"/>
    <s v="28 Accidentes y Enfermedades Total"/>
    <n v="2.8339693034366009"/>
    <n v="-0.514683561409921"/>
    <n v="-19.317097018085708"/>
    <n v="-21.944429562425132"/>
    <n v="2.952275219817098E-3"/>
    <n v="2.6988527815536015E-5"/>
    <m/>
    <m/>
    <m/>
    <m/>
    <n v="2.8347624977617756E-3"/>
    <n v="3.0349170518158255E-5"/>
    <x v="18"/>
    <x v="18"/>
  </r>
  <r>
    <n v="2026"/>
    <n v="6"/>
    <n v="22"/>
    <x v="29"/>
    <s v="Accidentes Personales"/>
    <n v="16"/>
    <s v="b17ef6d19c7a5b1ee83b907c595526dcb1eb06db8227d650d5dda0a9f4ce8cd9"/>
    <s v="62494afd1a4895e2be1120874c058412e30b56ad7bf55525b0ac454fd367add2"/>
    <x v="18"/>
    <n v="48365.242259999999"/>
    <n v="48989.569149999996"/>
    <n v="93956.74040000001"/>
    <n v="95703.275450000016"/>
    <n v="13818.40158"/>
    <n v="15478.444199999998"/>
    <n v="31412.543120000002"/>
    <n v="34595.040299999993"/>
    <n v="35563119.782749981"/>
    <n v="35274659.092"/>
    <n v="145.131"/>
    <n v="140.405"/>
    <n v="0"/>
    <n v="0"/>
    <n v="13814.37601"/>
    <n v="15469.889140000001"/>
    <n v="47101.859219999998"/>
    <n v="48135.752329999996"/>
    <n v="0"/>
    <n v="0"/>
    <n v="0"/>
    <n v="0"/>
    <n v="0"/>
    <n v="0"/>
    <s v="Accidentes Personales"/>
    <s v="Accidentes y Enfermedades"/>
    <s v="Accidentes Personales"/>
    <x v="19"/>
    <x v="0"/>
    <n v="18235846.34637"/>
    <n v="17846008.112819999"/>
    <n v="558940177.29368985"/>
    <n v="533186385.44996989"/>
    <n v="535437122.91273993"/>
    <n v="512068683.5256899"/>
    <n v="3258047.170789999"/>
    <n v="3201354.5602400005"/>
    <n v="762805.7273899999"/>
    <n v="869289.54186999996"/>
    <n v="3717855.9751999998"/>
    <n v="3386900.2049600002"/>
    <n v="1.4844856358624352"/>
    <n v="1.5302762698776897"/>
    <n v="-624.32688999999664"/>
    <n v="-1.2744077991141078"/>
    <n v="1.3008906902962591"/>
    <n v="1.4464426521412246"/>
    <n v="0.2652207160630497"/>
    <n v="0.27451275848522932"/>
    <n v="8.6530266072798231E-3"/>
    <n v="9.0328518868651678E-3"/>
    <n v="9.188075781165421E-3"/>
    <n v="9.5669918364656732E-3"/>
    <m/>
    <m/>
    <m/>
    <n v="0"/>
    <m/>
    <n v="0"/>
    <m/>
    <n v="0"/>
    <m/>
    <n v="-10.724867425629236"/>
    <n v="28.570934279033633"/>
    <n v="31.595387484643755"/>
    <n v="1.8115230502110613"/>
    <n v="-10.701519028467976"/>
    <n v="-2.1478694316690583"/>
    <n v="29.328727652717063"/>
    <n v="32.138043743337505"/>
    <s v="Resto"/>
    <n v="2025"/>
    <n v="2"/>
    <d v="2026-08-03T00:00:00"/>
    <n v="1.0336597699512124"/>
    <s v="29 Accidentes Personales"/>
    <n v="-1.2744077991141078"/>
    <n v="-4.4892767708801928"/>
    <n v="-10.72486742562924"/>
    <n v="-13.631994617934637"/>
    <n v="2.6419712605071861E-4"/>
    <n v="2.2036976030818988E-4"/>
    <m/>
    <m/>
    <m/>
    <m/>
    <n v="2.708623307549109E-4"/>
    <n v="2.3417454621507756E-4"/>
    <x v="19"/>
    <x v="18"/>
  </r>
  <r>
    <n v="2026"/>
    <n v="6"/>
    <n v="23"/>
    <x v="28"/>
    <s v="AP Individual"/>
    <n v="17"/>
    <s v="4523540f1504cd17100c4835e85b7eefd49911580f8efff0599a8f283be6b9e3"/>
    <s v="62494afd1a4895e2be1120874c058412e30b56ad7bf55525b0ac454fd367add2"/>
    <x v="18"/>
    <n v="5050.1629899999998"/>
    <n v="4000.5139399999998"/>
    <n v="9696.3240399999995"/>
    <n v="7060.0656700000018"/>
    <n v="23.500880000000002"/>
    <n v="2021.9733200000001"/>
    <n v="2428.3354600000002"/>
    <n v="4229.0562399999981"/>
    <n v="35563119.782749981"/>
    <n v="35274659.092"/>
    <n v="145.131"/>
    <n v="140.405"/>
    <n v="0"/>
    <n v="0"/>
    <n v="0.15868000000000002"/>
    <n v="442.44367999999997"/>
    <n v="1119.0878"/>
    <n v="726.53810999999996"/>
    <n v="0"/>
    <n v="0"/>
    <n v="0"/>
    <n v="0"/>
    <n v="0"/>
    <n v="0"/>
    <s v="AP Individual"/>
    <s v="Accidentes y Enfermedades"/>
    <s v="Accidentes Personales"/>
    <x v="20"/>
    <x v="0"/>
    <n v="12771305.68936"/>
    <n v="12724961.123440001"/>
    <n v="558940177.29368985"/>
    <n v="533186385.44996989"/>
    <n v="535437122.91273993"/>
    <n v="512068683.5256899"/>
    <n v="1831690.0583299999"/>
    <n v="1927936.4523199999"/>
    <n v="148204.84184000004"/>
    <n v="240716.59444999998"/>
    <n v="4368954.5124700004"/>
    <n v="3785405.7823000001"/>
    <n v="0.27571056396977806"/>
    <n v="0.20750237567145666"/>
    <n v="1049.64905"/>
    <n v="26.23785507919014"/>
    <n v="0.11559202494751716"/>
    <n v="0.10568256535946063"/>
    <n v="3.9543043701533033E-2"/>
    <n v="3.1438319545282208E-2"/>
    <n v="9.0352477691837832E-4"/>
    <n v="9.4318506765602502E-4"/>
    <n v="7.5030309272129333E-4"/>
    <n v="7.812455767565599E-4"/>
    <m/>
    <m/>
    <m/>
    <n v="0"/>
    <m/>
    <n v="0"/>
    <m/>
    <n v="0"/>
    <m/>
    <n v="-98.837725514597778"/>
    <n v="0.46534894114377884"/>
    <n v="50.542839003330663"/>
    <n v="1.5857025794994768E-2"/>
    <n v="-99.96413554828041"/>
    <n v="54.030158170230067"/>
    <n v="1.4179405762443305E-2"/>
    <n v="60.897518507322346"/>
    <s v="Resto"/>
    <n v="2025"/>
    <n v="2"/>
    <d v="2026-08-03T00:00:00"/>
    <n v="1.0336597699512124"/>
    <s v="30 AP Individual"/>
    <n v="26.23785507919014"/>
    <n v="22.127085477215029"/>
    <n v="-98.837725514597778"/>
    <n v="-98.875573453480655"/>
    <n v="2.7265110876755071E-5"/>
    <n v="7.601631508453308E-6"/>
    <m/>
    <m/>
    <m/>
    <m/>
    <n v="1.9981613311218506E-5"/>
    <n v="4.3057235909298325E-6"/>
    <x v="20"/>
    <x v="18"/>
  </r>
  <r>
    <n v="2026"/>
    <n v="6"/>
    <n v="119"/>
    <x v="62"/>
    <s v="AP Gpo y Col"/>
    <n v="217"/>
    <s v="16badfc6202cb3f8889e0f2779b19218af4cbb736e56acadce8148aba9a7a9f8"/>
    <s v="62494afd1a4895e2be1120874c058412e30b56ad7bf55525b0ac454fd367add2"/>
    <x v="18"/>
    <n v="21283.534480000002"/>
    <n v="28183.509340000001"/>
    <n v="54232.35759"/>
    <n v="61386.28029000001"/>
    <n v="18703.47812"/>
    <n v="19612.975979999999"/>
    <n v="37696.568669999993"/>
    <n v="40783.696089999998"/>
    <n v="35563119.782749981"/>
    <n v="35274659.092"/>
    <n v="145.131"/>
    <n v="140.405"/>
    <n v="0"/>
    <n v="0"/>
    <n v="13678.867279999999"/>
    <n v="13969.30968"/>
    <n v="18359.75792"/>
    <n v="22271.915519999999"/>
    <n v="0"/>
    <n v="0"/>
    <n v="0"/>
    <n v="0"/>
    <n v="0"/>
    <n v="0"/>
    <s v="AP Gpo y Col"/>
    <s v="Accidentes y Enfermedades"/>
    <s v="Accidentes Personales"/>
    <x v="21"/>
    <x v="0"/>
    <n v="565259.48696000001"/>
    <n v="785916.87945000001"/>
    <n v="558940177.29368985"/>
    <n v="533186385.44996989"/>
    <n v="535437122.91273993"/>
    <n v="512068683.5256899"/>
    <n v="1426357.1124600004"/>
    <n v="1273418.1079200001"/>
    <n v="614600.88751999999"/>
    <n v="628572.9474200001"/>
    <n v="407033.78057"/>
    <n v="408210.44712000003"/>
    <n v="1.4921602938055851"/>
    <n v="2.2132172587081329"/>
    <n v="-6899.9748599999984"/>
    <n v="-24.4823126061419"/>
    <n v="5.2289356549707167"/>
    <n v="6.9041616986629943"/>
    <n v="3.76526798240294"/>
    <n v="3.5860674426185337"/>
    <n v="3.807837644280985E-3"/>
    <n v="3.9749829754461338E-3"/>
    <n v="5.285864401097789E-3"/>
    <n v="5.5038533397416926E-3"/>
    <m/>
    <m/>
    <m/>
    <n v="0"/>
    <m/>
    <n v="0"/>
    <m/>
    <n v="0"/>
    <m/>
    <n v="-4.637225176472171"/>
    <n v="87.877688443033435"/>
    <n v="69.590254866394147"/>
    <n v="3.0431908739134976"/>
    <n v="-2.0791464048923736"/>
    <n v="-17.565429414847202"/>
    <n v="74.50461677982733"/>
    <n v="62.721635538962396"/>
    <s v="Resto"/>
    <n v="2025"/>
    <n v="2"/>
    <d v="2026-08-03T00:00:00"/>
    <n v="1.0336597699512124"/>
    <s v="31 AP Gpo y Col"/>
    <n v="-24.4823126061419"/>
    <n v="-26.941446703084466"/>
    <n v="-4.637225176472171"/>
    <n v="-7.7425884263360221"/>
    <n v="1.524960631162219E-4"/>
    <n v="2.2265423424099699E-4"/>
    <m/>
    <m/>
    <m/>
    <m/>
    <n v="1.7373732380152979E-4"/>
    <n v="4.8983306342435427E-4"/>
    <x v="21"/>
    <x v="18"/>
  </r>
  <r>
    <n v="2026"/>
    <n v="6"/>
    <n v="704"/>
    <x v="54"/>
    <s v="Gastos Medicos"/>
    <n v="51"/>
    <s v="031b4af5197ec30a926f48cf40e11a7dbc470048a21e4003b7a3c07c5dab1baa"/>
    <s v="62494afd1a4895e2be1120874c058412e30b56ad7bf55525b0ac454fd367add2"/>
    <x v="18"/>
    <n v="372093.32514999999"/>
    <n v="228500.92205000002"/>
    <n v="2356714.9115399998"/>
    <n v="1918025.1949599998"/>
    <n v="1442066.72468"/>
    <n v="839804.37449999992"/>
    <n v="2664695.5453499998"/>
    <n v="1609182.0814700001"/>
    <n v="35563119.782749981"/>
    <n v="35274659.092"/>
    <n v="145.131"/>
    <n v="140.405"/>
    <n v="0"/>
    <n v="0"/>
    <n v="1309076.4168199999"/>
    <n v="748684.05950999993"/>
    <n v="1449692.2460099999"/>
    <n v="1047676.88644"/>
    <n v="0"/>
    <n v="0"/>
    <n v="0"/>
    <n v="0"/>
    <n v="0"/>
    <n v="0"/>
    <s v="Gastos Medicos"/>
    <s v="Accidentes y Enfermedades"/>
    <s v="Gastos Medicos"/>
    <x v="22"/>
    <x v="0"/>
    <n v="372810.95779000001"/>
    <n v="232013.13712999999"/>
    <n v="558940177.29368985"/>
    <n v="533186385.44996989"/>
    <n v="535437122.91273993"/>
    <n v="512068683.5256899"/>
    <n v="98610475.131789997"/>
    <n v="90208136.069440037"/>
    <n v="71280271.095210001"/>
    <n v="60948248.666680008"/>
    <n v="372810.95779000001"/>
    <n v="232013.13712999999"/>
    <n v="0.37733650979037286"/>
    <n v="0.25330411646473389"/>
    <n v="143592.40309999997"/>
    <n v="62.841060688840209"/>
    <n v="99.80750763221819"/>
    <n v="98.486199909433566"/>
    <n v="99.80750763221819"/>
    <n v="98.486199909433566"/>
    <n v="6.6571225377217255E-2"/>
    <n v="6.9493374520959383E-2"/>
    <n v="4.2855730807372761E-2"/>
    <n v="4.4623100260052589E-2"/>
    <m/>
    <m/>
    <m/>
    <n v="0"/>
    <m/>
    <n v="0"/>
    <m/>
    <n v="0"/>
    <m/>
    <n v="71.7146002649216"/>
    <n v="387.55511781853846"/>
    <n v="367.52778368055601"/>
    <n v="2.0230937712818355"/>
    <n v="74.850312383673099"/>
    <n v="38.372074899547101"/>
    <n v="90.300297902743281"/>
    <n v="71.461351223851466"/>
    <s v="Resto"/>
    <n v="2025"/>
    <n v="2"/>
    <d v="2026-08-03T00:00:00"/>
    <n v="1.0336597699512124"/>
    <s v="32 Gastos Medicos"/>
    <n v="62.841060688840209"/>
    <n v="57.538355871706337"/>
    <n v="71.714600264921586"/>
    <n v="66.122940310452762"/>
    <n v="6.6268508666754624E-3"/>
    <n v="1.4238284162078016E-5"/>
    <m/>
    <m/>
    <m/>
    <m/>
    <n v="5.428453439139923E-3"/>
    <n v="6.4162975417979476E-6"/>
    <x v="22"/>
    <x v="18"/>
  </r>
  <r>
    <n v="2026"/>
    <n v="6"/>
    <n v="112"/>
    <x v="66"/>
    <s v="GMM. Individual"/>
    <n v="231"/>
    <s v="138d9e809e386a7b800791d1f664f56d1c55f3d1ba411b950862729bc486c5ce"/>
    <s v="62494afd1a4895e2be1120874c058412e30b56ad7bf55525b0ac454fd367add2"/>
    <x v="18"/>
    <n v="184352.63690000001"/>
    <n v="169247.04669999998"/>
    <n v="391818.17447999999"/>
    <n v="353950.76484999998"/>
    <n v="152023.29600000003"/>
    <n v="134235.86353999999"/>
    <n v="302993.13696000003"/>
    <n v="267221.97091999999"/>
    <n v="35563119.782749981"/>
    <n v="35274659.092"/>
    <n v="145.131"/>
    <n v="140.405"/>
    <n v="0"/>
    <n v="0"/>
    <n v="86939.271389999994"/>
    <n v="104978.32562999999"/>
    <n v="109289.06529000001"/>
    <n v="116818.45623000001"/>
    <n v="0"/>
    <n v="0"/>
    <n v="0"/>
    <n v="0"/>
    <n v="0"/>
    <n v="0"/>
    <s v="GMM. Individual"/>
    <s v="Accidentes y Enfermedades"/>
    <s v="Gastos Medicos"/>
    <x v="23"/>
    <x v="0"/>
    <n v="361437.93745999999"/>
    <n v="322670.54385000002"/>
    <n v="558940177.29368985"/>
    <n v="533186385.44996989"/>
    <n v="535437122.91273993"/>
    <n v="512068683.5256899"/>
    <n v="47491324.482370012"/>
    <n v="42836881.990619987"/>
    <n v="33535124.903859999"/>
    <n v="29112160.675519999"/>
    <n v="361437.93745999999"/>
    <n v="322670.54385000002"/>
    <n v="0.38818171299567861"/>
    <n v="0.39509655893503193"/>
    <n v="15105.590200000035"/>
    <n v="8.9251721046427193"/>
    <n v="51.00533668256729"/>
    <n v="52.451966851575371"/>
    <n v="51.00533668256729"/>
    <n v="52.451966851575371"/>
    <n v="3.2982534516056747E-2"/>
    <n v="3.4430305447843201E-2"/>
    <n v="3.1742567199492158E-2"/>
    <n v="3.3051630014689047E-2"/>
    <m/>
    <m/>
    <m/>
    <n v="0"/>
    <m/>
    <n v="0"/>
    <m/>
    <n v="0"/>
    <m/>
    <n v="13.250879452717701"/>
    <n v="82.463315174853363"/>
    <n v="79.313563313125755"/>
    <n v="0.45332556964027193"/>
    <n v="-17.183598739781115"/>
    <n v="-6.445377882049419"/>
    <n v="79.549835255069169"/>
    <n v="89.864503450817409"/>
    <s v="Resto"/>
    <n v="2025"/>
    <n v="2"/>
    <d v="2026-08-03T00:00:00"/>
    <n v="1.0336597699512124"/>
    <s v="33 GMM. Individual"/>
    <n v="8.9251721046427193"/>
    <n v="5.3781672375465117"/>
    <n v="13.250879452717706"/>
    <n v="9.5630136191360275"/>
    <n v="1.1017542242456829E-3"/>
    <n v="1.5068504230425937E-5"/>
    <m/>
    <m/>
    <m/>
    <m/>
    <n v="1.0017622561919782E-3"/>
    <n v="1.5610129088230317E-5"/>
    <x v="23"/>
    <x v="18"/>
  </r>
  <r>
    <n v="2026"/>
    <n v="6"/>
    <n v="704"/>
    <x v="54"/>
    <s v="GMM. Gpo y Col"/>
    <n v="51"/>
    <s v="031b4af5197ec30a926f48cf40e11a7dbc470048a21e4003b7a3c07c5dab1baa"/>
    <s v="62494afd1a4895e2be1120874c058412e30b56ad7bf55525b0ac454fd367add2"/>
    <x v="18"/>
    <n v="161913.98277"/>
    <n v="41633.135719999998"/>
    <n v="1906203.2221499998"/>
    <n v="1514873.8968999998"/>
    <n v="1357847.2387399999"/>
    <n v="713364.19997000007"/>
    <n v="2362270.0523200002"/>
    <n v="1397680.4891000001"/>
    <n v="35563119.782749981"/>
    <n v="35274659.092"/>
    <n v="145.131"/>
    <n v="140.405"/>
    <n v="0"/>
    <n v="0"/>
    <n v="1243908.3653800001"/>
    <n v="624883.5773"/>
    <n v="1246534.6978900002"/>
    <n v="866415.68221"/>
    <n v="0"/>
    <n v="0"/>
    <n v="0"/>
    <n v="0"/>
    <n v="0"/>
    <n v="0"/>
    <s v="GMM. Gpo y Col"/>
    <s v="Accidentes y Enfermedades"/>
    <s v="Gastos Medicos"/>
    <x v="24"/>
    <x v="0"/>
    <n v="372810.95779000001"/>
    <n v="232013.13712999999"/>
    <n v="558940177.29368985"/>
    <n v="533186385.44996989"/>
    <n v="535437122.91273993"/>
    <n v="512068683.5256899"/>
    <n v="51119150.649419993"/>
    <n v="47371254.078819998"/>
    <n v="37745146.191339992"/>
    <n v="31836731.141160015"/>
    <n v="372810.95779000001"/>
    <n v="232013.13712999999"/>
    <n v="0.31673840569148248"/>
    <n v="8.7886919038975678E-2"/>
    <n v="120280.84705000001"/>
    <n v="288.90652834544647"/>
    <n v="43.430585766527877"/>
    <n v="17.944301014589708"/>
    <n v="43.430585766527877"/>
    <n v="17.944301014589708"/>
    <n v="2.8968034388575332E-2"/>
    <n v="3.0239588523335744E-2"/>
    <n v="7.8083643649049118E-3"/>
    <n v="8.1303811499168384E-3"/>
    <m/>
    <m/>
    <m/>
    <n v="0"/>
    <m/>
    <n v="0"/>
    <m/>
    <n v="0"/>
    <m/>
    <n v="90.344180265438467"/>
    <n v="838.62259176764974"/>
    <n v="1713.4529687306485"/>
    <n v="3.5974088743933277"/>
    <n v="99.06241907567572"/>
    <n v="43.872591815330011"/>
    <n v="99.789309313696151"/>
    <n v="72.122837816841596"/>
    <s v="Resto"/>
    <n v="2025"/>
    <n v="2"/>
    <d v="2026-08-03T00:00:00"/>
    <n v="1.0336597699512124"/>
    <s v="34 GMM. Gpo y Col"/>
    <n v="288.90652834544647"/>
    <n v="276.2422991114401"/>
    <n v="90.344180265438482"/>
    <n v="84.145872557681628"/>
    <n v="5.3600562430819428E-3"/>
    <n v="1.0032321763998216E-5"/>
    <m/>
    <m/>
    <m/>
    <m/>
    <n v="4.2874423324046063E-3"/>
    <n v="7.7241105381634661E-7"/>
    <x v="24"/>
    <x v="18"/>
  </r>
  <r>
    <n v="2026"/>
    <n v="6"/>
    <n v="94"/>
    <x v="41"/>
    <s v="Daños"/>
    <n v="7"/>
    <s v="7902699be42c8a8e46fbbb4501726517e86b22c56a189f7625a6da49081b2451"/>
    <s v="62494afd1a4895e2be1120874c058412e30b56ad7bf55525b0ac454fd367add2"/>
    <x v="18"/>
    <n v="2388920.3044699999"/>
    <n v="2334867.9709399999"/>
    <n v="5039719.2233600002"/>
    <n v="4990772.0985300001"/>
    <n v="1125895.5493599998"/>
    <n v="801695.58934000018"/>
    <n v="1799298.8690199985"/>
    <n v="2247183.7370000002"/>
    <n v="35563119.782749981"/>
    <n v="35274659.092"/>
    <n v="145.131"/>
    <n v="140.405"/>
    <n v="-114.11998000000001"/>
    <n v="330.54764999999998"/>
    <n v="1002105.20632"/>
    <n v="973930.99853999994"/>
    <n v="1522622.3229"/>
    <n v="1533469.7318499999"/>
    <n v="0"/>
    <n v="0"/>
    <n v="0"/>
    <n v="0"/>
    <n v="0"/>
    <n v="0"/>
    <s v="Daños"/>
    <s v="Totales"/>
    <s v="Daños Total"/>
    <x v="28"/>
    <x v="0"/>
    <n v="3631207.3068499998"/>
    <n v="3833520.1551100002"/>
    <n v="558940177.29368985"/>
    <n v="533186385.44996989"/>
    <n v="535437122.91273993"/>
    <n v="512068683.5256899"/>
    <n v="201069995.49796006"/>
    <n v="200376876.12440008"/>
    <n v="90289903.28847003"/>
    <n v="82104617.787379965"/>
    <n v="2388920.3044699999"/>
    <n v="2334867.9709399999"/>
    <n v="1.188103823523603"/>
    <n v="1.1652382331234881"/>
    <n v="54052.333529999945"/>
    <n v="2.3150059961736913"/>
    <n v="100"/>
    <n v="100"/>
    <n v="65.788595984687547"/>
    <n v="60.906630889306037"/>
    <n v="0.42740178672372742"/>
    <n v="0.44616262157439573"/>
    <n v="0.43790840026223549"/>
    <n v="0.45596773363760335"/>
    <m/>
    <m/>
    <m/>
    <n v="0"/>
    <m/>
    <n v="0"/>
    <m/>
    <n v="0"/>
    <m/>
    <n v="40.439284477902504"/>
    <n v="47.129891577098398"/>
    <n v="34.335799681951343"/>
    <n v="1.2469783534520364"/>
    <n v="2.8928340736905866"/>
    <n v="-0.70737678903601831"/>
    <n v="65.814430226622548"/>
    <n v="63.51158932658133"/>
    <s v="Resto"/>
    <n v="2025"/>
    <n v="2"/>
    <d v="2026-08-03T00:00:00"/>
    <n v="1.0336597699512124"/>
    <s v="38 Daños Total"/>
    <n v="2.3150059961736913"/>
    <n v="-1.01674751160836"/>
    <n v="40.439284477902497"/>
    <n v="35.866064018851255"/>
    <n v="1.4171195480449761E-2"/>
    <n v="1.4115906954714048E-4"/>
    <m/>
    <m/>
    <m/>
    <m/>
    <n v="1.4125035496623783E-2"/>
    <n v="1.3577801399327483E-4"/>
    <x v="28"/>
    <x v="18"/>
  </r>
  <r>
    <n v="2026"/>
    <n v="6"/>
    <n v="105"/>
    <x v="35"/>
    <s v="Automoviles"/>
    <n v="226"/>
    <s v="8f1f64db81c40ea10e1e9080c9ae60a7acb8925968c431ee16784dea9841c66f"/>
    <s v="62494afd1a4895e2be1120874c058412e30b56ad7bf55525b0ac454fd367add2"/>
    <x v="18"/>
    <n v="657812.71623000002"/>
    <n v="565365.71987999999"/>
    <n v="1260360.04257"/>
    <n v="1589155.2892399998"/>
    <n v="96090.885510000007"/>
    <n v="68034.972569999998"/>
    <n v="204229.68745999999"/>
    <n v="182267.12432"/>
    <n v="35563119.782749981"/>
    <n v="35274659.092"/>
    <n v="145.131"/>
    <n v="140.405"/>
    <n v="0"/>
    <n v="0"/>
    <n v="96090.885510000007"/>
    <n v="68034.972569999998"/>
    <n v="547289.73675000004"/>
    <n v="571910.45941999997"/>
    <n v="0"/>
    <n v="0"/>
    <n v="0"/>
    <n v="0"/>
    <n v="0"/>
    <n v="0"/>
    <s v="Automoviles"/>
    <s v="Totales"/>
    <s v="Automoviles Total"/>
    <x v="29"/>
    <x v="0"/>
    <n v="1100860.8072800001"/>
    <n v="1102266.38717"/>
    <n v="558940177.29368985"/>
    <n v="533186385.44996989"/>
    <n v="535437122.91273993"/>
    <n v="512068683.5256899"/>
    <n v="111867630.92766999"/>
    <n v="104683930.16637003"/>
    <n v="65593449.113900006"/>
    <n v="57891971.036489993"/>
    <n v="657812.71623000002"/>
    <n v="565365.71987999999"/>
    <n v="0.58802775277803154"/>
    <n v="0.54006925320962507"/>
    <n v="92446.99635000003"/>
    <n v="16.351715906939333"/>
    <n v="100"/>
    <n v="100"/>
    <n v="59.754395095172796"/>
    <n v="51.291205688630413"/>
    <n v="0.11768928821954386"/>
    <n v="0.12285526872913582"/>
    <n v="0.10603528809215057"/>
    <n v="0.11040818118135048"/>
    <m/>
    <m/>
    <m/>
    <n v="0"/>
    <m/>
    <n v="0"/>
    <m/>
    <n v="0"/>
    <m/>
    <n v="41.237486957364133"/>
    <n v="14.607635750903064"/>
    <n v="12.033798685997544"/>
    <n v="0.14649463751043584"/>
    <n v="41.237486957364133"/>
    <n v="-4.3049960469282"/>
    <n v="17.557589528468352"/>
    <n v="11.896088181180899"/>
    <s v="Resto"/>
    <n v="2025"/>
    <n v="2"/>
    <d v="2026-08-03T00:00:00"/>
    <n v="1.0336597699512124"/>
    <s v="39 Automoviles Total"/>
    <n v="16.351715906939333"/>
    <n v="12.562875415409657"/>
    <n v="41.237486957364119"/>
    <n v="36.638274085128018"/>
    <n v="3.5440086535415329E-3"/>
    <n v="3.4577663803718181E-5"/>
    <m/>
    <m/>
    <m/>
    <m/>
    <n v="4.4976757958501085E-3"/>
    <n v="2.9167479826240217E-5"/>
    <x v="29"/>
    <x v="18"/>
  </r>
  <r>
    <n v="2026"/>
    <n v="6"/>
    <n v="103"/>
    <x v="59"/>
    <s v="Automoviles Residentes"/>
    <n v="205"/>
    <s v="f8809aff4d69bece79dabe35be0c708b890d7eafb841f121330667b77d2e2590"/>
    <s v="62494afd1a4895e2be1120874c058412e30b56ad7bf55525b0ac454fd367add2"/>
    <x v="18"/>
    <n v="398305.70048"/>
    <n v="279837.65918000002"/>
    <n v="762224.96918000001"/>
    <n v="533876.41385999997"/>
    <n v="55927.256180000004"/>
    <n v="63488.054129999997"/>
    <n v="113757.44296000001"/>
    <n v="133565.02764999997"/>
    <n v="35563119.782749981"/>
    <n v="35274659.092"/>
    <n v="145.131"/>
    <n v="140.405"/>
    <n v="0"/>
    <n v="0"/>
    <n v="55927.256179999997"/>
    <n v="63488.054130000004"/>
    <n v="275171.01436999999"/>
    <n v="193445.85322999998"/>
    <n v="0"/>
    <n v="0"/>
    <n v="0"/>
    <n v="0"/>
    <n v="0"/>
    <n v="0"/>
    <s v="Automoviles Residentes"/>
    <s v="Automóviles"/>
    <s v="Automóviles"/>
    <x v="30"/>
    <x v="0"/>
    <n v="785158.79136999999"/>
    <n v="1638035.7448499999"/>
    <n v="558940177.29368985"/>
    <n v="533186385.44996989"/>
    <n v="535437122.91273993"/>
    <n v="512068683.5256899"/>
    <n v="70203684.327219978"/>
    <n v="63495573.047850005"/>
    <n v="41862778.105490007"/>
    <n v="35779806.134049997"/>
    <n v="402699.36192"/>
    <n v="285486.88752999995"/>
    <n v="0.56735726094302075"/>
    <n v="0.44071995219117954"/>
    <n v="118468.04129999998"/>
    <n v="42.334559846999632"/>
    <n v="98.908947503901729"/>
    <n v="98.021195159302621"/>
    <n v="50.729318051066883"/>
    <n v="17.083733371497679"/>
    <n v="7.126088205155344E-2"/>
    <n v="7.4388884041742431E-2"/>
    <n v="5.2484021876109552E-2"/>
    <n v="5.4648461853449952E-2"/>
    <m/>
    <m/>
    <m/>
    <n v="0"/>
    <m/>
    <n v="0"/>
    <m/>
    <n v="0"/>
    <m/>
    <n v="-11.909008794817177"/>
    <n v="14.041289419810415"/>
    <n v="22.687458977479"/>
    <n v="0.1335966190276931"/>
    <n v="-11.909008794817201"/>
    <n v="42.247047313457699"/>
    <n v="20.324544831891046"/>
    <n v="32.819547728694417"/>
    <s v="Resto"/>
    <n v="2025"/>
    <n v="2"/>
    <d v="2026-08-03T00:00:00"/>
    <n v="1.0336597699512124"/>
    <s v="41 Automoviles Residentes"/>
    <n v="42.334559846999632"/>
    <n v="37.699622240031324"/>
    <n v="-11.909008794817181"/>
    <n v="-14.77757598194944"/>
    <n v="2.1433017514670351E-3"/>
    <n v="3.2189426154476697E-5"/>
    <m/>
    <m/>
    <m/>
    <m/>
    <n v="1.5109933188101033E-3"/>
    <n v="1.9423407625939561E-5"/>
    <x v="30"/>
    <x v="18"/>
  </r>
  <r>
    <n v="2026"/>
    <n v="6"/>
    <n v="107"/>
    <x v="71"/>
    <s v="Camiones"/>
    <n v="70"/>
    <s v="ff5a1ae012afa5d4c889c50ad427aaf545d31a4fac04ffc1c4d03d403ba4250a"/>
    <s v="62494afd1a4895e2be1120874c058412e30b56ad7bf55525b0ac454fd367add2"/>
    <x v="18"/>
    <n v="56040.451090000002"/>
    <n v="144919.14177000002"/>
    <n v="82007.638889999987"/>
    <n v="439690.82160999998"/>
    <n v="31804.973519999989"/>
    <n v="190918.47214000003"/>
    <n v="166367.07005000013"/>
    <n v="397411.73528999998"/>
    <n v="35563119.782749981"/>
    <n v="35274659.092"/>
    <n v="145.131"/>
    <n v="140.405"/>
    <n v="0"/>
    <n v="0"/>
    <n v="27874.38739"/>
    <n v="184431.79882"/>
    <n v="63493.769350000002"/>
    <n v="187574.88446999999"/>
    <n v="0"/>
    <n v="0"/>
    <n v="0"/>
    <n v="0"/>
    <n v="0"/>
    <n v="0"/>
    <s v="Camiones"/>
    <s v="Automóviles"/>
    <s v="Automóviles"/>
    <x v="31"/>
    <x v="0"/>
    <n v="189836.06152000002"/>
    <n v="455455.20262"/>
    <n v="558940177.29368985"/>
    <n v="533186385.44996989"/>
    <n v="535437122.91273993"/>
    <n v="512068683.5256899"/>
    <n v="37709407.170060001"/>
    <n v="36344121.306299999"/>
    <n v="21653502.093650013"/>
    <n v="20013592.176389989"/>
    <n v="85923.092749999996"/>
    <n v="310197.03469999996"/>
    <n v="0.14861132883174635"/>
    <n v="0.39874163017632042"/>
    <n v="-88878.690680000014"/>
    <n v="-61.329848903644944"/>
    <n v="65.221641000579567"/>
    <n v="46.718416218954282"/>
    <n v="29.520445505079078"/>
    <n v="31.818528131055391"/>
    <n v="1.0026198395924949E-2"/>
    <n v="1.0466299158553656E-2"/>
    <n v="2.7179827865953285E-2"/>
    <n v="2.8300723405345604E-2"/>
    <m/>
    <m/>
    <m/>
    <n v="0"/>
    <m/>
    <n v="0"/>
    <m/>
    <n v="0"/>
    <m/>
    <n v="-83.341070581856798"/>
    <n v="56.753600125241221"/>
    <n v="131.74137647254713"/>
    <n v="0.14688142999892354"/>
    <n v="-84.886344129189681"/>
    <n v="-66.150175419590923"/>
    <n v="43.900980640079133"/>
    <n v="98.324356878117825"/>
    <s v="Resto"/>
    <n v="2025"/>
    <n v="2"/>
    <d v="2026-08-03T00:00:00"/>
    <n v="1.0336597699512124"/>
    <s v="42 Camiones"/>
    <n v="-61.329848903644944"/>
    <n v="-62.589091478156057"/>
    <n v="-83.341070581856798"/>
    <n v="-83.883546692612896"/>
    <n v="2.3059742618469059E-4"/>
    <n v="2.2085327057137443E-6"/>
    <m/>
    <m/>
    <m/>
    <m/>
    <n v="1.2444263813629621E-3"/>
    <n v="1.589948876356695E-5"/>
    <x v="31"/>
    <x v="18"/>
  </r>
  <r>
    <n v="2026"/>
    <n v="6"/>
    <n v="1"/>
    <x v="23"/>
    <s v="Automoviles Turistas"/>
    <n v="30"/>
    <s v="624b60c58c9d8bfb6ff1886c2fd605d2adeb6ea4da576068201b6c6958ce93f4"/>
    <s v="62494afd1a4895e2be1120874c058412e30b56ad7bf55525b0ac454fd367add2"/>
    <x v="18"/>
    <n v="0"/>
    <n v="0"/>
    <n v="0"/>
    <n v="0"/>
    <n v="0"/>
    <n v="0"/>
    <n v="0"/>
    <n v="-1.3109999999999983E-2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Automoviles Turistas"/>
    <s v="Automóviles"/>
    <s v="Automóviles"/>
    <x v="32"/>
    <x v="0"/>
    <n v="36847039.208959997"/>
    <n v="34421360.903379999"/>
    <n v="558940177.29368985"/>
    <n v="533186385.44996989"/>
    <n v="535437122.91273993"/>
    <n v="512068683.5256899"/>
    <n v="1083502.1167600001"/>
    <n v="1101931.6082300001"/>
    <n v="570070.38715999969"/>
    <n v="595710.09883999999"/>
    <n v="5424376.8251299998"/>
    <n v="4591937.50875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43 Automoviles Turistas"/>
    <m/>
    <m/>
    <m/>
    <m/>
    <n v="0"/>
    <m/>
    <m/>
    <m/>
    <m/>
    <m/>
    <n v="0"/>
    <m/>
    <x v="32"/>
    <x v="18"/>
  </r>
  <r>
    <n v="2026"/>
    <n v="6"/>
    <n v="107"/>
    <x v="71"/>
    <s v="Automoviles Turistas"/>
    <n v="70"/>
    <s v="ff5a1ae012afa5d4c889c50ad427aaf545d31a4fac04ffc1c4d03d403ba4250a"/>
    <s v="62494afd1a4895e2be1120874c058412e30b56ad7bf55525b0ac454fd367add2"/>
    <x v="18"/>
    <n v="0"/>
    <n v="1.30596"/>
    <n v="0"/>
    <n v="84.092609999999993"/>
    <n v="3705.3032100000005"/>
    <n v="8275.5349200000001"/>
    <n v="8815.8774000000012"/>
    <n v="16615.155169999998"/>
    <n v="35563119.782749981"/>
    <n v="35274659.092"/>
    <n v="145.131"/>
    <n v="140.405"/>
    <n v="0"/>
    <n v="0"/>
    <n v="3705.30321"/>
    <n v="8275.5349200000001"/>
    <n v="0"/>
    <n v="46.191989999999997"/>
    <n v="0"/>
    <n v="0"/>
    <n v="0"/>
    <n v="0"/>
    <n v="0"/>
    <n v="0"/>
    <s v="Automoviles Turistas"/>
    <s v="Automóviles"/>
    <s v="Automóviles"/>
    <x v="32"/>
    <x v="0"/>
    <n v="189836.06152000002"/>
    <n v="455455.20262"/>
    <n v="558940177.29368985"/>
    <n v="533186385.44996989"/>
    <n v="535437122.91273993"/>
    <n v="512068683.5256899"/>
    <n v="1083502.1167600001"/>
    <n v="1101931.6082300001"/>
    <n v="570070.38715999969"/>
    <n v="595710.09883999999"/>
    <n v="85923.092749999996"/>
    <n v="310197.03469999996"/>
    <m/>
    <n v="1.185155222199066E-4"/>
    <m/>
    <m/>
    <m/>
    <n v="4.2100982727414846E-4"/>
    <m/>
    <n v="2.8673731082387078E-4"/>
    <m/>
    <m/>
    <n v="2.4493498627086403E-7"/>
    <n v="2.5503610004193541E-7"/>
    <m/>
    <m/>
    <m/>
    <n v="0"/>
    <m/>
    <n v="0"/>
    <m/>
    <n v="0"/>
    <m/>
    <n v="-55.22581626662992"/>
    <m/>
    <n v="633674.45557291189"/>
    <n v="0.64997293201971662"/>
    <n v="-55.22581626662992"/>
    <m/>
    <m/>
    <n v="17915.51937900922"/>
    <s v="Resto"/>
    <n v="2025"/>
    <n v="2"/>
    <d v="2026-08-03T00:00:00"/>
    <n v="1.0336597699512124"/>
    <s v="43 Automoviles Turistas"/>
    <m/>
    <n v="-100"/>
    <n v="-55.22581626662992"/>
    <n v="-56.68382863010779"/>
    <n v="0"/>
    <m/>
    <m/>
    <m/>
    <m/>
    <m/>
    <n v="2.3800147107570831E-7"/>
    <n v="1.4045929007057174E-12"/>
    <x v="32"/>
    <x v="18"/>
  </r>
  <r>
    <n v="2026"/>
    <n v="6"/>
    <n v="9"/>
    <x v="16"/>
    <s v="Otros Automoviles y Obligatorios"/>
    <n v="9"/>
    <s v="19581e27de7ced00ff1ce50b2047e7a567c76b1cbaebabe5ef03f7c3017bb5b7"/>
    <s v="62494afd1a4895e2be1120874c058412e30b56ad7bf55525b0ac454fd367add2"/>
    <x v="18"/>
    <n v="0"/>
    <n v="0"/>
    <n v="0"/>
    <n v="0"/>
    <n v="1E-3"/>
    <n v="0"/>
    <n v="-22.256"/>
    <n v="172.06802000000002"/>
    <n v="35563119.782749981"/>
    <n v="35274659.092"/>
    <n v="145.131"/>
    <n v="140.405"/>
    <n v="0"/>
    <n v="0"/>
    <n v="1E-3"/>
    <n v="0"/>
    <n v="-72.985110000000006"/>
    <n v="0"/>
    <n v="0"/>
    <n v="0"/>
    <n v="0"/>
    <n v="0"/>
    <n v="0"/>
    <n v="0"/>
    <s v="Otros Automoviles y Obligatorios"/>
    <s v="Automóviles"/>
    <s v="Automóviles"/>
    <x v="33"/>
    <x v="0"/>
    <n v="2096632.9897100001"/>
    <n v="1704189.54003"/>
    <n v="558940177.29368985"/>
    <n v="533186385.44996989"/>
    <n v="535437122.91273993"/>
    <n v="512068683.5256899"/>
    <n v="2871037.3136300002"/>
    <n v="3742304.2039899998"/>
    <n v="1507098.5276000006"/>
    <n v="1502862.6272099994"/>
    <n v="907745.25714"/>
    <n v="802500.54908000003"/>
    <m/>
    <m/>
    <m/>
    <m/>
    <m/>
    <m/>
    <m/>
    <m/>
    <m/>
    <m/>
    <m/>
    <m/>
    <m/>
    <m/>
    <m/>
    <n v="0"/>
    <m/>
    <n v="0"/>
    <m/>
    <n v="0"/>
    <m/>
    <m/>
    <m/>
    <m/>
    <n v="6.6352662529135596E-8"/>
    <m/>
    <m/>
    <n v="-1.370142485227466E-3"/>
    <m/>
    <s v="Resto"/>
    <n v="2025"/>
    <n v="2"/>
    <d v="2026-08-03T00:00:00"/>
    <n v="1.0336597699512124"/>
    <s v="44 Otros Automoviles y Obligatorios"/>
    <m/>
    <m/>
    <m/>
    <m/>
    <n v="0"/>
    <m/>
    <m/>
    <m/>
    <m/>
    <m/>
    <n v="0"/>
    <m/>
    <x v="33"/>
    <x v="18"/>
  </r>
  <r>
    <n v="2026"/>
    <n v="6"/>
    <n v="39"/>
    <x v="6"/>
    <s v="Otros Automoviles y Obligatorios"/>
    <n v="27"/>
    <s v="670671cd97404156226e507973f2ab8330d3022ca96e0c93bdbdb320c41adcaf"/>
    <s v="62494afd1a4895e2be1120874c058412e30b56ad7bf55525b0ac454fd367add2"/>
    <x v="18"/>
    <n v="0"/>
    <n v="0"/>
    <n v="0"/>
    <n v="-62.5625"/>
    <n v="0"/>
    <n v="0"/>
    <n v="37.750830000000001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33"/>
    <x v="0"/>
    <n v="16937240.937909998"/>
    <n v="16996819.43369"/>
    <n v="558940177.29368985"/>
    <n v="533186385.44996989"/>
    <n v="535437122.91273993"/>
    <n v="512068683.5256899"/>
    <n v="2871037.3136300002"/>
    <n v="3742304.2039899998"/>
    <n v="1507098.5276000006"/>
    <n v="1502862.6272099994"/>
    <n v="10806179.45002"/>
    <n v="10657334.92775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44 Otros Automoviles y Obligatorios"/>
    <m/>
    <m/>
    <m/>
    <m/>
    <n v="0"/>
    <m/>
    <m/>
    <m/>
    <m/>
    <m/>
    <n v="-1.7706629671946208E-7"/>
    <m/>
    <x v="33"/>
    <x v="18"/>
  </r>
  <r>
    <n v="2026"/>
    <n v="6"/>
    <n v="27"/>
    <x v="34"/>
    <s v="Daños Sin Autos"/>
    <n v="21"/>
    <s v="6f4b6612125fb3a0daecd2799dfd6c9c299424fd920f9b308110a2c1fbd8f443"/>
    <s v="62494afd1a4895e2be1120874c058412e30b56ad7bf55525b0ac454fd367add2"/>
    <x v="18"/>
    <n v="1313163.1490300002"/>
    <n v="1350827.1353500001"/>
    <n v="2716214.9940499999"/>
    <n v="2770816.0473800004"/>
    <n v="377373.91990999988"/>
    <n v="911612.27267999994"/>
    <n v="939564.49423999991"/>
    <n v="1294622.0753999997"/>
    <n v="35563119.782749981"/>
    <n v="35274659.092"/>
    <n v="145.131"/>
    <n v="140.405"/>
    <n v="0"/>
    <n v="0"/>
    <n v="418570.70450999995"/>
    <n v="563526.37904000003"/>
    <n v="947129.42665000004"/>
    <n v="1096027.02354"/>
    <n v="0"/>
    <n v="0"/>
    <n v="0"/>
    <n v="0"/>
    <n v="0"/>
    <n v="0"/>
    <s v="Daños Sin Autos"/>
    <s v="Totales"/>
    <s v="Daños Sin Autos Total"/>
    <x v="34"/>
    <x v="0"/>
    <n v="7862685.1248199996"/>
    <n v="7432464.5520399995"/>
    <n v="558940177.29368985"/>
    <n v="533186385.44996989"/>
    <n v="535437122.91273993"/>
    <n v="512068683.5256899"/>
    <n v="89202364.570290014"/>
    <n v="95692945.958029971"/>
    <n v="24696454.174569987"/>
    <n v="24212646.750889998"/>
    <n v="7765267.1798999999"/>
    <n v="7360393.7297299998"/>
    <n v="1.4721169728581005"/>
    <n v="1.4116266583980601"/>
    <n v="-37663.986319999909"/>
    <n v="-2.7882165922171187"/>
    <n v="16.910727198531642"/>
    <n v="18.352647765210683"/>
    <n v="16.701204845209446"/>
    <n v="18.174686551034227"/>
    <n v="0.23493804925388481"/>
    <n v="0.24525067329782552"/>
    <n v="0.25334989268527591"/>
    <n v="0.26379803702294374"/>
    <m/>
    <m/>
    <m/>
    <n v="0"/>
    <m/>
    <n v="0"/>
    <m/>
    <n v="0"/>
    <m/>
    <n v="-58.603681497115147"/>
    <n v="28.737778713083461"/>
    <n v="67.485487137760288"/>
    <n v="1.5280489953840537"/>
    <n v="-25.722961678731082"/>
    <n v="-13.585212197513474"/>
    <n v="44.193612058964945"/>
    <n v="51.415372699470119"/>
    <s v="Resto"/>
    <n v="2025"/>
    <n v="2"/>
    <d v="2026-08-03T00:00:00"/>
    <n v="1.0336597699512124"/>
    <s v="46 Daños Sin Autos Total"/>
    <n v="-2.7882165922171187"/>
    <n v="-5.953790373043959"/>
    <n v="-58.603681497115147"/>
    <n v="-59.951698125159005"/>
    <n v="7.6377297904204403E-3"/>
    <n v="2.1671283817768975E-4"/>
    <m/>
    <m/>
    <m/>
    <m/>
    <n v="7.8420481342726753E-3"/>
    <n v="1.9926898227000733E-4"/>
    <x v="34"/>
    <x v="18"/>
  </r>
  <r>
    <n v="2026"/>
    <n v="6"/>
    <n v="126"/>
    <x v="45"/>
    <s v="Responsabilidad Civil y Riesgos Profesionales"/>
    <n v="239"/>
    <s v="79bf08685d3138f9b109c3546780f056bc954fd69377b84a2cf23622e464897b"/>
    <s v="62494afd1a4895e2be1120874c058412e30b56ad7bf55525b0ac454fd367add2"/>
    <x v="18"/>
    <n v="158541.43769999998"/>
    <n v="148193.98515999998"/>
    <n v="331565.25999999995"/>
    <n v="275535.49053999997"/>
    <n v="45163.363109999991"/>
    <n v="23392.621850000003"/>
    <n v="73973.789579999997"/>
    <n v="44350.668740000008"/>
    <n v="35563119.782749981"/>
    <n v="35274659.092"/>
    <n v="145.131"/>
    <n v="140.405"/>
    <n v="0"/>
    <n v="0"/>
    <n v="3048.2144900000003"/>
    <n v="178.04201999999998"/>
    <n v="3855.7713900000003"/>
    <n v="3750.25117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512336.66523000004"/>
    <n v="508175.23067999998"/>
    <n v="558940177.29368985"/>
    <n v="533186385.44996989"/>
    <n v="535437122.91273993"/>
    <n v="512068683.5256899"/>
    <n v="12032871.974339999"/>
    <n v="12141199.838969996"/>
    <n v="5707796.6931599993"/>
    <n v="3790374.5277900007"/>
    <n v="158541.43769999998"/>
    <n v="148193.98515999998"/>
    <n v="1.3175693885723065"/>
    <n v="1.2205876447592685"/>
    <n v="10347.452539999998"/>
    <n v="6.9823701203717503"/>
    <n v="100"/>
    <n v="100"/>
    <n v="30.944776835135734"/>
    <n v="29.161985121096613"/>
    <n v="2.8364652272383686E-2"/>
    <n v="2.9609720901969928E-2"/>
    <n v="2.779403023108612E-2"/>
    <n v="2.8940255463321119E-2"/>
    <m/>
    <m/>
    <m/>
    <n v="0"/>
    <m/>
    <n v="0"/>
    <m/>
    <n v="0"/>
    <m/>
    <n v="93.066700259594825"/>
    <n v="28.486787911852019"/>
    <n v="15.785135830407548"/>
    <n v="0.79125738946031499"/>
    <n v="1612.0758852320371"/>
    <n v="2.8136840765254689"/>
    <n v="79.055892626455744"/>
    <n v="4.7474692208415465"/>
    <s v="Resto"/>
    <n v="2025"/>
    <n v="2"/>
    <d v="2026-08-03T00:00:00"/>
    <n v="1.0336597699512124"/>
    <s v="46 Responsabilidad Civil y Riesgos Profesionales"/>
    <n v="6.9823701203717503"/>
    <n v="3.4986300428633292"/>
    <n v="93.066700259594825"/>
    <n v="86.779737271488614"/>
    <n v="9.3232894646331588E-4"/>
    <n v="1.7359890937028016E-4"/>
    <m/>
    <m/>
    <m/>
    <m/>
    <n v="7.7982895384132937E-4"/>
    <n v="1.4898341985389782E-4"/>
    <x v="35"/>
    <x v="18"/>
  </r>
  <r>
    <n v="2026"/>
    <n v="6"/>
    <n v="126"/>
    <x v="45"/>
    <s v="RC General"/>
    <n v="239"/>
    <s v="79bf08685d3138f9b109c3546780f056bc954fd69377b84a2cf23622e464897b"/>
    <s v="62494afd1a4895e2be1120874c058412e30b56ad7bf55525b0ac454fd367add2"/>
    <x v="18"/>
    <n v="118080.12579999999"/>
    <n v="109395.98931999999"/>
    <n v="245798.37633"/>
    <n v="197586.63786000002"/>
    <n v="46530.047539999992"/>
    <n v="22533.010930000004"/>
    <n v="70541.462379999997"/>
    <n v="42294.13278"/>
    <n v="35563119.782749981"/>
    <n v="35274659.092"/>
    <n v="145.131"/>
    <n v="140.405"/>
    <n v="0"/>
    <n v="0"/>
    <n v="3328.6369100000002"/>
    <n v="255.97721999999999"/>
    <n v="2732.4708700000001"/>
    <n v="1486.9921000000002"/>
    <n v="0"/>
    <n v="0"/>
    <n v="0"/>
    <n v="0"/>
    <n v="0"/>
    <n v="0"/>
    <s v="RC General"/>
    <s v="Daños Sin Autos"/>
    <s v="Responsabilidad Civil y Riesgos Profesionales"/>
    <x v="36"/>
    <x v="0"/>
    <n v="512336.66523000004"/>
    <n v="508175.23067999998"/>
    <n v="558940177.29368985"/>
    <n v="533186385.44996989"/>
    <n v="535437122.91273993"/>
    <n v="512068683.5256899"/>
    <n v="8729513.125500001"/>
    <n v="9582692.5877899975"/>
    <n v="5055557.2443700004"/>
    <n v="2932303.7598800003"/>
    <n v="158541.43769999998"/>
    <n v="148193.98515999998"/>
    <n v="1.3526541984921605"/>
    <n v="1.1415996946347766"/>
    <n v="8684.136480000001"/>
    <n v="7.93825855406598"/>
    <n v="74.479030538020666"/>
    <n v="73.819453064771068"/>
    <n v="23.047369788963088"/>
    <n v="21.527217919223439"/>
    <n v="2.1125718027952017E-2"/>
    <n v="2.2053033072800873E-2"/>
    <n v="2.0517401101244899E-2"/>
    <n v="2.1363538298571176E-2"/>
    <m/>
    <m/>
    <m/>
    <n v="0"/>
    <m/>
    <n v="0"/>
    <m/>
    <n v="0"/>
    <m/>
    <n v="106.49724834620665"/>
    <n v="39.405486083924885"/>
    <n v="20.597657254223005"/>
    <n v="0.92037425927314065"/>
    <n v="1200.3645050915079"/>
    <n v="83.758264082236877"/>
    <n v="121.81783698210111"/>
    <n v="17.214430392737121"/>
    <s v="Resto"/>
    <n v="2025"/>
    <n v="2"/>
    <d v="2026-08-03T00:00:00"/>
    <n v="1.0336597699512124"/>
    <s v="47 RC General"/>
    <n v="7.93825855406598"/>
    <n v="4.4233912278123624"/>
    <n v="106.49724834620662"/>
    <n v="99.772937236352973"/>
    <n v="6.9116089317120422E-4"/>
    <n v="1.8296733806984694E-4"/>
    <m/>
    <m/>
    <m/>
    <m/>
    <n v="5.5921573222169284E-4"/>
    <n v="1.3032498627902153E-4"/>
    <x v="36"/>
    <x v="18"/>
  </r>
  <r>
    <n v="2026"/>
    <n v="6"/>
    <n v="39"/>
    <x v="6"/>
    <s v="RC Aviones y Barcos"/>
    <n v="27"/>
    <s v="670671cd97404156226e507973f2ab8330d3022ca96e0c93bdbdb320c41adcaf"/>
    <s v="62494afd1a4895e2be1120874c058412e30b56ad7bf55525b0ac454fd367add2"/>
    <x v="18"/>
    <n v="3.8624099999999997"/>
    <n v="24.222259999999999"/>
    <n v="-20.359849999999998"/>
    <n v="13.431159999999998"/>
    <n v="-77.823399999999992"/>
    <n v="81.977000000000004"/>
    <n v="383.40845999999999"/>
    <n v="65.919309999999996"/>
    <n v="35563119.782749981"/>
    <n v="35274659.092"/>
    <n v="145.131"/>
    <n v="140.405"/>
    <n v="0"/>
    <n v="0"/>
    <n v="-12.143360000000001"/>
    <n v="16.395419999999998"/>
    <n v="0.41758000000000001"/>
    <n v="4.8444399999999996"/>
    <n v="0"/>
    <n v="0"/>
    <n v="0"/>
    <n v="0"/>
    <n v="0"/>
    <n v="0"/>
    <s v="RC Aviones y Barcos"/>
    <s v="Daños Sin Autos"/>
    <s v="Responsabilidad Civil y Riesgos Profesionales"/>
    <x v="37"/>
    <x v="0"/>
    <n v="16937240.937909998"/>
    <n v="16996819.43369"/>
    <n v="558940177.29368985"/>
    <n v="533186385.44996989"/>
    <n v="535437122.91273993"/>
    <n v="512068683.5256899"/>
    <n v="1742271.2390899998"/>
    <n v="1292434.1434399998"/>
    <n v="183427.25303000005"/>
    <n v="515183.78324999998"/>
    <n v="957101.71116999991"/>
    <n v="1111766.23609"/>
    <n v="2.2168821440325001E-4"/>
    <n v="1.8741581629473948E-3"/>
    <n v="-20.359849999999998"/>
    <n v="-84.054295511649201"/>
    <n v="4.0355272119181916E-4"/>
    <n v="2.1787188002028108E-3"/>
    <n v="2.2804245473977469E-5"/>
    <n v="1.4251054495518259E-4"/>
    <n v="6.9102386210654032E-7"/>
    <n v="7.2135640857114345E-7"/>
    <n v="4.5429254498983882E-6"/>
    <n v="4.730275601551173E-6"/>
    <m/>
    <m/>
    <m/>
    <n v="0"/>
    <m/>
    <n v="0"/>
    <m/>
    <n v="0"/>
    <m/>
    <n v="-194.93321297437086"/>
    <n v="-2014.8922563891456"/>
    <n v="338.43662812635984"/>
    <n v="-4.2427392175617307E-2"/>
    <n v="-174.06556221188603"/>
    <n v="-91.380221449744454"/>
    <n v="-2908.0319938694383"/>
    <n v="338.43787930080669"/>
    <s v="Resto"/>
    <n v="2025"/>
    <n v="2"/>
    <d v="2026-08-03T00:00:00"/>
    <n v="1.0336597699512124"/>
    <s v="48 RC Aviones y Barcos"/>
    <n v="-84.054295511649201"/>
    <n v="-84.57354639128171"/>
    <n v="-194.93321297437086"/>
    <n v="-191.84183784075449"/>
    <n v="-5.7249898558887447E-8"/>
    <n v="4.9145664405301351E-12"/>
    <m/>
    <m/>
    <m/>
    <m/>
    <n v="3.8013278910634488E-8"/>
    <n v="3.5124688197423539E-10"/>
    <x v="37"/>
    <x v="18"/>
  </r>
  <r>
    <n v="2026"/>
    <n v="6"/>
    <n v="103"/>
    <x v="59"/>
    <s v="RC Viajero"/>
    <n v="205"/>
    <s v="f8809aff4d69bece79dabe35be0c708b890d7eafb841f121330667b77d2e2590"/>
    <s v="62494afd1a4895e2be1120874c058412e30b56ad7bf55525b0ac454fd367add2"/>
    <x v="18"/>
    <n v="0"/>
    <n v="142.43024"/>
    <n v="0"/>
    <n v="585.65607999999997"/>
    <n v="-57.190400000000004"/>
    <n v="-50.42"/>
    <n v="-175.18522999999999"/>
    <n v="-181.27963000000005"/>
    <n v="35563119.782749981"/>
    <n v="35274659.092"/>
    <n v="145.131"/>
    <n v="140.405"/>
    <n v="0"/>
    <n v="0"/>
    <n v="-57.190400000000004"/>
    <n v="-50.42"/>
    <n v="11.60257"/>
    <n v="290.08527000000004"/>
    <n v="0"/>
    <n v="0"/>
    <n v="0"/>
    <n v="0"/>
    <n v="0"/>
    <n v="0"/>
    <s v="RC Viajero"/>
    <s v="Daños Sin Autos"/>
    <s v="Responsabilidad Civil y Riesgos Profesionales"/>
    <x v="38"/>
    <x v="0"/>
    <n v="785158.79136999999"/>
    <n v="1638035.7448499999"/>
    <n v="558940177.29368985"/>
    <n v="533186385.44996989"/>
    <n v="535437122.91273993"/>
    <n v="512068683.5256899"/>
    <n v="260336.58478"/>
    <n v="211800.12452000001"/>
    <n v="57019.792599999993"/>
    <n v="27834.588710000007"/>
    <n v="34806.26928"/>
    <n v="173728.45124000002"/>
    <m/>
    <n v="6.7247476989349228E-2"/>
    <m/>
    <m/>
    <m/>
    <n v="8.1984406689516495E-2"/>
    <m/>
    <n v="8.6951850988479362E-3"/>
    <m/>
    <m/>
    <n v="2.6713030168577807E-5"/>
    <n v="2.7814674980578939E-5"/>
    <m/>
    <m/>
    <m/>
    <n v="0"/>
    <m/>
    <n v="0"/>
    <m/>
    <n v="0"/>
    <m/>
    <n v="13.428004760015867"/>
    <m/>
    <n v="-35.399785888165326"/>
    <n v="-0.10029920733173626"/>
    <n v="13.428004760015867"/>
    <n v="-96.000289845809817"/>
    <n v="-492.91148426598596"/>
    <n v="-17.381096254904634"/>
    <s v="Resto"/>
    <n v="2025"/>
    <n v="2"/>
    <d v="2026-08-03T00:00:00"/>
    <n v="1.0336597699512124"/>
    <s v="49 RC Viajero"/>
    <m/>
    <n v="-100"/>
    <n v="13.428004760015872"/>
    <n v="9.7343710739265195"/>
    <n v="0"/>
    <m/>
    <m/>
    <m/>
    <m/>
    <m/>
    <n v="1.6575417100793129E-6"/>
    <n v="4.5222231614330547E-7"/>
    <x v="38"/>
    <x v="18"/>
  </r>
  <r>
    <n v="2026"/>
    <n v="6"/>
    <n v="93"/>
    <x v="64"/>
    <s v="Maritimo y Transportes"/>
    <n v="220"/>
    <s v="36790ecd55c2030dc553685bef719df653f413a20cdad1bfd1dc934c76686ddd"/>
    <s v="62494afd1a4895e2be1120874c058412e30b56ad7bf55525b0ac454fd367add2"/>
    <x v="18"/>
    <n v="117420.6918"/>
    <n v="161782.48212999999"/>
    <n v="366750.97168000002"/>
    <n v="220748.76720999999"/>
    <n v="54156.811959999992"/>
    <n v="80258.403890000001"/>
    <n v="100564.95638"/>
    <n v="150209.62578"/>
    <n v="35563119.782749981"/>
    <n v="35274659.092"/>
    <n v="145.131"/>
    <n v="140.405"/>
    <n v="502.73422999999997"/>
    <n v="1613.5235"/>
    <n v="12235.526449999999"/>
    <n v="10253.73198"/>
    <n v="31223.134449999998"/>
    <n v="28569.56365"/>
    <n v="0"/>
    <n v="0"/>
    <n v="0"/>
    <n v="0"/>
    <n v="0"/>
    <n v="0"/>
    <s v="Maritimo y Transportes"/>
    <s v="Daños Sin Autos"/>
    <s v="Maritimo y Transportes"/>
    <x v="40"/>
    <x v="0"/>
    <n v="413334.64854999998"/>
    <n v="541187.50646000006"/>
    <n v="558940177.29368985"/>
    <n v="533186385.44996989"/>
    <n v="535437122.91273993"/>
    <n v="512068683.5256899"/>
    <n v="14105050.96421"/>
    <n v="15962808.80302"/>
    <n v="3896017.91072"/>
    <n v="-67081.096579998208"/>
    <n v="117420.6918"/>
    <n v="161782.48212999999"/>
    <n v="0.83247265180354157"/>
    <n v="1.0134963346763408"/>
    <n v="-44361.790329999989"/>
    <n v="-27.420638962847143"/>
    <n v="100"/>
    <n v="100"/>
    <n v="28.408141493077839"/>
    <n v="29.893979480096807"/>
    <n v="2.1007738675815821E-2"/>
    <n v="2.1929875007776781E-2"/>
    <n v="3.0342575606739756E-2"/>
    <n v="3.1593902797588981E-2"/>
    <m/>
    <m/>
    <m/>
    <n v="0"/>
    <m/>
    <n v="0"/>
    <m/>
    <n v="0"/>
    <m/>
    <n v="-32.521942456984497"/>
    <n v="46.12203448114925"/>
    <n v="49.60883454953332"/>
    <n v="1.3900555182507257"/>
    <n v="19.327543121524027"/>
    <n v="9.2881040554499315"/>
    <n v="39.187373931319058"/>
    <n v="35.890404577460181"/>
    <s v="Resto"/>
    <n v="2025"/>
    <n v="2"/>
    <d v="2026-08-03T00:00:00"/>
    <n v="1.0336597699512124"/>
    <s v="51 Maritimo y Transportes"/>
    <n v="-27.420638962847143"/>
    <n v="-29.784090329278733"/>
    <n v="-32.521942456984497"/>
    <n v="-34.719276589239428"/>
    <n v="1.0312677119454911E-3"/>
    <n v="6.9301071600082057E-5"/>
    <m/>
    <m/>
    <m/>
    <m/>
    <n v="6.2476989754663452E-4"/>
    <n v="1.0271748204023775E-4"/>
    <x v="40"/>
    <x v="18"/>
  </r>
  <r>
    <n v="2026"/>
    <n v="6"/>
    <n v="10"/>
    <x v="17"/>
    <s v="MyT Carga"/>
    <n v="10"/>
    <s v="4a44dc15364204a80fe80e9039455cc1608281820fe2b24f1e5233ade6af1dd5"/>
    <s v="62494afd1a4895e2be1120874c058412e30b56ad7bf55525b0ac454fd367add2"/>
    <x v="18"/>
    <n v="104242.08301999999"/>
    <n v="88889.729459999988"/>
    <n v="329638.70605000004"/>
    <n v="304614.42336000002"/>
    <n v="109343.52764"/>
    <n v="86614.805649999995"/>
    <n v="162973.41969000001"/>
    <n v="172145.69931999999"/>
    <n v="35563119.782749981"/>
    <n v="35274659.092"/>
    <n v="145.131"/>
    <n v="140.405"/>
    <n v="2329.46272"/>
    <n v="2823.6589199999999"/>
    <n v="69861.069930000012"/>
    <n v="69600.806159999993"/>
    <n v="118732.31649"/>
    <n v="97943.201019999993"/>
    <n v="0"/>
    <n v="0"/>
    <n v="0"/>
    <n v="0"/>
    <n v="0"/>
    <n v="0"/>
    <s v="MyT Carga"/>
    <s v="Daños Sin Autos"/>
    <s v="Maritimo y Transportes"/>
    <x v="41"/>
    <x v="0"/>
    <n v="3435865.2452399996"/>
    <n v="3211255.1390500003"/>
    <n v="558940177.29368985"/>
    <n v="533186385.44996989"/>
    <n v="535437122.91273993"/>
    <n v="512068683.5256899"/>
    <n v="7315033.6216200003"/>
    <n v="7755472.2297"/>
    <n v="2759672.59131"/>
    <n v="3877269.6166600003"/>
    <n v="105102.96906"/>
    <n v="92229.105959999986"/>
    <n v="1.4250390143376315"/>
    <n v="1.1461549577805457"/>
    <n v="15352.353560000003"/>
    <n v="17.271234430866954"/>
    <n v="99.180911778516403"/>
    <n v="96.379259600056955"/>
    <n v="3.0339397962249985"/>
    <n v="2.7680681107853866"/>
    <n v="1.8649953475294183E-2"/>
    <n v="1.9468594641501594E-2"/>
    <n v="1.6671417704145545E-2"/>
    <n v="1.7358946625670869E-2"/>
    <m/>
    <m/>
    <m/>
    <n v="0"/>
    <m/>
    <n v="0"/>
    <m/>
    <n v="0"/>
    <m/>
    <n v="26.241151058912536"/>
    <n v="104.89384370707677"/>
    <n v="97.440734915248342"/>
    <n v="3.9621920362696099"/>
    <n v="0.37393786704382759"/>
    <n v="21.22568514557215"/>
    <n v="58.839136635461777"/>
    <n v="71.062417232807732"/>
    <s v="Resto"/>
    <n v="2025"/>
    <n v="2"/>
    <d v="2026-08-03T00:00:00"/>
    <n v="1.0336597699512124"/>
    <s v="52 MyT Carga"/>
    <n v="17.271234430866954"/>
    <n v="13.452451028835167"/>
    <n v="26.241151058912532"/>
    <n v="22.130274127695778"/>
    <n v="9.2691166597226517E-4"/>
    <n v="2.030736192384368E-4"/>
    <m/>
    <m/>
    <m/>
    <m/>
    <n v="8.621290369101235E-4"/>
    <n v="1.3136711872449241E-4"/>
    <x v="41"/>
    <x v="18"/>
  </r>
  <r>
    <n v="2026"/>
    <n v="6"/>
    <n v="81"/>
    <x v="55"/>
    <s v="MyT Cascos"/>
    <n v="53"/>
    <s v="2858dcd1057d3eae7f7d5f782167e24b61153c01551450a628cee722509f6529"/>
    <s v="62494afd1a4895e2be1120874c058412e30b56ad7bf55525b0ac454fd367add2"/>
    <x v="18"/>
    <n v="11316.779410000001"/>
    <n v="8158.4297000000006"/>
    <n v="20420.896639999999"/>
    <n v="18915.525270000002"/>
    <n v="4417.1149599999999"/>
    <n v="34770.620739999998"/>
    <n v="4439.8063600000005"/>
    <n v="38351.943859999999"/>
    <n v="35563119.782749981"/>
    <n v="35274659.092"/>
    <n v="145.131"/>
    <n v="140.405"/>
    <n v="0"/>
    <n v="0"/>
    <n v="88.203630000000004"/>
    <n v="572.03151000000003"/>
    <n v="15.580909999999999"/>
    <n v="92.377660000000006"/>
    <n v="0"/>
    <n v="0"/>
    <n v="0"/>
    <n v="0"/>
    <n v="0"/>
    <n v="0"/>
    <s v="MyT Cascos"/>
    <s v="Daños Sin Autos"/>
    <s v="Maritimo y Transportes"/>
    <x v="42"/>
    <x v="0"/>
    <n v="956082.45328000002"/>
    <n v="935835.38778999995"/>
    <n v="558940177.29368985"/>
    <n v="533186385.44996989"/>
    <n v="535437122.91273993"/>
    <n v="512068683.5256899"/>
    <n v="6790017.3425900005"/>
    <n v="8207336.5733200004"/>
    <n v="1136345.31941"/>
    <n v="-3944350.71324"/>
    <n v="37396.269409999994"/>
    <n v="37111.192499999997"/>
    <n v="0.16666790140602647"/>
    <n v="9.9404107862726326E-2"/>
    <n v="3158.3497100000004"/>
    <n v="38.712715879625705"/>
    <n v="30.261787040644823"/>
    <n v="21.983744391937826"/>
    <n v="1.1836614479405938"/>
    <n v="0.87178042275857393"/>
    <n v="2.0246852650303766E-3"/>
    <n v="2.113558983067428E-3"/>
    <n v="1.5301271605265932E-3"/>
    <n v="1.5932295729994004E-3"/>
    <m/>
    <m/>
    <m/>
    <n v="0"/>
    <m/>
    <n v="0"/>
    <m/>
    <n v="0"/>
    <m/>
    <n v="-87.296416152506112"/>
    <n v="39.031554826427424"/>
    <n v="426.19256423818905"/>
    <n v="0.38871238210347914"/>
    <n v="-84.580634377990819"/>
    <n v="-83.133465385462245"/>
    <n v="566.10063211969009"/>
    <n v="619.23143539249634"/>
    <s v="Resto"/>
    <n v="2025"/>
    <n v="2"/>
    <d v="2026-08-03T00:00:00"/>
    <n v="1.0336597699512124"/>
    <s v="53 MyT Cascos"/>
    <n v="38.712715879625705"/>
    <n v="34.195718854544168"/>
    <n v="-87.296416152506112"/>
    <n v="-87.710091640604844"/>
    <n v="5.7421555714876362E-5"/>
    <n v="2.7778189359088965E-6"/>
    <m/>
    <m/>
    <m/>
    <m/>
    <n v="5.3535296864132724E-5"/>
    <n v="9.8811766599845315E-7"/>
    <x v="42"/>
    <x v="18"/>
  </r>
  <r>
    <n v="2026"/>
    <n v="6"/>
    <n v="27"/>
    <x v="34"/>
    <s v="Incendio"/>
    <n v="21"/>
    <s v="6f4b6612125fb3a0daecd2799dfd6c9c299424fd920f9b308110a2c1fbd8f443"/>
    <s v="62494afd1a4895e2be1120874c058412e30b56ad7bf55525b0ac454fd367add2"/>
    <x v="18"/>
    <n v="216759.24366000001"/>
    <n v="223906.42121999999"/>
    <n v="424105.58349000005"/>
    <n v="466191.89779999998"/>
    <n v="126609.78183000002"/>
    <n v="554248.19302999997"/>
    <n v="226849.30657999997"/>
    <n v="659823.68385000038"/>
    <n v="35563119.782749981"/>
    <n v="35274659.092"/>
    <n v="145.131"/>
    <n v="140.405"/>
    <n v="0"/>
    <n v="0"/>
    <n v="63217.117969999999"/>
    <n v="190433.82713999998"/>
    <n v="92696.891770000002"/>
    <n v="103427.30156000001"/>
    <n v="0"/>
    <n v="0"/>
    <n v="0"/>
    <n v="0"/>
    <n v="0"/>
    <n v="0"/>
    <s v="Incendio"/>
    <s v="Daños Sin Autos"/>
    <s v="Incendio"/>
    <x v="43"/>
    <x v="0"/>
    <n v="7862685.1248199996"/>
    <n v="7432464.5520399995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.151332915081144"/>
    <n v="1.0586342610826813"/>
    <n v="-7147.1775599999819"/>
    <n v="-3.1920377812557188"/>
    <m/>
    <m/>
    <n v="2.7568094133104721"/>
    <n v="3.0125461030089147"/>
    <n v="3.8780401278275964E-2"/>
    <n v="4.0482670024977928E-2"/>
    <n v="4.1994024478145577E-2"/>
    <n v="4.3725857179619319E-2"/>
    <m/>
    <m/>
    <m/>
    <n v="0"/>
    <m/>
    <n v="0"/>
    <m/>
    <n v="0"/>
    <m/>
    <n v="-77.156482705366798"/>
    <n v="58.410326448912663"/>
    <n v="247.53564011700297"/>
    <n v="1.6046188221150302"/>
    <n v="-66.803629943578741"/>
    <n v="-10.374832977514259"/>
    <n v="68.197667432964877"/>
    <n v="184.12336420623518"/>
    <s v="Resto"/>
    <n v="2025"/>
    <n v="2"/>
    <d v="2026-08-03T00:00:00"/>
    <n v="1.0336597699512124"/>
    <s v="54 Incendio"/>
    <n v="-3.1920377812557188"/>
    <n v="-6.3444616565531078"/>
    <n v="-77.156482705366813"/>
    <n v="-77.900351780439919"/>
    <n v="1.1925432472763933E-3"/>
    <n v="1.3255674813492449E-4"/>
    <m/>
    <m/>
    <m/>
    <m/>
    <n v="1.319430535929094E-3"/>
    <n v="1.1207064987380747E-4"/>
    <x v="43"/>
    <x v="18"/>
  </r>
  <r>
    <n v="2026"/>
    <n v="6"/>
    <n v="16"/>
    <x v="50"/>
    <s v="Riesgos Catastroficos"/>
    <n v="14"/>
    <s v="8527a891e224136950ff32ca212b45bc93f69fbb801c3b1ebedac52775f99e61"/>
    <s v="62494afd1a4895e2be1120874c058412e30b56ad7bf55525b0ac454fd367add2"/>
    <x v="18"/>
    <n v="290922.19656000001"/>
    <n v="246927.98924"/>
    <n v="512970.01314000005"/>
    <n v="298906.38335999998"/>
    <n v="-2476.1961099999999"/>
    <n v="204402.92068000001"/>
    <n v="308778.22985000006"/>
    <n v="383616.73327999999"/>
    <n v="35563119.782749981"/>
    <n v="35274659.092"/>
    <n v="145.131"/>
    <n v="140.405"/>
    <n v="0"/>
    <n v="0"/>
    <n v="2413.49568"/>
    <n v="-3545.1917200000003"/>
    <n v="11975.56619"/>
    <n v="11111.54413"/>
    <n v="0"/>
    <n v="0"/>
    <n v="0"/>
    <n v="0"/>
    <n v="0"/>
    <n v="0"/>
    <s v="Riesgos Catastroficos"/>
    <s v="Daños Sin Autos"/>
    <s v="Riesgos Catastroficos"/>
    <x v="44"/>
    <x v="0"/>
    <n v="2810084.57234"/>
    <n v="2671500.3155200002"/>
    <n v="558940177.29368985"/>
    <n v="533186385.44996989"/>
    <n v="535437122.91273993"/>
    <n v="512068683.5256899"/>
    <n v="23861872.30387"/>
    <n v="25393145.209070001"/>
    <n v="2047024.05226"/>
    <n v="2089187.4729500005"/>
    <n v="290922.19656000001"/>
    <n v="246927.98924"/>
    <n v="1.2191926637408803"/>
    <n v="0.97241986846041228"/>
    <n v="43994.207320000016"/>
    <n v="17.816614250740169"/>
    <n v="100"/>
    <n v="100"/>
    <n v="10.352791493308853"/>
    <n v="9.2430454829250568"/>
    <n v="5.2048896890648406E-2"/>
    <n v="5.4333587289839738E-2"/>
    <n v="4.6311758135311541E-2"/>
    <n v="4.8221654083560432E-2"/>
    <m/>
    <m/>
    <m/>
    <n v="0"/>
    <m/>
    <n v="0"/>
    <m/>
    <n v="0"/>
    <m/>
    <n v="-101.21142892761135"/>
    <n v="-0.85115406774721891"/>
    <n v="82.778352226944989"/>
    <n v="-0.12096565779313516"/>
    <n v="-168.07800171664621"/>
    <n v="7.7758955001333341"/>
    <n v="20.153499564933725"/>
    <n v="-31.905482069124446"/>
    <s v="Resto"/>
    <n v="2025"/>
    <n v="2"/>
    <d v="2026-08-03T00:00:00"/>
    <n v="1.0336597699512124"/>
    <s v="55 Riesgos Catastroficos"/>
    <n v="17.816614250740169"/>
    <n v="13.980071272679007"/>
    <n v="-101.21142892761135"/>
    <n v="-101.17198033901282"/>
    <n v="1.4424212956390234E-3"/>
    <n v="1.4864307513195833E-4"/>
    <m/>
    <m/>
    <m/>
    <m/>
    <n v="8.4597396790989869E-4"/>
    <n v="9.4560040057656562E-5"/>
    <x v="44"/>
    <x v="18"/>
  </r>
  <r>
    <n v="2026"/>
    <n v="6"/>
    <n v="16"/>
    <x v="50"/>
    <s v="Terremoto y Erupcion Volcanica"/>
    <n v="14"/>
    <s v="8527a891e224136950ff32ca212b45bc93f69fbb801c3b1ebedac52775f99e61"/>
    <s v="62494afd1a4895e2be1120874c058412e30b56ad7bf55525b0ac454fd367add2"/>
    <x v="18"/>
    <n v="133980.82211000001"/>
    <n v="111555.91748"/>
    <n v="174819.02235000001"/>
    <n v="124710.19677999997"/>
    <n v="547.90085999999997"/>
    <n v="-2.4999300000000009"/>
    <n v="577.14459999999997"/>
    <n v="178.77231"/>
    <n v="35563119.782749981"/>
    <n v="35274659.092"/>
    <n v="145.131"/>
    <n v="140.405"/>
    <n v="0"/>
    <n v="0"/>
    <n v="75.715410000000006"/>
    <n v="-9.0641400000000001"/>
    <n v="2288.9934199999998"/>
    <n v="3361.1870699999999"/>
    <n v="0"/>
    <n v="0"/>
    <n v="0"/>
    <n v="0"/>
    <n v="0"/>
    <n v="0"/>
    <s v="Terremoto y Erupcion Volcanica"/>
    <s v="Daños Sin Autos"/>
    <s v="Riesgos Catastroficos"/>
    <x v="45"/>
    <x v="0"/>
    <n v="2810084.57234"/>
    <n v="2671500.3155200002"/>
    <n v="558940177.29368985"/>
    <n v="533186385.44996989"/>
    <n v="535437122.91273993"/>
    <n v="512068683.5256899"/>
    <n v="9433065.3521900009"/>
    <n v="9697566.7351200003"/>
    <n v="907474.54581000016"/>
    <n v="276437.41434000002"/>
    <n v="290922.19656000001"/>
    <n v="246927.98924"/>
    <n v="1.4203317490946328"/>
    <n v="1.150349572496338"/>
    <n v="22424.904630000005"/>
    <n v="20.101940924846406"/>
    <n v="46.053832844056544"/>
    <n v="45.177510181550943"/>
    <n v="4.7678572890221647"/>
    <n v="4.1757778141338511"/>
    <n v="2.3970511971194555E-2"/>
    <n v="2.5022699468642339E-2"/>
    <n v="2.0922499246835619E-2"/>
    <n v="2.1785342683312788E-2"/>
    <m/>
    <m/>
    <m/>
    <n v="0"/>
    <m/>
    <n v="0"/>
    <m/>
    <n v="0"/>
    <m/>
    <n v="-22016.648066145841"/>
    <n v="0.40893976568539503"/>
    <n v="-2.2409658371087254E-3"/>
    <n v="6.0376443893635681E-2"/>
    <n v="-935.32922042245605"/>
    <n v="-31.899255461553356"/>
    <n v="3.3078037419609538"/>
    <n v="-0.26967079818023931"/>
    <s v="Resto"/>
    <n v="2025"/>
    <n v="2"/>
    <d v="2026-08-03T00:00:00"/>
    <n v="1.0336597699512124"/>
    <s v="56 Terremoto y Erupcion Volcanica"/>
    <n v="20.101940924846406"/>
    <n v="16.190979291488798"/>
    <n v="-22016.648066145841"/>
    <n v="-21302.961267594153"/>
    <n v="4.9157392101127357E-4"/>
    <n v="2.0173422774862187E-4"/>
    <m/>
    <m/>
    <m/>
    <m/>
    <n v="3.5295860470713252E-4"/>
    <n v="1.3233041389425077E-4"/>
    <x v="45"/>
    <x v="18"/>
  </r>
  <r>
    <n v="2026"/>
    <n v="6"/>
    <n v="16"/>
    <x v="50"/>
    <s v="Huracan y Otros Riesgos Hidrometeorologicos"/>
    <n v="14"/>
    <s v="8527a891e224136950ff32ca212b45bc93f69fbb801c3b1ebedac52775f99e61"/>
    <s v="62494afd1a4895e2be1120874c058412e30b56ad7bf55525b0ac454fd367add2"/>
    <x v="18"/>
    <n v="156941.37444999997"/>
    <n v="135372.07175999999"/>
    <n v="338150.99079000001"/>
    <n v="174196.18657999998"/>
    <n v="-3024.0969700000001"/>
    <n v="204405.42061000003"/>
    <n v="308201.08524999995"/>
    <n v="383437.96097000001"/>
    <n v="35563119.782749981"/>
    <n v="35274659.092"/>
    <n v="145.131"/>
    <n v="140.405"/>
    <n v="0"/>
    <n v="0"/>
    <n v="2337.7802700000002"/>
    <n v="-3536.1275799999999"/>
    <n v="9686.5727699999989"/>
    <n v="7750.3570599999994"/>
    <n v="0"/>
    <n v="0"/>
    <n v="0"/>
    <n v="0"/>
    <n v="0"/>
    <n v="0"/>
    <s v="Huracan y Otros Riesgos Hidrometeorologicos"/>
    <s v="Daños Sin Autos"/>
    <s v="Riesgos Catastroficos"/>
    <x v="46"/>
    <x v="0"/>
    <n v="2810084.57234"/>
    <n v="2671500.3155200002"/>
    <n v="558940177.29368985"/>
    <n v="533186385.44996989"/>
    <n v="535437122.91273993"/>
    <n v="512068683.5256899"/>
    <n v="14428806.951679999"/>
    <n v="15695578.629980002"/>
    <n v="1139589.9410999997"/>
    <n v="1835326.74049"/>
    <n v="290922.19656000001"/>
    <n v="246927.98924"/>
    <n v="1.0876947413294396"/>
    <n v="0.86248538490595605"/>
    <n v="21569.302689999982"/>
    <n v="15.933347558010347"/>
    <n v="53.946167155943449"/>
    <n v="54.822489818449057"/>
    <n v="5.5849342042866885"/>
    <n v="5.0672676687912048"/>
    <n v="2.8078384919453841E-2"/>
    <n v="2.9310887821197389E-2"/>
    <n v="2.5389258888475923E-2"/>
    <n v="2.6436311400247645E-2"/>
    <m/>
    <m/>
    <m/>
    <n v="0"/>
    <m/>
    <n v="0"/>
    <m/>
    <n v="0"/>
    <m/>
    <n v="-101.47946026136454"/>
    <n v="-1.9268959384342901"/>
    <n v="150.99526656605263"/>
    <n v="-0.26536711679649982"/>
    <n v="-166.11131010154335"/>
    <n v="24.982277526191798"/>
    <n v="24.134235353501612"/>
    <n v="-45.625350582234987"/>
    <s v="Resto"/>
    <n v="2025"/>
    <n v="2"/>
    <d v="2026-08-03T00:00:00"/>
    <n v="1.0336597699512124"/>
    <s v="57 Huracan y Otros Riesgos Hidrometeorologicos"/>
    <n v="15.933347558010347"/>
    <n v="12.15813068112565"/>
    <n v="-101.47946026136454"/>
    <n v="-101.43128358515334"/>
    <n v="9.508473746277495E-4"/>
    <n v="1.1830798503157163E-4"/>
    <m/>
    <m/>
    <m/>
    <m/>
    <n v="4.9301536320276612E-4"/>
    <n v="7.4388103917637523E-5"/>
    <x v="46"/>
    <x v="18"/>
  </r>
  <r>
    <n v="2026"/>
    <n v="6"/>
    <n v="94"/>
    <x v="41"/>
    <s v="Diversos"/>
    <n v="7"/>
    <s v="7902699be42c8a8e46fbbb4501726517e86b22c56a189f7625a6da49081b2451"/>
    <s v="62494afd1a4895e2be1120874c058412e30b56ad7bf55525b0ac454fd367add2"/>
    <x v="18"/>
    <n v="260039.21427"/>
    <n v="215540.16811000003"/>
    <n v="514787.25374999992"/>
    <n v="419671.22270000004"/>
    <n v="58500.774310000008"/>
    <n v="-341812.67575000005"/>
    <n v="-107109.66151000002"/>
    <n v="-157152.25447999997"/>
    <n v="35563119.782749981"/>
    <n v="35274659.092"/>
    <n v="145.131"/>
    <n v="140.405"/>
    <n v="0"/>
    <n v="0"/>
    <n v="44277.043010000001"/>
    <n v="35693.069009999999"/>
    <n v="129406.09664"/>
    <n v="134231.00213000001"/>
    <n v="0"/>
    <n v="0"/>
    <n v="0"/>
    <n v="0"/>
    <n v="0"/>
    <n v="0"/>
    <s v="Diversos"/>
    <s v="Daños Sin Autos"/>
    <s v="Diversos"/>
    <x v="52"/>
    <x v="0"/>
    <n v="3631207.3068499998"/>
    <n v="3833520.1551100002"/>
    <n v="558940177.29368985"/>
    <n v="533186385.44996989"/>
    <n v="535437122.91273993"/>
    <n v="512068683.5256899"/>
    <n v="18731365.569540001"/>
    <n v="19037256.571589999"/>
    <n v="4255932.8630999988"/>
    <n v="5127603.960119999"/>
    <n v="260039.21427"/>
    <n v="215540.16811000003"/>
    <n v="1.3882555081454533"/>
    <n v="1.1322018343318363"/>
    <n v="44499.046159999969"/>
    <n v="20.645361164091725"/>
    <n v="100"/>
    <n v="100"/>
    <n v="7.1612329535539203"/>
    <n v="5.6225129747313209"/>
    <n v="4.6523621817467747E-2"/>
    <n v="4.8565779835250331E-2"/>
    <n v="4.0424919688843909E-2"/>
    <n v="4.2092042541239806E-2"/>
    <m/>
    <m/>
    <m/>
    <n v="0"/>
    <m/>
    <n v="0"/>
    <m/>
    <n v="0"/>
    <m/>
    <n v="-117.11486391826709"/>
    <n v="22.496904735782799"/>
    <n v="-158.58421135477511"/>
    <n v="1.3745699519185637"/>
    <n v="24.049414180649631"/>
    <n v="-3.5944792286711658"/>
    <n v="34.215577287039331"/>
    <n v="26.590778913675983"/>
    <s v="Resto"/>
    <n v="2025"/>
    <n v="2"/>
    <d v="2026-08-03T00:00:00"/>
    <n v="1.0336597699512124"/>
    <s v="63 Diversos"/>
    <n v="20.645361164091725"/>
    <n v="16.716703765868772"/>
    <n v="-117.11486391826709"/>
    <n v="-116.55754090059524"/>
    <n v="1.4475311977541951E-3"/>
    <n v="1.9272533558961909E-4"/>
    <m/>
    <m/>
    <m/>
    <m/>
    <n v="1.1877663015898926E-3"/>
    <n v="1.281880993664375E-4"/>
    <x v="52"/>
    <x v="18"/>
  </r>
  <r>
    <n v="2026"/>
    <n v="6"/>
    <n v="27"/>
    <x v="34"/>
    <s v="Miscelaneos"/>
    <n v="21"/>
    <s v="6f4b6612125fb3a0daecd2799dfd6c9c299424fd920f9b308110a2c1fbd8f443"/>
    <s v="62494afd1a4895e2be1120874c058412e30b56ad7bf55525b0ac454fd367add2"/>
    <x v="18"/>
    <n v="124431.14108"/>
    <n v="123422.34233"/>
    <n v="229961.31056000001"/>
    <n v="243816.57879"/>
    <n v="38204.246109999978"/>
    <n v="40763.295550000017"/>
    <n v="100981.59612999999"/>
    <n v="82306.975179999994"/>
    <n v="35563119.782749981"/>
    <n v="35274659.092"/>
    <n v="145.131"/>
    <n v="140.405"/>
    <n v="0"/>
    <n v="0"/>
    <n v="38204.24611"/>
    <n v="40763.295549999995"/>
    <n v="121017.58576999999"/>
    <n v="120295.31516"/>
    <n v="0"/>
    <n v="0"/>
    <n v="0"/>
    <n v="0"/>
    <n v="0"/>
    <n v="0"/>
    <s v="Miscelaneos"/>
    <s v="Daños Sin Autos"/>
    <s v="Diversos"/>
    <x v="53"/>
    <x v="0"/>
    <n v="7862685.1248199996"/>
    <n v="7432464.5520399995"/>
    <n v="558940177.29368985"/>
    <n v="533186385.44996989"/>
    <n v="535437122.91273993"/>
    <n v="512068683.5256899"/>
    <n v="8825960.7029900011"/>
    <n v="9299326.5157200005"/>
    <n v="1450320.2206299996"/>
    <n v="1811773.9441199994"/>
    <n v="353669.67242000002"/>
    <n v="364479.32279000001"/>
    <n v="1.4098311251017244"/>
    <n v="1.3272180745708984"/>
    <n v="1008.7987500000017"/>
    <n v="0.81735505173181622"/>
    <n v="35.182870000861129"/>
    <n v="33.862645865678246"/>
    <n v="1.5825527679750322"/>
    <n v="1.6605843386918555"/>
    <n v="2.2261978318051528E-2"/>
    <n v="2.3239169597188823E-2"/>
    <n v="2.3148067110873558E-2"/>
    <n v="2.4102692920061775E-2"/>
    <m/>
    <m/>
    <m/>
    <n v="0"/>
    <m/>
    <n v="0"/>
    <m/>
    <n v="0"/>
    <m/>
    <n v="-6.2778276522346577"/>
    <n v="30.703122850442622"/>
    <n v="33.027484959740363"/>
    <n v="2.634193853644581"/>
    <n v="-6.2778276522345466"/>
    <n v="0.6004145789379578"/>
    <n v="31.569168949221226"/>
    <n v="33.88602082781226"/>
    <s v="Resto"/>
    <n v="2025"/>
    <n v="2"/>
    <d v="2026-08-03T00:00:00"/>
    <n v="1.0336597699512124"/>
    <s v="64 Miscelaneos"/>
    <n v="0.81735505173181622"/>
    <n v="-2.4656294241863668"/>
    <n v="-6.2778276522346532"/>
    <n v="-9.329766841763675"/>
    <n v="6.4662861966216924E-4"/>
    <n v="1.9876238013055941E-4"/>
    <m/>
    <m/>
    <m/>
    <m/>
    <n v="6.9005712184062721E-4"/>
    <n v="1.7615078174676828E-4"/>
    <x v="53"/>
    <x v="18"/>
  </r>
  <r>
    <n v="2026"/>
    <n v="6"/>
    <n v="8"/>
    <x v="40"/>
    <s v="Tecnicos"/>
    <n v="8"/>
    <s v="2c624232cdd221771294dfbb310aca000a0df6ac8b66b696d90ef06fdefb64a3"/>
    <s v="62494afd1a4895e2be1120874c058412e30b56ad7bf55525b0ac454fd367add2"/>
    <x v="18"/>
    <n v="115322.82829999999"/>
    <n v="86480.085129999992"/>
    <n v="138835.01565000002"/>
    <n v="114750.08325"/>
    <n v="19871.150949999992"/>
    <n v="28982.653350000001"/>
    <n v="35531.894340000006"/>
    <n v="33784.108180000003"/>
    <n v="35563119.782749981"/>
    <n v="35274659.092"/>
    <n v="145.131"/>
    <n v="140.405"/>
    <n v="0"/>
    <n v="0"/>
    <n v="16801.143199999999"/>
    <n v="19682.915690000002"/>
    <n v="30682.490809999999"/>
    <n v="34735.943240000001"/>
    <n v="0"/>
    <n v="0"/>
    <n v="0"/>
    <n v="0"/>
    <n v="0"/>
    <n v="0"/>
    <s v="Tecnicos"/>
    <s v="Daños Sin Autos"/>
    <s v="Diversos"/>
    <x v="54"/>
    <x v="0"/>
    <n v="2110711.4658499998"/>
    <n v="1860236.7715"/>
    <n v="558940177.29368985"/>
    <n v="533186385.44996989"/>
    <n v="535437122.91273993"/>
    <n v="512068683.5256899"/>
    <n v="9905404.8665500041"/>
    <n v="9737930.0558699984"/>
    <n v="2805612.6424699998"/>
    <n v="3315830.0159999998"/>
    <n v="149066.93312"/>
    <n v="116863.88282"/>
    <n v="1.1642414404426689"/>
    <n v="0.88807461784827701"/>
    <n v="28842.743170000002"/>
    <n v="33.351890353302196"/>
    <n v="77.363118624815513"/>
    <n v="74.000694691277076"/>
    <n v="5.4636945961516625"/>
    <n v="4.6488751569117124"/>
    <n v="2.0632409868687019E-2"/>
    <n v="2.1538071113308691E-2"/>
    <n v="1.6219484872446094E-2"/>
    <n v="1.6888376093333463E-2"/>
    <m/>
    <m/>
    <m/>
    <n v="0"/>
    <m/>
    <n v="0"/>
    <m/>
    <n v="0"/>
    <m/>
    <n v="-31.437778625606782"/>
    <n v="17.230891093225114"/>
    <n v="33.513673473415558"/>
    <n v="0.70826423609589473"/>
    <n v="-14.64098376168984"/>
    <n v="-11.66933168330454"/>
    <n v="54.758081095959099"/>
    <n v="56.664405379768809"/>
    <s v="Resto"/>
    <n v="2025"/>
    <n v="2"/>
    <d v="2026-08-03T00:00:00"/>
    <n v="1.0336597699512124"/>
    <s v="65 Tecnicos"/>
    <n v="33.351890353302196"/>
    <n v="29.009461555804045"/>
    <n v="-31.437778625606782"/>
    <n v="-33.670417126102066"/>
    <n v="3.9039042833734303E-4"/>
    <n v="1.3554581316440204E-4"/>
    <m/>
    <m/>
    <m/>
    <m/>
    <n v="3.2476918744179779E-4"/>
    <n v="7.8867652686636334E-5"/>
    <x v="54"/>
    <x v="18"/>
  </r>
  <r>
    <n v="2026"/>
    <n v="6"/>
    <n v="37"/>
    <x v="27"/>
    <s v="Total General"/>
    <n v="25"/>
    <s v="b7a56873cd771f2c446d369b649430b65a756ba278ff97ec81bb6f55b2e73569"/>
    <s v="62494afd1a4895e2be1120874c058412e30b56ad7bf55525b0ac454fd367add2"/>
    <x v="19"/>
    <n v="7921715.0272200005"/>
    <n v="7089738.4457900003"/>
    <n v="15226870.96085"/>
    <n v="13544879.321680002"/>
    <n v="3365922.5312600005"/>
    <n v="2893779.26823"/>
    <n v="6787303.3849399993"/>
    <n v="5587227.2231200002"/>
    <n v="35563119.782749981"/>
    <n v="35274659.092"/>
    <n v="145.131"/>
    <n v="140.405"/>
    <n v="52127.908589999999"/>
    <n v="15485.10283"/>
    <n v="2883153.75905"/>
    <n v="2304919.4787300001"/>
    <n v="5043285.1291100001"/>
    <n v="4246101.1560800001"/>
    <n v="320632.37052"/>
    <n v="268282.68781000003"/>
    <n v="215409.31498000002"/>
    <n v="136426.49406999999"/>
    <n v="219892.6256"/>
    <n v="137490.40315"/>
    <s v="Total General"/>
    <s v="Totales"/>
    <s v="Total General"/>
    <x v="0"/>
    <x v="0"/>
    <n v="7921715.0272200005"/>
    <n v="7089738.4457900003"/>
    <n v="558940177.29368985"/>
    <n v="533186385.44996989"/>
    <n v="535437122.91273993"/>
    <n v="512068683.5256899"/>
    <n v="558940177.29368985"/>
    <n v="533186385.44996989"/>
    <n v="290994775.94425023"/>
    <n v="269811598.98249996"/>
    <n v="7921715.0272200005"/>
    <n v="7089738.4457900003"/>
    <n v="1.4172742180703195"/>
    <n v="1.329692325096933"/>
    <n v="831976.58143000025"/>
    <n v="11.734940404240746"/>
    <n v="100"/>
    <n v="100"/>
    <n v="100"/>
    <n v="100"/>
    <n v="1.4172742180703195"/>
    <n v="1.4794855807020688"/>
    <n v="1.329692325096933"/>
    <n v="1.3845288090995544"/>
    <n v="5.7364344798482209E-2"/>
    <n v="3.8538885507028997E-2"/>
    <n v="3.9340994713367952E-2"/>
    <n v="52349.682709999965"/>
    <n v="19.512881407791195"/>
    <n v="78982.820910000039"/>
    <n v="57.894048695170767"/>
    <n v="82402.222450000001"/>
    <n v="59.933072099658034"/>
    <n v="16.315800870285102"/>
    <n v="42.489820950315313"/>
    <n v="40.816446055896073"/>
    <n v="1.1566951744538725"/>
    <n v="25.086962284626281"/>
    <n v="18.774493205102072"/>
    <n v="57.168168866922599"/>
    <n v="54.283197550053217"/>
    <s v="Resto"/>
    <n v="2025"/>
    <n v="2"/>
    <d v="2026-08-03T00:00:00"/>
    <n v="1.0336597699512124"/>
    <s v="10 Total General"/>
    <n v="11.734940404240746"/>
    <n v="8.0964391305608192"/>
    <n v="16.315800870285113"/>
    <n v="12.528129904654289"/>
    <n v="4.2816465635941901E-2"/>
    <n v="2.0086662092068359E-4"/>
    <n v="8575093.3162500001"/>
    <n v="8256062.7303999998"/>
    <n v="2.4112320203159961E-2"/>
    <n v="2.3366560689798178E-2"/>
    <n v="3.8335130805225132E-2"/>
    <n v="1.768081679421688E-4"/>
    <x v="0"/>
    <x v="19"/>
  </r>
  <r>
    <n v="2026"/>
    <n v="6"/>
    <n v="27"/>
    <x v="34"/>
    <s v="Total General Sin Pensiones"/>
    <n v="21"/>
    <s v="6f4b6612125fb3a0daecd2799dfd6c9c299424fd920f9b308110a2c1fbd8f443"/>
    <s v="62494afd1a4895e2be1120874c058412e30b56ad7bf55525b0ac454fd367add2"/>
    <x v="19"/>
    <n v="7862685.1248199996"/>
    <n v="7432464.5520399995"/>
    <n v="15328829.11372"/>
    <n v="14349899.398839999"/>
    <n v="3870727.7468899977"/>
    <n v="4037192.5273199985"/>
    <n v="8757612.2112899981"/>
    <n v="7709055.4107099967"/>
    <n v="35563119.782749981"/>
    <n v="35274659.092"/>
    <n v="145.131"/>
    <n v="140.405"/>
    <n v="0"/>
    <n v="0"/>
    <n v="3843767.2991799996"/>
    <n v="3637331.0080100005"/>
    <n v="6787199.0405799998"/>
    <n v="6311899.51504"/>
    <n v="0"/>
    <n v="0"/>
    <n v="172.26935"/>
    <n v="922.14588000000003"/>
    <n v="0"/>
    <n v="0"/>
    <s v="Total General Sin Pensiones"/>
    <s v="Totales"/>
    <s v="Total General Sin Pensiones"/>
    <x v="1"/>
    <x v="0"/>
    <n v="7862685.1248199996"/>
    <n v="7432464.5520399995"/>
    <n v="558940177.29368985"/>
    <n v="533186385.44996989"/>
    <n v="535437122.91273993"/>
    <n v="512068683.5256899"/>
    <n v="535437122.91273993"/>
    <n v="512068683.5256899"/>
    <n v="272087211.59836"/>
    <n v="252694789.22596997"/>
    <n v="7862685.1248199996"/>
    <n v="7432464.5520399995"/>
    <n v="1.4684609617741016"/>
    <n v="1.4514585232719317"/>
    <n v="430220.57278000005"/>
    <n v="5.7883972371172154"/>
    <n v="100"/>
    <n v="100"/>
    <n v="100"/>
    <n v="100"/>
    <n v="1.4067131768716326"/>
    <n v="1.4684609617741016"/>
    <n v="1.3939711805971093"/>
    <n v="1.4514585232719317"/>
    <m/>
    <n v="3.2173591002220204E-5"/>
    <m/>
    <n v="0"/>
    <m/>
    <n v="-749.87653"/>
    <n v="-81.318644507743173"/>
    <n v="0"/>
    <m/>
    <n v="-4.1232807031995726"/>
    <n v="49.229082500980994"/>
    <n v="54.318355628240489"/>
    <n v="1.4226055403896567"/>
    <n v="5.6754881729320861"/>
    <n v="7.5302137558979743"/>
    <n v="56.632600225785204"/>
    <n v="57.626567079259814"/>
    <s v="Resto"/>
    <n v="2025"/>
    <n v="2"/>
    <d v="2026-08-03T00:00:00"/>
    <n v="1.0336597699512124"/>
    <s v="11 Total General Sin Pensiones"/>
    <n v="5.7883972371172154"/>
    <n v="2.3435373150977008"/>
    <n v="-4.1232807031995753"/>
    <n v="-7.2453798784045826"/>
    <n v="4.3103161948000138E-2"/>
    <n v="2.1563775962545195E-4"/>
    <m/>
    <m/>
    <m/>
    <m/>
    <n v="4.0613523194396532E-2"/>
    <n v="2.1067318447787369E-4"/>
    <x v="1"/>
    <x v="19"/>
  </r>
  <r>
    <n v="2026"/>
    <n v="6"/>
    <n v="120"/>
    <x v="56"/>
    <s v="Vida Total"/>
    <n v="234"/>
    <s v="114bd151f8fb0c58642d2170da4ae7d7c57977260ac2cc8905306cab6b2acabc"/>
    <s v="62494afd1a4895e2be1120874c058412e30b56ad7bf55525b0ac454fd367add2"/>
    <x v="19"/>
    <n v="1472674.5708900001"/>
    <n v="1594005.98122"/>
    <n v="3456186.6822299999"/>
    <n v="3352700.7200299995"/>
    <n v="1070540.85399"/>
    <n v="1089487.8735800004"/>
    <n v="2227887.2889499995"/>
    <n v="2267224.2772000008"/>
    <n v="35563119.782749981"/>
    <n v="35274659.092"/>
    <n v="145.131"/>
    <n v="140.405"/>
    <n v="2330.8155499999998"/>
    <n v="1662.1494399999999"/>
    <n v="495733.75608999998"/>
    <n v="531426.93752000004"/>
    <n v="1117561.69077"/>
    <n v="1144443.96242"/>
    <n v="1469396.77789"/>
    <n v="1593696.4722199996"/>
    <n v="0"/>
    <n v="0"/>
    <n v="3277.7930000000001"/>
    <n v="309.50900000000001"/>
    <s v="Vida Total"/>
    <s v="Totales"/>
    <s v="Vida Total"/>
    <x v="2"/>
    <x v="0"/>
    <n v="1534431.5230099999"/>
    <n v="1641820.7880200001"/>
    <n v="558940177.29368985"/>
    <n v="533186385.44996989"/>
    <n v="535437122.91273993"/>
    <n v="512068683.5256899"/>
    <n v="229504437.01060998"/>
    <n v="215530450.89256996"/>
    <n v="107972465.57320999"/>
    <n v="106915701.13472"/>
    <n v="1472674.5708900001"/>
    <n v="1594005.98122"/>
    <n v="0.64167586042003988"/>
    <n v="0.73957344524580615"/>
    <n v="-121331.41032999987"/>
    <n v="-7.6117286735107985"/>
    <n v="100"/>
    <n v="100"/>
    <n v="95.97525525291249"/>
    <n v="97.087696346099762"/>
    <n v="0.26347624141468673"/>
    <n v="0.2750415516351864"/>
    <n v="0.29895849269946695"/>
    <n v="0.31128753475900284"/>
    <n v="0.64024765578805343"/>
    <m/>
    <n v="1.4282046319864692E-3"/>
    <n v="-124299.69432999962"/>
    <n v="-7.7994584600448835"/>
    <n v="0"/>
    <m/>
    <n v="2968.2840000000001"/>
    <n v="959.02994743286956"/>
    <n v="-1.7390757666481793"/>
    <n v="72.693646997858224"/>
    <n v="68.349045512749086"/>
    <n v="0.99149431135674793"/>
    <n v="-6.7164795214500694"/>
    <n v="-2.3489373471074715"/>
    <n v="44.358513734346019"/>
    <n v="46.435383030573533"/>
    <s v="Resto"/>
    <n v="2025"/>
    <n v="2"/>
    <d v="2026-08-03T00:00:00"/>
    <n v="1.0336597699512124"/>
    <s v="12 Vida Total"/>
    <n v="-7.6117286735107985"/>
    <n v="-10.620231131903472"/>
    <n v="-1.7390757666481842"/>
    <n v="-4.9388134376269477"/>
    <n v="9.7184575013197685E-3"/>
    <n v="4.1174790984579853E-5"/>
    <m/>
    <m/>
    <m/>
    <m/>
    <n v="9.4889158921779987E-3"/>
    <n v="5.4696888091275147E-5"/>
    <x v="2"/>
    <x v="19"/>
  </r>
  <r>
    <n v="2026"/>
    <n v="6"/>
    <n v="23"/>
    <x v="28"/>
    <s v="Vida Individual"/>
    <n v="17"/>
    <s v="4523540f1504cd17100c4835e85b7eefd49911580f8efff0599a8f283be6b9e3"/>
    <s v="62494afd1a4895e2be1120874c058412e30b56ad7bf55525b0ac454fd367add2"/>
    <x v="19"/>
    <n v="556939.27694000001"/>
    <n v="529182.54871"/>
    <n v="1243074.1261"/>
    <n v="1139989.2469300001"/>
    <n v="366141.54478000005"/>
    <n v="319492.47633000003"/>
    <n v="695850.0879800003"/>
    <n v="666162.51751000027"/>
    <n v="35563119.782749981"/>
    <n v="35274659.092"/>
    <n v="145.131"/>
    <n v="140.405"/>
    <n v="0"/>
    <n v="0"/>
    <n v="364957.59555999999"/>
    <n v="324134.19752999995"/>
    <n v="453800.8174"/>
    <n v="433137.92824000004"/>
    <n v="65860.798380000007"/>
    <n v="69533.097959999999"/>
    <n v="421838.79476000002"/>
    <n v="407336.35785999999"/>
    <n v="69239.683799999999"/>
    <n v="52313.09289"/>
    <s v="Vida Individual"/>
    <s v="Vida"/>
    <s v="Vida"/>
    <x v="3"/>
    <x v="0"/>
    <n v="12771305.68936"/>
    <n v="12724961.123440001"/>
    <n v="558940177.29368985"/>
    <n v="533186385.44996989"/>
    <n v="535437122.91273993"/>
    <n v="512068683.5256899"/>
    <n v="171635604.89679998"/>
    <n v="160803690.49424002"/>
    <n v="79251984.91757001"/>
    <n v="77260926.294649988"/>
    <n v="1074711.3102299999"/>
    <n v="2179411.2560200002"/>
    <n v="0.32448936062821759"/>
    <n v="0.3290860720195693"/>
    <n v="27756.728230000008"/>
    <n v="5.2452085386532898"/>
    <n v="51.822221617897455"/>
    <n v="24.280986309870823"/>
    <n v="4.3608640376057712"/>
    <n v="4.1586181959740518"/>
    <n v="9.9642018871612004E-2"/>
    <n v="0.1040158130818965"/>
    <n v="9.924907371057666E-2"/>
    <n v="0.10334210345894967"/>
    <n v="3.837245682188168E-2"/>
    <n v="0.24577580800536153"/>
    <n v="4.0341095800974405E-2"/>
    <n v="-3672.2995799999917"/>
    <n v="-5.2813691432424541"/>
    <n v="14502.43690000003"/>
    <n v="3.5603099551905215"/>
    <n v="16926.590909999999"/>
    <n v="32.356318418396611"/>
    <n v="14.600991230171179"/>
    <n v="65.741735219627017"/>
    <n v="60.374718914830794"/>
    <n v="0.46199668709979175"/>
    <n v="12.594597651555016"/>
    <n v="4.7705102261445864"/>
    <n v="80.42241916860857"/>
    <n v="74.833944662172016"/>
    <s v="Resto"/>
    <n v="2025"/>
    <n v="2"/>
    <d v="2026-08-03T00:00:00"/>
    <n v="1.0336597699512124"/>
    <s v="13 Vida Individual"/>
    <n v="5.2452085386532898"/>
    <n v="1.8180368416783288"/>
    <n v="14.600991230171175"/>
    <n v="10.869160783514113"/>
    <n v="3.4954023541628582E-3"/>
    <n v="1.0529334516090945E-5"/>
    <m/>
    <m/>
    <m/>
    <m/>
    <n v="3.2264323557067496E-3"/>
    <n v="1.0829764279726916E-5"/>
    <x v="3"/>
    <x v="19"/>
  </r>
  <r>
    <n v="2026"/>
    <n v="6"/>
    <n v="48"/>
    <x v="14"/>
    <s v="Vida Gpo y Col"/>
    <n v="36"/>
    <s v="76a50887d8f1c2e9301755428990ad81479ee21c25b43215cf524541e0503269"/>
    <s v="62494afd1a4895e2be1120874c058412e30b56ad7bf55525b0ac454fd367add2"/>
    <x v="19"/>
    <n v="1118899.1452200001"/>
    <n v="1201567.4056899999"/>
    <n v="1912935.2990900003"/>
    <n v="2150552.3506"/>
    <n v="525234.50167000003"/>
    <n v="672291.54652000021"/>
    <n v="1014804.1478599999"/>
    <n v="1293536.67619"/>
    <n v="35563119.782749981"/>
    <n v="35274659.092"/>
    <n v="145.131"/>
    <n v="140.405"/>
    <n v="-32020.3622"/>
    <n v="-1334.6137999999955"/>
    <n v="405795.26566000003"/>
    <n v="526802.19958000001"/>
    <n v="803127.58522999997"/>
    <n v="901038.72339000006"/>
    <n v="146042.12212000001"/>
    <n v="82902.903809999989"/>
    <n v="972857.02309999999"/>
    <n v="1118664.5018800001"/>
    <n v="0"/>
    <n v="0"/>
    <s v="Vida Gpo y Col"/>
    <s v="Vida"/>
    <s v="Vida"/>
    <x v="4"/>
    <x v="0"/>
    <n v="36347870.615870006"/>
    <n v="34581959.66691"/>
    <n v="558940177.29368985"/>
    <n v="533186385.44996989"/>
    <n v="535437122.91273993"/>
    <n v="512068683.5256899"/>
    <n v="57868832.11381001"/>
    <n v="54726760.39833001"/>
    <n v="28720480.655640002"/>
    <n v="29654774.840070006"/>
    <n v="3105840.6151999999"/>
    <n v="3228583.6095100003"/>
    <n v="1.9335091176878654"/>
    <n v="2.1955756140951217"/>
    <n v="-82668.260469999863"/>
    <n v="-6.8800352005660148"/>
    <n v="36.025645995615548"/>
    <n v="37.21654914404899"/>
    <n v="3.0783072742959319"/>
    <n v="3.4745497862567012"/>
    <n v="0.20018227185555942"/>
    <n v="0.20896928833273049"/>
    <n v="0.22535598028744974"/>
    <n v="0.23464965625645778"/>
    <n v="0.25236749522226498"/>
    <n v="1.6811416224656004"/>
    <m/>
    <n v="63139.218310000026"/>
    <n v="76.160442407065588"/>
    <n v="-145807.47878000012"/>
    <n v="-13.034066830131795"/>
    <n v="0"/>
    <m/>
    <n v="-21.873998804717289"/>
    <n v="46.942077301053565"/>
    <n v="55.951213667778951"/>
    <n v="1.8287803326399301"/>
    <n v="-22.970088966309245"/>
    <n v="-10.866473950378808"/>
    <n v="50.526874325178142"/>
    <n v="58.466099836197849"/>
    <s v="Resto"/>
    <n v="2025"/>
    <n v="2"/>
    <d v="2026-08-03T00:00:00"/>
    <n v="1.0336597699512124"/>
    <s v="14 Vida Gpo y Col"/>
    <n v="-6.8800352005660148"/>
    <n v="-9.9123642938825594"/>
    <n v="-21.873998804717282"/>
    <n v="-24.418069207656036"/>
    <n v="5.3789861822468015E-3"/>
    <n v="3.738457508182107E-4"/>
    <m/>
    <m/>
    <m/>
    <m/>
    <n v="6.0865588910621578E-3"/>
    <n v="4.8205522772091705E-4"/>
    <x v="4"/>
    <x v="19"/>
  </r>
  <r>
    <n v="2026"/>
    <n v="6"/>
    <n v="10"/>
    <x v="17"/>
    <s v="Accidentes y Enfermedades Total"/>
    <n v="10"/>
    <s v="4a44dc15364204a80fe80e9039455cc1608281820fe2b24f1e5233ade6af1dd5"/>
    <s v="62494afd1a4895e2be1120874c058412e30b56ad7bf55525b0ac454fd367add2"/>
    <x v="19"/>
    <n v="477216.67398000002"/>
    <n v="430154.52295000001"/>
    <n v="1231574.5502200001"/>
    <n v="1095427.24486"/>
    <n v="417709.04853000003"/>
    <n v="346898.07384000003"/>
    <n v="984224.84151000006"/>
    <n v="662506.98705999996"/>
    <n v="35563119.782749981"/>
    <n v="35274659.092"/>
    <n v="145.131"/>
    <n v="140.405"/>
    <n v="0"/>
    <n v="0"/>
    <n v="394389.30960000004"/>
    <n v="308554.83145999996"/>
    <n v="532078.74988000002"/>
    <n v="487467.66366000002"/>
    <n v="0"/>
    <n v="0"/>
    <n v="0"/>
    <n v="0"/>
    <n v="0"/>
    <n v="0"/>
    <s v="Accidentes y Enfermedades Total"/>
    <s v="Totales"/>
    <s v="Accidentes y Enfermedades Total"/>
    <x v="18"/>
    <x v="0"/>
    <n v="3435865.2452399996"/>
    <n v="3211255.1390500003"/>
    <n v="558940177.29368985"/>
    <n v="533186385.44996989"/>
    <n v="535437122.91273993"/>
    <n v="512068683.5256899"/>
    <n v="104862690.40417002"/>
    <n v="96161356.508719951"/>
    <n v="73824842.736680001"/>
    <n v="63674470.30387"/>
    <n v="477216.67398000002"/>
    <n v="430154.52295000001"/>
    <n v="0.45508719272858061"/>
    <n v="0.4473257642855667"/>
    <n v="47062.151030000008"/>
    <n v="10.940754663521313"/>
    <n v="100"/>
    <n v="100"/>
    <n v="13.889272131412298"/>
    <n v="13.395214778146048"/>
    <n v="8.5378846138886702E-2"/>
    <n v="8.9126557266701115E-2"/>
    <n v="8.0676201547603549E-2"/>
    <n v="8.4003286431871715E-2"/>
    <m/>
    <m/>
    <m/>
    <n v="0"/>
    <m/>
    <n v="0"/>
    <m/>
    <n v="0"/>
    <m/>
    <n v="20.412616854903654"/>
    <n v="87.530271112762094"/>
    <n v="80.64499042366748"/>
    <n v="0.56581095610307419"/>
    <n v="27.818225283932186"/>
    <n v="9.1515990794243542"/>
    <n v="74.122356829500674"/>
    <n v="63.297497344400554"/>
    <s v="Resto"/>
    <n v="2025"/>
    <n v="2"/>
    <d v="2026-08-03T00:00:00"/>
    <n v="1.0336597699512124"/>
    <s v="28 Accidentes y Enfermedades Total"/>
    <n v="10.940754663521313"/>
    <n v="7.3281150032158067"/>
    <n v="20.412616854903664"/>
    <n v="16.491538468781663"/>
    <n v="3.4630666762182653E-3"/>
    <n v="2.0710435298558026E-5"/>
    <m/>
    <m/>
    <m/>
    <m/>
    <n v="3.1003116175498673E-3"/>
    <n v="2.0010033939366637E-5"/>
    <x v="18"/>
    <x v="19"/>
  </r>
  <r>
    <n v="2026"/>
    <n v="6"/>
    <n v="10"/>
    <x v="17"/>
    <s v="Accidentes Personales"/>
    <n v="10"/>
    <s v="4a44dc15364204a80fe80e9039455cc1608281820fe2b24f1e5233ade6af1dd5"/>
    <s v="62494afd1a4895e2be1120874c058412e30b56ad7bf55525b0ac454fd367add2"/>
    <x v="19"/>
    <n v="46275.040829999998"/>
    <n v="35941.242530000003"/>
    <n v="216039.53716000001"/>
    <n v="182211.51442999998"/>
    <n v="57002.674959999997"/>
    <n v="50795.882770000004"/>
    <n v="118810.68620000001"/>
    <n v="88370.584390000004"/>
    <n v="35563119.782749981"/>
    <n v="35274659.092"/>
    <n v="145.131"/>
    <n v="140.405"/>
    <n v="0"/>
    <n v="0"/>
    <n v="57002.674960000004"/>
    <n v="50795.882770000004"/>
    <n v="82713.433279999997"/>
    <n v="70071.647989999998"/>
    <n v="0"/>
    <n v="0"/>
    <n v="0"/>
    <n v="0"/>
    <n v="0"/>
    <n v="0"/>
    <s v="Accidentes Personales"/>
    <s v="Accidentes y Enfermedades"/>
    <s v="Accidentes Personales"/>
    <x v="19"/>
    <x v="0"/>
    <n v="3435865.2452399996"/>
    <n v="3211255.1390500003"/>
    <n v="558940177.29368985"/>
    <n v="533186385.44996989"/>
    <n v="535437122.91273993"/>
    <n v="512068683.5256899"/>
    <n v="3258047.170789999"/>
    <n v="3201354.5602400005"/>
    <n v="762805.7273899999"/>
    <n v="869289.54186999996"/>
    <n v="477216.67398000002"/>
    <n v="430154.52295000001"/>
    <n v="1.4203305969563171"/>
    <n v="1.1226885948960788"/>
    <n v="10333.798299999995"/>
    <n v="28.75192278445693"/>
    <n v="9.696861688437016"/>
    <n v="8.3554259254360357"/>
    <n v="1.3468235081136783"/>
    <n v="1.1192272483410539"/>
    <n v="8.2790686212712919E-3"/>
    <n v="8.6424789858176171E-3"/>
    <n v="6.7408402597654953E-3"/>
    <n v="7.0188323727469011E-3"/>
    <m/>
    <m/>
    <m/>
    <n v="0"/>
    <m/>
    <n v="0"/>
    <m/>
    <n v="0"/>
    <m/>
    <n v="12.219085192600932"/>
    <n v="123.18233314889979"/>
    <n v="141.33034696171367"/>
    <n v="7.4727644160511417"/>
    <n v="12.219085192600932"/>
    <n v="18.041227304664108"/>
    <n v="68.915861305183157"/>
    <n v="72.491348822349863"/>
    <s v="Resto"/>
    <n v="2025"/>
    <n v="2"/>
    <d v="2026-08-03T00:00:00"/>
    <n v="1.0336597699512124"/>
    <s v="29 Accidentes Personales"/>
    <n v="28.75192278445693"/>
    <n v="24.559285876564466"/>
    <n v="12.21908519260092"/>
    <n v="8.5648183810980072"/>
    <n v="6.0748196018728016E-4"/>
    <n v="2.0173390046502885E-4"/>
    <m/>
    <m/>
    <m/>
    <m/>
    <n v="5.1570058868755119E-4"/>
    <n v="1.2604296811097315E-4"/>
    <x v="19"/>
    <x v="19"/>
  </r>
  <r>
    <n v="2026"/>
    <n v="6"/>
    <n v="10"/>
    <x v="17"/>
    <s v="AP Individual"/>
    <n v="10"/>
    <s v="4a44dc15364204a80fe80e9039455cc1608281820fe2b24f1e5233ade6af1dd5"/>
    <s v="62494afd1a4895e2be1120874c058412e30b56ad7bf55525b0ac454fd367add2"/>
    <x v="19"/>
    <n v="2070.7947199999999"/>
    <n v="3140.6429500000004"/>
    <n v="6485.5161599999992"/>
    <n v="8330.8087200000009"/>
    <n v="-105.05009999999999"/>
    <n v="157.83731"/>
    <n v="1752.7772399999999"/>
    <n v="344.22517000000005"/>
    <n v="35563119.782749981"/>
    <n v="35274659.092"/>
    <n v="145.131"/>
    <n v="140.405"/>
    <n v="0"/>
    <n v="0"/>
    <n v="-105.0501"/>
    <n v="157.83731"/>
    <n v="1751.60941"/>
    <n v="2630.93381"/>
    <n v="0"/>
    <n v="0"/>
    <n v="0"/>
    <n v="0"/>
    <n v="0"/>
    <n v="0"/>
    <s v="AP Individual"/>
    <s v="Accidentes y Enfermedades"/>
    <s v="Accidentes Personales"/>
    <x v="20"/>
    <x v="0"/>
    <n v="3435865.2452399996"/>
    <n v="3211255.1390500003"/>
    <n v="558940177.29368985"/>
    <n v="533186385.44996989"/>
    <n v="535437122.91273993"/>
    <n v="512068683.5256899"/>
    <n v="1831690.0583299999"/>
    <n v="1927936.4523199999"/>
    <n v="148204.84184000004"/>
    <n v="240716.59444999998"/>
    <n v="477216.67398000002"/>
    <n v="430154.52295000001"/>
    <n v="0.11305377296680846"/>
    <n v="0.16290178787898735"/>
    <n v="-1069.8482300000005"/>
    <n v="-34.064624569946744"/>
    <n v="0.43393176158945068"/>
    <n v="0.73011970871803666"/>
    <n v="6.0269963231790027E-2"/>
    <n v="9.7801103120355323E-2"/>
    <n v="3.7048593107521778E-4"/>
    <n v="3.8674843999142677E-4"/>
    <n v="5.8903284774413918E-4"/>
    <n v="6.1332455020995989E-4"/>
    <m/>
    <m/>
    <m/>
    <n v="0"/>
    <m/>
    <n v="0"/>
    <m/>
    <n v="0"/>
    <m/>
    <n v="-166.55593661600037"/>
    <n v="-5.0729364424881283"/>
    <n v="5.025636868399828"/>
    <n v="-7.0881692322448328E-2"/>
    <n v="-166.55593661600037"/>
    <n v="-33.422520804504771"/>
    <n v="-5.997347319571662"/>
    <n v="5.9992885187788136"/>
    <s v="Resto"/>
    <n v="2025"/>
    <n v="2"/>
    <d v="2026-08-03T00:00:00"/>
    <n v="1.0336597699512124"/>
    <s v="30 AP Individual"/>
    <n v="-34.064624569946744"/>
    <n v="-36.211723289603"/>
    <n v="-166.55593661600034"/>
    <n v="-164.38863013807892"/>
    <n v="1.8236634467445747E-5"/>
    <n v="1.2781155582030672E-6"/>
    <m/>
    <m/>
    <m/>
    <m/>
    <n v="2.3578109070587049E-5"/>
    <n v="2.6536992494170589E-6"/>
    <x v="20"/>
    <x v="19"/>
  </r>
  <r>
    <n v="2026"/>
    <n v="6"/>
    <n v="41"/>
    <x v="11"/>
    <s v="AP Gpo y Col"/>
    <n v="29"/>
    <s v="35135aaa6cc23891b40cb3f378c53a17a1127210ce60e125ccf03efcfdaec458"/>
    <s v="62494afd1a4895e2be1120874c058412e30b56ad7bf55525b0ac454fd367add2"/>
    <x v="19"/>
    <n v="20747.532009999999"/>
    <n v="25778.92468"/>
    <n v="96851.379779999988"/>
    <n v="102963.28059999998"/>
    <n v="27388.627119999997"/>
    <n v="35556.84876999999"/>
    <n v="56253.296700000021"/>
    <n v="58196.965459999992"/>
    <n v="35563119.782749981"/>
    <n v="35274659.092"/>
    <n v="145.131"/>
    <n v="140.405"/>
    <n v="0"/>
    <n v="0"/>
    <n v="27332.471530000003"/>
    <n v="35268.777050000004"/>
    <n v="32560.705430000002"/>
    <n v="36872.748870000003"/>
    <n v="0"/>
    <n v="0"/>
    <n v="0"/>
    <n v="0"/>
    <n v="0"/>
    <n v="0"/>
    <s v="AP Gpo y Col"/>
    <s v="Accidentes y Enfermedades"/>
    <s v="Accidentes Personales"/>
    <x v="21"/>
    <x v="0"/>
    <n v="24204021.398200002"/>
    <n v="22924639.598130003"/>
    <n v="558940177.29368985"/>
    <n v="533186385.44996989"/>
    <n v="535437122.91273993"/>
    <n v="512068683.5256899"/>
    <n v="1426357.1124600004"/>
    <n v="1273418.1079200001"/>
    <n v="614600.88751999999"/>
    <n v="628572.9474200001"/>
    <n v="4614988.4088500002"/>
    <n v="3536445.4395100004"/>
    <n v="1.4545818735546021"/>
    <n v="2.0243881031429081"/>
    <n v="-5031.3926700000011"/>
    <n v="-19.517465264575197"/>
    <n v="0.44956845330777406"/>
    <n v="0.7289501597279513"/>
    <n v="8.5719359062965239E-2"/>
    <n v="0.11245073044508332"/>
    <n v="3.7119414300214823E-3"/>
    <n v="3.8748773893627127E-3"/>
    <n v="4.8348805189848375E-3"/>
    <n v="5.0342708916521154E-3"/>
    <m/>
    <m/>
    <m/>
    <n v="0"/>
    <m/>
    <n v="0"/>
    <m/>
    <n v="0"/>
    <m/>
    <n v="-22.97228785046801"/>
    <n v="132.00908477595837"/>
    <n v="137.9299144994437"/>
    <n v="4.4563272972997021"/>
    <n v="-22.502355295021491"/>
    <n v="-11.694391039850894"/>
    <n v="83.943118458413579"/>
    <n v="95.649980353634533"/>
    <s v="Resto"/>
    <n v="2025"/>
    <n v="2"/>
    <d v="2026-08-03T00:00:00"/>
    <n v="1.0336597699512124"/>
    <s v="31 AP Gpo y Col"/>
    <n v="-19.517465264575197"/>
    <n v="-22.138273080683511"/>
    <n v="-22.972287850468014"/>
    <n v="-25.480593916151335"/>
    <n v="2.7233656769049295E-4"/>
    <n v="2.1158084268736168E-4"/>
    <m/>
    <m/>
    <m/>
    <m/>
    <n v="2.914098188839773E-4"/>
    <n v="4.0981471921465413E-4"/>
    <x v="21"/>
    <x v="19"/>
  </r>
  <r>
    <n v="2026"/>
    <n v="6"/>
    <n v="112"/>
    <x v="66"/>
    <s v="Gastos Medicos"/>
    <n v="231"/>
    <s v="138d9e809e386a7b800791d1f664f56d1c55f3d1ba411b950862729bc486c5ce"/>
    <s v="62494afd1a4895e2be1120874c058412e30b56ad7bf55525b0ac454fd367add2"/>
    <x v="19"/>
    <n v="335139.78461999999"/>
    <n v="304445.77354000002"/>
    <n v="720547.01998999994"/>
    <n v="628257.15720999998"/>
    <n v="292081.05129000003"/>
    <n v="252133.47589999999"/>
    <n v="622128.70597000013"/>
    <n v="490204.46938000002"/>
    <n v="35563119.782749981"/>
    <n v="35274659.092"/>
    <n v="145.131"/>
    <n v="140.405"/>
    <n v="0"/>
    <n v="0"/>
    <n v="170464.46156999998"/>
    <n v="201088.84044999999"/>
    <n v="204334.80106"/>
    <n v="219542.43275000001"/>
    <n v="0"/>
    <n v="0"/>
    <n v="0"/>
    <n v="0"/>
    <n v="0"/>
    <n v="0"/>
    <s v="Gastos Medicos"/>
    <s v="Accidentes y Enfermedades"/>
    <s v="Gastos Medicos"/>
    <x v="22"/>
    <x v="0"/>
    <n v="361437.93745999999"/>
    <n v="322670.54385000002"/>
    <n v="558940177.29368985"/>
    <n v="533186385.44996989"/>
    <n v="535437122.91273993"/>
    <n v="512068683.5256899"/>
    <n v="98610475.131789997"/>
    <n v="90208136.069440037"/>
    <n v="71280271.095210001"/>
    <n v="60948248.666680008"/>
    <n v="361437.93745999999"/>
    <n v="322670.54385000002"/>
    <n v="0.33986225517329222"/>
    <n v="0.33749258859050701"/>
    <n v="30694.011079999967"/>
    <n v="10.081930428233443"/>
    <n v="92.724019779215794"/>
    <n v="94.351895251252884"/>
    <n v="92.724019779215794"/>
    <n v="94.351895251252884"/>
    <n v="5.9959866589426432E-2"/>
    <n v="6.2591809622176253E-2"/>
    <n v="5.7099314957764782E-2"/>
    <n v="5.9454089526395797E-2"/>
    <m/>
    <m/>
    <m/>
    <n v="0"/>
    <m/>
    <n v="0"/>
    <m/>
    <n v="0"/>
    <m/>
    <n v="15.843820519034878"/>
    <n v="87.152007817030039"/>
    <n v="82.817203526352472"/>
    <n v="0.40976422620484076"/>
    <n v="-15.229278169523608"/>
    <n v="-6.9269669191091783"/>
    <n v="83.424096475835029"/>
    <n v="91.594521355689935"/>
    <s v="Resto"/>
    <n v="2025"/>
    <n v="2"/>
    <d v="2026-08-03T00:00:00"/>
    <n v="1.0336597699512124"/>
    <s v="32 Gastos Medicos"/>
    <n v="10.081930428233443"/>
    <n v="6.4972572488036313"/>
    <n v="15.843820519034871"/>
    <n v="12.071518972342872"/>
    <n v="2.026107451741351E-3"/>
    <n v="1.1550635249147597E-5"/>
    <m/>
    <m/>
    <m/>
    <m/>
    <n v="1.7781125788558895E-3"/>
    <n v="1.1390124735352123E-5"/>
    <x v="22"/>
    <x v="19"/>
  </r>
  <r>
    <n v="2026"/>
    <n v="6"/>
    <n v="18"/>
    <x v="24"/>
    <s v="GMM. Individual"/>
    <n v="5"/>
    <s v="ef2d127de37b942baad06145e54b0c619a1f22327b2ebbcfbec78f5564afe39d"/>
    <s v="62494afd1a4895e2be1120874c058412e30b56ad7bf55525b0ac454fd367add2"/>
    <x v="19"/>
    <n v="175667.54161000001"/>
    <n v="153262.74213"/>
    <n v="333337.47797000001"/>
    <n v="296784.29162999999"/>
    <n v="15248.418899999999"/>
    <n v="17119.285630000002"/>
    <n v="32043.120670000004"/>
    <n v="32516.352340000001"/>
    <n v="35563119.782749981"/>
    <n v="35274659.092"/>
    <n v="145.131"/>
    <n v="140.405"/>
    <n v="0"/>
    <n v="0"/>
    <n v="15248.418900000001"/>
    <n v="17119.285629999998"/>
    <n v="170279.61382"/>
    <n v="150164.5612"/>
    <n v="0"/>
    <n v="0"/>
    <n v="0"/>
    <n v="0"/>
    <n v="0"/>
    <n v="0"/>
    <s v="GMM. Individual"/>
    <s v="Accidentes y Enfermedades"/>
    <s v="Gastos Medicos"/>
    <x v="23"/>
    <x v="0"/>
    <n v="12682763.976389999"/>
    <n v="13516428.326850001"/>
    <n v="558940177.29368985"/>
    <n v="533186385.44996989"/>
    <n v="535437122.91273993"/>
    <n v="512068683.5256899"/>
    <n v="47491324.482370012"/>
    <n v="42836881.990619987"/>
    <n v="33535124.903859999"/>
    <n v="29112160.675519999"/>
    <n v="544766.75136999995"/>
    <n v="529753.69429000001"/>
    <n v="0.36989396173865874"/>
    <n v="0.35778220777964193"/>
    <n v="22404.799480000016"/>
    <n v="14.61855580072806"/>
    <n v="32.246377218915192"/>
    <n v="28.93094352752173"/>
    <n v="1.3850887861433003"/>
    <n v="1.133899713917381"/>
    <n v="3.1428683917580892E-2"/>
    <n v="3.2808248455837553E-2"/>
    <n v="2.8744684094035442E-2"/>
    <n v="2.9930114271928716E-2"/>
    <m/>
    <m/>
    <m/>
    <n v="0"/>
    <m/>
    <n v="0"/>
    <m/>
    <n v="0"/>
    <m/>
    <n v="-10.928415883905096"/>
    <n v="8.6802711304818363"/>
    <n v="11.169893864667474"/>
    <n v="4.5469992861857086E-2"/>
    <n v="-10.928415883905075"/>
    <n v="13.395339392501082"/>
    <n v="8.9549292237172171"/>
    <n v="11.400350051434105"/>
    <s v="Resto"/>
    <n v="2025"/>
    <n v="2"/>
    <d v="2026-08-03T00:00:00"/>
    <n v="1.0336597699512124"/>
    <s v="33 GMM. Individual"/>
    <n v="14.61855580072806"/>
    <n v="10.886153386948516"/>
    <n v="-10.9284158839051"/>
    <n v="-13.828914788568211"/>
    <n v="9.3731224933670356E-4"/>
    <n v="1.3682154293072033E-5"/>
    <m/>
    <m/>
    <m/>
    <m/>
    <n v="8.3996795913579135E-4"/>
    <n v="1.2800810820367486E-5"/>
    <x v="23"/>
    <x v="19"/>
  </r>
  <r>
    <n v="2026"/>
    <n v="6"/>
    <n v="112"/>
    <x v="66"/>
    <s v="GMM. Gpo y Col"/>
    <n v="231"/>
    <s v="138d9e809e386a7b800791d1f664f56d1c55f3d1ba411b950862729bc486c5ce"/>
    <s v="62494afd1a4895e2be1120874c058412e30b56ad7bf55525b0ac454fd367add2"/>
    <x v="19"/>
    <n v="150787.14772000001"/>
    <n v="135198.72684000002"/>
    <n v="328728.84551000001"/>
    <n v="274306.39236"/>
    <n v="140057.75529000003"/>
    <n v="117897.61236000001"/>
    <n v="319135.56900999998"/>
    <n v="222982.49846"/>
    <n v="35563119.782749981"/>
    <n v="35274659.092"/>
    <n v="145.131"/>
    <n v="140.405"/>
    <n v="0"/>
    <n v="0"/>
    <n v="83525.190180000005"/>
    <n v="96110.514819999997"/>
    <n v="95045.735769999999"/>
    <n v="102723.97652"/>
    <n v="0"/>
    <n v="0"/>
    <n v="0"/>
    <n v="0"/>
    <n v="0"/>
    <n v="0"/>
    <s v="GMM. Gpo y Col"/>
    <s v="Accidentes y Enfermedades"/>
    <s v="Gastos Medicos"/>
    <x v="24"/>
    <x v="0"/>
    <n v="361437.93745999999"/>
    <n v="322670.54385000002"/>
    <n v="558940177.29368985"/>
    <n v="533186385.44996989"/>
    <n v="535437122.91273993"/>
    <n v="512068683.5256899"/>
    <n v="51119150.649419993"/>
    <n v="47371254.078819998"/>
    <n v="37745146.191339992"/>
    <n v="31836731.141160015"/>
    <n v="361437.93745999999"/>
    <n v="322670.54385000002"/>
    <n v="0.29497193479232986"/>
    <n v="0.28540246499500688"/>
    <n v="15588.420879999991"/>
    <n v="11.530005677085997"/>
    <n v="41.718683096648505"/>
    <n v="41.899928399677506"/>
    <n v="41.718683096648505"/>
    <n v="41.899928399677506"/>
    <n v="2.6977332073369692E-2"/>
    <n v="2.8161504174333045E-2"/>
    <n v="2.5356747758272614E-2"/>
    <n v="2.6402459511706746E-2"/>
    <m/>
    <m/>
    <m/>
    <n v="0"/>
    <m/>
    <n v="0"/>
    <m/>
    <n v="0"/>
    <m/>
    <n v="18.79609135962319"/>
    <n v="92.884411839977489"/>
    <n v="87.203197186557162"/>
    <n v="0.37106163155392413"/>
    <n v="-13.094638670462167"/>
    <n v="-7.4746334888087906"/>
    <n v="87.87894533440361"/>
    <n v="93.561910350391869"/>
    <s v="Resto"/>
    <n v="2025"/>
    <n v="2"/>
    <d v="2026-08-03T00:00:00"/>
    <n v="1.0336597699512124"/>
    <s v="34 GMM. Gpo y Col"/>
    <n v="11.530005677085997"/>
    <n v="7.8981778330698571"/>
    <n v="18.796091359623198"/>
    <n v="14.927652998655677"/>
    <n v="9.2435322749566851E-4"/>
    <n v="8.7008442315130494E-6"/>
    <m/>
    <m/>
    <m/>
    <m/>
    <n v="7.7635032266391119E-4"/>
    <n v="8.1454567025226126E-6"/>
    <x v="24"/>
    <x v="19"/>
  </r>
  <r>
    <n v="2026"/>
    <n v="6"/>
    <n v="10"/>
    <x v="17"/>
    <s v="Daños"/>
    <n v="10"/>
    <s v="4a44dc15364204a80fe80e9039455cc1608281820fe2b24f1e5233ade6af1dd5"/>
    <s v="62494afd1a4895e2be1120874c058412e30b56ad7bf55525b0ac454fd367add2"/>
    <x v="19"/>
    <n v="2194419.2353699999"/>
    <n v="2107364.6606000001"/>
    <n v="4768770.2935999995"/>
    <n v="4153631.8348500002"/>
    <n v="1192143.8726600006"/>
    <n v="1060911.3078300003"/>
    <n v="2622411.6264000004"/>
    <n v="1972989.4124499992"/>
    <n v="35563119.782749981"/>
    <n v="35274659.092"/>
    <n v="145.131"/>
    <n v="140.405"/>
    <n v="1441.8301000000001"/>
    <n v="3755.13616"/>
    <n v="1044840.02913"/>
    <n v="894579.71311000001"/>
    <n v="1453782.9578100001"/>
    <n v="1346874.7414300002"/>
    <n v="0"/>
    <n v="0"/>
    <n v="0"/>
    <n v="0"/>
    <n v="0"/>
    <n v="0"/>
    <s v="Daños"/>
    <s v="Totales"/>
    <s v="Daños Total"/>
    <x v="28"/>
    <x v="0"/>
    <n v="3435865.2452399996"/>
    <n v="3211255.1390500003"/>
    <n v="558940177.29368985"/>
    <n v="533186385.44996989"/>
    <n v="535437122.91273993"/>
    <n v="512068683.5256899"/>
    <n v="201069995.49796006"/>
    <n v="200376876.12440008"/>
    <n v="90289903.28847003"/>
    <n v="82104617.787379965"/>
    <n v="2194419.2353699999"/>
    <n v="2107364.6606000001"/>
    <n v="1.0913708084268909"/>
    <n v="1.0517005262082655"/>
    <n v="87054.574769999832"/>
    <n v="4.1309687116616089"/>
    <n v="100"/>
    <n v="100"/>
    <n v="63.868023881615208"/>
    <n v="65.624329719980807"/>
    <n v="0.39260359596890509"/>
    <n v="0.40983696151520371"/>
    <n v="0.39523977320267473"/>
    <n v="0.41153945328005515"/>
    <m/>
    <m/>
    <m/>
    <n v="0"/>
    <m/>
    <n v="0"/>
    <m/>
    <n v="0"/>
    <m/>
    <n v="12.369796029267022"/>
    <n v="54.326167645855229"/>
    <n v="50.343034011396114"/>
    <n v="1.3203512566085964"/>
    <n v="16.79674978293675"/>
    <n v="7.9375025079535977"/>
    <n v="71.870427667136937"/>
    <n v="66.41892416515357"/>
    <s v="Resto"/>
    <n v="2025"/>
    <n v="2"/>
    <d v="2026-08-03T00:00:00"/>
    <n v="1.0336597699512124"/>
    <s v="38 Daños Total"/>
    <n v="4.1309687116616089"/>
    <n v="0.74008076813946266"/>
    <n v="12.369796029267029"/>
    <n v="8.7106215177270094"/>
    <n v="1.3409313701193078E-2"/>
    <n v="1.1910902414863654E-4"/>
    <m/>
    <m/>
    <m/>
    <m/>
    <n v="1.175573557535191E-2"/>
    <n v="1.1060739968267427E-4"/>
    <x v="28"/>
    <x v="19"/>
  </r>
  <r>
    <n v="2026"/>
    <n v="6"/>
    <n v="81"/>
    <x v="55"/>
    <s v="Automoviles"/>
    <n v="53"/>
    <s v="2858dcd1057d3eae7f7d5f782167e24b61153c01551450a628cee722509f6529"/>
    <s v="62494afd1a4895e2be1120874c058412e30b56ad7bf55525b0ac454fd367add2"/>
    <x v="19"/>
    <n v="481458.15698000003"/>
    <n v="490756.29407999996"/>
    <n v="983653.44942000008"/>
    <n v="1018533.0940399999"/>
    <n v="289518.02628000011"/>
    <n v="319672.74744000001"/>
    <n v="632527.86861999962"/>
    <n v="659793.81390999991"/>
    <n v="35563119.782749981"/>
    <n v="35274659.092"/>
    <n v="145.131"/>
    <n v="140.405"/>
    <n v="0"/>
    <n v="0"/>
    <n v="287231.32707"/>
    <n v="313214.52032000001"/>
    <n v="480828.70614999998"/>
    <n v="484740.14639999997"/>
    <n v="0"/>
    <n v="0"/>
    <n v="0"/>
    <n v="0"/>
    <n v="0"/>
    <n v="0"/>
    <s v="Automoviles"/>
    <s v="Totales"/>
    <s v="Automoviles Total"/>
    <x v="29"/>
    <x v="0"/>
    <n v="956082.45328000002"/>
    <n v="935835.38778999995"/>
    <n v="558940177.29368985"/>
    <n v="533186385.44996989"/>
    <n v="535437122.91273993"/>
    <n v="512068683.5256899"/>
    <n v="111867630.92766999"/>
    <n v="104683930.16637003"/>
    <n v="65593449.113900006"/>
    <n v="57891971.036489993"/>
    <n v="481458.15698000003"/>
    <n v="490756.29407999996"/>
    <n v="0.43038200861810993"/>
    <n v="0.46879811762900031"/>
    <n v="-9298.1370999999344"/>
    <n v="-1.8946546813894183"/>
    <n v="100"/>
    <n v="100"/>
    <n v="50.357388667502235"/>
    <n v="52.440450583829055"/>
    <n v="8.613768996015872E-2"/>
    <n v="8.9918710596848764E-2"/>
    <n v="9.2042165267561732E-2"/>
    <n v="9.5837982260709609E-2"/>
    <m/>
    <m/>
    <m/>
    <n v="0"/>
    <m/>
    <n v="0"/>
    <m/>
    <n v="0"/>
    <m/>
    <n v="-9.432997151457112"/>
    <n v="60.133580059383398"/>
    <n v="65.138797259702386"/>
    <n v="0.44138253162639063"/>
    <n v="-8.2956541170102547"/>
    <n v="-0.80691485511338312"/>
    <n v="59.736726072339565"/>
    <n v="64.61493289675667"/>
    <s v="Resto"/>
    <n v="2025"/>
    <n v="2"/>
    <d v="2026-08-03T00:00:00"/>
    <n v="1.0336597699512124"/>
    <s v="39 Automoviles Total"/>
    <n v="-1.8946546813894183"/>
    <n v="-5.0893261297757189"/>
    <n v="-9.4329971514571156"/>
    <n v="-12.382192398938438"/>
    <n v="2.7659368903206428E-3"/>
    <n v="1.8522867334215885E-5"/>
    <m/>
    <m/>
    <m/>
    <m/>
    <n v="2.8826834453207339E-3"/>
    <n v="2.1977167509249405E-5"/>
    <x v="29"/>
    <x v="19"/>
  </r>
  <r>
    <n v="2026"/>
    <n v="6"/>
    <n v="9"/>
    <x v="16"/>
    <s v="Automoviles Residentes"/>
    <n v="9"/>
    <s v="19581e27de7ced00ff1ce50b2047e7a567c76b1cbaebabe5ef03f7c3017bb5b7"/>
    <s v="62494afd1a4895e2be1120874c058412e30b56ad7bf55525b0ac454fd367add2"/>
    <x v="19"/>
    <n v="394850.72638999997"/>
    <n v="337131.53655999998"/>
    <n v="773089.06844000006"/>
    <n v="633323.06325000001"/>
    <n v="326029.62491999997"/>
    <n v="248247.83067000014"/>
    <n v="694401.48554000002"/>
    <n v="462368.3030099998"/>
    <n v="35563119.782749981"/>
    <n v="35274659.092"/>
    <n v="145.131"/>
    <n v="140.405"/>
    <n v="0.11975"/>
    <n v="51.055860000000003"/>
    <n v="313794.89267999999"/>
    <n v="248355.46197999999"/>
    <n v="366268.92871000001"/>
    <n v="313899.39992"/>
    <n v="0"/>
    <n v="0"/>
    <n v="0"/>
    <n v="0"/>
    <n v="0"/>
    <n v="0"/>
    <s v="Automoviles Residentes"/>
    <s v="Automóviles"/>
    <s v="Automóviles"/>
    <x v="30"/>
    <x v="0"/>
    <n v="2096632.9897100001"/>
    <n v="1704189.54003"/>
    <n v="558940177.29368985"/>
    <n v="533186385.44996989"/>
    <n v="535437122.91273993"/>
    <n v="512068683.5256899"/>
    <n v="70203684.327219978"/>
    <n v="63495573.047850005"/>
    <n v="41862778.105490007"/>
    <n v="35779806.134049997"/>
    <n v="907745.25714"/>
    <n v="802500.54908000003"/>
    <n v="0.56243590371923691"/>
    <n v="0.53095282139738942"/>
    <n v="57719.189829999988"/>
    <n v="17.120673556366505"/>
    <n v="43.497966338490365"/>
    <n v="42.010131575173773"/>
    <n v="18.832610586968514"/>
    <n v="19.782514130092903"/>
    <n v="7.0642752557494068E-2"/>
    <n v="7.3743621705204168E-2"/>
    <n v="6.3229584580537609E-2"/>
    <n v="6.5837171341700779E-2"/>
    <m/>
    <m/>
    <m/>
    <n v="0"/>
    <m/>
    <n v="0"/>
    <m/>
    <n v="0"/>
    <m/>
    <n v="31.332315791067856"/>
    <n v="82.570349534567058"/>
    <n v="73.635303657158445"/>
    <n v="0.77880551572195711"/>
    <n v="26.349100671387625"/>
    <n v="16.683538994769286"/>
    <n v="85.673358585230346"/>
    <n v="79.119444651151156"/>
    <s v="Resto"/>
    <n v="2025"/>
    <n v="2"/>
    <d v="2026-08-03T00:00:00"/>
    <n v="1.0336597699512124"/>
    <s v="41 Automoviles Residentes"/>
    <n v="17.120673556366505"/>
    <n v="13.306792971051266"/>
    <n v="31.332315791067849"/>
    <n v="27.055651781114182"/>
    <n v="2.1738505315694765E-3"/>
    <n v="3.1633414579247472E-5"/>
    <m/>
    <m/>
    <m/>
    <m/>
    <n v="1.7924502607265243E-3"/>
    <n v="2.819108985498481E-5"/>
    <x v="30"/>
    <x v="19"/>
  </r>
  <r>
    <n v="2026"/>
    <n v="6"/>
    <n v="16"/>
    <x v="50"/>
    <s v="Camiones"/>
    <n v="14"/>
    <s v="8527a891e224136950ff32ca212b45bc93f69fbb801c3b1ebedac52775f99e61"/>
    <s v="62494afd1a4895e2be1120874c058412e30b56ad7bf55525b0ac454fd367add2"/>
    <x v="19"/>
    <n v="55235.057630000003"/>
    <n v="65338.042150000001"/>
    <n v="131073.74414"/>
    <n v="107394.16224000001"/>
    <n v="28335.783620000002"/>
    <n v="25793.076009999997"/>
    <n v="56030.05399"/>
    <n v="49388.376749999996"/>
    <n v="35563119.782749981"/>
    <n v="35274659.092"/>
    <n v="145.131"/>
    <n v="140.405"/>
    <n v="0"/>
    <n v="0"/>
    <n v="28335.783620000002"/>
    <n v="25793.076010000001"/>
    <n v="64202.528299999998"/>
    <n v="54969.416420000001"/>
    <n v="0"/>
    <n v="0"/>
    <n v="0"/>
    <n v="0"/>
    <n v="0"/>
    <n v="0"/>
    <s v="Camiones"/>
    <s v="Automóviles"/>
    <s v="Automóviles"/>
    <x v="31"/>
    <x v="0"/>
    <n v="2810084.57234"/>
    <n v="2671500.3155200002"/>
    <n v="558940177.29368985"/>
    <n v="533186385.44996989"/>
    <n v="535437122.91273993"/>
    <n v="512068683.5256899"/>
    <n v="37709407.170060001"/>
    <n v="36344121.306299999"/>
    <n v="21653502.093650013"/>
    <n v="20013592.176389989"/>
    <n v="118376.52676000001"/>
    <n v="180018.72031"/>
    <n v="0.14647553959388357"/>
    <n v="0.17977609528469768"/>
    <n v="-10102.984519999998"/>
    <n v="-15.462637366461095"/>
    <n v="46.660481720320412"/>
    <n v="36.295137548742197"/>
    <n v="1.9656012553389071"/>
    <n v="2.4457433813659173"/>
    <n v="9.8821054334366203E-3"/>
    <n v="1.0315881224208961E-2"/>
    <n v="1.2254259285870459E-2"/>
    <n v="1.2759624685527575E-2"/>
    <m/>
    <m/>
    <m/>
    <n v="0"/>
    <m/>
    <n v="0"/>
    <m/>
    <n v="0"/>
    <m/>
    <n v="9.8581014882218589"/>
    <n v="51.30036037947373"/>
    <n v="39.476352766716623"/>
    <n v="0.13086004978524743"/>
    <n v="9.8581014882218376"/>
    <n v="16.796816268619928"/>
    <n v="44.134996502933674"/>
    <n v="46.922593852780075"/>
    <s v="Resto"/>
    <n v="2025"/>
    <n v="2"/>
    <d v="2026-08-03T00:00:00"/>
    <n v="1.0336597699512124"/>
    <s v="42 Camiones"/>
    <n v="-15.462637366461095"/>
    <n v="-18.21548531628644"/>
    <n v="9.8581014882218589"/>
    <n v="6.2807170036297695"/>
    <n v="3.6856649512391146E-4"/>
    <n v="2.1455083699319351E-6"/>
    <m/>
    <m/>
    <m/>
    <m/>
    <n v="3.0395023531869556E-4"/>
    <n v="3.2319444435812695E-6"/>
    <x v="31"/>
    <x v="19"/>
  </r>
  <r>
    <n v="2026"/>
    <n v="6"/>
    <n v="10"/>
    <x v="17"/>
    <s v="Daños Sin Autos"/>
    <n v="10"/>
    <s v="4a44dc15364204a80fe80e9039455cc1608281820fe2b24f1e5233ade6af1dd5"/>
    <s v="62494afd1a4895e2be1120874c058412e30b56ad7bf55525b0ac454fd367add2"/>
    <x v="19"/>
    <n v="1220049.6361099998"/>
    <n v="1325050.09449"/>
    <n v="2375867.9741400001"/>
    <n v="2641583.4203300001"/>
    <n v="383157.52908000012"/>
    <n v="442135.44337000005"/>
    <n v="972507.41352000018"/>
    <n v="701768.70584000007"/>
    <n v="35563119.782749981"/>
    <n v="35274659.092"/>
    <n v="145.131"/>
    <n v="140.405"/>
    <n v="2567.3711800000001"/>
    <n v="3096.8192199999999"/>
    <n v="250060.04938000001"/>
    <n v="278229.12124999997"/>
    <n v="565657.54032000003"/>
    <n v="526413.28472"/>
    <n v="0"/>
    <n v="0"/>
    <n v="0"/>
    <n v="0"/>
    <n v="0"/>
    <n v="0"/>
    <s v="Daños Sin Autos"/>
    <s v="Totales"/>
    <s v="Daños Sin Autos Total"/>
    <x v="34"/>
    <x v="0"/>
    <n v="3435865.2452399996"/>
    <n v="3211255.1390500003"/>
    <n v="558940177.29368985"/>
    <n v="533186385.44996989"/>
    <n v="535437122.91273993"/>
    <n v="512068683.5256899"/>
    <n v="89202364.570290014"/>
    <n v="95692945.958029971"/>
    <n v="24696454.174569987"/>
    <n v="24212646.750889998"/>
    <n v="2194419.2353699999"/>
    <n v="2107364.6606000001"/>
    <n v="1.3677323936279968"/>
    <n v="1.3846894159483341"/>
    <n v="-105000.4583800002"/>
    <n v="-7.9242633026952785"/>
    <n v="55.597837297679717"/>
    <n v="62.877114685634773"/>
    <n v="35.509240002943649"/>
    <n v="41.26268505971143"/>
    <n v="0.21827910851163171"/>
    <n v="0.22786048704897718"/>
    <n v="0.24851536547988856"/>
    <n v="0.25876413401553461"/>
    <m/>
    <m/>
    <m/>
    <n v="0"/>
    <m/>
    <n v="0"/>
    <m/>
    <n v="0"/>
    <m/>
    <n v="-13.339331911611618"/>
    <n v="31.405077116506313"/>
    <n v="33.367451178528768"/>
    <n v="1.5514677790244826"/>
    <n v="-10.124415353592308"/>
    <n v="7.4550275874732286"/>
    <n v="44.206968272452926"/>
    <n v="52.853742359102974"/>
    <s v="Resto"/>
    <n v="2025"/>
    <n v="2"/>
    <d v="2026-08-03T00:00:00"/>
    <n v="1.0336597699512124"/>
    <s v="46 Daños Sin Autos Total"/>
    <n v="-7.9242633026952785"/>
    <n v="-10.922588482232806"/>
    <n v="-13.339331911611618"/>
    <n v="-16.161322508973466"/>
    <n v="6.6807073975900825E-3"/>
    <n v="1.8706919005793697E-4"/>
    <m/>
    <m/>
    <m/>
    <m/>
    <n v="7.4762900094044087E-3"/>
    <n v="1.9173647786393383E-4"/>
    <x v="34"/>
    <x v="19"/>
  </r>
  <r>
    <n v="2026"/>
    <n v="6"/>
    <n v="16"/>
    <x v="50"/>
    <s v="Responsabilidad Civil y Riesgos Profesionales"/>
    <n v="14"/>
    <s v="8527a891e224136950ff32ca212b45bc93f69fbb801c3b1ebedac52775f99e61"/>
    <s v="62494afd1a4895e2be1120874c058412e30b56ad7bf55525b0ac454fd367add2"/>
    <x v="19"/>
    <n v="133359.24359"/>
    <n v="175929.79916"/>
    <n v="181046.31133999999"/>
    <n v="265898.02413999999"/>
    <n v="11493.404069999997"/>
    <n v="15948.779169999998"/>
    <n v="91705.019209999984"/>
    <n v="76656.298320000016"/>
    <n v="35563119.782749981"/>
    <n v="35274659.092"/>
    <n v="145.131"/>
    <n v="140.405"/>
    <n v="0"/>
    <n v="0"/>
    <n v="16365.080239999999"/>
    <n v="25726.2503"/>
    <n v="41634.008889999997"/>
    <n v="75574.402180000005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810084.57234"/>
    <n v="2671500.3155200002"/>
    <n v="558940177.29368985"/>
    <n v="533186385.44996989"/>
    <n v="535437122.91273993"/>
    <n v="512068683.5256899"/>
    <n v="12032871.974339999"/>
    <n v="12141199.838969996"/>
    <n v="5707796.6931599993"/>
    <n v="3790374.5277900007"/>
    <n v="133359.24359"/>
    <n v="175929.79916"/>
    <n v="1.1082910536602357"/>
    <n v="1.4490314095260379"/>
    <n v="-42570.555569999997"/>
    <n v="-24.197467270046758"/>
    <n v="100"/>
    <n v="100"/>
    <n v="4.7457377227244715"/>
    <n v="6.5854305963559572"/>
    <n v="2.3859305343857513E-2"/>
    <n v="2.490661141770208E-2"/>
    <n v="3.2995928621007128E-2"/>
    <n v="3.435668003532065E-2"/>
    <m/>
    <m/>
    <m/>
    <n v="0"/>
    <m/>
    <n v="0"/>
    <m/>
    <n v="0"/>
    <m/>
    <n v="-27.935524421710344"/>
    <n v="8.6183782695523892"/>
    <n v="9.0654222571443519"/>
    <n v="0.20136323502505343"/>
    <n v="-36.387619458091024"/>
    <n v="-44.90990641138275"/>
    <n v="39.307000878146759"/>
    <n v="34.04095772894938"/>
    <s v="Resto"/>
    <n v="2025"/>
    <n v="2"/>
    <d v="2026-08-03T00:00:00"/>
    <n v="1.0336597699512124"/>
    <s v="46 Responsabilidad Civil y Riesgos Profesionales"/>
    <n v="-24.197467270046758"/>
    <n v="-26.665876980458435"/>
    <n v="-27.93552442171034"/>
    <n v="-30.282209220843505"/>
    <n v="5.0908444603844113E-4"/>
    <n v="1.2283090596233156E-4"/>
    <m/>
    <m/>
    <m/>
    <m/>
    <n v="7.5255270232954129E-4"/>
    <n v="2.0996920257930165E-4"/>
    <x v="35"/>
    <x v="19"/>
  </r>
  <r>
    <n v="2026"/>
    <n v="6"/>
    <n v="8"/>
    <x v="40"/>
    <s v="RC General"/>
    <n v="8"/>
    <s v="2c624232cdd221771294dfbb310aca000a0df6ac8b66b696d90ef06fdefb64a3"/>
    <s v="62494afd1a4895e2be1120874c058412e30b56ad7bf55525b0ac454fd367add2"/>
    <x v="19"/>
    <n v="114595.55128"/>
    <n v="44868.912179999999"/>
    <n v="413258.01939000003"/>
    <n v="120170.51751999999"/>
    <n v="10108.48763"/>
    <n v="7422.3142500000004"/>
    <n v="12060.42585"/>
    <n v="9801.1661199999999"/>
    <n v="35563119.782749981"/>
    <n v="35274659.092"/>
    <n v="145.131"/>
    <n v="140.405"/>
    <n v="0"/>
    <n v="0"/>
    <n v="6347.09602"/>
    <n v="6607.3228300000001"/>
    <n v="41053.47219"/>
    <n v="24654.900460000001"/>
    <n v="0"/>
    <n v="0"/>
    <n v="0"/>
    <n v="0"/>
    <n v="0"/>
    <n v="0"/>
    <s v="RC General"/>
    <s v="Daños Sin Autos"/>
    <s v="Responsabilidad Civil y Riesgos Profesionales"/>
    <x v="36"/>
    <x v="0"/>
    <n v="2110711.4658499998"/>
    <n v="1860236.7715"/>
    <n v="558940177.29368985"/>
    <n v="533186385.44996989"/>
    <n v="535437122.91273993"/>
    <n v="512068683.5256899"/>
    <n v="8729513.125500001"/>
    <n v="9582692.5877899975"/>
    <n v="5055557.2443700004"/>
    <n v="2932303.7598800003"/>
    <n v="132655.88271000001"/>
    <n v="59998.248879999999"/>
    <n v="1.3127370293453371"/>
    <n v="0.46822865044393402"/>
    <n v="69726.6391"/>
    <n v="155.40077909684683"/>
    <n v="86.385578188430728"/>
    <n v="74.78370288729667"/>
    <n v="5.4292381092387485"/>
    <n v="2.4120000672720816"/>
    <n v="2.050229272027923E-2"/>
    <n v="2.1402242462496498E-2"/>
    <n v="8.4152396618555735E-3"/>
    <n v="8.7622839715697978E-3"/>
    <m/>
    <m/>
    <m/>
    <n v="0"/>
    <m/>
    <n v="0"/>
    <m/>
    <n v="0"/>
    <m/>
    <n v="36.190509988175165"/>
    <n v="8.8210122618993871"/>
    <n v="16.542220190728056"/>
    <n v="0.19994804017414844"/>
    <n v="-3.9384606548731327"/>
    <n v="66.512423185828595"/>
    <n v="15.460558343579173"/>
    <n v="26.799227361390855"/>
    <s v="Resto"/>
    <n v="2025"/>
    <n v="2"/>
    <d v="2026-08-03T00:00:00"/>
    <n v="1.0336597699512124"/>
    <s v="47 RC General"/>
    <n v="155.40077909684683"/>
    <n v="147.08398887276175"/>
    <n v="36.190509988175172"/>
    <n v="31.755645278332938"/>
    <n v="1.1620409624198728E-3"/>
    <n v="1.7232785082144203E-4"/>
    <m/>
    <m/>
    <m/>
    <m/>
    <n v="3.4011026592811408E-4"/>
    <n v="2.1923806909654776E-5"/>
    <x v="36"/>
    <x v="19"/>
  </r>
  <r>
    <n v="2026"/>
    <n v="6"/>
    <n v="9"/>
    <x v="16"/>
    <s v="RC Aviones y Barcos"/>
    <n v="9"/>
    <s v="19581e27de7ced00ff1ce50b2047e7a567c76b1cbaebabe5ef03f7c3017bb5b7"/>
    <s v="62494afd1a4895e2be1120874c058412e30b56ad7bf55525b0ac454fd367add2"/>
    <x v="19"/>
    <n v="0"/>
    <n v="0"/>
    <n v="0"/>
    <n v="0"/>
    <n v="0"/>
    <n v="0"/>
    <n v="-31.324120000000001"/>
    <n v="0"/>
    <n v="35563119.782749981"/>
    <n v="35274659.092"/>
    <n v="145.131"/>
    <n v="140.405"/>
    <n v="0"/>
    <n v="0"/>
    <n v="-2411.3818700000002"/>
    <n v="0"/>
    <n v="-2881.8701000000001"/>
    <n v="-4259.7326800000001"/>
    <n v="0"/>
    <n v="0"/>
    <n v="0"/>
    <n v="0"/>
    <n v="0"/>
    <n v="0"/>
    <s v="RC Aviones y Barcos"/>
    <s v="Daños Sin Autos"/>
    <s v="Responsabilidad Civil y Riesgos Profesionales"/>
    <x v="37"/>
    <x v="0"/>
    <n v="2096632.9897100001"/>
    <n v="1704189.54003"/>
    <n v="558940177.29368985"/>
    <n v="533186385.44996989"/>
    <n v="535437122.91273993"/>
    <n v="512068683.5256899"/>
    <n v="1742271.2390899998"/>
    <n v="1292434.1434399998"/>
    <n v="183427.25303000005"/>
    <n v="515183.78324999998"/>
    <n v="78986.336599999995"/>
    <n v="53508.157319999998"/>
    <m/>
    <m/>
    <m/>
    <m/>
    <m/>
    <m/>
    <m/>
    <m/>
    <m/>
    <m/>
    <m/>
    <m/>
    <m/>
    <m/>
    <m/>
    <n v="0"/>
    <m/>
    <n v="0"/>
    <m/>
    <n v="0"/>
    <m/>
    <m/>
    <m/>
    <m/>
    <m/>
    <m/>
    <n v="-32.346221782161223"/>
    <n v="83.674204121830471"/>
    <m/>
    <s v="Resto"/>
    <n v="2025"/>
    <n v="2"/>
    <d v="2026-08-03T00:00:00"/>
    <n v="1.0336597699512124"/>
    <s v="48 RC Aviones y Barcos"/>
    <m/>
    <m/>
    <m/>
    <m/>
    <n v="0"/>
    <m/>
    <m/>
    <m/>
    <m/>
    <m/>
    <n v="0"/>
    <m/>
    <x v="37"/>
    <x v="19"/>
  </r>
  <r>
    <n v="2026"/>
    <n v="6"/>
    <n v="10"/>
    <x v="17"/>
    <s v="RC Aviones y Barcos"/>
    <n v="10"/>
    <s v="4a44dc15364204a80fe80e9039455cc1608281820fe2b24f1e5233ade6af1dd5"/>
    <s v="62494afd1a4895e2be1120874c058412e30b56ad7bf55525b0ac454fd367add2"/>
    <x v="19"/>
    <n v="0"/>
    <n v="0"/>
    <n v="0"/>
    <n v="0"/>
    <n v="-10.01017"/>
    <n v="-42.140969999999996"/>
    <n v="46.479479999999995"/>
    <n v="-34.933149999999998"/>
    <n v="35563119.782749981"/>
    <n v="35274659.092"/>
    <n v="145.131"/>
    <n v="140.405"/>
    <n v="0"/>
    <n v="0"/>
    <n v="-10.01017"/>
    <n v="-42.140970000000003"/>
    <n v="0"/>
    <n v="0"/>
    <n v="0"/>
    <n v="0"/>
    <n v="0"/>
    <n v="0"/>
    <n v="0"/>
    <n v="0"/>
    <s v="RC Aviones y Barcos"/>
    <s v="Daños Sin Autos"/>
    <s v="Responsabilidad Civil y Riesgos Profesionales"/>
    <x v="37"/>
    <x v="0"/>
    <n v="3435865.2452399996"/>
    <n v="3211255.1390500003"/>
    <n v="558940177.29368985"/>
    <n v="533186385.44996989"/>
    <n v="535437122.91273993"/>
    <n v="512068683.5256899"/>
    <n v="1742271.2390899998"/>
    <n v="1292434.1434399998"/>
    <n v="183427.25303000005"/>
    <n v="515183.78324999998"/>
    <n v="114218.65156"/>
    <n v="144496.32783000002"/>
    <m/>
    <m/>
    <m/>
    <m/>
    <m/>
    <m/>
    <m/>
    <m/>
    <m/>
    <m/>
    <m/>
    <m/>
    <m/>
    <m/>
    <m/>
    <n v="0"/>
    <m/>
    <n v="0"/>
    <m/>
    <n v="0"/>
    <m/>
    <n v="-76.245990540796754"/>
    <m/>
    <m/>
    <n v="-5.4572970126542802E-3"/>
    <n v="-76.245990540796754"/>
    <m/>
    <m/>
    <m/>
    <s v="Resto"/>
    <n v="2025"/>
    <n v="2"/>
    <d v="2026-08-03T00:00:00"/>
    <n v="1.0336597699512124"/>
    <s v="48 RC Aviones y Barcos"/>
    <m/>
    <m/>
    <n v="-76.245990540796754"/>
    <n v="-77.019508594859587"/>
    <n v="0"/>
    <m/>
    <m/>
    <m/>
    <m/>
    <m/>
    <n v="0"/>
    <m/>
    <x v="37"/>
    <x v="19"/>
  </r>
  <r>
    <n v="2026"/>
    <n v="6"/>
    <n v="8"/>
    <x v="40"/>
    <s v="Maritimo y Transportes"/>
    <n v="8"/>
    <s v="2c624232cdd221771294dfbb310aca000a0df6ac8b66b696d90ef06fdefb64a3"/>
    <s v="62494afd1a4895e2be1120874c058412e30b56ad7bf55525b0ac454fd367add2"/>
    <x v="19"/>
    <n v="107320.06802999999"/>
    <n v="82928.830549999999"/>
    <n v="197810.94016"/>
    <n v="192010.06237"/>
    <n v="16528.011849999999"/>
    <n v="12733.026019999999"/>
    <n v="21068.612799999999"/>
    <n v="38116.080250000006"/>
    <n v="35563119.782749981"/>
    <n v="35274659.092"/>
    <n v="145.131"/>
    <n v="140.405"/>
    <n v="0"/>
    <n v="0"/>
    <n v="5460.94848"/>
    <n v="11929.88978"/>
    <n v="30986.025960000003"/>
    <n v="30670.20609"/>
    <n v="0"/>
    <n v="0"/>
    <n v="0"/>
    <n v="0"/>
    <n v="0"/>
    <n v="0"/>
    <s v="Maritimo y Transportes"/>
    <s v="Daños Sin Autos"/>
    <s v="Maritimo y Transportes"/>
    <x v="40"/>
    <x v="0"/>
    <n v="2110711.4658499998"/>
    <n v="1860236.7715"/>
    <n v="558940177.29368985"/>
    <n v="533186385.44996989"/>
    <n v="535437122.91273993"/>
    <n v="512068683.5256899"/>
    <n v="14105050.96421"/>
    <n v="15962808.80302"/>
    <n v="3896017.91072"/>
    <n v="-67081.096579998208"/>
    <n v="107320.06802999999"/>
    <n v="82928.830549999999"/>
    <n v="0.76086267467102919"/>
    <n v="0.51951277230302173"/>
    <n v="24391.237479999996"/>
    <n v="29.4122530345992"/>
    <n v="100"/>
    <n v="100"/>
    <n v="5.084544702882039"/>
    <n v="4.4579717926514491"/>
    <n v="1.9200635844363299E-2"/>
    <n v="2.0043449256223856E-2"/>
    <n v="1.5553441125473261E-2"/>
    <n v="1.619486471600241E-2"/>
    <m/>
    <m/>
    <m/>
    <n v="0"/>
    <m/>
    <n v="0"/>
    <m/>
    <n v="0"/>
    <m/>
    <n v="29.804272951607459"/>
    <n v="15.400672170073355"/>
    <n v="15.354160833514852"/>
    <n v="0.42422833335859989"/>
    <n v="-54.224652694150876"/>
    <n v="1.029728555045395"/>
    <n v="17.623907264034319"/>
    <n v="38.897325127168713"/>
    <s v="Resto"/>
    <n v="2025"/>
    <n v="2"/>
    <d v="2026-08-03T00:00:00"/>
    <n v="1.0336597699512124"/>
    <s v="51 Maritimo y Transportes"/>
    <n v="29.4122530345992"/>
    <n v="25.198113341208305"/>
    <n v="29.804272951607459"/>
    <n v="25.577367645578452"/>
    <n v="5.5622493574354213E-4"/>
    <n v="5.7891200970755241E-5"/>
    <m/>
    <m/>
    <m/>
    <m/>
    <n v="5.4343273808957193E-4"/>
    <n v="2.6989352058597128E-5"/>
    <x v="40"/>
    <x v="19"/>
  </r>
  <r>
    <n v="2026"/>
    <n v="6"/>
    <n v="74"/>
    <x v="13"/>
    <s v="MyT Carga"/>
    <n v="46"/>
    <s v="25fc0e7096fc653718202dc30b0c580b8ab87eac11a700cba03a7c021bc35b0c"/>
    <s v="62494afd1a4895e2be1120874c058412e30b56ad7bf55525b0ac454fd367add2"/>
    <x v="19"/>
    <n v="76984.68101"/>
    <n v="47478.804770000002"/>
    <n v="78090.930730000007"/>
    <n v="50197.300430000003"/>
    <n v="10373.143849999999"/>
    <n v="-13049.67383"/>
    <n v="17329.669159999998"/>
    <n v="7662.7145600000022"/>
    <n v="35563119.782749981"/>
    <n v="35274659.092"/>
    <n v="145.131"/>
    <n v="140.405"/>
    <n v="-275.30334999999997"/>
    <n v="-106.03941999999999"/>
    <n v="11144.995989999999"/>
    <n v="-10256.47532"/>
    <n v="20004.107739999999"/>
    <n v="23412.91618"/>
    <n v="0"/>
    <n v="0"/>
    <n v="0"/>
    <n v="0"/>
    <n v="0"/>
    <n v="0"/>
    <s v="MyT Carga"/>
    <s v="Daños Sin Autos"/>
    <s v="Maritimo y Transportes"/>
    <x v="41"/>
    <x v="0"/>
    <n v="11913490.27224"/>
    <n v="12179486.698700001"/>
    <n v="558940177.29368985"/>
    <n v="533186385.44996989"/>
    <n v="535437122.91273993"/>
    <n v="512068683.5256899"/>
    <n v="7315033.6216200003"/>
    <n v="7755472.2297"/>
    <n v="2759672.59131"/>
    <n v="3877269.6166600003"/>
    <n v="181562.00456"/>
    <n v="1427205.39781"/>
    <n v="1.0524173229015295"/>
    <n v="0.61219746991262969"/>
    <n v="29505.876239999998"/>
    <n v="62.14536440614782"/>
    <n v="42.401316947654216"/>
    <n v="3.3266973935815178"/>
    <n v="0.64619753951857783"/>
    <n v="0.38982599139475832"/>
    <n v="1.3773331053557297E-2"/>
    <n v="1.4377912497215135E-2"/>
    <n v="8.9047293902546672E-3"/>
    <n v="9.2719602462504516E-3"/>
    <m/>
    <m/>
    <m/>
    <n v="0"/>
    <m/>
    <n v="0"/>
    <m/>
    <n v="0"/>
    <m/>
    <n v="-179.48967909184898"/>
    <n v="13.474296072815536"/>
    <n v="-27.485261883099422"/>
    <n v="0.37588313492927544"/>
    <n v="-208.66302157689"/>
    <n v="-14.559520966089245"/>
    <n v="55.713537113752821"/>
    <n v="-43.806910857013968"/>
    <s v="Resto"/>
    <n v="2025"/>
    <n v="2"/>
    <d v="2026-08-03T00:00:00"/>
    <n v="1.0336597699512124"/>
    <s v="52 MyT Carga"/>
    <n v="62.14536440614782"/>
    <n v="56.86531402281517"/>
    <n v="-179.48967909184901"/>
    <n v="-176.90120231302106"/>
    <n v="2.1958402751796343E-4"/>
    <n v="1.107582221543222E-4"/>
    <m/>
    <m/>
    <m/>
    <m/>
    <n v="1.4206993154772208E-4"/>
    <n v="3.7478574216742517E-5"/>
    <x v="41"/>
    <x v="19"/>
  </r>
  <r>
    <n v="2026"/>
    <n v="6"/>
    <n v="37"/>
    <x v="27"/>
    <s v="MyT Cascos"/>
    <n v="25"/>
    <s v="b7a56873cd771f2c446d369b649430b65a756ba278ff97ec81bb6f55b2e73569"/>
    <s v="62494afd1a4895e2be1120874c058412e30b56ad7bf55525b0ac454fd367add2"/>
    <x v="19"/>
    <n v="1202.4198100000001"/>
    <n v="612.35315000000003"/>
    <n v="2875.1077000000005"/>
    <n v="1489.0002899999999"/>
    <n v="5854.7039399999994"/>
    <n v="357.7199599999999"/>
    <n v="28492.270469999996"/>
    <n v="1116.6602800000003"/>
    <n v="35563119.782749981"/>
    <n v="35274659.092"/>
    <n v="145.131"/>
    <n v="140.405"/>
    <n v="0"/>
    <n v="0"/>
    <n v="5854.7039400000003"/>
    <n v="357.71996000000001"/>
    <n v="1285.30638"/>
    <n v="674.38972999999999"/>
    <n v="0"/>
    <n v="0"/>
    <n v="0"/>
    <n v="0"/>
    <n v="0"/>
    <n v="0"/>
    <s v="MyT Cascos"/>
    <s v="Daños Sin Autos"/>
    <s v="Maritimo y Transportes"/>
    <x v="42"/>
    <x v="0"/>
    <n v="7921715.0272200005"/>
    <n v="7089738.4457900003"/>
    <n v="558940177.29368985"/>
    <n v="533186385.44996989"/>
    <n v="535437122.91273993"/>
    <n v="512068683.5256899"/>
    <n v="6790017.3425900005"/>
    <n v="8207336.5733200004"/>
    <n v="1136345.31941"/>
    <n v="-3944350.71324"/>
    <n v="489919.61200000002"/>
    <n v="473668.38227999996"/>
    <n v="1.7708641220367579E-2"/>
    <n v="7.4610459133674012E-3"/>
    <n v="590.06666000000007"/>
    <n v="96.360516803089851"/>
    <n v="0.24543206284217911"/>
    <n v="0.12927887376658787"/>
    <n v="1.5178781436448241E-2"/>
    <n v="8.6371754710306003E-3"/>
    <n v="2.1512495591602461E-4"/>
    <n v="2.2456788267853406E-4"/>
    <n v="1.1484785934344877E-4"/>
    <n v="1.195841826888988E-4"/>
    <m/>
    <m/>
    <m/>
    <n v="0"/>
    <m/>
    <n v="0"/>
    <m/>
    <n v="0"/>
    <m/>
    <n v="1536.6724238703373"/>
    <n v="486.91013665185699"/>
    <n v="58.417264612748369"/>
    <n v="0.51522225154584267"/>
    <n v="1536.6724238703368"/>
    <n v="90.588071381217517"/>
    <n v="455.51037722227755"/>
    <n v="53.043506460277797"/>
    <s v="Resto"/>
    <n v="2025"/>
    <n v="2"/>
    <d v="2026-08-03T00:00:00"/>
    <n v="1.0336597699512124"/>
    <s v="53 MyT Cascos"/>
    <n v="96.360516803089851"/>
    <n v="89.966295014420297"/>
    <n v="1536.6724238703371"/>
    <n v="1483.3763405028199"/>
    <n v="8.0845204739168635E-6"/>
    <n v="3.1359597387170169E-8"/>
    <m/>
    <m/>
    <m/>
    <m/>
    <n v="4.2142140605715092E-6"/>
    <n v="5.5667206121376394E-9"/>
    <x v="42"/>
    <x v="19"/>
  </r>
  <r>
    <n v="2026"/>
    <n v="6"/>
    <n v="127"/>
    <x v="52"/>
    <s v="Incendio"/>
    <n v="263"/>
    <s v="4be84111a613654b362415e563cb7607df7b203b5d303802a8a546061bbc7847"/>
    <s v="62494afd1a4895e2be1120874c058412e30b56ad7bf55525b0ac454fd367add2"/>
    <x v="19"/>
    <n v="215887.18347999998"/>
    <n v="287156.86791999999"/>
    <n v="468577.03047"/>
    <n v="666484.63312000013"/>
    <n v="424696.81065"/>
    <n v="495451.59950999997"/>
    <n v="422846.44750000001"/>
    <n v="591424.08487999975"/>
    <n v="35563119.782749981"/>
    <n v="35274659.092"/>
    <n v="145.131"/>
    <n v="140.405"/>
    <n v="0"/>
    <n v="0"/>
    <n v="6281.1797699999997"/>
    <n v="3844.8679999999999"/>
    <n v="383.90364"/>
    <n v="4111.2377999999999"/>
    <n v="0"/>
    <n v="0"/>
    <n v="0"/>
    <n v="0"/>
    <n v="0"/>
    <n v="0"/>
    <s v="Incendio"/>
    <s v="Daños Sin Autos"/>
    <s v="Incendio"/>
    <x v="43"/>
    <x v="0"/>
    <n v="590912.01783999999"/>
    <n v="833808.04034000007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.1467009022903054"/>
    <n v="1.3576837012039771"/>
    <n v="-71269.684440000012"/>
    <n v="-24.819077097558839"/>
    <m/>
    <m/>
    <n v="36.534573161863712"/>
    <n v="34.439205911579677"/>
    <n v="3.8624380971376132E-2"/>
    <n v="4.0319801194506094E-2"/>
    <n v="5.3856751739386741E-2"/>
    <n v="5.6077803067914746E-2"/>
    <m/>
    <m/>
    <m/>
    <n v="0"/>
    <m/>
    <n v="0"/>
    <m/>
    <n v="0"/>
    <m/>
    <n v="-14.280867985889278"/>
    <n v="196.72164127767425"/>
    <n v="172.53691443940303"/>
    <n v="5.3824948294772117"/>
    <n v="63.36529030385438"/>
    <n v="-90.662091110370696"/>
    <n v="1636.1344659300444"/>
    <n v="93.520934254885475"/>
    <s v="Resto"/>
    <n v="2025"/>
    <n v="2"/>
    <d v="2026-08-03T00:00:00"/>
    <n v="1.0336597699512124"/>
    <s v="54 Incendio"/>
    <n v="-24.819077097558839"/>
    <n v="-27.267244902072946"/>
    <n v="-14.280867985889284"/>
    <n v="-17.072198700200392"/>
    <n v="1.3175925884243852E-3"/>
    <n v="1.3149229593134007E-4"/>
    <m/>
    <m/>
    <m/>
    <m/>
    <n v="1.8863051477640399E-3"/>
    <n v="1.8433050325149304E-4"/>
    <x v="43"/>
    <x v="19"/>
  </r>
  <r>
    <n v="2026"/>
    <n v="6"/>
    <n v="27"/>
    <x v="34"/>
    <s v="Riesgos Catastroficos"/>
    <n v="21"/>
    <s v="6f4b6612125fb3a0daecd2799dfd6c9c299424fd920f9b308110a2c1fbd8f443"/>
    <s v="62494afd1a4895e2be1120874c058412e30b56ad7bf55525b0ac454fd367add2"/>
    <x v="19"/>
    <n v="259686.98171000002"/>
    <n v="272385.77797000005"/>
    <n v="474967.88324999996"/>
    <n v="491022.71620000008"/>
    <n v="-105180.7945"/>
    <n v="26199.40496"/>
    <n v="-33464.533790000001"/>
    <n v="55192.209330000005"/>
    <n v="35563119.782749981"/>
    <n v="35274659.092"/>
    <n v="145.131"/>
    <n v="140.405"/>
    <n v="0"/>
    <n v="0"/>
    <n v="1994.4901399999999"/>
    <n v="38485.473380000003"/>
    <n v="4351.3857400000006"/>
    <n v="127552.08645"/>
    <n v="0"/>
    <n v="0"/>
    <n v="0"/>
    <n v="0"/>
    <n v="0"/>
    <n v="0"/>
    <s v="Riesgos Catastroficos"/>
    <s v="Daños Sin Autos"/>
    <s v="Riesgos Catastroficos"/>
    <x v="44"/>
    <x v="0"/>
    <n v="7862685.1248199996"/>
    <n v="7432464.5520399995"/>
    <n v="558940177.29368985"/>
    <n v="533186385.44996989"/>
    <n v="535437122.91273993"/>
    <n v="512068683.5256899"/>
    <n v="23861872.30387"/>
    <n v="25393145.209070001"/>
    <n v="2047024.05226"/>
    <n v="2089187.4729500005"/>
    <n v="259686.98171000002"/>
    <n v="272385.77797000005"/>
    <n v="1.0882925631442724"/>
    <n v="1.0726744392132586"/>
    <n v="-12698.796260000032"/>
    <n v="-4.6620628854560309"/>
    <n v="100"/>
    <n v="100"/>
    <n v="3.3027773284504387"/>
    <n v="3.6648109932154052"/>
    <n v="4.64606038820412E-2"/>
    <n v="4.8499995722620294E-2"/>
    <n v="5.1086409068777441E-2"/>
    <n v="5.319321152283174E-2"/>
    <m/>
    <m/>
    <m/>
    <n v="0"/>
    <m/>
    <n v="0"/>
    <m/>
    <n v="0"/>
    <m/>
    <n v="-501.46253191851116"/>
    <n v="-40.502913857059816"/>
    <n v="9.6184922558201791"/>
    <n v="-5.1382295378442677"/>
    <n v="-94.81755071502775"/>
    <n v="-96.588542092013739"/>
    <n v="45.835746568402357"/>
    <n v="30.172358956343832"/>
    <s v="Resto"/>
    <n v="2025"/>
    <n v="2"/>
    <d v="2026-08-03T00:00:00"/>
    <n v="1.0336597699512124"/>
    <s v="55 Riesgos Catastroficos"/>
    <n v="-4.6620628854560309"/>
    <n v="-7.7666173280171158"/>
    <n v="-501.46253191851116"/>
    <n v="-488.38943295380426"/>
    <n v="1.3355630387646273E-3"/>
    <n v="1.1843807029951302E-4"/>
    <m/>
    <m/>
    <m/>
    <m/>
    <n v="1.3897074759267201E-3"/>
    <n v="1.1506304525414786E-4"/>
    <x v="44"/>
    <x v="19"/>
  </r>
  <r>
    <n v="2026"/>
    <n v="6"/>
    <n v="3"/>
    <x v="19"/>
    <s v="Terremoto y Erupcion Volcanica"/>
    <n v="3"/>
    <s v="4e07408562bedb8b60ce05c1decfe3ad16b72230967de01f640b7e4729b49fce"/>
    <s v="62494afd1a4895e2be1120874c058412e30b56ad7bf55525b0ac454fd367add2"/>
    <x v="19"/>
    <n v="76859.906829999993"/>
    <n v="97270.993519999989"/>
    <n v="157638.24959999998"/>
    <n v="165153.64260999998"/>
    <n v="2366.8913199999997"/>
    <n v="1089.7346699999998"/>
    <n v="4535.7944999999991"/>
    <n v="1033.8626099999997"/>
    <n v="35563119.782749981"/>
    <n v="35274659.092"/>
    <n v="145.131"/>
    <n v="140.405"/>
    <n v="0"/>
    <n v="0"/>
    <n v="1971.3657900000001"/>
    <n v="1657.9463899999998"/>
    <n v="1871.47108"/>
    <n v="2971.2278199999996"/>
    <n v="0"/>
    <n v="0"/>
    <n v="0"/>
    <n v="0"/>
    <n v="0"/>
    <n v="0"/>
    <s v="Terremoto y Erupcion Volcanica"/>
    <s v="Daños Sin Autos"/>
    <s v="Riesgos Catastroficos"/>
    <x v="45"/>
    <x v="0"/>
    <n v="17351290.107669998"/>
    <n v="15439688.598989999"/>
    <n v="558940177.29368985"/>
    <n v="533186385.44996989"/>
    <n v="535437122.91273993"/>
    <n v="512068683.5256899"/>
    <n v="9433065.3521900009"/>
    <n v="9697566.7351200003"/>
    <n v="907474.54581000016"/>
    <n v="276437.41434000002"/>
    <n v="191958.00668000002"/>
    <n v="245119.05172999998"/>
    <n v="0.81479247689253032"/>
    <n v="1.0030453636140544"/>
    <n v="-20411.086689999996"/>
    <n v="-20.983734154831325"/>
    <n v="40.039958821893713"/>
    <n v="39.683163276571634"/>
    <n v="0.44296364335482286"/>
    <n v="0.63000618760123872"/>
    <n v="1.3751007702138163E-2"/>
    <n v="1.4354609260539792E-2"/>
    <n v="1.8243337822272124E-2"/>
    <n v="1.8995692696977831E-2"/>
    <m/>
    <m/>
    <m/>
    <n v="0"/>
    <m/>
    <n v="0"/>
    <m/>
    <n v="0"/>
    <m/>
    <n v="117.19886364632228"/>
    <n v="3.0794876257593295"/>
    <n v="1.1203079464547037"/>
    <n v="0.26082178623394253"/>
    <n v="18.9040732493166"/>
    <n v="-37.01354479105543"/>
    <n v="105.33776402251431"/>
    <n v="55.800042623456591"/>
    <s v="Resto"/>
    <n v="2025"/>
    <n v="2"/>
    <d v="2026-08-03T00:00:00"/>
    <n v="1.0336597699512124"/>
    <s v="56 Terremoto y Erupcion Volcanica"/>
    <n v="-20.983734154831325"/>
    <n v="-23.556794854366679"/>
    <n v="117.19886364632228"/>
    <n v="110.12606851921288"/>
    <n v="4.4326327544655679E-4"/>
    <n v="6.6388678040066451E-5"/>
    <m/>
    <m/>
    <m/>
    <m/>
    <n v="4.6742287930760844E-4"/>
    <n v="1.0061000014676507E-4"/>
    <x v="45"/>
    <x v="19"/>
  </r>
  <r>
    <n v="2026"/>
    <n v="6"/>
    <n v="18"/>
    <x v="24"/>
    <s v="Huracan y Otros Riesgos Hidrometeorologicos"/>
    <n v="5"/>
    <s v="ef2d127de37b942baad06145e54b0c619a1f22327b2ebbcfbec78f5564afe39d"/>
    <s v="62494afd1a4895e2be1120874c058412e30b56ad7bf55525b0ac454fd367add2"/>
    <x v="19"/>
    <n v="141489.64255000002"/>
    <n v="138188.91947999998"/>
    <n v="287755.17275000009"/>
    <n v="258539.15962999998"/>
    <n v="5773.3912000000009"/>
    <n v="-789.62941999999953"/>
    <n v="44984.893540000012"/>
    <n v="32353.286540000001"/>
    <n v="35563119.782749981"/>
    <n v="35274659.092"/>
    <n v="145.131"/>
    <n v="140.405"/>
    <n v="0"/>
    <n v="0"/>
    <n v="65.814059999999998"/>
    <n v="-4687.8632099999995"/>
    <n v="1551.5363300000001"/>
    <n v="1416.1396100000002"/>
    <n v="0"/>
    <n v="0"/>
    <n v="0"/>
    <n v="0"/>
    <n v="0"/>
    <n v="0"/>
    <s v="Huracan y Otros Riesgos Hidrometeorologicos"/>
    <s v="Daños Sin Autos"/>
    <s v="Riesgos Catastroficos"/>
    <x v="46"/>
    <x v="0"/>
    <n v="12682763.976389999"/>
    <n v="13516428.326850001"/>
    <n v="558940177.29368985"/>
    <n v="533186385.44996989"/>
    <n v="535437122.91273993"/>
    <n v="512068683.5256899"/>
    <n v="14428806.951679999"/>
    <n v="15695578.629980002"/>
    <n v="1139589.9410999997"/>
    <n v="1835326.74049"/>
    <n v="480013.20761000004"/>
    <n v="467614.86897000001"/>
    <n v="0.98060527820372467"/>
    <n v="0.88043214422210869"/>
    <n v="3300.7230700000364"/>
    <n v="2.3885584187361308"/>
    <n v="29.476197801823233"/>
    <n v="29.551866001263861"/>
    <n v="1.1156057371515748"/>
    <n v="1.0223774812277266"/>
    <n v="2.5313915209150481E-2"/>
    <n v="2.6425071496781249E-2"/>
    <n v="2.5917563398281215E-2"/>
    <n v="2.6986403177117393E-2"/>
    <m/>
    <m/>
    <m/>
    <n v="0"/>
    <m/>
    <n v="0"/>
    <m/>
    <n v="0"/>
    <m/>
    <n v="-831.15198772609097"/>
    <n v="4.0804338013362234"/>
    <n v="-0.57141297795173962"/>
    <n v="0.50662005619558048"/>
    <n v="-101.40392449719111"/>
    <n v="9.5609725936555137"/>
    <n v="4.2418639336663153"/>
    <n v="-331.03114812246503"/>
    <s v="Resto"/>
    <n v="2025"/>
    <n v="2"/>
    <d v="2026-08-03T00:00:00"/>
    <n v="1.0336597699512124"/>
    <s v="57 Huracan y Otros Riesgos Hidrometeorologicos"/>
    <n v="2.3885584187361308"/>
    <n v="-0.94559022688021632"/>
    <n v="-831.15198772609119"/>
    <n v="-807.34298555568296"/>
    <n v="8.0913928392068899E-4"/>
    <n v="9.6158671164100421E-5"/>
    <m/>
    <m/>
    <m/>
    <m/>
    <n v="7.3172541942291233E-4"/>
    <n v="7.7516076057953997E-5"/>
    <x v="46"/>
    <x v="19"/>
  </r>
  <r>
    <n v="2026"/>
    <n v="6"/>
    <n v="10"/>
    <x v="17"/>
    <s v="Diversos"/>
    <n v="10"/>
    <s v="4a44dc15364204a80fe80e9039455cc1608281820fe2b24f1e5233ade6af1dd5"/>
    <s v="62494afd1a4895e2be1120874c058412e30b56ad7bf55525b0ac454fd367add2"/>
    <x v="19"/>
    <n v="221886.5765"/>
    <n v="247469.821"/>
    <n v="465067.61861"/>
    <n v="493423.26047000004"/>
    <n v="68830.028579999998"/>
    <n v="225792.97070999994"/>
    <n v="105200.46268000007"/>
    <n v="374720.77751999989"/>
    <n v="35563119.782749981"/>
    <n v="35274659.092"/>
    <n v="145.131"/>
    <n v="140.405"/>
    <n v="0"/>
    <n v="0"/>
    <n v="46284.379340000007"/>
    <n v="125186.82273999999"/>
    <n v="112119.71369"/>
    <n v="131560.27359"/>
    <n v="0"/>
    <n v="0"/>
    <n v="0"/>
    <n v="0"/>
    <n v="0"/>
    <n v="0"/>
    <s v="Diversos"/>
    <s v="Daños Sin Autos"/>
    <s v="Diversos"/>
    <x v="52"/>
    <x v="0"/>
    <n v="3435865.2452399996"/>
    <n v="3211255.1390500003"/>
    <n v="558940177.29368985"/>
    <n v="533186385.44996989"/>
    <n v="535437122.91273993"/>
    <n v="512068683.5256899"/>
    <n v="18731365.569540001"/>
    <n v="19037256.571589999"/>
    <n v="4255932.8630999988"/>
    <n v="5127603.960119999"/>
    <n v="221886.5765"/>
    <n v="247469.821"/>
    <n v="1.1845723456533288"/>
    <n v="1.299923757760918"/>
    <n v="-25583.244500000001"/>
    <n v="-10.337925002984505"/>
    <n v="100"/>
    <n v="100"/>
    <n v="6.4579534022004665"/>
    <n v="7.7063269744804543"/>
    <n v="3.9697732514836159E-2"/>
    <n v="4.1440267587901404E-2"/>
    <n v="4.6413379589794621E-2"/>
    <n v="4.8327466404725905E-2"/>
    <m/>
    <m/>
    <m/>
    <n v="0"/>
    <m/>
    <n v="0"/>
    <m/>
    <n v="0"/>
    <m/>
    <n v="-69.516310289215014"/>
    <n v="31.020366200476307"/>
    <n v="91.240608571014377"/>
    <n v="1.6172724240265521"/>
    <n v="-63.027754577550191"/>
    <n v="-14.776922675446368"/>
    <n v="41.281214352697845"/>
    <n v="95.155489817646242"/>
    <s v="Resto"/>
    <n v="2025"/>
    <n v="2"/>
    <d v="2026-08-03T00:00:00"/>
    <n v="1.0336597699512124"/>
    <s v="63 Diversos"/>
    <n v="-10.337925002984505"/>
    <n v="-13.257652466006832"/>
    <n v="-69.516310289215014"/>
    <n v="-70.508971523363257"/>
    <n v="1.3077244669506827E-3"/>
    <n v="1.4032116420866294E-4"/>
    <m/>
    <m/>
    <m/>
    <m/>
    <n v="1.39650156957707E-3"/>
    <n v="1.6898017759912657E-4"/>
    <x v="52"/>
    <x v="19"/>
  </r>
  <r>
    <n v="2026"/>
    <n v="6"/>
    <n v="12"/>
    <x v="42"/>
    <s v="Miscelaneos"/>
    <n v="12"/>
    <s v="6b51d431df5d7f141cbececcf79edf3dd861c3b4069f0b11661a3eefacbba918"/>
    <s v="62494afd1a4895e2be1120874c058412e30b56ad7bf55525b0ac454fd367add2"/>
    <x v="19"/>
    <n v="97910.732439999992"/>
    <n v="96162.135599999994"/>
    <n v="181205.89957000001"/>
    <n v="195789.31313000002"/>
    <n v="19728.070619999991"/>
    <n v="227044.32070000001"/>
    <n v="-162959.88741999998"/>
    <n v="308246.92364999995"/>
    <n v="35563119.782749981"/>
    <n v="35274659.092"/>
    <n v="145.131"/>
    <n v="140.405"/>
    <n v="8207.0303399999993"/>
    <n v="2004.36977"/>
    <n v="16087.15503"/>
    <n v="218217.10940000002"/>
    <n v="36674.791170000004"/>
    <n v="29408.88883"/>
    <n v="0"/>
    <n v="0"/>
    <n v="0"/>
    <n v="0"/>
    <n v="0"/>
    <n v="0"/>
    <s v="Miscelaneos"/>
    <s v="Daños Sin Autos"/>
    <s v="Diversos"/>
    <x v="53"/>
    <x v="0"/>
    <n v="2879749.4015600001"/>
    <n v="4354857.8661599997"/>
    <n v="558940177.29368985"/>
    <n v="533186385.44996989"/>
    <n v="535437122.91273993"/>
    <n v="512068683.5256899"/>
    <n v="8825960.7029900011"/>
    <n v="9299326.5157200005"/>
    <n v="1450320.2206299996"/>
    <n v="1811773.9441199994"/>
    <n v="132970.73548999999"/>
    <n v="135867.14487000002"/>
    <n v="1.1093492905178066"/>
    <n v="1.0340763434582405"/>
    <n v="1748.5968399999983"/>
    <n v="1.8183839502832422"/>
    <n v="73.633293881692737"/>
    <n v="70.776592598607664"/>
    <n v="3.3999740528450282"/>
    <n v="2.2081578447655117"/>
    <n v="1.7517211397124834E-2"/>
    <n v="1.82861307612316E-2"/>
    <n v="1.8035369661370152E-2"/>
    <n v="1.8779147933418908E-2"/>
    <m/>
    <m/>
    <m/>
    <n v="0"/>
    <m/>
    <n v="0"/>
    <m/>
    <n v="0"/>
    <m/>
    <n v="-91.310916494552075"/>
    <n v="20.149037933190233"/>
    <n v="236.10573879559306"/>
    <n v="1.3602561930378647"/>
    <n v="-92.627913056756867"/>
    <n v="24.706483750545715"/>
    <n v="43.864339827950538"/>
    <n v="742.01072560550733"/>
    <s v="Resto"/>
    <n v="2025"/>
    <n v="2"/>
    <d v="2026-08-03T00:00:00"/>
    <n v="1.0336597699512124"/>
    <s v="64 Miscelaneos"/>
    <n v="1.8183839502832422"/>
    <n v="-1.4971977142063417"/>
    <n v="-91.310916494552075"/>
    <n v="-91.593865062719786"/>
    <n v="5.095331924672553E-4"/>
    <n v="1.230655848372361E-4"/>
    <m/>
    <m/>
    <m/>
    <m/>
    <n v="5.541288889218982E-4"/>
    <n v="1.0693138840999652E-4"/>
    <x v="53"/>
    <x v="19"/>
  </r>
  <r>
    <n v="2026"/>
    <n v="6"/>
    <n v="16"/>
    <x v="50"/>
    <s v="Tecnicos"/>
    <n v="14"/>
    <s v="8527a891e224136950ff32ca212b45bc93f69fbb801c3b1ebedac52775f99e61"/>
    <s v="62494afd1a4895e2be1120874c058412e30b56ad7bf55525b0ac454fd367add2"/>
    <x v="19"/>
    <n v="96949.565770000001"/>
    <n v="44513.806840000005"/>
    <n v="132075.87816999998"/>
    <n v="104625.25951"/>
    <n v="7125.3460500000001"/>
    <n v="6824.1517199999998"/>
    <n v="10953.979840000004"/>
    <n v="18906.726650000001"/>
    <n v="35563119.782749981"/>
    <n v="35274659.092"/>
    <n v="145.131"/>
    <n v="140.405"/>
    <n v="0"/>
    <n v="0"/>
    <n v="695.11446999999998"/>
    <n v="3581.1170899999997"/>
    <n v="688.41857999999991"/>
    <n v="1696.2450700000002"/>
    <n v="0"/>
    <n v="0"/>
    <n v="0"/>
    <n v="0"/>
    <n v="0"/>
    <n v="0"/>
    <s v="Tecnicos"/>
    <s v="Daños Sin Autos"/>
    <s v="Diversos"/>
    <x v="54"/>
    <x v="0"/>
    <n v="2810084.57234"/>
    <n v="2671500.3155200002"/>
    <n v="558940177.29368985"/>
    <n v="533186385.44996989"/>
    <n v="535437122.91273993"/>
    <n v="512068683.5256899"/>
    <n v="9905404.8665500041"/>
    <n v="9737930.0558699984"/>
    <n v="2805612.6424699998"/>
    <n v="3315830.0159999998"/>
    <n v="118165.15844"/>
    <n v="86585.489150000009"/>
    <n v="0.97875419607928638"/>
    <n v="0.45711775073971905"/>
    <n v="52435.758929999996"/>
    <n v="117.7966178414589"/>
    <n v="82.045813715239504"/>
    <n v="51.410238917614294"/>
    <n v="3.4500586467854464"/>
    <n v="1.6662474857816183"/>
    <n v="1.7345249046045719E-2"/>
    <n v="1.8106620109304573E-2"/>
    <n v="8.3486390603229009E-3"/>
    <n v="8.6929367626065335E-3"/>
    <m/>
    <m/>
    <m/>
    <n v="0"/>
    <m/>
    <n v="0"/>
    <m/>
    <n v="0"/>
    <m/>
    <n v="4.4136523095943181"/>
    <n v="7.3495389003638651"/>
    <n v="15.330415896642279"/>
    <n v="0.2539675628110587"/>
    <n v="-80.589451488725274"/>
    <n v="-59.415146303122349"/>
    <n v="100.97264806536745"/>
    <n v="211.1202651866808"/>
    <s v="Resto"/>
    <n v="2025"/>
    <n v="2"/>
    <d v="2026-08-03T00:00:00"/>
    <n v="1.0336597699512124"/>
    <s v="65 Tecnicos"/>
    <n v="117.7966178414589"/>
    <n v="110.70435763572249"/>
    <n v="4.4136523095943163"/>
    <n v="1.0135591467611484"/>
    <n v="3.7138439759175422E-4"/>
    <n v="9.5795977634281025E-5"/>
    <m/>
    <m/>
    <m/>
    <m/>
    <n v="2.961136023136604E-4"/>
    <n v="2.0895663804133991E-5"/>
    <x v="54"/>
    <x v="19"/>
  </r>
  <r>
    <n v="2026"/>
    <n v="6"/>
    <n v="27"/>
    <x v="34"/>
    <s v="Total General"/>
    <n v="21"/>
    <s v="6f4b6612125fb3a0daecd2799dfd6c9c299424fd920f9b308110a2c1fbd8f443"/>
    <s v="62494afd1a4895e2be1120874c058412e30b56ad7bf55525b0ac454fd367add2"/>
    <x v="20"/>
    <n v="7862685.1248199996"/>
    <n v="7432464.5520399995"/>
    <n v="15328829.11372"/>
    <n v="14349899.398839999"/>
    <n v="3870727.7468899977"/>
    <n v="4037192.5273199985"/>
    <n v="8757612.2112899981"/>
    <n v="7709055.4107099967"/>
    <n v="35563119.782749981"/>
    <n v="35274659.092"/>
    <n v="145.131"/>
    <n v="140.405"/>
    <n v="0"/>
    <n v="0"/>
    <n v="3843767.2991799996"/>
    <n v="3637331.0080100005"/>
    <n v="6787199.0405799998"/>
    <n v="6311899.51504"/>
    <n v="0"/>
    <n v="0"/>
    <n v="172.26935"/>
    <n v="922.14588000000003"/>
    <n v="0"/>
    <n v="0"/>
    <s v="Total General"/>
    <s v="Totales"/>
    <s v="Total General"/>
    <x v="0"/>
    <x v="0"/>
    <n v="7862685.1248199996"/>
    <n v="7432464.5520399995"/>
    <n v="558940177.29368985"/>
    <n v="533186385.44996989"/>
    <n v="535437122.91273993"/>
    <n v="512068683.5256899"/>
    <n v="558940177.29368985"/>
    <n v="533186385.44996989"/>
    <n v="290994775.94425023"/>
    <n v="269811598.98249996"/>
    <n v="7862685.1248199996"/>
    <n v="7432464.5520399995"/>
    <n v="1.4067131768716326"/>
    <n v="1.3939711805971093"/>
    <n v="430220.57278000005"/>
    <n v="5.7883972371172154"/>
    <n v="100"/>
    <n v="100"/>
    <n v="100"/>
    <n v="100"/>
    <n v="1.4067131768716326"/>
    <n v="1.4684609617741016"/>
    <n v="1.3939711805971093"/>
    <n v="1.4514585232719317"/>
    <m/>
    <n v="3.0820713378326836E-5"/>
    <m/>
    <n v="0"/>
    <m/>
    <n v="-749.87653"/>
    <n v="-81.318644507743173"/>
    <n v="0"/>
    <m/>
    <n v="-4.1232807031995726"/>
    <n v="49.229082500980994"/>
    <n v="54.318355628240489"/>
    <n v="1.3301708713944629"/>
    <n v="5.6754881729320861"/>
    <n v="7.5302137558979743"/>
    <n v="56.632600225785204"/>
    <n v="57.626567079259814"/>
    <s v="Resto"/>
    <n v="2025"/>
    <n v="2"/>
    <d v="2026-08-03T00:00:00"/>
    <n v="1.0336597699512124"/>
    <s v="10 Total General"/>
    <n v="5.7883972371172154"/>
    <n v="2.3435373150977008"/>
    <n v="-4.1232807031995753"/>
    <n v="-7.2453798784045826"/>
    <n v="4.3103161948000138E-2"/>
    <n v="1.9788419619842809E-4"/>
    <n v="12955485.49064"/>
    <n v="11161365.777829999"/>
    <n v="3.6429552777661828E-2"/>
    <n v="3.1589238035751387E-2"/>
    <n v="4.0613523194396532E-2"/>
    <n v="1.943155652335299E-4"/>
    <x v="0"/>
    <x v="20"/>
  </r>
  <r>
    <n v="2026"/>
    <n v="6"/>
    <n v="92"/>
    <x v="12"/>
    <s v="Total General Sin Pensiones"/>
    <n v="219"/>
    <s v="314f04b30f62e0056bd059354a5536fb2e302107eed143b5fa2aa0bbba07f608"/>
    <s v="62494afd1a4895e2be1120874c058412e30b56ad7bf55525b0ac454fd367add2"/>
    <x v="20"/>
    <n v="6747132.6749999998"/>
    <n v="6380210.4408900002"/>
    <n v="12245177.319699999"/>
    <n v="11490479.2579"/>
    <n v="3157824.9529499998"/>
    <n v="2603752.8468799996"/>
    <n v="8038799.6344599994"/>
    <n v="6403055.5391999995"/>
    <n v="35563119.782749981"/>
    <n v="35274659.092"/>
    <n v="145.131"/>
    <n v="140.405"/>
    <n v="0"/>
    <n v="0"/>
    <n v="692863.35395000002"/>
    <n v="715464.50333000009"/>
    <n v="1813483.7524699999"/>
    <n v="1875172.88491"/>
    <n v="0"/>
    <n v="0"/>
    <n v="0"/>
    <n v="0"/>
    <n v="0"/>
    <n v="0"/>
    <s v="Total General Sin Pensiones"/>
    <s v="Totales"/>
    <s v="Total General Sin Pensiones"/>
    <x v="1"/>
    <x v="0"/>
    <n v="6747132.6749999998"/>
    <n v="6380210.4408900002"/>
    <n v="558940177.29368985"/>
    <n v="533186385.44996989"/>
    <n v="535437122.91273993"/>
    <n v="512068683.5256899"/>
    <n v="535437122.91273993"/>
    <n v="512068683.5256899"/>
    <n v="272087211.59836"/>
    <n v="252694789.22596997"/>
    <n v="6747132.6749999998"/>
    <n v="6380210.4408900002"/>
    <n v="1.2601167132932578"/>
    <n v="1.2459677082693366"/>
    <n v="366922.23410999961"/>
    <n v="5.7509425043167806"/>
    <n v="100"/>
    <n v="100"/>
    <n v="100"/>
    <n v="100"/>
    <n v="1.2071296623672094"/>
    <n v="1.2601167132932578"/>
    <n v="1.1966191588904833"/>
    <n v="1.2459677082693366"/>
    <m/>
    <m/>
    <m/>
    <n v="0"/>
    <m/>
    <n v="0"/>
    <m/>
    <n v="0"/>
    <m/>
    <n v="21.279750370083271"/>
    <n v="46.802473066086549"/>
    <n v="40.809827058255962"/>
    <n v="1.1605929343020374"/>
    <n v="-3.1589476871049627"/>
    <n v="-3.2897837280193465"/>
    <n v="38.206206866000684"/>
    <n v="38.154588789520552"/>
    <s v="Resto"/>
    <n v="2025"/>
    <n v="2"/>
    <d v="2026-08-03T00:00:00"/>
    <n v="1.0336597699512124"/>
    <s v="11 Total General Sin Pensiones"/>
    <n v="5.7509425043167806"/>
    <n v="2.3073022463746389"/>
    <n v="21.279750370083264"/>
    <n v="17.330434922322194"/>
    <n v="3.4432235963841297E-2"/>
    <n v="1.5878941311210025E-4"/>
    <m/>
    <m/>
    <m/>
    <m/>
    <n v="3.252070505059973E-2"/>
    <n v="1.5524355300499423E-4"/>
    <x v="1"/>
    <x v="20"/>
  </r>
  <r>
    <n v="2026"/>
    <n v="6"/>
    <n v="13"/>
    <x v="7"/>
    <s v="Vida Total"/>
    <n v="13"/>
    <s v="3fdba35f04dc8c462986c992bcf875546257113072a909c162f7e470e581e278"/>
    <s v="62494afd1a4895e2be1120874c058412e30b56ad7bf55525b0ac454fd367add2"/>
    <x v="20"/>
    <n v="1449357.9200200001"/>
    <n v="101667.90251"/>
    <n v="1539189.8972500002"/>
    <n v="215320.04680000001"/>
    <n v="469053.07462999981"/>
    <n v="45453.446290000007"/>
    <n v="512659.85927999992"/>
    <n v="83145.597470000022"/>
    <n v="35563119.782749981"/>
    <n v="35274659.092"/>
    <n v="145.131"/>
    <n v="140.405"/>
    <n v="1755.9900399999999"/>
    <n v="3961.5655900000002"/>
    <n v="25653.682739999997"/>
    <n v="36290.12689"/>
    <n v="108844.55220000001"/>
    <n v="94648.940499999997"/>
    <n v="1360890.79584"/>
    <n v="2299.4720799999996"/>
    <n v="88467.124179999999"/>
    <n v="99368.430430000008"/>
    <n v="0"/>
    <n v="0"/>
    <s v="Vida Total"/>
    <s v="Totales"/>
    <s v="Vida Total"/>
    <x v="2"/>
    <x v="0"/>
    <n v="2672071.2804399999"/>
    <n v="699707.28188999998"/>
    <n v="558940177.29368985"/>
    <n v="533186385.44996989"/>
    <n v="535437122.91273993"/>
    <n v="512068683.5256899"/>
    <n v="229504437.01060998"/>
    <n v="215530450.89256996"/>
    <n v="107972465.57320999"/>
    <n v="106915701.13472"/>
    <n v="1449357.9200200001"/>
    <n v="101667.90251"/>
    <n v="0.63151629611108406"/>
    <n v="4.7171015552078928E-2"/>
    <n v="1347690.0175100002"/>
    <n v="1325.5806249936572"/>
    <n v="100"/>
    <n v="100"/>
    <n v="54.24099014983387"/>
    <n v="14.53006209044757"/>
    <n v="0.25930465887021908"/>
    <n v="0.27068685714871538"/>
    <n v="1.9067985470821766E-2"/>
    <n v="1.9854348797508418E-2"/>
    <n v="0.5929692748280444"/>
    <n v="3.8547021283039579E-2"/>
    <m/>
    <n v="1358591.3237600001"/>
    <n v="59082.749278695323"/>
    <n v="-10901.306250000009"/>
    <n v="-10.970593178161769"/>
    <n v="0"/>
    <m/>
    <n v="931.94171820849124"/>
    <n v="32.362818607533967"/>
    <n v="44.707764365975024"/>
    <n v="0.43441915690251748"/>
    <n v="-29.309470816237216"/>
    <n v="14.998172853292546"/>
    <n v="23.569101274689238"/>
    <n v="38.341820519374963"/>
    <s v="Resto"/>
    <n v="2025"/>
    <n v="2"/>
    <d v="2026-08-03T00:00:00"/>
    <n v="1.0336597699512124"/>
    <s v="12 Vida Total"/>
    <n v="1325.5806249936572"/>
    <n v="1279.1584682268742"/>
    <n v="931.94171820849135"/>
    <n v="898.33789435105689"/>
    <n v="4.3280508196488141E-3"/>
    <n v="3.9881283225386239E-5"/>
    <m/>
    <m/>
    <m/>
    <m/>
    <n v="6.0940536737402219E-4"/>
    <n v="2.2251047082144724E-7"/>
    <x v="2"/>
    <x v="20"/>
  </r>
  <r>
    <n v="2026"/>
    <n v="6"/>
    <n v="104"/>
    <x v="53"/>
    <s v="Vida Individual"/>
    <n v="225"/>
    <s v="0e6523810856a138a75dec70a9cf3778a5c70b83ac915f22c33f05db97cb3e68"/>
    <s v="62494afd1a4895e2be1120874c058412e30b56ad7bf55525b0ac454fd367add2"/>
    <x v="20"/>
    <n v="135403.52687999999"/>
    <n v="113631.44072"/>
    <n v="278331.15329999995"/>
    <n v="372946.61577999999"/>
    <n v="19243.012879999998"/>
    <n v="22850.005209999999"/>
    <n v="28133.848380000003"/>
    <n v="46039.887680000007"/>
    <n v="35563119.782749981"/>
    <n v="35274659.092"/>
    <n v="145.131"/>
    <n v="140.405"/>
    <n v="0"/>
    <n v="0"/>
    <n v="18146.543879999997"/>
    <n v="22863.766170000003"/>
    <n v="125704.09467000001"/>
    <n v="138824.03361000001"/>
    <n v="133907.40419999999"/>
    <n v="113676.561"/>
    <n v="1496.1226799999999"/>
    <n v="-45.120280000000001"/>
    <n v="0"/>
    <n v="0"/>
    <s v="Vida Individual"/>
    <s v="Vida"/>
    <s v="Vida"/>
    <x v="3"/>
    <x v="0"/>
    <n v="2536028.02079"/>
    <n v="2462424.9121500002"/>
    <n v="558940177.29368985"/>
    <n v="533186385.44996989"/>
    <n v="535437122.91273993"/>
    <n v="512068683.5256899"/>
    <n v="171635604.89679998"/>
    <n v="160803690.49424002"/>
    <n v="79251984.91757001"/>
    <n v="77260926.294649988"/>
    <n v="2484517.15919"/>
    <n v="2432917.8809199999"/>
    <n v="7.8890115463755087E-2"/>
    <n v="7.0664697041931554E-2"/>
    <n v="21772.086159999992"/>
    <n v="19.160265875400405"/>
    <n v="5.4498930055344887"/>
    <n v="4.6705826617144446"/>
    <n v="5.3391967979052666"/>
    <n v="4.6146154613415504"/>
    <n v="2.4225048114380494E-2"/>
    <n v="2.5288408495737918E-2"/>
    <n v="2.1311767108251171E-2"/>
    <n v="2.2190663943287059E-2"/>
    <n v="7.8018429964176156E-2"/>
    <n v="8.7168549957893614E-4"/>
    <m/>
    <n v="20230.843199999988"/>
    <n v="17.796846616427796"/>
    <n v="1541.24296"/>
    <n v="-3415.8541569334234"/>
    <n v="0"/>
    <m/>
    <n v="-15.785520820894384"/>
    <n v="14.211603880195767"/>
    <n v="20.108875734758001"/>
    <n v="2.4280796121402711E-2"/>
    <n v="-20.631869023352611"/>
    <n v="-9.4507691491359509"/>
    <n v="14.435921063381855"/>
    <n v="16.469602255061577"/>
    <s v="Resto"/>
    <n v="2025"/>
    <n v="2"/>
    <d v="2026-08-03T00:00:00"/>
    <n v="1.0336597699512124"/>
    <s v="13 Vida Individual"/>
    <n v="19.160265875400405"/>
    <n v="15.279968650636972"/>
    <n v="-15.785520820894384"/>
    <n v="-18.527854495991029"/>
    <n v="7.8263986680663896E-4"/>
    <n v="6.22365031788461E-7"/>
    <m/>
    <m/>
    <m/>
    <m/>
    <n v="1.0555248931903409E-3"/>
    <n v="4.99349940802797E-7"/>
    <x v="3"/>
    <x v="20"/>
  </r>
  <r>
    <n v="2026"/>
    <n v="6"/>
    <n v="10"/>
    <x v="17"/>
    <s v="Vida Gpo y Col"/>
    <n v="10"/>
    <s v="4a44dc15364204a80fe80e9039455cc1608281820fe2b24f1e5233ade6af1dd5"/>
    <s v="62494afd1a4895e2be1120874c058412e30b56ad7bf55525b0ac454fd367add2"/>
    <x v="20"/>
    <n v="740039.38589999999"/>
    <n v="644693.18190999993"/>
    <n v="1180930.9427200002"/>
    <n v="1188250.5137300002"/>
    <n v="269725.89025999996"/>
    <n v="179789.03796000002"/>
    <n v="546330.45675000001"/>
    <n v="498681.299"/>
    <n v="35563119.782749981"/>
    <n v="35274659.092"/>
    <n v="145.131"/>
    <n v="140.405"/>
    <n v="-939.65460999999993"/>
    <n v="-3650.1324799999998"/>
    <n v="177063.17011000001"/>
    <n v="83334.832030000005"/>
    <n v="577681.63488999999"/>
    <n v="447868.0661"/>
    <n v="690997.48219999997"/>
    <n v="571539.62269999995"/>
    <n v="49041.90370000001"/>
    <n v="73153.559210000007"/>
    <n v="0"/>
    <n v="0"/>
    <s v="Vida Gpo y Col"/>
    <s v="Vida"/>
    <s v="Vida"/>
    <x v="4"/>
    <x v="0"/>
    <n v="3435865.2452399996"/>
    <n v="3211255.1390500003"/>
    <n v="558940177.29368985"/>
    <n v="533186385.44996989"/>
    <n v="535437122.91273993"/>
    <n v="512068683.5256899"/>
    <n v="57868832.11381001"/>
    <n v="54726760.39833001"/>
    <n v="28720480.655640002"/>
    <n v="29654774.840070006"/>
    <n v="764229.33588999999"/>
    <n v="673735.95550000004"/>
    <n v="1.2788220512979638"/>
    <n v="1.1780218255522261"/>
    <n v="95346.203990000067"/>
    <n v="14.789392328847439"/>
    <n v="96.83472632441817"/>
    <n v="95.689294395985357"/>
    <n v="21.538661532935276"/>
    <n v="20.076049830806102"/>
    <n v="0.13240046358505972"/>
    <n v="0.13821219228772152"/>
    <n v="0.1209132865172329"/>
    <n v="0.12589974795395908"/>
    <n v="1.1940753890471172"/>
    <n v="8.474666225084658E-2"/>
    <m/>
    <n v="119457.85950000002"/>
    <n v="20.901063505566132"/>
    <n v="-24111.655509999997"/>
    <n v="-32.960331350089611"/>
    <n v="0"/>
    <m/>
    <n v="50.023546107415818"/>
    <n v="36.447504740841921"/>
    <n v="27.887535188032874"/>
    <n v="0.93914128211859282"/>
    <n v="112.47198295936856"/>
    <n v="28.984778915006459"/>
    <n v="30.650648976181444"/>
    <n v="18.607004682355051"/>
    <s v="Resto"/>
    <n v="2025"/>
    <n v="2"/>
    <d v="2026-08-03T00:00:00"/>
    <n v="1.0336597699512124"/>
    <s v="14 Vida Gpo y Col"/>
    <n v="14.789392328847439"/>
    <n v="11.051426848377186"/>
    <n v="50.023546107415818"/>
    <n v="45.138226782780535"/>
    <n v="3.3206618258863076E-3"/>
    <n v="1.6353858388859317E-4"/>
    <m/>
    <m/>
    <m/>
    <m/>
    <n v="3.3630228657929185E-3"/>
    <n v="1.3877354214773994E-4"/>
    <x v="4"/>
    <x v="20"/>
  </r>
  <r>
    <n v="2026"/>
    <n v="6"/>
    <n v="119"/>
    <x v="62"/>
    <s v="Accidentes y Enfermedades Total"/>
    <n v="217"/>
    <s v="16badfc6202cb3f8889e0f2779b19218af4cbb736e56acadce8148aba9a7a9f8"/>
    <s v="62494afd1a4895e2be1120874c058412e30b56ad7bf55525b0ac454fd367add2"/>
    <x v="20"/>
    <n v="407033.78057"/>
    <n v="408210.44712000003"/>
    <n v="670949.87516000005"/>
    <n v="681167.22083999997"/>
    <n v="185115.71241000004"/>
    <n v="181293.07913999999"/>
    <n v="433974.05423000001"/>
    <n v="392138.73483999993"/>
    <n v="35563119.782749981"/>
    <n v="35274659.092"/>
    <n v="145.131"/>
    <n v="140.405"/>
    <n v="0"/>
    <n v="0"/>
    <n v="142461.65752000001"/>
    <n v="166024.15919000001"/>
    <n v="346024.55900999997"/>
    <n v="339781.89395999996"/>
    <n v="0"/>
    <n v="0"/>
    <n v="0"/>
    <n v="0"/>
    <n v="0"/>
    <n v="0"/>
    <s v="Accidentes y Enfermedades Total"/>
    <s v="Totales"/>
    <s v="Accidentes y Enfermedades Total"/>
    <x v="18"/>
    <x v="0"/>
    <n v="565259.48696000001"/>
    <n v="785916.87945000001"/>
    <n v="558940177.29368985"/>
    <n v="533186385.44996989"/>
    <n v="535437122.91273993"/>
    <n v="512068683.5256899"/>
    <n v="104862690.40417002"/>
    <n v="96161356.508719951"/>
    <n v="73824842.736680001"/>
    <n v="63674470.30387"/>
    <n v="407033.78057"/>
    <n v="408210.44712000003"/>
    <n v="0.38815881892899984"/>
    <n v="0.4245057078442766"/>
    <n v="-1176.6665500000236"/>
    <n v="-0.28824998436508542"/>
    <n v="100"/>
    <n v="100"/>
    <n v="72.008305912573448"/>
    <n v="51.940664183936811"/>
    <n v="7.2822423061587843E-2"/>
    <n v="7.6018969016523386E-2"/>
    <n v="7.6560553356121538E-2"/>
    <n v="7.9717908994042311E-2"/>
    <m/>
    <m/>
    <m/>
    <n v="0"/>
    <m/>
    <n v="0"/>
    <m/>
    <n v="0"/>
    <m/>
    <n v="2.1085378924189824"/>
    <n v="45.479201296454704"/>
    <n v="44.411670602517916"/>
    <n v="0.25074989061646175"/>
    <n v="-14.192212618306222"/>
    <n v="1.8372565345506464"/>
    <n v="41.170967149728504"/>
    <n v="48.861979446599008"/>
    <s v="Resto"/>
    <n v="2025"/>
    <n v="2"/>
    <d v="2026-08-03T00:00:00"/>
    <n v="1.0336597699512124"/>
    <s v="28 Accidentes y Enfermedades Total"/>
    <n v="-0.28824998436508542"/>
    <n v="-3.5352318874312005"/>
    <n v="2.1085378924189913"/>
    <n v="-1.2164922533084659"/>
    <n v="1.8866451516591823E-3"/>
    <n v="1.5066726871235606E-5"/>
    <m/>
    <m/>
    <m/>
    <m/>
    <n v="1.9278602555976307E-3"/>
    <n v="1.8020509599237032E-5"/>
    <x v="18"/>
    <x v="20"/>
  </r>
  <r>
    <n v="2026"/>
    <n v="6"/>
    <n v="8"/>
    <x v="40"/>
    <s v="Accidentes Personales"/>
    <n v="8"/>
    <s v="2c624232cdd221771294dfbb310aca000a0df6ac8b66b696d90ef06fdefb64a3"/>
    <s v="62494afd1a4895e2be1120874c058412e30b56ad7bf55525b0ac454fd367add2"/>
    <x v="20"/>
    <n v="29391.867129999999"/>
    <n v="25717.088879999999"/>
    <n v="75622.959690000003"/>
    <n v="68918.944309999992"/>
    <n v="18566.204600000012"/>
    <n v="14523.889430000001"/>
    <n v="33335.4349"/>
    <n v="26547.859490000006"/>
    <n v="35563119.782749981"/>
    <n v="35274659.092"/>
    <n v="145.131"/>
    <n v="140.405"/>
    <n v="0"/>
    <n v="0"/>
    <n v="18366.204600000001"/>
    <n v="14523.889429999999"/>
    <n v="30299.066159999998"/>
    <n v="27191.120859999999"/>
    <n v="0"/>
    <n v="0"/>
    <n v="0"/>
    <n v="0"/>
    <n v="0"/>
    <n v="0"/>
    <s v="Accidentes Personales"/>
    <s v="Accidentes y Enfermedades"/>
    <s v="Accidentes Personales"/>
    <x v="19"/>
    <x v="0"/>
    <n v="2110711.4658499998"/>
    <n v="1860236.7715"/>
    <n v="558940177.29368985"/>
    <n v="533186385.44996989"/>
    <n v="535437122.91273993"/>
    <n v="512068683.5256899"/>
    <n v="3258047.170789999"/>
    <n v="3201354.5602400005"/>
    <n v="762805.7273899999"/>
    <n v="869289.54186999996"/>
    <n v="29391.867129999999"/>
    <n v="25717.088879999999"/>
    <n v="0.90213141766370342"/>
    <n v="0.80331898251445255"/>
    <n v="3674.7782499999994"/>
    <n v="14.28924660620452"/>
    <n v="100"/>
    <n v="100"/>
    <n v="1.3925099477376301"/>
    <n v="1.3824632043620475"/>
    <n v="5.258499625543347E-3"/>
    <n v="5.4893218778164525E-3"/>
    <n v="4.8232831110825679E-3"/>
    <n v="5.0221952068876721E-3"/>
    <m/>
    <m/>
    <m/>
    <n v="0"/>
    <m/>
    <n v="0"/>
    <m/>
    <n v="0"/>
    <m/>
    <n v="27.832180832018437"/>
    <n v="63.167829787341624"/>
    <n v="56.475635705778224"/>
    <n v="2.4339361823521894"/>
    <n v="26.455139227812218"/>
    <n v="11.43000068295088"/>
    <n v="60.616404819256651"/>
    <n v="53.414088756324993"/>
    <s v="Resto"/>
    <n v="2025"/>
    <n v="2"/>
    <d v="2026-08-03T00:00:00"/>
    <n v="1.0336597699512124"/>
    <s v="29 Accidentes Personales"/>
    <n v="14.28924660620452"/>
    <n v="10.567567712922447"/>
    <n v="27.832180832018427"/>
    <n v="23.669494110283459"/>
    <n v="2.1264433534507059E-4"/>
    <n v="8.138410947359232E-5"/>
    <m/>
    <m/>
    <m/>
    <m/>
    <n v="1.9505649938519944E-4"/>
    <n v="6.4532138766805526E-5"/>
    <x v="19"/>
    <x v="20"/>
  </r>
  <r>
    <n v="2026"/>
    <n v="6"/>
    <n v="112"/>
    <x v="66"/>
    <s v="AP Individual"/>
    <n v="231"/>
    <s v="138d9e809e386a7b800791d1f664f56d1c55f3d1ba411b950862729bc486c5ce"/>
    <s v="62494afd1a4895e2be1120874c058412e30b56ad7bf55525b0ac454fd367add2"/>
    <x v="20"/>
    <n v="1234.4422199999999"/>
    <n v="920.88310999999999"/>
    <n v="2462.8591100000003"/>
    <n v="1934.84338"/>
    <n v="1730.09789"/>
    <n v="1624.9060599999998"/>
    <n v="2921.7006500000002"/>
    <n v="2447.5025099999998"/>
    <n v="35563119.782749981"/>
    <n v="35274659.092"/>
    <n v="145.131"/>
    <n v="140.405"/>
    <n v="0"/>
    <n v="0"/>
    <n v="1730.09789"/>
    <n v="1182.40606"/>
    <n v="1014.0026899999999"/>
    <n v="805.85814000000005"/>
    <n v="0"/>
    <n v="0"/>
    <n v="0"/>
    <n v="0"/>
    <n v="0"/>
    <n v="0"/>
    <s v="AP Individual"/>
    <s v="Accidentes y Enfermedades"/>
    <s v="Accidentes Personales"/>
    <x v="20"/>
    <x v="0"/>
    <n v="361437.93745999999"/>
    <n v="322670.54385000002"/>
    <n v="558940177.29368985"/>
    <n v="533186385.44996989"/>
    <n v="535437122.91273993"/>
    <n v="512068683.5256899"/>
    <n v="1831690.0583299999"/>
    <n v="1927936.4523199999"/>
    <n v="148204.84184000004"/>
    <n v="240716.59444999998"/>
    <n v="361437.93745999999"/>
    <n v="322670.54385000002"/>
    <n v="6.7393619045215181E-2"/>
    <n v="4.7765221145740923E-2"/>
    <n v="313.55910999999992"/>
    <n v="34.049827453128103"/>
    <n v="0.34153642771288073"/>
    <n v="0.28539422874251924"/>
    <n v="0.34153642771288073"/>
    <n v="0.28539422874251924"/>
    <n v="2.2085408602705864E-4"/>
    <n v="2.305484934038047E-4"/>
    <n v="1.7271317031526277E-4"/>
    <n v="1.7983585788913027E-4"/>
    <m/>
    <m/>
    <m/>
    <n v="0"/>
    <m/>
    <n v="0"/>
    <m/>
    <n v="0"/>
    <m/>
    <n v="6.4737176252515294"/>
    <n v="140.15219683591187"/>
    <n v="176.45084836011378"/>
    <n v="1.1673693440243946"/>
    <n v="46.320113582638434"/>
    <n v="25.828931876272886"/>
    <n v="170.62064105569584"/>
    <n v="146.72632828403272"/>
    <s v="Resto"/>
    <n v="2025"/>
    <n v="2"/>
    <d v="2026-08-03T00:00:00"/>
    <n v="1.0336597699512124"/>
    <s v="30 AP Individual"/>
    <n v="34.049827453128103"/>
    <n v="29.684671252568052"/>
    <n v="6.4737176252515312"/>
    <n v="3.0065411467807954"/>
    <n v="6.9253179278006392E-6"/>
    <n v="4.541899888011591E-7"/>
    <m/>
    <m/>
    <m/>
    <m/>
    <n v="5.47605277968059E-6"/>
    <n v="2.2815163511015355E-7"/>
    <x v="20"/>
    <x v="20"/>
  </r>
  <r>
    <n v="2026"/>
    <n v="6"/>
    <n v="48"/>
    <x v="14"/>
    <s v="AP Gpo y Col"/>
    <n v="36"/>
    <s v="76a50887d8f1c2e9301755428990ad81479ee21c25b43215cf524541e0503269"/>
    <s v="62494afd1a4895e2be1120874c058412e30b56ad7bf55525b0ac454fd367add2"/>
    <x v="20"/>
    <n v="16242.359630000001"/>
    <n v="15298.33942"/>
    <n v="98160.077619999996"/>
    <n v="93540.941170000006"/>
    <n v="34513.524100000002"/>
    <n v="21653.012440000002"/>
    <n v="63372.912349999991"/>
    <n v="51667.627240000002"/>
    <n v="35563119.782749981"/>
    <n v="35274659.092"/>
    <n v="145.131"/>
    <n v="140.405"/>
    <n v="0"/>
    <n v="0"/>
    <n v="34513.524100000002"/>
    <n v="21653.012440000002"/>
    <n v="30879.892019999999"/>
    <n v="29549.347180000001"/>
    <n v="0"/>
    <n v="0"/>
    <n v="0"/>
    <n v="0"/>
    <n v="0"/>
    <n v="0"/>
    <s v="AP Gpo y Col"/>
    <s v="Accidentes y Enfermedades"/>
    <s v="Accidentes Personales"/>
    <x v="21"/>
    <x v="0"/>
    <n v="36347870.615870006"/>
    <n v="34581959.66691"/>
    <n v="558940177.29368985"/>
    <n v="533186385.44996989"/>
    <n v="535437122.91273993"/>
    <n v="512068683.5256899"/>
    <n v="1426357.1124600004"/>
    <n v="1273418.1079200001"/>
    <n v="614600.88751999999"/>
    <n v="628572.9474200001"/>
    <n v="17861935.403380003"/>
    <n v="15962384.57817"/>
    <n v="1.1387302301866908"/>
    <n v="1.2013602857421506"/>
    <n v="944.02021000000059"/>
    <n v="6.1707364706907519"/>
    <n v="9.0932809145231094E-2"/>
    <n v="9.5839937605073491E-2"/>
    <n v="4.4685862898687527E-2"/>
    <n v="4.4237919329477238E-2"/>
    <n v="2.905920935697132E-3"/>
    <n v="3.0334765624099275E-3"/>
    <n v="2.8692291921687636E-3"/>
    <n v="2.9875561447476216E-3"/>
    <m/>
    <m/>
    <m/>
    <n v="0"/>
    <m/>
    <n v="0"/>
    <m/>
    <n v="0"/>
    <m/>
    <n v="59.393637239327248"/>
    <n v="212.49082575571566"/>
    <n v="141.53831893474882"/>
    <n v="5.6155994566273524"/>
    <n v="59.393637239327248"/>
    <n v="4.5027892897091082"/>
    <n v="111.76698441058863"/>
    <n v="73.277464669864159"/>
    <s v="Resto"/>
    <n v="2025"/>
    <n v="2"/>
    <d v="2026-08-03T00:00:00"/>
    <n v="1.0336597699512124"/>
    <s v="31 AP Gpo y Col"/>
    <n v="6.1707364706907519"/>
    <n v="2.7134261747478927"/>
    <n v="59.393637239327234"/>
    <n v="54.203193229480547"/>
    <n v="2.7601649748291459E-4"/>
    <n v="1.2967065371410338E-4"/>
    <m/>
    <m/>
    <m/>
    <m/>
    <n v="2.6474242628771178E-4"/>
    <n v="1.4432665361584617E-4"/>
    <x v="21"/>
    <x v="20"/>
  </r>
  <r>
    <n v="2026"/>
    <n v="6"/>
    <n v="714"/>
    <x v="38"/>
    <s v="Gastos Medicos"/>
    <n v="250"/>
    <s v="1e472b39b105d349bcd069c4a711b44a2fffb8e274714bb07ecfff69a9a7f67b"/>
    <s v="62494afd1a4895e2be1120874c058412e30b56ad7bf55525b0ac454fd367add2"/>
    <x v="20"/>
    <n v="262707.17359000002"/>
    <n v="256533.462"/>
    <n v="467911.05089000001"/>
    <n v="448060.14399000001"/>
    <n v="84996.001669999998"/>
    <n v="78282.898759999996"/>
    <n v="176867.86413"/>
    <n v="158122.25036000001"/>
    <n v="35563119.782749981"/>
    <n v="35274659.092"/>
    <n v="145.131"/>
    <n v="140.405"/>
    <n v="17.678879999999999"/>
    <n v="1176.9541100000001"/>
    <n v="84996.001669999998"/>
    <n v="78282.898760000011"/>
    <n v="267617.3909"/>
    <n v="246237.57322999998"/>
    <n v="0"/>
    <n v="0"/>
    <n v="0"/>
    <n v="0"/>
    <n v="0"/>
    <n v="0"/>
    <s v="Gastos Medicos"/>
    <s v="Accidentes y Enfermedades"/>
    <s v="Gastos Medicos"/>
    <x v="22"/>
    <x v="0"/>
    <n v="365852.86960999999"/>
    <n v="370321.25618000003"/>
    <n v="558940177.29368985"/>
    <n v="533186385.44996989"/>
    <n v="535437122.91273993"/>
    <n v="512068683.5256899"/>
    <n v="98610475.131789997"/>
    <n v="90208136.069440037"/>
    <n v="71280271.095210001"/>
    <n v="60948248.666680008"/>
    <n v="365852.86960999999"/>
    <n v="370321.25618000003"/>
    <n v="0.2664089927960489"/>
    <n v="0.28437951738912637"/>
    <n v="6173.7115900000208"/>
    <n v="2.4065911487211933"/>
    <n v="71.806782292030803"/>
    <n v="69.273220945034865"/>
    <n v="71.806782292030803"/>
    <n v="69.273220945034865"/>
    <n v="4.7000946480890211E-2"/>
    <n v="4.9064056702100074E-2"/>
    <n v="4.8113280646411238E-2"/>
    <n v="5.0097471345780908E-2"/>
    <m/>
    <m/>
    <m/>
    <n v="0"/>
    <m/>
    <n v="0"/>
    <m/>
    <n v="0"/>
    <m/>
    <n v="8.5754398678836061"/>
    <n v="32.353894455372185"/>
    <n v="30.515667683150046"/>
    <n v="0.11924197307901609"/>
    <n v="8.575439867883583"/>
    <n v="8.682597618857324"/>
    <n v="31.760268413109323"/>
    <n v="31.791613982029993"/>
    <s v="Resto"/>
    <n v="2025"/>
    <n v="2"/>
    <d v="2026-08-03T00:00:00"/>
    <n v="1.0336597699512124"/>
    <s v="32 Gastos Medicos"/>
    <n v="2.4065911487211933"/>
    <n v="-0.92814470901325041"/>
    <n v="8.5754398678836061"/>
    <n v="5.0398235707753658"/>
    <n v="1.3157199192545587E-3"/>
    <n v="7.0973751442605233E-6"/>
    <m/>
    <m/>
    <m/>
    <m/>
    <m/>
    <m/>
    <x v="22"/>
    <x v="20"/>
  </r>
  <r>
    <n v="2026"/>
    <n v="6"/>
    <n v="10"/>
    <x v="17"/>
    <s v="GMM. Individual"/>
    <n v="10"/>
    <s v="4a44dc15364204a80fe80e9039455cc1608281820fe2b24f1e5233ade6af1dd5"/>
    <s v="62494afd1a4895e2be1120874c058412e30b56ad7bf55525b0ac454fd367add2"/>
    <x v="20"/>
    <n v="112398.82903000001"/>
    <n v="99345.28052"/>
    <n v="205572.26150999998"/>
    <n v="197099.87946999999"/>
    <n v="57421.478080000001"/>
    <n v="44101.67336999999"/>
    <n v="143303.93977"/>
    <n v="115462.13437"/>
    <n v="35563119.782749981"/>
    <n v="35274659.092"/>
    <n v="145.131"/>
    <n v="140.405"/>
    <n v="0"/>
    <n v="0"/>
    <n v="53963.532180000002"/>
    <n v="32279.434149999997"/>
    <n v="91479.41320000001"/>
    <n v="98411.869849999988"/>
    <n v="0"/>
    <n v="0"/>
    <n v="0"/>
    <n v="0"/>
    <n v="0"/>
    <n v="0"/>
    <s v="GMM. Individual"/>
    <s v="Accidentes y Enfermedades"/>
    <s v="Gastos Medicos"/>
    <x v="23"/>
    <x v="0"/>
    <n v="3435865.2452399996"/>
    <n v="3211255.1390500003"/>
    <n v="558940177.29368985"/>
    <n v="533186385.44996989"/>
    <n v="535437122.91273993"/>
    <n v="512068683.5256899"/>
    <n v="47491324.482370012"/>
    <n v="42836881.990619987"/>
    <n v="33535124.903859999"/>
    <n v="29112160.675519999"/>
    <n v="477216.67398000002"/>
    <n v="430154.52295000001"/>
    <n v="0.23667234016967734"/>
    <n v="0.23191529332539582"/>
    <n v="13053.548510000008"/>
    <n v="13.139575872828789"/>
    <n v="23.55299702598208"/>
    <n v="23.095254198116994"/>
    <n v="3.2713398520420962"/>
    <n v="3.0936589033965625"/>
    <n v="2.0109277091909801E-2"/>
    <n v="2.099197538238633E-2"/>
    <n v="1.8632373824804236E-2"/>
    <n v="1.9400772536213095E-2"/>
    <m/>
    <m/>
    <m/>
    <n v="0"/>
    <m/>
    <n v="0"/>
    <m/>
    <n v="0"/>
    <m/>
    <n v="30.202492767679789"/>
    <n v="51.087256491501186"/>
    <n v="44.392318527020038"/>
    <n v="0.17122786405185153"/>
    <n v="67.176202436621722"/>
    <n v="-7.0443297750225398"/>
    <n v="58.989810157636647"/>
    <n v="32.800346339522378"/>
    <s v="Resto"/>
    <n v="2025"/>
    <n v="2"/>
    <d v="2026-08-03T00:00:00"/>
    <n v="1.0336597699512124"/>
    <s v="33 GMM. Individual"/>
    <n v="13.139575872828789"/>
    <n v="9.4553344938333499"/>
    <n v="30.202492767679789"/>
    <n v="25.962619957459705"/>
    <n v="5.7804900910215856E-4"/>
    <n v="5.6013796601391461E-6"/>
    <m/>
    <m/>
    <m/>
    <m/>
    <n v="5.5783809377191174E-4"/>
    <n v="5.3784703278204385E-6"/>
    <x v="23"/>
    <x v="20"/>
  </r>
  <r>
    <n v="2026"/>
    <n v="6"/>
    <n v="715"/>
    <x v="44"/>
    <s v="GMM. Gpo y Col"/>
    <n v="251"/>
    <s v="c75d3f1f5bcd6914d0331ce5ec17c0db8f2070a2d4285f8e3ff11c6ca19168ff"/>
    <s v="62494afd1a4895e2be1120874c058412e30b56ad7bf55525b0ac454fd367add2"/>
    <x v="20"/>
    <n v="17156.76082"/>
    <n v="12955.61692"/>
    <n v="32739.385580000002"/>
    <n v="27997.617920000004"/>
    <n v="6010.5670899999996"/>
    <n v="6338.2794899999999"/>
    <n v="13473.36839"/>
    <n v="9036.5863499999996"/>
    <n v="35563119.782749981"/>
    <n v="35274659.092"/>
    <n v="145.131"/>
    <n v="140.405"/>
    <n v="0"/>
    <n v="0"/>
    <n v="5918.5670899999996"/>
    <n v="6320.2794899999999"/>
    <n v="16117.479369999999"/>
    <n v="12488.187380000001"/>
    <n v="0"/>
    <n v="0"/>
    <n v="0"/>
    <n v="0"/>
    <n v="0"/>
    <n v="0"/>
    <s v="GMM. Gpo y Col"/>
    <s v="Accidentes y Enfermedades"/>
    <s v="Gastos Medicos"/>
    <x v="24"/>
    <x v="0"/>
    <n v="75686.340590000007"/>
    <n v="60253.779270000006"/>
    <n v="558940177.29368985"/>
    <n v="533186385.44996989"/>
    <n v="535437122.91273993"/>
    <n v="512068683.5256899"/>
    <n v="51119150.649419993"/>
    <n v="47371254.078819998"/>
    <n v="37745146.191339992"/>
    <n v="31836731.141160015"/>
    <n v="75686.340590000007"/>
    <n v="60253.779270000006"/>
    <n v="3.3562296325427426E-2"/>
    <n v="2.7349111126430035E-2"/>
    <n v="4201.1438999999991"/>
    <n v="32.427200695588333"/>
    <n v="22.668239323314335"/>
    <n v="21.501749893471867"/>
    <n v="22.668239323314335"/>
    <n v="21.501749893471867"/>
    <n v="3.0695164736717685E-3"/>
    <n v="3.2042531393169827E-3"/>
    <n v="2.4298476618202502E-3"/>
    <n v="2.5300545291694317E-3"/>
    <m/>
    <m/>
    <m/>
    <n v="0"/>
    <m/>
    <n v="0"/>
    <m/>
    <n v="0"/>
    <m/>
    <n v="-5.1703684022933576"/>
    <n v="35.033227734884278"/>
    <n v="48.923023342990291"/>
    <n v="1.5924079508212438E-2"/>
    <n v="-6.3559277819215669"/>
    <n v="29.061799599614901"/>
    <n v="36.721418741297882"/>
    <n v="50.610062915311573"/>
    <s v="Resto"/>
    <n v="2025"/>
    <n v="2"/>
    <d v="2026-08-03T00:00:00"/>
    <n v="1.0336597699512124"/>
    <s v="34 GMM. Gpo y Col"/>
    <n v="32.427200695588333"/>
    <n v="28.114883199758022"/>
    <n v="-5.170368402293354"/>
    <n v="-8.2583705447078639"/>
    <n v="9.2059936754706093E-5"/>
    <n v="1.1264277346357992E-7"/>
    <m/>
    <m/>
    <m/>
    <m/>
    <n v="7.9239712640333251E-5"/>
    <n v="7.4797387940581905E-8"/>
    <x v="24"/>
    <x v="20"/>
  </r>
  <r>
    <n v="2026"/>
    <n v="6"/>
    <n v="18"/>
    <x v="24"/>
    <s v="Daños"/>
    <n v="5"/>
    <s v="ef2d127de37b942baad06145e54b0c619a1f22327b2ebbcfbec78f5564afe39d"/>
    <s v="62494afd1a4895e2be1120874c058412e30b56ad7bf55525b0ac454fd367add2"/>
    <x v="20"/>
    <n v="2178552.2119299998"/>
    <n v="2108524.2144900002"/>
    <n v="4379582.6468700003"/>
    <n v="4079763.7298599998"/>
    <n v="69554.196590000007"/>
    <n v="37245.208740000002"/>
    <n v="182874.32311000003"/>
    <n v="172458.84531999996"/>
    <n v="35563119.782749981"/>
    <n v="35274659.092"/>
    <n v="145.131"/>
    <n v="140.405"/>
    <n v="0"/>
    <n v="0"/>
    <n v="51663.211659999994"/>
    <n v="42044.231090000001"/>
    <n v="1720233.2297799999"/>
    <n v="1608005.6819000002"/>
    <n v="0"/>
    <n v="0"/>
    <n v="0"/>
    <n v="0"/>
    <n v="0"/>
    <n v="0"/>
    <s v="Daños"/>
    <s v="Totales"/>
    <s v="Daños Total"/>
    <x v="28"/>
    <x v="0"/>
    <n v="12682763.976389999"/>
    <n v="13516428.326850001"/>
    <n v="558940177.29368985"/>
    <n v="533186385.44996989"/>
    <n v="535437122.91273993"/>
    <n v="512068683.5256899"/>
    <n v="201069995.49796006"/>
    <n v="200376876.12440008"/>
    <n v="90289903.28847003"/>
    <n v="82104617.787379965"/>
    <n v="2178552.2119299998"/>
    <n v="2108524.2144900002"/>
    <n v="1.083479514949361"/>
    <n v="1.0522792126876777"/>
    <n v="70027.997439999599"/>
    <n v="3.3211853560305205"/>
    <n v="100"/>
    <n v="100"/>
    <n v="17.177266848027394"/>
    <n v="15.599714388315711"/>
    <n v="0.38976482643961019"/>
    <n v="0.40687358397543127"/>
    <n v="0.39545724947769656"/>
    <n v="0.41176589827216376"/>
    <m/>
    <m/>
    <m/>
    <n v="0"/>
    <m/>
    <n v="0"/>
    <m/>
    <n v="0"/>
    <m/>
    <n v="86.746695596583749"/>
    <n v="3.1926798085955119"/>
    <n v="1.7664112408122707"/>
    <n v="7.7034301795383633E-2"/>
    <n v="22.878241129941411"/>
    <n v="6.9793004554183469"/>
    <n v="3.0032678572664935"/>
    <n v="2.6146817491540855"/>
    <s v="Resto"/>
    <n v="2025"/>
    <n v="2"/>
    <d v="2026-08-03T00:00:00"/>
    <n v="1.0336597699512124"/>
    <s v="38 Daños Total"/>
    <n v="3.3211853560305205"/>
    <n v="-4.3333058316495421E-2"/>
    <n v="86.746695596583749"/>
    <n v="80.665535242218027"/>
    <n v="1.2314956262623316E-2"/>
    <n v="1.1739278593149025E-4"/>
    <m/>
    <m/>
    <m/>
    <m/>
    <n v="1.1546671810376663E-2"/>
    <n v="1.1072915414545987E-4"/>
    <x v="28"/>
    <x v="20"/>
  </r>
  <r>
    <n v="2026"/>
    <n v="6"/>
    <n v="103"/>
    <x v="59"/>
    <s v="Automoviles"/>
    <n v="205"/>
    <s v="f8809aff4d69bece79dabe35be0c708b890d7eafb841f121330667b77d2e2590"/>
    <s v="62494afd1a4895e2be1120874c058412e30b56ad7bf55525b0ac454fd367add2"/>
    <x v="20"/>
    <n v="402699.36192"/>
    <n v="285486.88752999995"/>
    <n v="770433.1124199999"/>
    <n v="541466.79002999992"/>
    <n v="56093.632550000009"/>
    <n v="63355.238040000004"/>
    <n v="117580.73170999999"/>
    <n v="136225.90401999999"/>
    <n v="35563119.782749981"/>
    <n v="35274659.092"/>
    <n v="145.131"/>
    <n v="140.405"/>
    <n v="0"/>
    <n v="0"/>
    <n v="56093.632549999995"/>
    <n v="63355.238039999997"/>
    <n v="279618.71150999999"/>
    <n v="196203.91300999999"/>
    <n v="0"/>
    <n v="0"/>
    <n v="0"/>
    <n v="0"/>
    <n v="0"/>
    <n v="0"/>
    <s v="Automoviles"/>
    <s v="Totales"/>
    <s v="Automoviles Total"/>
    <x v="29"/>
    <x v="0"/>
    <n v="785158.79136999999"/>
    <n v="1638035.7448499999"/>
    <n v="558940177.29368985"/>
    <n v="533186385.44996989"/>
    <n v="535437122.91273993"/>
    <n v="512068683.5256899"/>
    <n v="111867630.92766999"/>
    <n v="104683930.16637003"/>
    <n v="65593449.113900006"/>
    <n v="57891971.036489993"/>
    <n v="402699.36192"/>
    <n v="285486.88752999995"/>
    <n v="0.35997844826120651"/>
    <n v="0.27271319205945643"/>
    <n v="117212.47439000005"/>
    <n v="41.057043076166842"/>
    <n v="100"/>
    <n v="100"/>
    <n v="51.288906950572631"/>
    <n v="17.428611581131452"/>
    <n v="7.2046952121032695E-2"/>
    <n v="7.520945871839145E-2"/>
    <n v="5.3543544119017621E-2"/>
    <n v="5.5751678771755513E-2"/>
    <m/>
    <m/>
    <m/>
    <n v="0"/>
    <m/>
    <n v="0"/>
    <m/>
    <n v="0"/>
    <m/>
    <n v="-11.461728682031469"/>
    <n v="13.929406861375544"/>
    <n v="22.191995782413095"/>
    <n v="8.5517126035857635E-2"/>
    <n v="-11.461728682031481"/>
    <n v="42.514339913164001"/>
    <n v="20.060757825212253"/>
    <n v="32.290506885441651"/>
    <s v="Resto"/>
    <n v="2025"/>
    <n v="2"/>
    <d v="2026-08-03T00:00:00"/>
    <n v="1.0336597699512124"/>
    <s v="39 Automoviles Total"/>
    <n v="41.057043076166842"/>
    <n v="36.463706121429638"/>
    <n v="-11.461728682031472"/>
    <n v="-14.34486095734631"/>
    <n v="2.1663822440957537E-3"/>
    <n v="1.2958448321254612E-5"/>
    <m/>
    <m/>
    <m/>
    <m/>
    <n v="1.5324758330819042E-3"/>
    <n v="7.4372485123257972E-6"/>
    <x v="29"/>
    <x v="20"/>
  </r>
  <r>
    <n v="2026"/>
    <n v="6"/>
    <n v="12"/>
    <x v="42"/>
    <s v="Automoviles Residentes"/>
    <n v="12"/>
    <s v="6b51d431df5d7f141cbececcf79edf3dd861c3b4069f0b11661a3eefacbba918"/>
    <s v="62494afd1a4895e2be1120874c058412e30b56ad7bf55525b0ac454fd367add2"/>
    <x v="20"/>
    <n v="256857.85537999999"/>
    <n v="229227.71137999999"/>
    <n v="510400.09293000004"/>
    <n v="408219.39351999998"/>
    <n v="157789.93604000006"/>
    <n v="98649.628289999964"/>
    <n v="310226.30450999999"/>
    <n v="236460.56698000003"/>
    <n v="35563119.782749981"/>
    <n v="35274659.092"/>
    <n v="145.131"/>
    <n v="140.405"/>
    <n v="0"/>
    <n v="0"/>
    <n v="151263.94106000001"/>
    <n v="101899.228"/>
    <n v="223216.27914"/>
    <n v="195063.37878999999"/>
    <n v="0"/>
    <n v="0"/>
    <n v="0"/>
    <n v="0"/>
    <n v="0"/>
    <n v="0"/>
    <s v="Automoviles Residentes"/>
    <s v="Automóviles"/>
    <s v="Automóviles"/>
    <x v="30"/>
    <x v="0"/>
    <n v="2879749.4015600001"/>
    <n v="4354857.8661599997"/>
    <n v="558940177.29368985"/>
    <n v="533186385.44996989"/>
    <n v="535437122.91273993"/>
    <n v="512068683.5256899"/>
    <n v="70203684.327219978"/>
    <n v="63495573.047850005"/>
    <n v="41862778.105490007"/>
    <n v="35779806.134049997"/>
    <n v="332126.52279000002"/>
    <n v="292861.21198000002"/>
    <n v="0.36587517854872592"/>
    <n v="0.36101369020995355"/>
    <n v="27630.144"/>
    <n v="12.053579313626873"/>
    <n v="77.337351206488378"/>
    <n v="78.271789504051611"/>
    <n v="8.9194516453708275"/>
    <n v="5.2637242919279705"/>
    <n v="4.5954444825145657E-2"/>
    <n v="4.797161877434114E-2"/>
    <n v="4.2992041364024847E-2"/>
    <n v="4.4765032261243502E-2"/>
    <m/>
    <m/>
    <m/>
    <n v="0"/>
    <m/>
    <n v="0"/>
    <m/>
    <n v="0"/>
    <m/>
    <n v="59.949853613381634"/>
    <n v="61.430839172336334"/>
    <n v="43.03564682302504"/>
    <n v="0.37692179826762867"/>
    <n v="48.444638913260476"/>
    <n v="14.432693888845559"/>
    <n v="67.765640410629786"/>
    <n v="52.239035657073273"/>
    <s v="Resto"/>
    <n v="2025"/>
    <n v="2"/>
    <d v="2026-08-03T00:00:00"/>
    <n v="1.0336597699512124"/>
    <s v="41 Automoviles Residentes"/>
    <n v="12.053579313626873"/>
    <n v="8.40470198324123"/>
    <n v="59.949853613381634"/>
    <n v="54.741297149381253"/>
    <n v="1.4351949324130204E-3"/>
    <n v="1.3386464627806205E-5"/>
    <m/>
    <m/>
    <m/>
    <m/>
    <n v="1.1553549851692495E-3"/>
    <n v="1.3033088451900832E-5"/>
    <x v="30"/>
    <x v="20"/>
  </r>
  <r>
    <n v="2026"/>
    <n v="6"/>
    <n v="12"/>
    <x v="42"/>
    <s v="Camiones"/>
    <n v="12"/>
    <s v="6b51d431df5d7f141cbececcf79edf3dd861c3b4069f0b11661a3eefacbba918"/>
    <s v="62494afd1a4895e2be1120874c058412e30b56ad7bf55525b0ac454fd367add2"/>
    <x v="20"/>
    <n v="44579.418369999999"/>
    <n v="26842.103420000003"/>
    <n v="78538.557690000001"/>
    <n v="57652.709430000003"/>
    <n v="25093.277629999997"/>
    <n v="24743.844040000004"/>
    <n v="43259.823209999995"/>
    <n v="47633.737090000002"/>
    <n v="35563119.782749981"/>
    <n v="35274659.092"/>
    <n v="145.131"/>
    <n v="140.405"/>
    <n v="0"/>
    <n v="0"/>
    <n v="7506.3162499999999"/>
    <n v="8689.8244700000014"/>
    <n v="9608.9552299999996"/>
    <n v="12624.8524"/>
    <n v="0"/>
    <n v="0"/>
    <n v="0"/>
    <n v="0"/>
    <n v="0"/>
    <n v="0"/>
    <s v="Camiones"/>
    <s v="Automóviles"/>
    <s v="Automóviles"/>
    <x v="31"/>
    <x v="0"/>
    <n v="2879749.4015600001"/>
    <n v="4354857.8661599997"/>
    <n v="558940177.29368985"/>
    <n v="533186385.44996989"/>
    <n v="535437122.91273993"/>
    <n v="512068683.5256899"/>
    <n v="37709407.170060001"/>
    <n v="36344121.306299999"/>
    <n v="21653502.093650013"/>
    <n v="20013592.176389989"/>
    <n v="332126.52279000002"/>
    <n v="292861.21198000002"/>
    <n v="0.11821829542150573"/>
    <n v="7.3855419955763543E-2"/>
    <n v="17737.314949999996"/>
    <n v="66.080197488487258"/>
    <n v="13.422420466608468"/>
    <n v="9.1654689395443381"/>
    <n v="1.5480311705543097"/>
    <n v="0.61637151532728829"/>
    <n v="7.9757047678782559E-3"/>
    <n v="8.3257989523571191E-3"/>
    <n v="5.0342814731376253E-3"/>
    <n v="5.2418951370326013E-3"/>
    <m/>
    <m/>
    <m/>
    <n v="0"/>
    <m/>
    <n v="0"/>
    <m/>
    <n v="0"/>
    <m/>
    <n v="1.4122041402908625"/>
    <n v="56.288930065733375"/>
    <n v="92.182954714209956"/>
    <n v="0.1158855390757263"/>
    <n v="-13.619472108853781"/>
    <n v="-23.888573699285388"/>
    <n v="78.117923024187093"/>
    <n v="68.831097542178014"/>
    <s v="Resto"/>
    <n v="2025"/>
    <n v="2"/>
    <d v="2026-08-03T00:00:00"/>
    <n v="1.0336597699512124"/>
    <s v="42 Camiones"/>
    <n v="66.080197488487258"/>
    <n v="60.672014444681409"/>
    <n v="1.4122041402908601"/>
    <n v="-1.8901508132822049"/>
    <n v="2.208427105658357E-4"/>
    <n v="1.3975565372366404E-6"/>
    <m/>
    <m/>
    <m/>
    <m/>
    <n v="1.6317045761619675E-4"/>
    <n v="5.4546230568421952E-7"/>
    <x v="31"/>
    <x v="20"/>
  </r>
  <r>
    <n v="2026"/>
    <n v="6"/>
    <n v="94"/>
    <x v="41"/>
    <s v="Daños Sin Autos"/>
    <n v="7"/>
    <s v="7902699be42c8a8e46fbbb4501726517e86b22c56a189f7625a6da49081b2451"/>
    <s v="62494afd1a4895e2be1120874c058412e30b56ad7bf55525b0ac454fd367add2"/>
    <x v="20"/>
    <n v="1063999.1032"/>
    <n v="1073430.9672999999"/>
    <n v="2488338.7247700002"/>
    <n v="2561977.49743"/>
    <n v="251763.41928999999"/>
    <n v="-72244.348329999964"/>
    <n v="-13668.54711"/>
    <n v="391195.79730000009"/>
    <n v="35563119.782749981"/>
    <n v="35274659.092"/>
    <n v="145.131"/>
    <n v="140.405"/>
    <n v="0"/>
    <n v="0"/>
    <n v="127885.69066000001"/>
    <n v="99775.07087000001"/>
    <n v="328551.18802"/>
    <n v="325868.83565999998"/>
    <n v="0"/>
    <n v="0"/>
    <n v="0"/>
    <n v="0"/>
    <n v="0"/>
    <n v="0"/>
    <s v="Daños Sin Autos"/>
    <s v="Totales"/>
    <s v="Daños Sin Autos Total"/>
    <x v="34"/>
    <x v="0"/>
    <n v="3631207.3068499998"/>
    <n v="3833520.1551100002"/>
    <n v="558940177.29368985"/>
    <n v="533186385.44996989"/>
    <n v="535437122.91273993"/>
    <n v="512068683.5256899"/>
    <n v="89202364.570290014"/>
    <n v="95692945.958029971"/>
    <n v="24696454.174569987"/>
    <n v="24212646.750889998"/>
    <n v="2388920.3044699999"/>
    <n v="2334867.9709399999"/>
    <n v="1.1927924874251354"/>
    <n v="1.1217451365441258"/>
    <n v="-9431.8640999998897"/>
    <n v="-0.87866517618024886"/>
    <n v="44.538911625017825"/>
    <n v="45.973947163609637"/>
    <n v="29.301524624960013"/>
    <n v="28.001182304184301"/>
    <n v="0.1903601040726281"/>
    <n v="0.19871597572688279"/>
    <n v="0.20132377656156836"/>
    <n v="0.20962636494566012"/>
    <m/>
    <m/>
    <m/>
    <n v="0"/>
    <m/>
    <n v="0"/>
    <m/>
    <n v="0"/>
    <m/>
    <n v="-448.48874010183783"/>
    <n v="23.66199544086232"/>
    <n v="-6.7302277026454833"/>
    <n v="1.0194314435196998"/>
    <n v="28.173991303525291"/>
    <n v="0.82313865778766981"/>
    <n v="38.92412973171632"/>
    <n v="30.618169015125396"/>
    <s v="Resto"/>
    <n v="2025"/>
    <n v="2"/>
    <d v="2026-08-03T00:00:00"/>
    <n v="1.0336597699512124"/>
    <s v="46 Daños Sin Autos Total"/>
    <n v="-0.87866517618024886"/>
    <n v="-4.1064209856032647"/>
    <n v="-448.48874010183783"/>
    <n v="-437.14066294588019"/>
    <n v="6.9969641020554609E-3"/>
    <n v="1.4227539180578419E-4"/>
    <m/>
    <m/>
    <m/>
    <m/>
    <n v="7.2509868970793267E-3"/>
    <n v="1.2583121513604003E-4"/>
    <x v="34"/>
    <x v="20"/>
  </r>
  <r>
    <n v="2026"/>
    <n v="6"/>
    <n v="8"/>
    <x v="40"/>
    <s v="Responsabilidad Civil y Riesgos Profesionales"/>
    <n v="8"/>
    <s v="2c624232cdd221771294dfbb310aca000a0df6ac8b66b696d90ef06fdefb64a3"/>
    <s v="62494afd1a4895e2be1120874c058412e30b56ad7bf55525b0ac454fd367add2"/>
    <x v="20"/>
    <n v="132655.88271000001"/>
    <n v="59998.248879999999"/>
    <n v="443737.05095000006"/>
    <n v="146723.72457000002"/>
    <n v="18372.524980000009"/>
    <n v="9577.2481100000023"/>
    <n v="24037.898799999995"/>
    <n v="11903.302890000001"/>
    <n v="35563119.782749981"/>
    <n v="35274659.092"/>
    <n v="145.131"/>
    <n v="140.405"/>
    <n v="0"/>
    <n v="0"/>
    <n v="11389.61083"/>
    <n v="7877.2290700000003"/>
    <n v="47896.237580000001"/>
    <n v="29976.092840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110711.4658499998"/>
    <n v="1860236.7715"/>
    <n v="558940177.29368985"/>
    <n v="533186385.44996989"/>
    <n v="535437122.91273993"/>
    <n v="512068683.5256899"/>
    <n v="12032871.974339999"/>
    <n v="12141199.838969996"/>
    <n v="5707796.6931599993"/>
    <n v="3790374.5277900007"/>
    <n v="132655.88271000001"/>
    <n v="59998.248879999999"/>
    <n v="1.1024457252839355"/>
    <n v="0.49417067238628021"/>
    <n v="72657.633830000006"/>
    <n v="121.09959071525492"/>
    <n v="100"/>
    <n v="100"/>
    <n v="6.2848894724025408"/>
    <n v="3.2253017357366005"/>
    <n v="2.3733467032608254E-2"/>
    <n v="2.4775249423940094E-2"/>
    <n v="1.1252772110706823E-2"/>
    <n v="1.1716836199960655E-2"/>
    <m/>
    <m/>
    <m/>
    <n v="0"/>
    <m/>
    <n v="0"/>
    <m/>
    <n v="0"/>
    <m/>
    <n v="91.83511556745087"/>
    <n v="13.849762712871408"/>
    <n v="15.962546055560816"/>
    <n v="0.32188471257248746"/>
    <n v="44.589051921528025"/>
    <n v="59.781455961089812"/>
    <n v="23.779761011449366"/>
    <n v="26.278371607818919"/>
    <s v="Resto"/>
    <n v="2025"/>
    <n v="2"/>
    <d v="2026-08-03T00:00:00"/>
    <n v="1.0336597699512124"/>
    <s v="46 Responsabilidad Civil y Riesgos Profesionales"/>
    <n v="121.09959071525492"/>
    <n v="113.89977354511005"/>
    <n v="91.83511556745087"/>
    <n v="85.588257513887058"/>
    <n v="1.2477450056708364E-3"/>
    <n v="1.2153865771968225E-4"/>
    <m/>
    <m/>
    <m/>
    <m/>
    <n v="4.1526196284509493E-4"/>
    <n v="2.4420465344670827E-5"/>
    <x v="35"/>
    <x v="20"/>
  </r>
  <r>
    <n v="2026"/>
    <n v="6"/>
    <n v="10"/>
    <x v="17"/>
    <s v="RC General"/>
    <n v="10"/>
    <s v="4a44dc15364204a80fe80e9039455cc1608281820fe2b24f1e5233ade6af1dd5"/>
    <s v="62494afd1a4895e2be1120874c058412e30b56ad7bf55525b0ac454fd367add2"/>
    <x v="20"/>
    <n v="114121.55996"/>
    <n v="143591.39697999999"/>
    <n v="275788.50503"/>
    <n v="303127.63889"/>
    <n v="125438.17347999995"/>
    <n v="65597.179569999993"/>
    <n v="137206.14665000001"/>
    <n v="151153.81242"/>
    <n v="35563119.782749981"/>
    <n v="35274659.092"/>
    <n v="145.131"/>
    <n v="140.405"/>
    <n v="237.90845999999999"/>
    <n v="273.16030000000001"/>
    <n v="120797.68281"/>
    <n v="56392.98732"/>
    <n v="91059.35695999999"/>
    <n v="121939.64737999999"/>
    <n v="0"/>
    <n v="0"/>
    <n v="0"/>
    <n v="0"/>
    <n v="0"/>
    <n v="0"/>
    <s v="RC General"/>
    <s v="Daños Sin Autos"/>
    <s v="Responsabilidad Civil y Riesgos Profesionales"/>
    <x v="36"/>
    <x v="0"/>
    <n v="3435865.2452399996"/>
    <n v="3211255.1390500003"/>
    <n v="558940177.29368985"/>
    <n v="533186385.44996989"/>
    <n v="535437122.91273993"/>
    <n v="512068683.5256899"/>
    <n v="8729513.125500001"/>
    <n v="9582692.5877899975"/>
    <n v="5055557.2443700004"/>
    <n v="2932303.7598800003"/>
    <n v="114218.65156"/>
    <n v="144496.32783000002"/>
    <n v="1.307307272688973"/>
    <n v="1.4984451986173508"/>
    <n v="-29469.837019999992"/>
    <n v="-20.523400175641914"/>
    <n v="99.914994969145653"/>
    <n v="99.373734361564757"/>
    <n v="3.3214795055802151"/>
    <n v="4.4715038438982235"/>
    <n v="2.0417490922295233E-2"/>
    <n v="2.1313718282958569E-2"/>
    <n v="2.6930807105815253E-2"/>
    <n v="2.8041433034206663E-2"/>
    <m/>
    <m/>
    <m/>
    <n v="0"/>
    <m/>
    <n v="0"/>
    <m/>
    <n v="0"/>
    <m/>
    <n v="91.224949460125046"/>
    <n v="109.91628008236695"/>
    <n v="45.683224029874602"/>
    <n v="2.4811938114179433"/>
    <n v="114.20692279438546"/>
    <n v="-25.32424119922857"/>
    <n v="132.65817686705529"/>
    <n v="46.246638014511213"/>
    <s v="Resto"/>
    <n v="2025"/>
    <n v="2"/>
    <d v="2026-08-03T00:00:00"/>
    <n v="1.0336597699512124"/>
    <s v="47 RC General"/>
    <n v="-20.523400175641914"/>
    <n v="-23.111451045338356"/>
    <n v="91.224949460125032"/>
    <n v="84.99796066277267"/>
    <n v="7.7549018959740482E-4"/>
    <n v="1.7090523052254805E-4"/>
    <m/>
    <m/>
    <m/>
    <m/>
    <n v="8.57921094130936E-4"/>
    <n v="2.2453380132593921E-4"/>
    <x v="36"/>
    <x v="20"/>
  </r>
  <r>
    <n v="2026"/>
    <n v="6"/>
    <n v="10"/>
    <x v="17"/>
    <s v="Maritimo y Transportes"/>
    <n v="10"/>
    <s v="4a44dc15364204a80fe80e9039455cc1608281820fe2b24f1e5233ade6af1dd5"/>
    <s v="62494afd1a4895e2be1120874c058412e30b56ad7bf55525b0ac454fd367add2"/>
    <x v="20"/>
    <n v="105102.96906"/>
    <n v="92229.105959999986"/>
    <n v="370485.15964000009"/>
    <n v="343984.88141999999"/>
    <n v="113335.57899000001"/>
    <n v="87338.293120000002"/>
    <n v="170130.47519000003"/>
    <n v="249269.01304999998"/>
    <n v="35563119.782749981"/>
    <n v="35274659.092"/>
    <n v="145.131"/>
    <n v="140.405"/>
    <n v="2329.46272"/>
    <n v="2823.6589199999999"/>
    <n v="69832.631859999994"/>
    <n v="70045.138230000011"/>
    <n v="122406.49651000001"/>
    <n v="100661.3257"/>
    <n v="0"/>
    <n v="0"/>
    <n v="0"/>
    <n v="0"/>
    <n v="0"/>
    <n v="0"/>
    <s v="Maritimo y Transportes"/>
    <s v="Daños Sin Autos"/>
    <s v="Maritimo y Transportes"/>
    <x v="40"/>
    <x v="0"/>
    <n v="3435865.2452399996"/>
    <n v="3211255.1390500003"/>
    <n v="558940177.29368985"/>
    <n v="533186385.44996989"/>
    <n v="535437122.91273993"/>
    <n v="512068683.5256899"/>
    <n v="14105050.96421"/>
    <n v="15962808.80302"/>
    <n v="3896017.91072"/>
    <n v="-67081.096579998208"/>
    <n v="105102.96906"/>
    <n v="92229.105959999986"/>
    <n v="0.74514419924243536"/>
    <n v="0.57777492105619399"/>
    <n v="12873.863100000017"/>
    <n v="13.958568681760241"/>
    <n v="100"/>
    <n v="100"/>
    <n v="3.0589956694491502"/>
    <n v="2.8720578704090305"/>
    <n v="1.8803974616549105E-2"/>
    <n v="1.9629376552796212E-2"/>
    <n v="1.7297723362190771E-2"/>
    <n v="1.8011081116108316E-2"/>
    <m/>
    <m/>
    <m/>
    <n v="0"/>
    <m/>
    <n v="0"/>
    <m/>
    <n v="0"/>
    <m/>
    <n v="29.766194118633127"/>
    <n v="107.83289949240185"/>
    <n v="94.697104792362254"/>
    <n v="2.9090107280604141"/>
    <n v="-0.30338489632533161"/>
    <n v="21.602309187549285"/>
    <n v="57.049775829745286"/>
    <n v="69.584955038993698"/>
    <s v="Resto"/>
    <n v="2025"/>
    <n v="2"/>
    <d v="2026-08-03T00:00:00"/>
    <n v="1.0336597699512124"/>
    <s v="51 Maritimo y Transportes"/>
    <n v="13.958568681760241"/>
    <n v="10.24765787986404"/>
    <n v="29.766194118633134"/>
    <n v="25.54052879968226"/>
    <n v="1.0417678817360259E-3"/>
    <n v="5.5523987766465013E-5"/>
    <m/>
    <m/>
    <m/>
    <m/>
    <n v="9.7355650877958366E-4"/>
    <n v="3.3382385940149122E-5"/>
    <x v="40"/>
    <x v="20"/>
  </r>
  <r>
    <n v="2026"/>
    <n v="6"/>
    <n v="8"/>
    <x v="40"/>
    <s v="MyT Carga"/>
    <n v="8"/>
    <s v="2c624232cdd221771294dfbb310aca000a0df6ac8b66b696d90ef06fdefb64a3"/>
    <s v="62494afd1a4895e2be1120874c058412e30b56ad7bf55525b0ac454fd367add2"/>
    <x v="20"/>
    <n v="67525.227969999993"/>
    <n v="62923.275179999997"/>
    <n v="114800.11577999999"/>
    <n v="107183.39999000001"/>
    <n v="13957.563519999998"/>
    <n v="11638.065299999997"/>
    <n v="16678.778299999994"/>
    <n v="26102.187320000001"/>
    <n v="35563119.782749981"/>
    <n v="35274659.092"/>
    <n v="145.131"/>
    <n v="140.405"/>
    <n v="0"/>
    <n v="0"/>
    <n v="8570.8973900000001"/>
    <n v="7184.0264200000001"/>
    <n v="32122.51741"/>
    <n v="32621.147499999999"/>
    <n v="0"/>
    <n v="0"/>
    <n v="0"/>
    <n v="0"/>
    <n v="0"/>
    <n v="0"/>
    <s v="MyT Carga"/>
    <s v="Daños Sin Autos"/>
    <s v="Maritimo y Transportes"/>
    <x v="41"/>
    <x v="0"/>
    <n v="2110711.4658499998"/>
    <n v="1860236.7715"/>
    <n v="558940177.29368985"/>
    <n v="533186385.44996989"/>
    <n v="535437122.91273993"/>
    <n v="512068683.5256899"/>
    <n v="7315033.6216200003"/>
    <n v="7755472.2297"/>
    <n v="2759672.59131"/>
    <n v="3877269.6166600003"/>
    <n v="107320.06802999999"/>
    <n v="82928.830549999999"/>
    <n v="0.92310208623546608"/>
    <n v="0.81134034545352274"/>
    <n v="4601.9527899999957"/>
    <n v="7.3135938598801964"/>
    <n v="62.919479282406108"/>
    <n v="75.876235999809353"/>
    <n v="3.1991690509345414"/>
    <n v="3.3825411981971456"/>
    <n v="1.2080940092184409E-2"/>
    <n v="1.2611233902249351E-2"/>
    <n v="1.1801365694455496E-2"/>
    <n v="1.2288053771763844E-2"/>
    <m/>
    <m/>
    <m/>
    <n v="0"/>
    <m/>
    <n v="0"/>
    <m/>
    <n v="0"/>
    <m/>
    <n v="19.930273290355238"/>
    <n v="20.670146461706199"/>
    <n v="18.495644523759829"/>
    <n v="0.50576882069095108"/>
    <n v="19.304925802319083"/>
    <n v="-1.5285485895307649"/>
    <n v="26.681898185637877"/>
    <n v="22.022604876177336"/>
    <s v="Resto"/>
    <n v="2025"/>
    <n v="2"/>
    <d v="2026-08-03T00:00:00"/>
    <n v="1.0336597699512124"/>
    <s v="52 MyT Carga"/>
    <n v="7.3135938598801964"/>
    <n v="3.8190679172367044"/>
    <n v="19.930273290355245"/>
    <n v="16.024901787573498"/>
    <n v="3.2280665048875777E-4"/>
    <n v="8.5211746161226997E-5"/>
    <m/>
    <m/>
    <m/>
    <m/>
    <n v="3.0335372956691515E-4"/>
    <n v="6.5827315616064159E-5"/>
    <x v="41"/>
    <x v="20"/>
  </r>
  <r>
    <n v="2026"/>
    <n v="6"/>
    <n v="10"/>
    <x v="17"/>
    <s v="MyT Cascos"/>
    <n v="10"/>
    <s v="4a44dc15364204a80fe80e9039455cc1608281820fe2b24f1e5233ade6af1dd5"/>
    <s v="62494afd1a4895e2be1120874c058412e30b56ad7bf55525b0ac454fd367add2"/>
    <x v="20"/>
    <n v="860.88604000000009"/>
    <n v="3339.3764999999999"/>
    <n v="40846.453589999997"/>
    <n v="39370.458059999997"/>
    <n v="3992.0513499999997"/>
    <n v="723.48747000000003"/>
    <n v="7157.0555000000004"/>
    <n v="77123.313729999994"/>
    <n v="35563119.782749981"/>
    <n v="35274659.092"/>
    <n v="145.131"/>
    <n v="140.405"/>
    <n v="0"/>
    <n v="0"/>
    <n v="-28.43807"/>
    <n v="444.33206999999999"/>
    <n v="3674.1800200000002"/>
    <n v="2718.1246800000004"/>
    <n v="0"/>
    <n v="0"/>
    <n v="0"/>
    <n v="0"/>
    <n v="0"/>
    <n v="0"/>
    <s v="MyT Cascos"/>
    <s v="Daños Sin Autos"/>
    <s v="Maritimo y Transportes"/>
    <x v="42"/>
    <x v="0"/>
    <n v="3435865.2452399996"/>
    <n v="3211255.1390500003"/>
    <n v="558940177.29368985"/>
    <n v="533186385.44996989"/>
    <n v="535437122.91273993"/>
    <n v="512068683.5256899"/>
    <n v="6790017.3425900005"/>
    <n v="8207336.5733200004"/>
    <n v="1136345.31941"/>
    <n v="-3944350.71324"/>
    <n v="105102.96906"/>
    <n v="92229.105959999986"/>
    <n v="1.2678701637478022E-2"/>
    <n v="4.0687700207829643E-2"/>
    <n v="-2478.49046"/>
    <n v="-74.220156367513511"/>
    <n v="0.8190882214835884"/>
    <n v="3.6207403999430468"/>
    <n v="2.5055873224151027E-2"/>
    <n v="0.10398975962364367"/>
    <n v="1.5402114125491747E-4"/>
    <n v="1.6078191129461497E-4"/>
    <n v="6.2630565804522797E-4"/>
    <n v="6.521344904374468E-4"/>
    <m/>
    <m/>
    <m/>
    <n v="0"/>
    <m/>
    <n v="0"/>
    <m/>
    <n v="0"/>
    <m/>
    <n v="451.77892023478989"/>
    <n v="463.71426234301572"/>
    <n v="21.665345911130419"/>
    <n v="0.35130618147595366"/>
    <n v="-106.40018398852011"/>
    <n v="35.173343851173144"/>
    <n v="-0.77399773133598382"/>
    <n v="16.347008408753343"/>
    <s v="Resto"/>
    <n v="2025"/>
    <n v="2"/>
    <d v="2026-08-03T00:00:00"/>
    <n v="1.0336597699512124"/>
    <s v="53 MyT Cascos"/>
    <n v="-74.220156367513511"/>
    <n v="-75.059643045116019"/>
    <n v="451.77892023478989"/>
    <n v="433.81096592434199"/>
    <n v="1.1485621576376074E-4"/>
    <n v="1.6074947521218789E-8"/>
    <m/>
    <m/>
    <m/>
    <m/>
    <n v="1.1142747186946008E-4"/>
    <n v="1.6554889482022206E-7"/>
    <x v="42"/>
    <x v="20"/>
  </r>
  <r>
    <n v="2026"/>
    <n v="6"/>
    <n v="18"/>
    <x v="24"/>
    <s v="Incendio"/>
    <n v="5"/>
    <s v="ef2d127de37b942baad06145e54b0c619a1f22327b2ebbcfbec78f5564afe39d"/>
    <s v="62494afd1a4895e2be1120874c058412e30b56ad7bf55525b0ac454fd367add2"/>
    <x v="20"/>
    <n v="167074.26762999999"/>
    <n v="159819.60908000002"/>
    <n v="392234.36222000001"/>
    <n v="357472.72518000007"/>
    <n v="29674.144540000001"/>
    <n v="-1130.9082800000001"/>
    <n v="45271.676220000001"/>
    <n v="33337.956479999993"/>
    <n v="35563119.782749981"/>
    <n v="35274659.092"/>
    <n v="145.131"/>
    <n v="140.405"/>
    <n v="0"/>
    <n v="0"/>
    <n v="22811.596030000001"/>
    <n v="10599.705689999999"/>
    <n v="164995.42962000001"/>
    <n v="141635.14978000001"/>
    <n v="0"/>
    <n v="0"/>
    <n v="0"/>
    <n v="0"/>
    <n v="0"/>
    <n v="0"/>
    <s v="Incendio"/>
    <s v="Daños Sin Autos"/>
    <s v="Incendio"/>
    <x v="43"/>
    <x v="0"/>
    <n v="12682763.976389999"/>
    <n v="13516428.326850001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88742745332337691"/>
    <n v="0.75563046759918551"/>
    <n v="7254.6585499999637"/>
    <n v="4.5392793736396486"/>
    <m/>
    <m/>
    <n v="1.3173332559134774"/>
    <n v="1.1824100658494441"/>
    <n v="2.9891261071793091E-2"/>
    <n v="3.1203340314008829E-2"/>
    <n v="2.9974435477215736E-2"/>
    <n v="3.121058057673274E-2"/>
    <m/>
    <m/>
    <m/>
    <n v="0"/>
    <m/>
    <n v="0"/>
    <m/>
    <n v="0"/>
    <m/>
    <n v="-2723.9214147410785"/>
    <n v="17.761050196979401"/>
    <n v="-0.70761547128669777"/>
    <n v="0.37608224396895279"/>
    <n v="115.2097114500167"/>
    <n v="16.49327859382732"/>
    <n v="13.82559267401361"/>
    <n v="7.4838101322054458"/>
    <s v="Resto"/>
    <n v="2025"/>
    <n v="2"/>
    <d v="2026-08-03T00:00:00"/>
    <n v="1.0336597699512124"/>
    <s v="54 Incendio"/>
    <n v="4.5392793736396486"/>
    <n v="1.1350953308106251"/>
    <n v="-2723.9214147410785"/>
    <n v="-2638.4768673592903"/>
    <n v="1.1029245032947157E-3"/>
    <n v="7.875274849120144E-5"/>
    <m/>
    <m/>
    <m/>
    <m/>
    <n v="1.0117302157975881E-3"/>
    <n v="5.7097740356416377E-5"/>
    <x v="43"/>
    <x v="20"/>
  </r>
  <r>
    <n v="2026"/>
    <n v="6"/>
    <n v="127"/>
    <x v="52"/>
    <s v="Riesgos Catastroficos"/>
    <n v="263"/>
    <s v="4be84111a613654b362415e563cb7607df7b203b5d303802a8a546061bbc7847"/>
    <s v="62494afd1a4895e2be1120874c058412e30b56ad7bf55525b0ac454fd367add2"/>
    <x v="20"/>
    <n v="237381.28966000001"/>
    <n v="321160.84356000001"/>
    <n v="789451.09850000008"/>
    <n v="751537.97015000007"/>
    <n v="2787.6944399999998"/>
    <n v="6134.131150000002"/>
    <n v="37636.345209999999"/>
    <n v="-16224.935800000003"/>
    <n v="35563119.782749981"/>
    <n v="35274659.092"/>
    <n v="145.131"/>
    <n v="140.405"/>
    <n v="0"/>
    <n v="0"/>
    <n v="448.46787999999998"/>
    <n v="661.48506999999995"/>
    <n v="50.618259999999999"/>
    <n v="82.849199999999996"/>
    <n v="0"/>
    <n v="0"/>
    <n v="0"/>
    <n v="0"/>
    <n v="0"/>
    <n v="0"/>
    <s v="Riesgos Catastroficos"/>
    <s v="Daños Sin Autos"/>
    <s v="Riesgos Catastroficos"/>
    <x v="44"/>
    <x v="0"/>
    <n v="590912.01783999999"/>
    <n v="833808.04034000007"/>
    <n v="558940177.29368985"/>
    <n v="533186385.44996989"/>
    <n v="535437122.91273993"/>
    <n v="512068683.5256899"/>
    <n v="23861872.30387"/>
    <n v="25393145.209070001"/>
    <n v="2047024.05226"/>
    <n v="2089187.4729500005"/>
    <n v="237381.28966000001"/>
    <n v="321160.84356000001"/>
    <n v="0.99481418154056878"/>
    <n v="1.2647540937358432"/>
    <n v="-83779.553899999999"/>
    <n v="-26.086478342540566"/>
    <n v="100"/>
    <n v="100"/>
    <n v="40.172019267388677"/>
    <n v="38.517359874467147"/>
    <n v="4.2469892003356602E-2"/>
    <n v="4.4334111233950806E-2"/>
    <n v="6.0234254347841992E-2"/>
    <n v="6.2718313752121446E-2"/>
    <m/>
    <m/>
    <m/>
    <n v="0"/>
    <m/>
    <n v="0"/>
    <m/>
    <n v="0"/>
    <m/>
    <n v="-54.554371730379472"/>
    <n v="1.1743530604256132"/>
    <n v="1.9099872456444116"/>
    <n v="0.13618278871331621"/>
    <n v="-32.20287194085877"/>
    <n v="-38.903139680286593"/>
    <n v="885.9804347284952"/>
    <n v="798.42058824949424"/>
    <s v="Resto"/>
    <n v="2025"/>
    <n v="2"/>
    <d v="2026-08-03T00:00:00"/>
    <n v="1.0336597699512124"/>
    <s v="55 Riesgos Catastroficos"/>
    <n v="-26.086478342540566"/>
    <n v="-28.493374893609275"/>
    <n v="-54.554371730379472"/>
    <n v="-56.034248801454758"/>
    <n v="2.219858953102664E-3"/>
    <n v="9.8965525579423175E-5"/>
    <m/>
    <m/>
    <m/>
    <m/>
    <n v="2.1270256977985558E-3"/>
    <n v="1.5996029176215741E-4"/>
    <x v="44"/>
    <x v="20"/>
  </r>
  <r>
    <n v="2026"/>
    <n v="6"/>
    <n v="127"/>
    <x v="52"/>
    <s v="Terremoto y Erupcion Volcanica"/>
    <n v="263"/>
    <s v="4be84111a613654b362415e563cb7607df7b203b5d303802a8a546061bbc7847"/>
    <s v="62494afd1a4895e2be1120874c058412e30b56ad7bf55525b0ac454fd367add2"/>
    <x v="20"/>
    <n v="65725.504690000002"/>
    <n v="98099.834989999988"/>
    <n v="211625.54324999999"/>
    <n v="212421.95230999996"/>
    <n v="242.55667000000003"/>
    <n v="152.54459000000003"/>
    <n v="628.09421999999995"/>
    <n v="255.96434999999997"/>
    <n v="35563119.782749981"/>
    <n v="35274659.092"/>
    <n v="145.131"/>
    <n v="140.405"/>
    <n v="0"/>
    <n v="0"/>
    <n v="181.61111"/>
    <n v="152.54459"/>
    <n v="-3.3576999999999999"/>
    <n v="4.0362200000000001"/>
    <n v="0"/>
    <n v="0"/>
    <n v="0"/>
    <n v="0"/>
    <n v="0"/>
    <n v="0"/>
    <s v="Terremoto y Erupcion Volcanica"/>
    <s v="Daños Sin Autos"/>
    <s v="Riesgos Catastroficos"/>
    <x v="45"/>
    <x v="0"/>
    <n v="590912.01783999999"/>
    <n v="833808.04034000007"/>
    <n v="558940177.29368985"/>
    <n v="533186385.44996989"/>
    <n v="535437122.91273993"/>
    <n v="512068683.5256899"/>
    <n v="9433065.3521900009"/>
    <n v="9697566.7351200003"/>
    <n v="907474.54581000016"/>
    <n v="276437.41434000002"/>
    <n v="237381.28966000001"/>
    <n v="321160.84356000001"/>
    <n v="0.69675659222207154"/>
    <n v="1.0115922650444753"/>
    <n v="-32374.330299999987"/>
    <n v="-33.001411575564966"/>
    <n v="27.687735955996491"/>
    <n v="30.54539087099911"/>
    <n v="11.122722622946613"/>
    <n v="11.765278126845363"/>
    <n v="1.1758951558686245E-2"/>
    <n v="1.2275111656894077E-2"/>
    <n v="1.8398788428780111E-2"/>
    <n v="1.9157554083285087E-2"/>
    <m/>
    <m/>
    <m/>
    <n v="0"/>
    <m/>
    <n v="0"/>
    <m/>
    <n v="0"/>
    <m/>
    <n v="59.00706147625425"/>
    <n v="0.36904497142173259"/>
    <n v="0.15549933393420079"/>
    <n v="2.6728757420242243E-2"/>
    <n v="19.054441720942062"/>
    <n v="-183.18922159842623"/>
    <n v="-5408.7950084879531"/>
    <n v="3779.3923522503724"/>
    <s v="Resto"/>
    <n v="2025"/>
    <n v="2"/>
    <d v="2026-08-03T00:00:00"/>
    <n v="1.0336597699512124"/>
    <s v="56 Terremoto y Erupcion Volcanica"/>
    <n v="-33.001411575564966"/>
    <n v="-35.183132427029363"/>
    <n v="59.007061476254243"/>
    <n v="53.829205797338133"/>
    <n v="5.9507024283243478E-4"/>
    <n v="4.8546974880491403E-5"/>
    <m/>
    <m/>
    <m/>
    <m/>
    <n v="6.0120309190729072E-4"/>
    <n v="1.023318910697812E-4"/>
    <x v="45"/>
    <x v="20"/>
  </r>
  <r>
    <n v="2026"/>
    <n v="6"/>
    <n v="81"/>
    <x v="55"/>
    <s v="Huracan y Otros Riesgos Hidrometeorologicos"/>
    <n v="53"/>
    <s v="2858dcd1057d3eae7f7d5f782167e24b61153c01551450a628cee722509f6529"/>
    <s v="62494afd1a4895e2be1120874c058412e30b56ad7bf55525b0ac454fd367add2"/>
    <x v="20"/>
    <n v="122987.12302"/>
    <n v="114527.88570999999"/>
    <n v="212618.02886999998"/>
    <n v="189090.68586999999"/>
    <n v="2717.9089899999999"/>
    <n v="-11975.118250000001"/>
    <n v="86572.424409999992"/>
    <n v="15986.164200000001"/>
    <n v="35563119.782749981"/>
    <n v="35274659.092"/>
    <n v="145.131"/>
    <n v="140.405"/>
    <n v="0"/>
    <n v="0"/>
    <n v="1083.67364"/>
    <n v="4263.94488"/>
    <n v="11755.99834"/>
    <n v="8729.2800299999999"/>
    <n v="0"/>
    <n v="0"/>
    <n v="0"/>
    <n v="0"/>
    <n v="0"/>
    <n v="0"/>
    <s v="Huracan y Otros Riesgos Hidrometeorologicos"/>
    <s v="Daños Sin Autos"/>
    <s v="Riesgos Catastroficos"/>
    <x v="46"/>
    <x v="0"/>
    <n v="956082.45328000002"/>
    <n v="935835.38778999995"/>
    <n v="558940177.29368985"/>
    <n v="533186385.44996989"/>
    <n v="535437122.91273993"/>
    <n v="512068683.5256899"/>
    <n v="14428806.951679999"/>
    <n v="15695578.629980002"/>
    <n v="1139589.9410999997"/>
    <n v="1835326.74049"/>
    <n v="178127.67413"/>
    <n v="166103.97779"/>
    <n v="0.85237208753201987"/>
    <n v="0.72968246924800317"/>
    <n v="8459.2373100000113"/>
    <n v="7.3861813282923405"/>
    <n v="69.044365857627682"/>
    <n v="68.949514174063893"/>
    <n v="12.863652355303898"/>
    <n v="12.238037501494855"/>
    <n v="2.2003629013660538E-2"/>
    <n v="2.2969480029878912E-2"/>
    <n v="2.1479896868211838E-2"/>
    <n v="2.2365727371073309E-2"/>
    <m/>
    <m/>
    <m/>
    <n v="0"/>
    <m/>
    <n v="0"/>
    <m/>
    <n v="0"/>
    <m/>
    <n v="-122.69630189246774"/>
    <n v="2.2099134635078967"/>
    <n v="-10.456072052462936"/>
    <n v="0.23849885752558619"/>
    <n v="-74.585186476425562"/>
    <n v="34.673172353253065"/>
    <n v="9.2180485966281616"/>
    <n v="48.846466894704491"/>
    <s v="Resto"/>
    <n v="2025"/>
    <n v="2"/>
    <d v="2026-08-03T00:00:00"/>
    <n v="1.0336597699512124"/>
    <s v="57 Huracan y Otros Riesgos Hidrometeorologicos"/>
    <n v="7.3861813282923405"/>
    <n v="3.8892916702764255"/>
    <n v="-122.69630189246774"/>
    <n v="-121.95722669320774"/>
    <n v="5.9786101491897544E-4"/>
    <n v="7.2653817560369336E-5"/>
    <m/>
    <m/>
    <m/>
    <m/>
    <n v="5.3517022962867552E-4"/>
    <n v="5.3243650592786314E-5"/>
    <x v="46"/>
    <x v="20"/>
  </r>
  <r>
    <n v="2026"/>
    <n v="6"/>
    <n v="9"/>
    <x v="16"/>
    <s v="Diversos"/>
    <n v="9"/>
    <s v="19581e27de7ced00ff1ce50b2047e7a567c76b1cbaebabe5ef03f7c3017bb5b7"/>
    <s v="62494afd1a4895e2be1120874c058412e30b56ad7bf55525b0ac454fd367add2"/>
    <x v="20"/>
    <n v="163900.49447000001"/>
    <n v="159575.48352000001"/>
    <n v="363604.67017000006"/>
    <n v="335508.34674000001"/>
    <n v="49504.601720000006"/>
    <n v="28806.684819999999"/>
    <n v="81604.430349999981"/>
    <n v="47925.572210000006"/>
    <n v="35563119.782749981"/>
    <n v="35274659.092"/>
    <n v="145.131"/>
    <n v="140.405"/>
    <n v="0"/>
    <n v="0"/>
    <n v="54755.609369999998"/>
    <n v="40007.64645"/>
    <n v="98121.430950000009"/>
    <n v="78793.602200000008"/>
    <n v="0"/>
    <n v="0"/>
    <n v="0"/>
    <n v="0"/>
    <n v="0"/>
    <n v="0"/>
    <s v="Diversos"/>
    <s v="Daños Sin Autos"/>
    <s v="Diversos"/>
    <x v="52"/>
    <x v="0"/>
    <n v="2096632.9897100001"/>
    <n v="1704189.54003"/>
    <n v="558940177.29368985"/>
    <n v="533186385.44996989"/>
    <n v="535437122.91273993"/>
    <n v="512068683.5256899"/>
    <n v="18731365.569540001"/>
    <n v="19037256.571589999"/>
    <n v="4255932.8630999988"/>
    <n v="5127603.960119999"/>
    <n v="163900.49447000001"/>
    <n v="159575.48352000001"/>
    <n v="0.87500558280986573"/>
    <n v="0.83822730927596156"/>
    <n v="4325.0109499999962"/>
    <n v="2.7103229484859659"/>
    <n v="100"/>
    <n v="100"/>
    <n v="7.8173192578005857"/>
    <n v="9.3637168737223266"/>
    <n v="2.9323441242600109E-2"/>
    <n v="3.061059598901043E-2"/>
    <n v="2.9928649319380145E-2"/>
    <n v="3.1162906198694395E-2"/>
    <m/>
    <m/>
    <m/>
    <n v="0"/>
    <m/>
    <n v="0"/>
    <m/>
    <n v="0"/>
    <m/>
    <n v="71.851089527767485"/>
    <n v="30.204058798041771"/>
    <n v="18.052074281441598"/>
    <n v="1.1631903818130513"/>
    <n v="36.862860549498791"/>
    <n v="24.529693033884413"/>
    <n v="55.803924626722932"/>
    <n v="50.775247396926339"/>
    <s v="Resto"/>
    <n v="2025"/>
    <n v="2"/>
    <d v="2026-08-03T00:00:00"/>
    <n v="1.0336597699512124"/>
    <s v="63 Diversos"/>
    <n v="2.7103229484859659"/>
    <n v="-0.63430353554945418"/>
    <n v="71.851089527767499"/>
    <n v="66.254984980095216"/>
    <n v="1.0224206211131336E-3"/>
    <n v="7.6563476994843274E-5"/>
    <m/>
    <m/>
    <m/>
    <m/>
    <n v="9.4956596164988611E-4"/>
    <n v="7.0262502201601836E-5"/>
    <x v="52"/>
    <x v="20"/>
  </r>
  <r>
    <n v="2026"/>
    <n v="6"/>
    <n v="103"/>
    <x v="59"/>
    <s v="Miscelaneos"/>
    <n v="205"/>
    <s v="f8809aff4d69bece79dabe35be0c708b890d7eafb841f121330667b77d2e2590"/>
    <s v="62494afd1a4895e2be1120874c058412e30b56ad7bf55525b0ac454fd367add2"/>
    <x v="20"/>
    <n v="83520.365290000002"/>
    <n v="159719.62450000001"/>
    <n v="213047.57690000004"/>
    <n v="257631.54697"/>
    <n v="17137.554100000001"/>
    <n v="62949.105490000002"/>
    <n v="43524.153949999985"/>
    <n v="15868.815120000003"/>
    <n v="35563119.782749981"/>
    <n v="35274659.092"/>
    <n v="145.131"/>
    <n v="140.405"/>
    <n v="6698.5981700000002"/>
    <n v="5170.91885"/>
    <n v="6473.38051"/>
    <n v="-2515.1467799999996"/>
    <n v="16466.754639999999"/>
    <n v="19414.28558"/>
    <n v="0"/>
    <n v="0"/>
    <n v="0"/>
    <n v="0"/>
    <n v="0"/>
    <n v="0"/>
    <s v="Miscelaneos"/>
    <s v="Daños Sin Autos"/>
    <s v="Diversos"/>
    <x v="53"/>
    <x v="0"/>
    <n v="785158.79136999999"/>
    <n v="1638035.7448499999"/>
    <n v="558940177.29368985"/>
    <n v="533186385.44996989"/>
    <n v="535437122.91273993"/>
    <n v="512068683.5256899"/>
    <n v="8825960.7029900011"/>
    <n v="9299326.5157200005"/>
    <n v="1450320.2206299996"/>
    <n v="1811773.9441199994"/>
    <n v="118056.23877"/>
    <n v="321757.18864000001"/>
    <n v="0.94630338951889414"/>
    <n v="1.7175396974179018"/>
    <n v="-76199.259210000004"/>
    <n v="-47.708138213159899"/>
    <n v="70.746252938581577"/>
    <n v="49.639799867440807"/>
    <n v="10.637385228059133"/>
    <n v="9.7506800448134321"/>
    <n v="1.4942630478702378E-2"/>
    <n v="1.5598538412065106E-2"/>
    <n v="2.9955683201702242E-2"/>
    <n v="3.1191054957764679E-2"/>
    <m/>
    <m/>
    <m/>
    <n v="0"/>
    <m/>
    <n v="0"/>
    <m/>
    <n v="0"/>
    <m/>
    <n v="-72.775539911806291"/>
    <n v="20.519012387571419"/>
    <n v="39.412254872913252"/>
    <n v="1.1816393273863117"/>
    <n v="-357.37585422350583"/>
    <n v="-15.182278677493322"/>
    <n v="39.311817364881804"/>
    <n v="-12.955134350094378"/>
    <s v="Resto"/>
    <n v="2025"/>
    <n v="2"/>
    <d v="2026-08-03T00:00:00"/>
    <n v="1.0336597699512124"/>
    <s v="64 Miscelaneos"/>
    <n v="-47.708138213159899"/>
    <n v="-49.410953868013827"/>
    <n v="-72.775539911806291"/>
    <n v="-73.662068622948667"/>
    <n v="5.9906886179130869E-4"/>
    <n v="8.9549010501494781E-5"/>
    <m/>
    <m/>
    <m/>
    <m/>
    <n v="7.2915666637496975E-4"/>
    <n v="2.9499426122063776E-4"/>
    <x v="53"/>
    <x v="20"/>
  </r>
  <r>
    <n v="2026"/>
    <n v="6"/>
    <n v="127"/>
    <x v="52"/>
    <s v="Tecnicos"/>
    <n v="263"/>
    <s v="4be84111a613654b362415e563cb7607df7b203b5d303802a8a546061bbc7847"/>
    <s v="62494afd1a4895e2be1120874c058412e30b56ad7bf55525b0ac454fd367add2"/>
    <x v="20"/>
    <n v="80374.892240000001"/>
    <n v="152426.68627000001"/>
    <n v="274814.91320000001"/>
    <n v="391058.12326999998"/>
    <n v="-1822.6059399999999"/>
    <n v="63844.697250000019"/>
    <n v="-11779.273050000007"/>
    <n v="91995.32676000004"/>
    <n v="35563119.782749981"/>
    <n v="35274659.092"/>
    <n v="145.131"/>
    <n v="140.405"/>
    <n v="0"/>
    <n v="0"/>
    <n v="861.77541000000008"/>
    <n v="550.05011999999999"/>
    <n v="5197.3837899999999"/>
    <n v="3835.6693599999999"/>
    <n v="0"/>
    <n v="0"/>
    <n v="0"/>
    <n v="0"/>
    <n v="0"/>
    <n v="0"/>
    <s v="Tecnicos"/>
    <s v="Daños Sin Autos"/>
    <s v="Diversos"/>
    <x v="54"/>
    <x v="0"/>
    <n v="590912.01783999999"/>
    <n v="833808.04034000007"/>
    <n v="558940177.29368985"/>
    <n v="533186385.44996989"/>
    <n v="535437122.91273993"/>
    <n v="512068683.5256899"/>
    <n v="9905404.8665500041"/>
    <n v="9737930.0558699984"/>
    <n v="2805612.6424699998"/>
    <n v="3315830.0159999998"/>
    <n v="101517.6151"/>
    <n v="176125.08216999998"/>
    <n v="0.81142460427257745"/>
    <n v="1.5652883661668695"/>
    <n v="-72051.794030000005"/>
    <n v="-47.269802810232022"/>
    <n v="79.173345592118821"/>
    <n v="86.544565028434889"/>
    <n v="13.601837467073302"/>
    <n v="18.280788730202854"/>
    <n v="1.4379873822841649E-2"/>
    <n v="1.5011079508788314E-2"/>
    <n v="2.8587880416594498E-2"/>
    <n v="2.9766844014071196E-2"/>
    <m/>
    <m/>
    <m/>
    <n v="0"/>
    <m/>
    <n v="0"/>
    <m/>
    <n v="0"/>
    <m/>
    <n v="-102.85474913110345"/>
    <n v="-2.2676309593768234"/>
    <n v="41.885511528413822"/>
    <n v="-6.4962850267006836E-2"/>
    <n v="56.672161075067137"/>
    <n v="35.501350669078533"/>
    <n v="16.580946199472411"/>
    <n v="14.340394553716173"/>
    <s v="Resto"/>
    <n v="2025"/>
    <n v="2"/>
    <d v="2026-08-03T00:00:00"/>
    <n v="1.0336597699512124"/>
    <s v="65 Tecnicos"/>
    <n v="-47.269802810232022"/>
    <n v="-48.986892280564632"/>
    <n v="-102.85474913110345"/>
    <n v="-102.76178798294353"/>
    <n v="7.7275254499269207E-4"/>
    <n v="6.5840988841890891E-5"/>
    <m/>
    <m/>
    <m/>
    <m/>
    <n v="1.1067846343973114E-3"/>
    <n v="2.450127669257348E-4"/>
    <x v="54"/>
    <x v="20"/>
  </r>
  <r>
    <n v="2026"/>
    <n v="6"/>
    <n v="905"/>
    <x v="4"/>
    <s v="Total General"/>
    <n v="51"/>
    <s v="031b4af5197ec30a926f48cf40e11a7dbc470048a21e4003b7a3c07c5dab1baa"/>
    <s v="62494afd1a4895e2be1120874c058412e30b56ad7bf55525b0ac454fd367add2"/>
    <x v="21"/>
    <n v="7349003.3588199997"/>
    <n v="5520194.9199399995"/>
    <n v="13176724.319730001"/>
    <n v="12382874.383090001"/>
    <n v="5862776.4371399982"/>
    <n v="5347138.1317499997"/>
    <n v="11402924.38902"/>
    <n v="10398199.94245"/>
    <n v="35563119.782749981"/>
    <n v="35274659.092"/>
    <n v="145.131"/>
    <n v="140.405"/>
    <n v="0"/>
    <n v="0"/>
    <n v="5862776.4371400001"/>
    <n v="5347138.1317499997"/>
    <n v="-131421.04433999999"/>
    <n v="-814357.64327"/>
    <n v="0"/>
    <n v="0"/>
    <n v="0"/>
    <n v="0"/>
    <n v="7349003.3588200007"/>
    <n v="5520194.9199400013"/>
    <s v="Total General"/>
    <s v="Totales"/>
    <s v="Total General"/>
    <x v="0"/>
    <x v="0"/>
    <n v="7349003.3588199997"/>
    <n v="5520194.9199399995"/>
    <n v="558940177.29368985"/>
    <n v="533186385.44996989"/>
    <n v="535437122.91273993"/>
    <n v="512068683.5256899"/>
    <n v="558940177.29368985"/>
    <n v="533186385.44996989"/>
    <n v="290994775.94425023"/>
    <n v="269811598.98249996"/>
    <n v="7349003.3588199997"/>
    <n v="5520194.9199399995"/>
    <n v="1.314810360279135"/>
    <n v="1.03532180689148"/>
    <n v="1828808.4388800003"/>
    <n v="33.129417808671846"/>
    <n v="100"/>
    <n v="100"/>
    <n v="100"/>
    <n v="100"/>
    <n v="1.314810360279135"/>
    <n v="1.37252406386056"/>
    <n v="1.03532180689148"/>
    <n v="1.0780184568078663"/>
    <m/>
    <m/>
    <n v="1.3148103602791352"/>
    <n v="0"/>
    <m/>
    <n v="0"/>
    <m/>
    <n v="1828808.4388799993"/>
    <n v="33.129417808671803"/>
    <n v="9.6432576208993694"/>
    <n v="79.77648329829259"/>
    <n v="96.865023958395284"/>
    <n v="2.0147359752819787"/>
    <n v="9.6432576208994156"/>
    <n v="-83.861999033706198"/>
    <n v="-4461.0636497244559"/>
    <n v="-656.60808564145304"/>
    <s v="Resto"/>
    <n v="2025"/>
    <n v="2"/>
    <d v="2026-08-03T00:00:00"/>
    <n v="1.0336597699512124"/>
    <s v="10 Total General"/>
    <n v="33.129417808671846"/>
    <n v="28.794233536781068"/>
    <n v="9.6432576208993783"/>
    <n v="6.0728692440786487"/>
    <n v="3.7051654636108211E-2"/>
    <n v="1.7287262834973487E-4"/>
    <n v="205343049.57271999"/>
    <n v="189397919.65987"/>
    <n v="0.57740448764656016"/>
    <n v="0.53603977207661746"/>
    <n v="3.5046388967129506E-2"/>
    <n v="1.071891243825039E-4"/>
    <x v="0"/>
    <x v="21"/>
  </r>
  <r>
    <n v="2026"/>
    <n v="6"/>
    <n v="91"/>
    <x v="32"/>
    <s v="Total General Sin Pensiones"/>
    <n v="218"/>
    <s v="5966abd0cbfc86f98a186531b2b4ee5f6e910120ce13222f98207203dfc9a9a2"/>
    <s v="62494afd1a4895e2be1120874c058412e30b56ad7bf55525b0ac454fd367add2"/>
    <x v="21"/>
    <n v="4740041.6585600004"/>
    <n v="3561914.8073400003"/>
    <n v="7240844.2580800001"/>
    <n v="5632364.6803000011"/>
    <n v="1678492.1230500003"/>
    <n v="1393659.6012300001"/>
    <n v="3514146.57785"/>
    <n v="3042105.16622"/>
    <n v="35563119.782749981"/>
    <n v="35274659.092"/>
    <n v="145.131"/>
    <n v="140.405"/>
    <n v="-37390.757829999995"/>
    <n v="27549.60916"/>
    <n v="692369.06845000002"/>
    <n v="794530.64361000003"/>
    <n v="1940350.9261500002"/>
    <n v="1821696.40377"/>
    <n v="1580203.6568100001"/>
    <n v="631432.46272000007"/>
    <n v="3079939.4743300001"/>
    <n v="2911827.0594599997"/>
    <n v="0"/>
    <n v="0"/>
    <s v="Total General Sin Pensiones"/>
    <s v="Totales"/>
    <s v="Total General Sin Pensiones"/>
    <x v="1"/>
    <x v="0"/>
    <n v="4740041.6585600004"/>
    <n v="3561914.8073400003"/>
    <n v="558940177.29368985"/>
    <n v="533186385.44996989"/>
    <n v="535437122.91273993"/>
    <n v="512068683.5256899"/>
    <n v="535437122.91273993"/>
    <n v="512068683.5256899"/>
    <n v="272087211.59836"/>
    <n v="252694789.22596997"/>
    <n v="4740041.6585600004"/>
    <n v="3561914.8073400003"/>
    <n v="0.88526578672291334"/>
    <n v="0.69559317371559259"/>
    <n v="1178126.8512200001"/>
    <n v="33.075660563027689"/>
    <n v="100"/>
    <n v="100"/>
    <n v="100"/>
    <n v="100"/>
    <n v="0.84804096236391868"/>
    <n v="0.88526578672291334"/>
    <n v="0.66804309047276356"/>
    <n v="0.69559317371559259"/>
    <n v="0.29512403776073731"/>
    <n v="0.57521963691560041"/>
    <m/>
    <n v="948771.19409"/>
    <n v="150.25695543162456"/>
    <n v="168112.41487000044"/>
    <n v="5.7734340480089186"/>
    <n v="0"/>
    <m/>
    <n v="20.437739715538573"/>
    <n v="35.410915007863395"/>
    <n v="39.126696639630474"/>
    <n v="0.61689489674645093"/>
    <n v="-12.858103835469759"/>
    <n v="6.5134081691353485"/>
    <n v="35.682672609319326"/>
    <n v="43.614876878810279"/>
    <s v="Resto"/>
    <n v="2025"/>
    <n v="2"/>
    <d v="2026-08-03T00:00:00"/>
    <n v="1.0336597699512124"/>
    <s v="11 Total General Sin Pensiones"/>
    <n v="33.075660563027689"/>
    <n v="28.742226825088402"/>
    <n v="20.437739715538566"/>
    <n v="16.51584323652559"/>
    <n v="2.0360542894755251E-2"/>
    <n v="7.836955131421388E-5"/>
    <m/>
    <m/>
    <m/>
    <m/>
    <n v="1.5940890401026465E-2"/>
    <n v="4.8384986331973056E-5"/>
    <x v="1"/>
    <x v="21"/>
  </r>
  <r>
    <n v="2026"/>
    <n v="6"/>
    <n v="106"/>
    <x v="63"/>
    <s v="Vida Total"/>
    <n v="227"/>
    <s v="dfe62e836a0a6f2633422230c81287700a56e2639652c73f264e6562220c207a"/>
    <s v="62494afd1a4895e2be1120874c058412e30b56ad7bf55525b0ac454fd367add2"/>
    <x v="21"/>
    <n v="1325893.5991500001"/>
    <n v="1197283.1268800001"/>
    <n v="2683256.0944400001"/>
    <n v="2365501.4183900002"/>
    <n v="222407.25265000001"/>
    <n v="101069.79247"/>
    <n v="473707.03638999996"/>
    <n v="261758.04222999999"/>
    <n v="35563119.782749981"/>
    <n v="35274659.092"/>
    <n v="145.131"/>
    <n v="140.405"/>
    <n v="0"/>
    <n v="0"/>
    <n v="212607.77744999999"/>
    <n v="128135.32575"/>
    <n v="710841.07308"/>
    <n v="906121.5769199999"/>
    <n v="236422.91110999999"/>
    <n v="237478.87198"/>
    <n v="1075503.04938"/>
    <n v="951896.35109999997"/>
    <n v="13967.638660000001"/>
    <n v="7907.9038"/>
    <s v="Vida Total"/>
    <s v="Totales"/>
    <s v="Vida Total"/>
    <x v="2"/>
    <x v="0"/>
    <n v="1328865.4243900001"/>
    <n v="1197283.1268800001"/>
    <n v="558940177.29368985"/>
    <n v="533186385.44996989"/>
    <n v="535437122.91273993"/>
    <n v="512068683.5256899"/>
    <n v="229504437.01060998"/>
    <n v="215530450.89256996"/>
    <n v="107972465.57320999"/>
    <n v="106915701.13472"/>
    <n v="1325893.5991500001"/>
    <n v="1197283.1268800001"/>
    <n v="0.57772024646682718"/>
    <n v="0.5555053227614597"/>
    <n v="128610.47227000003"/>
    <n v="10.741859580460812"/>
    <n v="100"/>
    <n v="100"/>
    <n v="99.776363717088657"/>
    <n v="100"/>
    <n v="0.23721565437821837"/>
    <n v="0.2476282540771983"/>
    <n v="0.22455245661788265"/>
    <n v="0.23381299528736632"/>
    <n v="0.10301452738322012"/>
    <n v="0.46861971968336263"/>
    <n v="6.0859994002443957E-3"/>
    <n v="-1055.9608700000099"/>
    <n v="-0.44465465967387097"/>
    <n v="123606.69828000001"/>
    <n v="12.985310652484539"/>
    <n v="6059.7348600000005"/>
    <n v="76.628838858661894"/>
    <n v="120.0531407205728"/>
    <n v="16.774140307531475"/>
    <n v="8.4415949912680848"/>
    <n v="0.20598515692799318"/>
    <n v="65.924405471767415"/>
    <n v="-21.551247516230475"/>
    <n v="29.909326500900228"/>
    <n v="14.141074334146762"/>
    <s v="Resto"/>
    <n v="2025"/>
    <n v="2"/>
    <d v="2026-08-03T00:00:00"/>
    <n v="1.0336597699512124"/>
    <s v="12 Vida Total"/>
    <n v="10.741859580460812"/>
    <n v="7.1356966767582461"/>
    <n v="120.05314072057283"/>
    <n v="112.88739981721361"/>
    <n v="7.5450526017729275E-3"/>
    <n v="3.337606831776916E-5"/>
    <m/>
    <m/>
    <m/>
    <m/>
    <n v="6.6949143023209137E-3"/>
    <n v="3.0858616361631352E-5"/>
    <x v="2"/>
    <x v="21"/>
  </r>
  <r>
    <n v="2026"/>
    <n v="6"/>
    <n v="37"/>
    <x v="27"/>
    <s v="Vida Individual"/>
    <n v="25"/>
    <s v="b7a56873cd771f2c446d369b649430b65a756ba278ff97ec81bb6f55b2e73569"/>
    <s v="62494afd1a4895e2be1120874c058412e30b56ad7bf55525b0ac454fd367add2"/>
    <x v="21"/>
    <n v="126388.6315"/>
    <n v="2604.9418900000001"/>
    <n v="199007.12346999999"/>
    <n v="15620.320040000001"/>
    <n v="21246.65742"/>
    <n v="40469.011750000012"/>
    <n v="34722.051879999999"/>
    <n v="56130.150049999982"/>
    <n v="35563119.782749981"/>
    <n v="35274659.092"/>
    <n v="145.131"/>
    <n v="140.405"/>
    <n v="-69.865710000000007"/>
    <n v="77.587740000000011"/>
    <n v="21246.657420000003"/>
    <n v="40469.011749999998"/>
    <n v="45525.929490000002"/>
    <n v="46238.903899999998"/>
    <n v="51743.387130000003"/>
    <n v="150.4907"/>
    <n v="2145.2443699999999"/>
    <n v="2453.4511899999998"/>
    <n v="72500"/>
    <n v="1"/>
    <s v="Vida Individual"/>
    <s v="Vida"/>
    <s v="Vida"/>
    <x v="3"/>
    <x v="0"/>
    <n v="7921715.0272200005"/>
    <n v="7089738.4457900003"/>
    <n v="558940177.29368985"/>
    <n v="533186385.44996989"/>
    <n v="535437122.91273993"/>
    <n v="512068683.5256899"/>
    <n v="171635604.89679998"/>
    <n v="160803690.49424002"/>
    <n v="79251984.91757001"/>
    <n v="77260926.294649988"/>
    <n v="755934.31110000005"/>
    <n v="542199.58502999996"/>
    <n v="7.3637769724990448E-2"/>
    <n v="1.619951558321548E-3"/>
    <n v="123783.68961"/>
    <n v="4751.8791142784376"/>
    <n v="16.719525710651396"/>
    <n v="0.48043966869798843"/>
    <n v="1.5954705649687335"/>
    <n v="3.6742425830206135E-2"/>
    <n v="2.2612192974202725E-2"/>
    <n v="2.3604756953058244E-2"/>
    <n v="4.8856121631868409E-4"/>
    <n v="5.0870947078124004E-4"/>
    <n v="3.0147233821975317E-2"/>
    <n v="1.249883071341683E-3"/>
    <n v="4.2240652831673449E-2"/>
    <n v="51592.896430000001"/>
    <n v="34283.112797003407"/>
    <n v="-308.20681999999988"/>
    <n v="-12.56217450977698"/>
    <n v="72499"/>
    <n v="7249900"/>
    <n v="-47.498946721870482"/>
    <n v="16.810576368967173"/>
    <n v="1553.5475822072949"/>
    <n v="2.680899089416959E-2"/>
    <n v="-47.49894672187046"/>
    <n v="-1.5419362265635228"/>
    <n v="46.669354493172818"/>
    <n v="87.521563741047075"/>
    <s v="Resto"/>
    <n v="2025"/>
    <n v="2"/>
    <d v="2026-08-03T00:00:00"/>
    <n v="1.0336597699512124"/>
    <s v="13 Vida Individual"/>
    <n v="4751.8791142784376"/>
    <n v="4593.8840567505504"/>
    <n v="-47.498946721870489"/>
    <n v="-49.208574422309667"/>
    <n v="5.5958848572820968E-4"/>
    <n v="5.42252113007072E-7"/>
    <m/>
    <m/>
    <m/>
    <m/>
    <n v="4.4209106462427175E-5"/>
    <n v="2.6242430513084116E-10"/>
    <x v="3"/>
    <x v="21"/>
  </r>
  <r>
    <n v="2026"/>
    <n v="6"/>
    <n v="37"/>
    <x v="27"/>
    <s v="Vida Gpo y Col"/>
    <n v="25"/>
    <s v="b7a56873cd771f2c446d369b649430b65a756ba278ff97ec81bb6f55b2e73569"/>
    <s v="62494afd1a4895e2be1120874c058412e30b56ad7bf55525b0ac454fd367add2"/>
    <x v="21"/>
    <n v="629545.67960000003"/>
    <n v="539594.64313999994"/>
    <n v="1174291.9770500001"/>
    <n v="845039.08219999995"/>
    <n v="347520.59979999997"/>
    <n v="131027.98516999999"/>
    <n v="516268.11511999997"/>
    <n v="305284.07688000018"/>
    <n v="35563119.782749981"/>
    <n v="35274659.092"/>
    <n v="145.131"/>
    <n v="140.405"/>
    <n v="38058.75404"/>
    <n v="8867.7096899999997"/>
    <n v="281983.76535"/>
    <n v="94902.443180000002"/>
    <n v="501966.55864999996"/>
    <n v="321284.92710999999"/>
    <n v="268888.98339000001"/>
    <n v="268132.19711000001"/>
    <n v="213264.07061000002"/>
    <n v="133973.04287999999"/>
    <n v="147392.6256"/>
    <n v="137489.40315"/>
    <s v="Vida Gpo y Col"/>
    <s v="Vida"/>
    <s v="Vida"/>
    <x v="4"/>
    <x v="0"/>
    <n v="7921715.0272200005"/>
    <n v="7089738.4457900003"/>
    <n v="558940177.29368985"/>
    <n v="533186385.44996989"/>
    <n v="535437122.91273993"/>
    <n v="512068683.5256899"/>
    <n v="57868832.11381001"/>
    <n v="54726760.39833001"/>
    <n v="28720480.655640002"/>
    <n v="29654774.840070006"/>
    <n v="755934.31110000005"/>
    <n v="542199.58502999996"/>
    <n v="1.0878838514692664"/>
    <n v="0.98597950840237503"/>
    <n v="89951.03646000009"/>
    <n v="16.670112945628702"/>
    <n v="83.280474289348604"/>
    <n v="99.519560331302003"/>
    <n v="7.9470881928572616"/>
    <n v="7.6109245392602585"/>
    <n v="0.11263203204467642"/>
    <n v="0.11757602389899981"/>
    <n v="0.10120187946746277"/>
    <n v="0.10537544288488579"/>
    <n v="0.46465251426048987"/>
    <n v="0.36853010993996882"/>
    <n v="0.25470122726880767"/>
    <n v="756.78628000000026"/>
    <n v="0.28224371715028784"/>
    <n v="79291.027730000031"/>
    <n v="59.184315012551593"/>
    <n v="9903.2224500000011"/>
    <n v="7.2028987129980182"/>
    <n v="165.22624105767588"/>
    <n v="55.201808393126797"/>
    <n v="24.282669747706198"/>
    <n v="1.2100096929671522"/>
    <n v="197.13014323052329"/>
    <n v="56.237195179137387"/>
    <n v="56.175807031522865"/>
    <n v="29.538405064208867"/>
    <s v="Resto"/>
    <n v="2025"/>
    <n v="2"/>
    <d v="2026-08-03T00:00:00"/>
    <n v="1.0336597699512124"/>
    <s v="14 Vida Gpo y Col"/>
    <n v="16.670112945628702"/>
    <n v="12.870904273594203"/>
    <n v="165.22624105767588"/>
    <n v="156.58949759667462"/>
    <n v="3.3019937064677736E-3"/>
    <n v="1.1834912742876048E-4"/>
    <m/>
    <m/>
    <m/>
    <m/>
    <n v="2.3916553984953781E-3"/>
    <n v="9.7215559098938923E-5"/>
    <x v="4"/>
    <x v="21"/>
  </r>
  <r>
    <n v="2026"/>
    <n v="6"/>
    <n v="707"/>
    <x v="26"/>
    <s v="Accidentes y Enfermedades Total"/>
    <n v="9"/>
    <s v="19581e27de7ced00ff1ce50b2047e7a567c76b1cbaebabe5ef03f7c3017bb5b7"/>
    <s v="62494afd1a4895e2be1120874c058412e30b56ad7bf55525b0ac454fd367add2"/>
    <x v="21"/>
    <n v="397690.09380999999"/>
    <n v="408268.24757999997"/>
    <n v="669265.82302000001"/>
    <n v="736224.42053"/>
    <n v="270717.06333999994"/>
    <n v="535341.24997999996"/>
    <n v="540222.64668999997"/>
    <n v="1055647.06131"/>
    <n v="35563119.782749981"/>
    <n v="35274659.092"/>
    <n v="145.131"/>
    <n v="140.405"/>
    <n v="0"/>
    <n v="0"/>
    <n v="46429.635110000003"/>
    <n v="256961.99208000003"/>
    <n v="18629.89098"/>
    <n v="151484.23168999999"/>
    <n v="0"/>
    <n v="0"/>
    <n v="0"/>
    <n v="0"/>
    <n v="0"/>
    <n v="0"/>
    <s v="Accidentes y Enfermedades Total"/>
    <s v="Totales"/>
    <s v="Accidentes y Enfermedades Total"/>
    <x v="18"/>
    <x v="0"/>
    <n v="397690.09380999999"/>
    <n v="408268.24757999997"/>
    <n v="558940177.29368985"/>
    <n v="533186385.44996989"/>
    <n v="535437122.91273993"/>
    <n v="512068683.5256899"/>
    <n v="104862690.40417002"/>
    <n v="96161356.508719951"/>
    <n v="73824842.736680001"/>
    <n v="63674470.30387"/>
    <n v="397690.09380999999"/>
    <n v="408268.24757999997"/>
    <n v="0.37924841740870047"/>
    <n v="0.42456581562779638"/>
    <n v="-10578.153769999975"/>
    <n v="-2.5909812562455503"/>
    <n v="100"/>
    <n v="100"/>
    <n v="100"/>
    <n v="100"/>
    <n v="7.1150743848037518E-2"/>
    <n v="7.427391131317046E-2"/>
    <n v="7.6571393929245168E-2"/>
    <n v="7.9729196632177493E-2"/>
    <m/>
    <m/>
    <m/>
    <n v="0"/>
    <m/>
    <n v="0"/>
    <m/>
    <n v="0"/>
    <m/>
    <n v="-49.430935249223971"/>
    <n v="68.072367794340238"/>
    <n v="131.12488006432588"/>
    <n v="0.36670184900440522"/>
    <n v="-81.931321930464691"/>
    <n v="-87.70176224141629"/>
    <n v="249.22118524388702"/>
    <n v="169.6295312147416"/>
    <s v="Resto"/>
    <n v="2025"/>
    <n v="2"/>
    <d v="2026-08-03T00:00:00"/>
    <n v="1.0336597699512124"/>
    <s v="28 Accidentes y Enfermedades Total"/>
    <n v="-2.5909812562455503"/>
    <n v="-5.7629777461958849"/>
    <n v="-49.430935249223971"/>
    <n v="-51.077650286067701"/>
    <n v="1.8819097624405545E-3"/>
    <n v="1.4382936210700392E-5"/>
    <m/>
    <m/>
    <m/>
    <m/>
    <n v="2.0836848223405239E-3"/>
    <n v="1.80256131799696E-5"/>
    <x v="18"/>
    <x v="21"/>
  </r>
  <r>
    <n v="2026"/>
    <n v="6"/>
    <n v="104"/>
    <x v="53"/>
    <s v="Accidentes Personales"/>
    <n v="225"/>
    <s v="0e6523810856a138a75dec70a9cf3778a5c70b83ac915f22c33f05db97cb3e68"/>
    <s v="62494afd1a4895e2be1120874c058412e30b56ad7bf55525b0ac454fd367add2"/>
    <x v="21"/>
    <n v="29177.927210000002"/>
    <n v="15293.37492"/>
    <n v="65538.001149999996"/>
    <n v="64616.819459999999"/>
    <n v="-429.61405000000002"/>
    <n v="8294.3449700000001"/>
    <n v="1924.7902499999987"/>
    <n v="15318.025849999998"/>
    <n v="35563119.782749981"/>
    <n v="35274659.092"/>
    <n v="145.131"/>
    <n v="140.405"/>
    <n v="0"/>
    <n v="0"/>
    <n v="-429.61404999999996"/>
    <n v="7443.4785899999997"/>
    <n v="26663.556089999998"/>
    <n v="16784.463090000001"/>
    <n v="0"/>
    <n v="0"/>
    <n v="0"/>
    <n v="0"/>
    <n v="0"/>
    <n v="0"/>
    <s v="Accidentes Personales"/>
    <s v="Accidentes y Enfermedades"/>
    <s v="Accidentes Personales"/>
    <x v="19"/>
    <x v="0"/>
    <n v="2536028.02079"/>
    <n v="2462424.9121500002"/>
    <n v="558940177.29368985"/>
    <n v="533186385.44996989"/>
    <n v="535437122.91273993"/>
    <n v="512068683.5256899"/>
    <n v="3258047.170789999"/>
    <n v="3201354.5602400005"/>
    <n v="762805.7273899999"/>
    <n v="869289.54186999996"/>
    <n v="51510.861600000004"/>
    <n v="29507.031230000001"/>
    <n v="0.89556490991273918"/>
    <n v="0.47771574913756137"/>
    <n v="13884.552290000001"/>
    <n v="90.788020058557507"/>
    <n v="56.644222798245714"/>
    <n v="51.829595464185907"/>
    <n v="1.1505364676889793"/>
    <n v="0.62106969615763841"/>
    <n v="5.2202236295260515E-3"/>
    <n v="5.4493657539608298E-3"/>
    <n v="2.868298091875231E-3"/>
    <n v="2.9865866458972292E-3"/>
    <m/>
    <m/>
    <m/>
    <n v="0"/>
    <m/>
    <n v="0"/>
    <m/>
    <n v="0"/>
    <m/>
    <n v="-105.17960190411515"/>
    <n v="-1.4723940014928838"/>
    <n v="54.234889377837867"/>
    <n v="-5.6320244404818302E-2"/>
    <n v="-105.77168382773571"/>
    <n v="58.858558340694579"/>
    <n v="-1.6112406332819351"/>
    <n v="44.347433397704229"/>
    <s v="Resto"/>
    <n v="2025"/>
    <n v="2"/>
    <d v="2026-08-03T00:00:00"/>
    <n v="1.0336597699512124"/>
    <s v="29 Accidentes Personales"/>
    <n v="90.788020058557507"/>
    <n v="84.575259292100043"/>
    <n v="-105.17960190411517"/>
    <n v="-105.01093498527048"/>
    <n v="1.8428642242402323E-4"/>
    <n v="8.0203650786701266E-5"/>
    <m/>
    <m/>
    <m/>
    <m/>
    <n v="1.8288049434680951E-4"/>
    <n v="2.2821233697406147E-5"/>
    <x v="19"/>
    <x v="21"/>
  </r>
  <r>
    <n v="2026"/>
    <n v="6"/>
    <n v="120"/>
    <x v="56"/>
    <s v="AP Individual"/>
    <n v="234"/>
    <s v="114bd151f8fb0c58642d2170da4ae7d7c57977260ac2cc8905306cab6b2acabc"/>
    <s v="62494afd1a4895e2be1120874c058412e30b56ad7bf55525b0ac454fd367add2"/>
    <x v="21"/>
    <n v="341.92446999999999"/>
    <n v="272.64555000000001"/>
    <n v="589.05146999999999"/>
    <n v="688.1698100000001"/>
    <n v="201.37607"/>
    <n v="2467.4372800000001"/>
    <n v="-958.02685999999972"/>
    <n v="5474.8764700000011"/>
    <n v="35563119.782749981"/>
    <n v="35274659.092"/>
    <n v="145.131"/>
    <n v="140.405"/>
    <n v="0"/>
    <n v="0"/>
    <n v="102.28367"/>
    <n v="2590.3276800000003"/>
    <n v="164.17622"/>
    <n v="243.27231"/>
    <n v="0"/>
    <n v="0"/>
    <n v="0"/>
    <n v="0"/>
    <n v="0"/>
    <n v="0"/>
    <s v="AP Individual"/>
    <s v="Accidentes y Enfermedades"/>
    <s v="Accidentes Personales"/>
    <x v="20"/>
    <x v="0"/>
    <n v="1534431.5230099999"/>
    <n v="1641820.7880200001"/>
    <n v="558940177.29368985"/>
    <n v="533186385.44996989"/>
    <n v="535437122.91273993"/>
    <n v="512068683.5256899"/>
    <n v="1831690.0583299999"/>
    <n v="1927936.4523199999"/>
    <n v="148204.84184000004"/>
    <n v="240716.59444999998"/>
    <n v="61756.952119999994"/>
    <n v="47814.806799999998"/>
    <n v="1.8667157603712799E-2"/>
    <n v="1.4141832821922606E-2"/>
    <n v="69.278919999999971"/>
    <n v="25.409884738628573"/>
    <n v="0.55366150410986315"/>
    <n v="0.57021154794250895"/>
    <n v="2.228346230330747E-2"/>
    <n v="1.6606291745690744E-2"/>
    <n v="6.1173714807110562E-5"/>
    <n v="6.385893980229745E-5"/>
    <n v="5.1135129748278796E-5"/>
    <n v="5.324394144214869E-5"/>
    <m/>
    <m/>
    <m/>
    <n v="0"/>
    <m/>
    <n v="0"/>
    <m/>
    <n v="0"/>
    <m/>
    <n v="-91.838654962690683"/>
    <n v="58.894898630682967"/>
    <n v="904.99818537291367"/>
    <n v="0.13587684956838517"/>
    <n v="-96.05132312835417"/>
    <n v="-32.513396201976299"/>
    <n v="62.301148119989605"/>
    <n v="1064.7852523782917"/>
    <s v="Resto"/>
    <n v="2025"/>
    <n v="2"/>
    <d v="2026-08-03T00:00:00"/>
    <n v="1.0336597699512124"/>
    <s v="30 AP Individual"/>
    <n v="25.409884738628573"/>
    <n v="21.326076901055931"/>
    <n v="-91.838654962690697"/>
    <n v="-92.104418422229472"/>
    <n v="1.656354879994869E-6"/>
    <n v="3.4846277300185253E-8"/>
    <m/>
    <m/>
    <m/>
    <m/>
    <n v="1.9476791971362374E-6"/>
    <n v="1.999914355632075E-8"/>
    <x v="20"/>
    <x v="21"/>
  </r>
  <r>
    <n v="2026"/>
    <n v="6"/>
    <n v="79"/>
    <x v="1"/>
    <s v="AP Gpo y Col"/>
    <n v="51"/>
    <s v="031b4af5197ec30a926f48cf40e11a7dbc470048a21e4003b7a3c07c5dab1baa"/>
    <s v="62494afd1a4895e2be1120874c058412e30b56ad7bf55525b0ac454fd367add2"/>
    <x v="21"/>
    <n v="15869.24151"/>
    <n v="18913.016010000003"/>
    <n v="14420.561099999999"/>
    <n v="1354.6136200000037"/>
    <n v="10374.046129999999"/>
    <n v="6086.02358"/>
    <n v="6192.3526499999998"/>
    <n v="11146.843219999999"/>
    <n v="35563119.782749981"/>
    <n v="35274659.092"/>
    <n v="145.131"/>
    <n v="140.405"/>
    <n v="0"/>
    <n v="0"/>
    <n v="10374.046130000001"/>
    <n v="6086.02358"/>
    <n v="13912.01549"/>
    <n v="12239.62621"/>
    <n v="0"/>
    <n v="0"/>
    <n v="0"/>
    <n v="0"/>
    <n v="0"/>
    <n v="0"/>
    <s v="AP Gpo y Col"/>
    <s v="Accidentes y Enfermedades"/>
    <s v="Accidentes Personales"/>
    <x v="21"/>
    <x v="0"/>
    <n v="55806634.746509999"/>
    <n v="49586162.051349998"/>
    <n v="558940177.29368985"/>
    <n v="533186385.44996989"/>
    <n v="535437122.91273993"/>
    <n v="512068683.5256899"/>
    <n v="1426357.1124600004"/>
    <n v="1273418.1079200001"/>
    <n v="614600.88751999999"/>
    <n v="628572.9474200001"/>
    <n v="277237.51152999996"/>
    <n v="297170.93857999996"/>
    <n v="1.1125714150666477"/>
    <n v="1.4852165123434993"/>
    <n v="-3043.7745000000032"/>
    <n v="-16.093543718202575"/>
    <n v="5.7240600027109911"/>
    <n v="6.364355848648545"/>
    <n v="2.8436119794864392E-2"/>
    <n v="3.814172185863917E-2"/>
    <n v="2.8391663642496857E-3"/>
    <n v="2.9637917938286481E-3"/>
    <n v="3.5471678433872268E-3"/>
    <n v="3.693452971929528E-3"/>
    <m/>
    <m/>
    <m/>
    <n v="0"/>
    <m/>
    <n v="0"/>
    <m/>
    <n v="0"/>
    <m/>
    <n v="70.456883606093413"/>
    <n v="65.372035099867858"/>
    <n v="32.179021985610845"/>
    <n v="1.6879321752789385"/>
    <n v="70.456883606093442"/>
    <n v="13.663728379495987"/>
    <n v="74.568966210948346"/>
    <n v="49.723933358582521"/>
    <s v="Resto"/>
    <n v="2025"/>
    <n v="2"/>
    <d v="2026-08-03T00:00:00"/>
    <n v="1.0336597699512124"/>
    <s v="31 AP Gpo y Col"/>
    <n v="-16.093543718202575"/>
    <n v="-18.825847033054487"/>
    <n v="70.456883606093399"/>
    <n v="64.90617953926828"/>
    <n v="4.0549201498893086E-5"/>
    <n v="1.2378151536234031E-4"/>
    <m/>
    <m/>
    <m/>
    <m/>
    <n v="3.8338688060602651E-6"/>
    <n v="2.2058680885377876E-4"/>
    <x v="21"/>
    <x v="21"/>
  </r>
  <r>
    <n v="2026"/>
    <n v="6"/>
    <n v="39"/>
    <x v="6"/>
    <s v="Gastos Medicos"/>
    <n v="27"/>
    <s v="670671cd97404156226e507973f2ab8330d3022ca96e0c93bdbdb320c41adcaf"/>
    <s v="62494afd1a4895e2be1120874c058412e30b56ad7bf55525b0ac454fd367add2"/>
    <x v="21"/>
    <n v="218674.41302000001"/>
    <n v="212018.26477000001"/>
    <n v="421246.19102000003"/>
    <n v="451268.87134000007"/>
    <n v="68468.540650000024"/>
    <n v="70238.812490000011"/>
    <n v="147193.39337000003"/>
    <n v="122767.97468999999"/>
    <n v="35563119.782749981"/>
    <n v="35274659.092"/>
    <n v="145.131"/>
    <n v="140.405"/>
    <n v="0"/>
    <n v="0"/>
    <n v="41633.520270000001"/>
    <n v="36774.959670000004"/>
    <n v="120220.75973999999"/>
    <n v="130330.78548999999"/>
    <n v="0"/>
    <n v="0"/>
    <n v="0"/>
    <n v="0"/>
    <n v="0"/>
    <n v="0"/>
    <s v="Gastos Medicos"/>
    <s v="Accidentes y Enfermedades"/>
    <s v="Gastos Medicos"/>
    <x v="22"/>
    <x v="0"/>
    <n v="16937240.937909998"/>
    <n v="16996819.43369"/>
    <n v="558940177.29368985"/>
    <n v="533186385.44996989"/>
    <n v="535437122.91273993"/>
    <n v="512068683.5256899"/>
    <n v="98610475.131789997"/>
    <n v="90208136.069440037"/>
    <n v="71280271.095210001"/>
    <n v="60948248.666680008"/>
    <n v="885448.32408000005"/>
    <n v="873224.77632000006"/>
    <n v="0.22175576451461987"/>
    <n v="0.23503230862324159"/>
    <n v="6656.1482499999984"/>
    <n v="3.1394220951768803"/>
    <n v="24.696462466876028"/>
    <n v="24.279918586769949"/>
    <n v="1.2910863925336811"/>
    <n v="1.247399642016265"/>
    <n v="3.91230442726073E-2"/>
    <n v="4.0840353360339809E-2"/>
    <n v="3.9764380816114102E-2"/>
    <n v="4.1404263059051781E-2"/>
    <m/>
    <m/>
    <m/>
    <n v="0"/>
    <m/>
    <n v="0"/>
    <m/>
    <n v="0"/>
    <m/>
    <n v="-2.5203612892117477"/>
    <n v="31.310723419542402"/>
    <n v="33.128661139735257"/>
    <n v="9.6055387553935778E-2"/>
    <n v="13.2116000767867"/>
    <n v="-7.7572046481494734"/>
    <n v="34.630891004216174"/>
    <n v="28.216633185888124"/>
    <s v="Resto"/>
    <n v="2025"/>
    <n v="2"/>
    <d v="2026-08-03T00:00:00"/>
    <n v="1.0336597699512124"/>
    <s v="32 Gastos Medicos"/>
    <n v="3.1394220951768803"/>
    <n v="-0.21917743780920537"/>
    <n v="-2.5203612892117482"/>
    <n v="-5.6946574254416635"/>
    <n v="1.1845029164857662E-3"/>
    <n v="4.9175619095463548E-6"/>
    <m/>
    <m/>
    <m/>
    <m/>
    <n v="1.2771949310360871E-3"/>
    <n v="5.5240186096770682E-6"/>
    <x v="22"/>
    <x v="21"/>
  </r>
  <r>
    <n v="2026"/>
    <n v="6"/>
    <n v="27"/>
    <x v="34"/>
    <s v="GMM. Individual"/>
    <n v="21"/>
    <s v="6f4b6612125fb3a0daecd2799dfd6c9c299424fd920f9b308110a2c1fbd8f443"/>
    <s v="62494afd1a4895e2be1120874c058412e30b56ad7bf55525b0ac454fd367add2"/>
    <x v="21"/>
    <n v="92727.810239999992"/>
    <n v="65044.346359999996"/>
    <n v="173441.77606999999"/>
    <n v="121208.39877"/>
    <n v="64879.823940000002"/>
    <n v="30499.243230000004"/>
    <n v="135570.36781000003"/>
    <n v="66630.407009999995"/>
    <n v="35563119.782749981"/>
    <n v="35274659.092"/>
    <n v="145.131"/>
    <n v="140.405"/>
    <n v="0"/>
    <n v="0"/>
    <n v="29676.497149999999"/>
    <n v="11091.231730000001"/>
    <n v="26283.781660000001"/>
    <n v="19856.651550000002"/>
    <n v="0"/>
    <n v="0"/>
    <n v="0"/>
    <n v="0"/>
    <n v="0"/>
    <n v="0"/>
    <s v="GMM. Individual"/>
    <s v="Accidentes y Enfermedades"/>
    <s v="Gastos Medicos"/>
    <x v="23"/>
    <x v="0"/>
    <n v="7862685.1248199996"/>
    <n v="7432464.5520399995"/>
    <n v="558940177.29368985"/>
    <n v="533186385.44996989"/>
    <n v="535437122.91273993"/>
    <n v="512068683.5256899"/>
    <n v="47491324.482370012"/>
    <n v="42836881.990619987"/>
    <n v="33535124.903859999"/>
    <n v="29112160.675519999"/>
    <n v="97245.675569999992"/>
    <n v="71148.676430000007"/>
    <n v="0.19525210393831596"/>
    <n v="0.15184192531623283"/>
    <n v="27683.463879999996"/>
    <n v="42.560907179819637"/>
    <n v="95.354173536747226"/>
    <n v="91.420318161496951"/>
    <n v="1.1793402478663142"/>
    <n v="0.87513833271020691"/>
    <n v="1.6589934666886012E-2"/>
    <n v="1.7318151146406752E-2"/>
    <n v="1.219917614833833E-2"/>
    <n v="1.2702269920542172E-2"/>
    <m/>
    <m/>
    <m/>
    <n v="0"/>
    <m/>
    <n v="0"/>
    <m/>
    <n v="0"/>
    <m/>
    <n v="112.72601241522673"/>
    <n v="69.968031998250297"/>
    <n v="46.889921932947544"/>
    <n v="0.19346826387556448"/>
    <n v="167.56719066404355"/>
    <n v="32.367643123596011"/>
    <n v="112.90801884556517"/>
    <n v="55.856505826633196"/>
    <s v="Resto"/>
    <n v="2025"/>
    <n v="2"/>
    <d v="2026-08-03T00:00:00"/>
    <n v="1.0336597699512124"/>
    <s v="33 GMM. Individual"/>
    <n v="42.560907179819637"/>
    <n v="37.918598869866379"/>
    <n v="112.72601241522671"/>
    <n v="105.79886980148908"/>
    <n v="4.8770123973805173E-4"/>
    <n v="3.8123384092338935E-6"/>
    <m/>
    <m/>
    <m/>
    <m/>
    <n v="3.4304770911488034E-4"/>
    <n v="2.3055970283740432E-6"/>
    <x v="23"/>
    <x v="21"/>
  </r>
  <r>
    <n v="2026"/>
    <n v="6"/>
    <n v="120"/>
    <x v="56"/>
    <s v="GMM. Gpo y Col"/>
    <n v="234"/>
    <s v="114bd151f8fb0c58642d2170da4ae7d7c57977260ac2cc8905306cab6b2acabc"/>
    <s v="62494afd1a4895e2be1120874c058412e30b56ad7bf55525b0ac454fd367add2"/>
    <x v="21"/>
    <n v="5771.3227200000001"/>
    <n v="3755.2076299999999"/>
    <n v="6754.2430999999997"/>
    <n v="3767.4525199999998"/>
    <n v="1047.4037699999999"/>
    <n v="228.8313"/>
    <n v="2179.08475"/>
    <n v="252.00453000000002"/>
    <n v="35563119.782749981"/>
    <n v="35274659.092"/>
    <n v="145.131"/>
    <n v="140.405"/>
    <n v="0"/>
    <n v="0"/>
    <n v="1047.4037700000001"/>
    <n v="228.8313"/>
    <n v="3372.5534500000003"/>
    <n v="2159.7897699999999"/>
    <n v="0"/>
    <n v="0"/>
    <n v="0"/>
    <n v="0"/>
    <n v="0"/>
    <n v="0"/>
    <s v="GMM. Gpo y Col"/>
    <s v="Accidentes y Enfermedades"/>
    <s v="Gastos Medicos"/>
    <x v="24"/>
    <x v="0"/>
    <n v="1534431.5230099999"/>
    <n v="1641820.7880200001"/>
    <n v="558940177.29368985"/>
    <n v="533186385.44996989"/>
    <n v="535437122.91273993"/>
    <n v="512068683.5256899"/>
    <n v="51119150.649419993"/>
    <n v="47371254.078819998"/>
    <n v="37745146.191339992"/>
    <n v="31836731.141160015"/>
    <n v="61756.952119999994"/>
    <n v="47814.806799999998"/>
    <n v="1.1289942510156871E-2"/>
    <n v="7.9271864404345128E-3"/>
    <n v="2016.1150900000002"/>
    <n v="53.688511758802534"/>
    <n v="9.3452194803683586"/>
    <n v="7.8536501165994466"/>
    <n v="0.37612123013992516"/>
    <n v="0.22872213931026528"/>
    <n v="1.0325474808313005E-3"/>
    <n v="1.0778712332466629E-3"/>
    <n v="7.0429548324473488E-4"/>
    <n v="7.3334061441615291E-4"/>
    <m/>
    <m/>
    <m/>
    <n v="0"/>
    <m/>
    <n v="0"/>
    <m/>
    <n v="0"/>
    <m/>
    <n v="357.71875176166895"/>
    <n v="18.148417976529302"/>
    <n v="6.0937056628210993"/>
    <n v="2.7749363181438932E-3"/>
    <n v="357.71875176166901"/>
    <n v="56.151931861405217"/>
    <n v="31.056698893830724"/>
    <n v="10.595072871374885"/>
    <s v="Resto"/>
    <n v="2025"/>
    <n v="2"/>
    <d v="2026-08-03T00:00:00"/>
    <n v="1.0336597699512124"/>
    <s v="34 GMM. Gpo y Col"/>
    <n v="53.688511758802534"/>
    <n v="48.683847651395446"/>
    <n v="357.7187517616689"/>
    <n v="342.81374303971671"/>
    <n v="1.899226822972986E-5"/>
    <n v="1.2746280188264723E-8"/>
    <m/>
    <m/>
    <m/>
    <m/>
    <n v="1.0662759093431451E-5"/>
    <n v="6.284028486140881E-9"/>
    <x v="24"/>
    <x v="21"/>
  </r>
  <r>
    <n v="2026"/>
    <n v="6"/>
    <n v="8"/>
    <x v="40"/>
    <s v="Daños"/>
    <n v="8"/>
    <s v="2c624232cdd221771294dfbb310aca000a0df6ac8b66b696d90ef06fdefb64a3"/>
    <s v="62494afd1a4895e2be1120874c058412e30b56ad7bf55525b0ac454fd367add2"/>
    <x v="21"/>
    <n v="1852951.74355"/>
    <n v="1559014.3855399999"/>
    <n v="3059674.2961299997"/>
    <n v="2575608.2899099998"/>
    <n v="674426.75807999994"/>
    <n v="613961.12569000002"/>
    <n v="1365902.5487500003"/>
    <n v="1121658.0854700003"/>
    <n v="35563119.782749981"/>
    <n v="35274659.092"/>
    <n v="145.131"/>
    <n v="140.405"/>
    <n v="0"/>
    <n v="0"/>
    <n v="632803.99138999998"/>
    <n v="572031.51373999997"/>
    <n v="1268892.7419499999"/>
    <n v="1080368.1464800001"/>
    <n v="0"/>
    <n v="0"/>
    <n v="0"/>
    <n v="0"/>
    <n v="0"/>
    <n v="0"/>
    <s v="Daños"/>
    <s v="Totales"/>
    <s v="Daños Total"/>
    <x v="28"/>
    <x v="0"/>
    <n v="2110711.4658499998"/>
    <n v="1860236.7715"/>
    <n v="558940177.29368985"/>
    <n v="533186385.44996989"/>
    <n v="535437122.91273993"/>
    <n v="512068683.5256899"/>
    <n v="201069995.49796006"/>
    <n v="200376876.12440008"/>
    <n v="90289903.28847003"/>
    <n v="82104617.787379965"/>
    <n v="1852951.74355"/>
    <n v="1559014.3855399999"/>
    <n v="0.92154562343380508"/>
    <n v="0.77804106725973521"/>
    <n v="293937.35801000008"/>
    <n v="18.854050401092891"/>
    <n v="100"/>
    <n v="100"/>
    <n v="87.788017146332322"/>
    <n v="83.807309339600366"/>
    <n v="0.33151163913850912"/>
    <n v="0.3460633684624021"/>
    <n v="0.29239576029765035"/>
    <n v="0.30445415540858511"/>
    <m/>
    <m/>
    <m/>
    <n v="0"/>
    <m/>
    <n v="0"/>
    <m/>
    <n v="0"/>
    <m/>
    <n v="9.8484464015609507"/>
    <n v="36.397426993316692"/>
    <n v="39.381363724706148"/>
    <n v="0.74695700572992396"/>
    <n v="10.623973713032587"/>
    <n v="17.450032758207556"/>
    <n v="49.870565924864849"/>
    <n v="52.94783223697992"/>
    <s v="Resto"/>
    <n v="2025"/>
    <n v="2"/>
    <d v="2026-08-03T00:00:00"/>
    <n v="1.0336597699512124"/>
    <s v="38 Daños Total"/>
    <n v="18.854050401092891"/>
    <n v="14.983724680223029"/>
    <n v="9.8484464015609543"/>
    <n v="6.2713763221583676"/>
    <n v="8.6035036150402793E-3"/>
    <n v="8.4924633607000053E-5"/>
    <m/>
    <m/>
    <m/>
    <m/>
    <n v="7.2895651819270381E-3"/>
    <n v="6.0534790234266777E-5"/>
    <x v="28"/>
    <x v="21"/>
  </r>
  <r>
    <n v="2026"/>
    <n v="6"/>
    <n v="12"/>
    <x v="42"/>
    <s v="Automoviles"/>
    <n v="12"/>
    <s v="6b51d431df5d7f141cbececcf79edf3dd861c3b4069f0b11661a3eefacbba918"/>
    <s v="62494afd1a4895e2be1120874c058412e30b56ad7bf55525b0ac454fd367add2"/>
    <x v="21"/>
    <n v="332126.52279000002"/>
    <n v="292861.21198000002"/>
    <n v="710996.84034"/>
    <n v="585585.76559000008"/>
    <n v="195826.34203000003"/>
    <n v="134432.00461999999"/>
    <n v="372085.98000000004"/>
    <n v="311064.98719000001"/>
    <n v="35563119.782749981"/>
    <n v="35274659.092"/>
    <n v="145.131"/>
    <n v="140.405"/>
    <n v="0"/>
    <n v="0"/>
    <n v="169135.36231999999"/>
    <n v="121387.16705"/>
    <n v="279388.21066000004"/>
    <n v="262916.16742000001"/>
    <n v="0"/>
    <n v="0"/>
    <n v="0"/>
    <n v="0"/>
    <n v="0"/>
    <n v="0"/>
    <s v="Automoviles"/>
    <s v="Totales"/>
    <s v="Automoviles Total"/>
    <x v="29"/>
    <x v="0"/>
    <n v="2879749.4015600001"/>
    <n v="4354857.8661599997"/>
    <n v="558940177.29368985"/>
    <n v="533186385.44996989"/>
    <n v="535437122.91273993"/>
    <n v="512068683.5256899"/>
    <n v="111867630.92766999"/>
    <n v="104683930.16637003"/>
    <n v="65593449.113900006"/>
    <n v="57891971.036489993"/>
    <n v="332126.52279000002"/>
    <n v="292861.21198000002"/>
    <n v="0.29689242548163225"/>
    <n v="0.27975756308973809"/>
    <n v="39265.310809999995"/>
    <n v="13.407480814728533"/>
    <n v="100"/>
    <n v="100"/>
    <n v="11.533174470323095"/>
    <n v="6.7249315817105515"/>
    <n v="5.9420763845982619E-2"/>
    <n v="6.202904292165163E-2"/>
    <n v="5.4926611026057386E-2"/>
    <n v="5.7191783329453995E-2"/>
    <m/>
    <m/>
    <m/>
    <n v="0"/>
    <m/>
    <n v="0"/>
    <m/>
    <n v="0"/>
    <m/>
    <n v="45.669435327951781"/>
    <n v="58.961368211420705"/>
    <n v="45.902973531769916"/>
    <n v="0.29854557837011525"/>
    <n v="39.335455658448851"/>
    <n v="6.2651313540891929"/>
    <n v="60.537759242042014"/>
    <n v="46.169533140990893"/>
    <s v="Resto"/>
    <n v="2025"/>
    <n v="2"/>
    <d v="2026-08-03T00:00:00"/>
    <n v="1.0336597699512124"/>
    <s v="39 Automoviles Total"/>
    <n v="13.407480814728533"/>
    <n v="9.7145154639047782"/>
    <n v="45.669435327951774"/>
    <n v="40.925901890161803"/>
    <n v="1.999253284535716E-3"/>
    <n v="8.8145112308366563E-6"/>
    <m/>
    <m/>
    <m/>
    <m/>
    <n v="1.6573427040903468E-3"/>
    <n v="7.8264294105908791E-6"/>
    <x v="29"/>
    <x v="21"/>
  </r>
  <r>
    <n v="2026"/>
    <n v="6"/>
    <n v="3"/>
    <x v="19"/>
    <s v="Automoviles Residentes"/>
    <n v="3"/>
    <s v="4e07408562bedb8b60ce05c1decfe3ad16b72230967de01f640b7e4729b49fce"/>
    <s v="62494afd1a4895e2be1120874c058412e30b56ad7bf55525b0ac454fd367add2"/>
    <x v="21"/>
    <n v="250950.76559"/>
    <n v="233346.25516"/>
    <n v="504554.42645000003"/>
    <n v="477536.84470999998"/>
    <n v="200593.48507"/>
    <n v="145163.40725999998"/>
    <n v="367068.81844"/>
    <n v="306532.12047000002"/>
    <n v="35563119.782749981"/>
    <n v="35274659.092"/>
    <n v="145.131"/>
    <n v="140.405"/>
    <n v="6102.2460199999996"/>
    <n v="10189.56748"/>
    <n v="200612.08911"/>
    <n v="141805.35657"/>
    <n v="249422.62072000001"/>
    <n v="208282.17079"/>
    <n v="0"/>
    <n v="0"/>
    <n v="0"/>
    <n v="0"/>
    <n v="0"/>
    <n v="0"/>
    <s v="Automoviles Residentes"/>
    <s v="Automóviles"/>
    <s v="Automóviles"/>
    <x v="30"/>
    <x v="0"/>
    <n v="17351290.107669998"/>
    <n v="15439688.598989999"/>
    <n v="558940177.29368985"/>
    <n v="533186385.44996989"/>
    <n v="535437122.91273993"/>
    <n v="512068683.5256899"/>
    <n v="70203684.327219978"/>
    <n v="63495573.047850005"/>
    <n v="41862778.105490007"/>
    <n v="35779806.134049997"/>
    <n v="250950.76559"/>
    <n v="233346.25516"/>
    <n v="0.35746096233399421"/>
    <n v="0.36750003812730569"/>
    <n v="17604.510429999995"/>
    <n v="7.5443723825475484"/>
    <n v="100"/>
    <n v="100"/>
    <n v="1.4462945638783899"/>
    <n v="1.5113404241537913"/>
    <n v="4.4897607254691996E-2"/>
    <n v="4.6868391236088686E-2"/>
    <n v="4.3764481151009331E-2"/>
    <n v="4.5569327449077109E-2"/>
    <m/>
    <m/>
    <m/>
    <n v="0"/>
    <m/>
    <n v="0"/>
    <m/>
    <n v="0"/>
    <m/>
    <n v="38.184607854181898"/>
    <n v="79.933402314351554"/>
    <n v="62.209443712934188"/>
    <n v="0.47916907130368774"/>
    <n v="41.470036084970438"/>
    <n v="19.752266732172565"/>
    <n v="80.430591471976257"/>
    <n v="68.083291062380425"/>
    <s v="Resto"/>
    <n v="2025"/>
    <n v="2"/>
    <d v="2026-08-03T00:00:00"/>
    <n v="1.0336597699512124"/>
    <s v="41 Automoviles Residentes"/>
    <n v="7.5443723825475484"/>
    <n v="4.0423314410538902"/>
    <n v="38.184607854181905"/>
    <n v="33.684807971876538"/>
    <n v="1.4187574924029471E-3"/>
    <n v="1.2777833959274522E-5"/>
    <m/>
    <m/>
    <m/>
    <m/>
    <n v="1.3515393508874572E-3"/>
    <n v="1.3505627802357113E-5"/>
    <x v="30"/>
    <x v="21"/>
  </r>
  <r>
    <n v="2026"/>
    <n v="6"/>
    <n v="103"/>
    <x v="59"/>
    <s v="Camiones"/>
    <n v="205"/>
    <s v="f8809aff4d69bece79dabe35be0c708b890d7eafb841f121330667b77d2e2590"/>
    <s v="62494afd1a4895e2be1120874c058412e30b56ad7bf55525b0ac454fd367add2"/>
    <x v="21"/>
    <n v="4393.6614400000008"/>
    <n v="5649.2283499999994"/>
    <n v="8208.1432400000031"/>
    <n v="7590.3761699999995"/>
    <n v="166.37637000000001"/>
    <n v="-132.81608999999997"/>
    <n v="3823.2887499999997"/>
    <n v="2660.876369999999"/>
    <n v="35563119.782749981"/>
    <n v="35274659.092"/>
    <n v="145.131"/>
    <n v="140.405"/>
    <n v="0"/>
    <n v="0"/>
    <n v="166.37637000000001"/>
    <n v="-132.81609"/>
    <n v="4447.6971399999993"/>
    <n v="2758.0597799999996"/>
    <n v="0"/>
    <n v="0"/>
    <n v="0"/>
    <n v="0"/>
    <n v="0"/>
    <n v="0"/>
    <s v="Camiones"/>
    <s v="Automóviles"/>
    <s v="Automóviles"/>
    <x v="31"/>
    <x v="0"/>
    <n v="785158.79136999999"/>
    <n v="1638035.7448499999"/>
    <n v="558940177.29368985"/>
    <n v="533186385.44996989"/>
    <n v="535437122.91273993"/>
    <n v="512068683.5256899"/>
    <n v="37709407.170060001"/>
    <n v="36344121.306299999"/>
    <n v="21653502.093650013"/>
    <n v="20013592.176389989"/>
    <n v="402699.36192"/>
    <n v="285486.88752999995"/>
    <n v="1.165136704532555E-2"/>
    <n v="1.5543719718491984E-2"/>
    <n v="-1255.5669099999986"/>
    <n v="-22.225458632770589"/>
    <n v="1.0910524960982786"/>
    <n v="1.9788048406974064"/>
    <n v="0.5595888995057462"/>
    <n v="0.34487820963377797"/>
    <n v="7.8607006947925898E-4"/>
    <n v="8.2057467664901418E-4"/>
    <n v="1.0595222429080722E-3"/>
    <n v="1.1032169183055663E-3"/>
    <m/>
    <m/>
    <m/>
    <n v="0"/>
    <m/>
    <n v="0"/>
    <m/>
    <n v="0"/>
    <m/>
    <n v="-225.2682336906621"/>
    <n v="3.7867362397408568"/>
    <n v="-2.3510483515859293"/>
    <n v="7.6835778933325826E-4"/>
    <n v="-225.26823369066199"/>
    <n v="61.261810648643731"/>
    <n v="3.7407306469612731"/>
    <n v="-4.8155624096008545"/>
    <s v="Resto"/>
    <n v="2025"/>
    <n v="2"/>
    <d v="2026-08-03T00:00:00"/>
    <n v="1.0336597699512124"/>
    <s v="42 Camiones"/>
    <n v="-22.225458632770589"/>
    <n v="-24.758084208984666"/>
    <n v="-225.26823369066204"/>
    <n v="-221.18903853303161"/>
    <n v="2.3080492628718677E-5"/>
    <n v="1.3575435402489823E-8"/>
    <m/>
    <m/>
    <m/>
    <m/>
    <n v="2.1482514271801063E-5"/>
    <n v="2.4160722268703651E-8"/>
    <x v="31"/>
    <x v="21"/>
  </r>
  <r>
    <n v="2026"/>
    <n v="6"/>
    <n v="37"/>
    <x v="27"/>
    <s v="Otros Automoviles y Obligatorios"/>
    <n v="25"/>
    <s v="b7a56873cd771f2c446d369b649430b65a756ba278ff97ec81bb6f55b2e73569"/>
    <s v="62494afd1a4895e2be1120874c058412e30b56ad7bf55525b0ac454fd367add2"/>
    <x v="21"/>
    <n v="-156.01429999999999"/>
    <n v="4701.4137199999996"/>
    <n v="6622.3358200000002"/>
    <n v="10796.011210000001"/>
    <n v="351.00851"/>
    <n v="449.99629000000016"/>
    <n v="895.48502999999982"/>
    <n v="763.62282000000005"/>
    <n v="35563119.782749981"/>
    <n v="35274659.092"/>
    <n v="145.131"/>
    <n v="140.405"/>
    <n v="0"/>
    <n v="0"/>
    <n v="351.00851"/>
    <n v="449.99628999999999"/>
    <n v="-156.01429999999999"/>
    <n v="4701.4137199999996"/>
    <n v="0"/>
    <n v="0"/>
    <n v="0"/>
    <n v="0"/>
    <n v="0"/>
    <n v="0"/>
    <s v="Otros Automoviles y Obligatorios"/>
    <s v="Automóviles"/>
    <s v="Automóviles"/>
    <x v="33"/>
    <x v="0"/>
    <n v="7921715.0272200005"/>
    <n v="7089738.4457900003"/>
    <n v="558940177.29368985"/>
    <n v="533186385.44996989"/>
    <n v="535437122.91273993"/>
    <n v="512068683.5256899"/>
    <n v="2871037.3136300002"/>
    <n v="3742304.2039899998"/>
    <n v="1507098.5276000006"/>
    <n v="1502862.6272099994"/>
    <n v="1978224.5604999999"/>
    <n v="1469403.8321800001"/>
    <n v="-5.4340742720178402E-3"/>
    <n v="0.1256288495998644"/>
    <n v="-4857.4280199999994"/>
    <n v="-103.31845502845897"/>
    <n v="-7.8865818934412118E-3"/>
    <n v="0.31995382188605059"/>
    <n v="-1.9694510527570783E-3"/>
    <n v="6.6312936026459116E-2"/>
    <n v="-2.7912522008240561E-5"/>
    <n v="-2.9137744344526071E-5"/>
    <n v="8.8175802089026604E-4"/>
    <n v="9.1812170344608365E-4"/>
    <m/>
    <m/>
    <m/>
    <n v="0"/>
    <m/>
    <n v="0"/>
    <m/>
    <n v="0"/>
    <m/>
    <n v="-21.997465801329184"/>
    <n v="-224.98483151864926"/>
    <n v="9.571510120151693"/>
    <n v="2.329034920888472E-2"/>
    <n v="-21.997465801329163"/>
    <n v="-103.31845502845897"/>
    <n v="-224.98483151864926"/>
    <n v="9.5715101201516894"/>
    <s v="Resto"/>
    <n v="2025"/>
    <n v="2"/>
    <d v="2026-08-03T00:00:00"/>
    <n v="1.0336597699512124"/>
    <s v="44 Otros Automoviles y Obligatorios"/>
    <n v="-103.31845502845897"/>
    <n v="-103.21039390806087"/>
    <n v="-21.997465801329188"/>
    <n v="-24.537515664025076"/>
    <n v="1.8621357913633295E-5"/>
    <n v="2.952916319380622E-9"/>
    <m/>
    <m/>
    <m/>
    <m/>
    <n v="3.0555200388355623E-5"/>
    <n v="1.578260785178535E-6"/>
    <x v="33"/>
    <x v="21"/>
  </r>
  <r>
    <n v="2026"/>
    <n v="6"/>
    <n v="80"/>
    <x v="51"/>
    <s v="Daños Sin Autos"/>
    <n v="52"/>
    <s v="41cfc0d1f2d127b04555b7246d84019b4d27710a3f3aff6e7764375b1e06e05d"/>
    <s v="62494afd1a4895e2be1120874c058412e30b56ad7bf55525b0ac454fd367add2"/>
    <x v="21"/>
    <n v="808287.88193000015"/>
    <n v="855982.06087000004"/>
    <n v="1158545.5153900003"/>
    <n v="1241875.9361800002"/>
    <n v="126147.89899999999"/>
    <n v="268635.42267000006"/>
    <n v="308675.58641000011"/>
    <n v="586818.03462000005"/>
    <n v="35563119.782749981"/>
    <n v="35274659.092"/>
    <n v="145.131"/>
    <n v="140.405"/>
    <n v="-354.01029999999997"/>
    <n v="1576.3525500000001"/>
    <n v="31258.233820000001"/>
    <n v="32728.83193"/>
    <n v="66979.428950000001"/>
    <n v="52741.573380000002"/>
    <n v="0"/>
    <n v="0"/>
    <n v="0"/>
    <n v="0"/>
    <n v="0"/>
    <n v="0"/>
    <s v="Daños Sin Autos"/>
    <s v="Totales"/>
    <s v="Daños Sin Autos Total"/>
    <x v="34"/>
    <x v="0"/>
    <n v="866044.95096000005"/>
    <n v="914305.01283000002"/>
    <n v="558940177.29368985"/>
    <n v="533186385.44996989"/>
    <n v="535437122.91273993"/>
    <n v="512068683.5256899"/>
    <n v="89202364.570290014"/>
    <n v="95692945.958029971"/>
    <n v="24696454.174569987"/>
    <n v="24212646.750889998"/>
    <n v="832804.37485999998"/>
    <n v="884374.56228999991"/>
    <n v="0.90612831377702152"/>
    <n v="0.89450904902167583"/>
    <n v="-47694.178939999896"/>
    <n v="-5.5718666453739241"/>
    <n v="97.056152240540143"/>
    <n v="96.789538886500722"/>
    <n v="93.330938657863328"/>
    <n v="93.621061774617644"/>
    <n v="0.14461080358252595"/>
    <n v="0.15095850611421402"/>
    <n v="0.16054086980252028"/>
    <n v="0.16716157195484038"/>
    <m/>
    <m/>
    <m/>
    <n v="0"/>
    <m/>
    <n v="0"/>
    <m/>
    <n v="0"/>
    <m/>
    <n v="-53.041226750292012"/>
    <n v="15.606803197245597"/>
    <n v="31.383300532836557"/>
    <n v="0.51079356618690175"/>
    <n v="-4.493280154773915"/>
    <n v="26.995507827225907"/>
    <n v="46.668408957822265"/>
    <n v="62.055092088722205"/>
    <s v="Resto"/>
    <n v="2025"/>
    <n v="2"/>
    <d v="2026-08-03T00:00:00"/>
    <n v="1.0336597699512124"/>
    <s v="46 Daños Sin Autos Total"/>
    <n v="-5.5718666453739241"/>
    <n v="-8.6467945259367394"/>
    <n v="-53.041226750292012"/>
    <n v="-54.570377396109372"/>
    <n v="3.2577162028173835E-3"/>
    <n v="8.210685210283884E-5"/>
    <m/>
    <m/>
    <m/>
    <m/>
    <n v="3.5147951728976248E-3"/>
    <n v="8.0014643878166289E-5"/>
    <x v="34"/>
    <x v="21"/>
  </r>
  <r>
    <n v="2026"/>
    <n v="6"/>
    <n v="10"/>
    <x v="17"/>
    <s v="Responsabilidad Civil y Riesgos Profesionales"/>
    <n v="10"/>
    <s v="4a44dc15364204a80fe80e9039455cc1608281820fe2b24f1e5233ade6af1dd5"/>
    <s v="62494afd1a4895e2be1120874c058412e30b56ad7bf55525b0ac454fd367add2"/>
    <x v="21"/>
    <n v="114218.65156"/>
    <n v="144496.32783000002"/>
    <n v="278511.95831999998"/>
    <n v="306214.10342"/>
    <n v="125425.04543999997"/>
    <n v="65546.66859999999"/>
    <n v="137287.89006000001"/>
    <n v="151118.27969000002"/>
    <n v="35563119.782749981"/>
    <n v="35274659.092"/>
    <n v="145.131"/>
    <n v="140.405"/>
    <n v="237.90845999999999"/>
    <n v="273.16030000000001"/>
    <n v="120784.55477"/>
    <n v="56342.476350000004"/>
    <n v="91487.972430000009"/>
    <n v="124231.69037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3435865.2452399996"/>
    <n v="3211255.1390500003"/>
    <n v="558940177.29368985"/>
    <n v="533186385.44996989"/>
    <n v="535437122.91273993"/>
    <n v="512068683.5256899"/>
    <n v="12032871.974339999"/>
    <n v="12141199.838969996"/>
    <n v="5707796.6931599993"/>
    <n v="3790374.5277900007"/>
    <n v="114218.65156"/>
    <n v="144496.32783000002"/>
    <n v="0.94922186327229563"/>
    <n v="1.1901321924230714"/>
    <n v="-30277.676270000025"/>
    <n v="-20.953941684678469"/>
    <n v="100"/>
    <n v="100"/>
    <n v="3.3243053323536755"/>
    <n v="4.4996838174853648"/>
    <n v="2.0434861582688639E-2"/>
    <n v="2.1331851429848316E-2"/>
    <n v="2.7100528403037866E-2"/>
    <n v="2.8218153634218642E-2"/>
    <m/>
    <m/>
    <m/>
    <n v="0"/>
    <m/>
    <n v="0"/>
    <m/>
    <n v="0"/>
    <m/>
    <n v="91.352280930414807"/>
    <n v="109.81135193503239"/>
    <n v="45.362169118315357"/>
    <n v="2.197433654045605"/>
    <n v="114.37565864106713"/>
    <n v="-26.356976905392806"/>
    <n v="132.02233207476058"/>
    <n v="45.352740659162613"/>
    <s v="Resto"/>
    <n v="2025"/>
    <n v="2"/>
    <d v="2026-08-03T00:00:00"/>
    <n v="1.0336597699512124"/>
    <s v="46 Responsabilidad Civil y Riesgos Profesionales"/>
    <n v="-20.953941684678469"/>
    <n v="-23.527972536792824"/>
    <n v="91.352280930414807"/>
    <n v="85.121145751320483"/>
    <n v="7.8314827276512787E-4"/>
    <n v="9.0102214571412856E-5"/>
    <m/>
    <m/>
    <m/>
    <m/>
    <n v="8.6665650023336292E-4"/>
    <n v="1.4164146354417466E-4"/>
    <x v="35"/>
    <x v="21"/>
  </r>
  <r>
    <n v="2026"/>
    <n v="6"/>
    <n v="16"/>
    <x v="50"/>
    <s v="RC General"/>
    <n v="14"/>
    <s v="8527a891e224136950ff32ca212b45bc93f69fbb801c3b1ebedac52775f99e61"/>
    <s v="62494afd1a4895e2be1120874c058412e30b56ad7bf55525b0ac454fd367add2"/>
    <x v="21"/>
    <n v="107922.17322"/>
    <n v="154275.66290999998"/>
    <n v="140016.8272"/>
    <n v="238201.03294"/>
    <n v="11376.736559999998"/>
    <n v="14481.88855"/>
    <n v="90557.140439999974"/>
    <n v="74787.20372000002"/>
    <n v="35563119.782749981"/>
    <n v="35274659.092"/>
    <n v="145.131"/>
    <n v="140.405"/>
    <n v="0"/>
    <n v="0"/>
    <n v="20004.91675"/>
    <n v="25236.147390000002"/>
    <n v="38793.141619999995"/>
    <n v="72679.243010000006"/>
    <n v="0"/>
    <n v="0"/>
    <n v="0"/>
    <n v="0"/>
    <n v="0"/>
    <n v="0"/>
    <s v="RC General"/>
    <s v="Daños Sin Autos"/>
    <s v="Responsabilidad Civil y Riesgos Profesionales"/>
    <x v="36"/>
    <x v="0"/>
    <n v="2810084.57234"/>
    <n v="2671500.3155200002"/>
    <n v="558940177.29368985"/>
    <n v="533186385.44996989"/>
    <n v="535437122.91273993"/>
    <n v="512068683.5256899"/>
    <n v="8729513.125500001"/>
    <n v="9582692.5877899975"/>
    <n v="5055557.2443700004"/>
    <n v="2932303.7598800003"/>
    <n v="133359.24359"/>
    <n v="175929.79916"/>
    <n v="1.2362908637452623"/>
    <n v="1.6099406455610792"/>
    <n v="-46353.489689999988"/>
    <n v="-30.045885926311843"/>
    <n v="80.925903832955299"/>
    <n v="87.691604064012722"/>
    <n v="3.8405311456562874"/>
    <n v="5.774869724466817"/>
    <n v="1.9308358497781293E-2"/>
    <n v="2.0155900403937447E-2"/>
    <n v="2.8934659083577827E-2"/>
    <n v="3.0127923826113092E-2"/>
    <m/>
    <m/>
    <m/>
    <n v="0"/>
    <m/>
    <n v="0"/>
    <m/>
    <n v="0"/>
    <m/>
    <n v="-21.441623302645851"/>
    <n v="10.541611812067991"/>
    <n v="9.3870207891754909"/>
    <n v="0.22503427436549009"/>
    <n v="-20.729117480400017"/>
    <n v="-46.624180421551152"/>
    <n v="51.568179102272978"/>
    <n v="34.722633787652043"/>
    <s v="Resto"/>
    <n v="2025"/>
    <n v="2"/>
    <d v="2026-08-03T00:00:00"/>
    <n v="1.0336597699512124"/>
    <s v="47 RC General"/>
    <n v="-30.045885926311843"/>
    <n v="-32.323849580612098"/>
    <n v="-21.441623302645858"/>
    <n v="-23.999773444736068"/>
    <n v="3.9371356634441187E-4"/>
    <n v="1.5284150997800066E-4"/>
    <m/>
    <m/>
    <m/>
    <m/>
    <n v="6.7416383260637607E-4"/>
    <n v="2.5919088822296243E-4"/>
    <x v="36"/>
    <x v="21"/>
  </r>
  <r>
    <n v="2026"/>
    <n v="6"/>
    <n v="9"/>
    <x v="16"/>
    <s v="Maritimo y Transportes"/>
    <n v="9"/>
    <s v="19581e27de7ced00ff1ce50b2047e7a567c76b1cbaebabe5ef03f7c3017bb5b7"/>
    <s v="62494afd1a4895e2be1120874c058412e30b56ad7bf55525b0ac454fd367add2"/>
    <x v="21"/>
    <n v="84878.975279999999"/>
    <n v="68442.901469999997"/>
    <n v="137725.10576999999"/>
    <n v="110821.86815000001"/>
    <n v="32808.860920000006"/>
    <n v="45365.629959999998"/>
    <n v="64055.301149999999"/>
    <n v="58694.392169999999"/>
    <n v="35563119.782749981"/>
    <n v="35274659.092"/>
    <n v="145.131"/>
    <n v="140.405"/>
    <n v="0"/>
    <n v="0"/>
    <n v="47364.048299999995"/>
    <n v="57187.548240000004"/>
    <n v="100530.88398"/>
    <n v="96743.396689999994"/>
    <n v="0"/>
    <n v="0"/>
    <n v="0"/>
    <n v="0"/>
    <n v="0"/>
    <n v="0"/>
    <s v="Maritimo y Transportes"/>
    <s v="Daños Sin Autos"/>
    <s v="Maritimo y Transportes"/>
    <x v="40"/>
    <x v="0"/>
    <n v="2096632.9897100001"/>
    <n v="1704189.54003"/>
    <n v="558940177.29368985"/>
    <n v="533186385.44996989"/>
    <n v="535437122.91273993"/>
    <n v="512068683.5256899"/>
    <n v="14105050.96421"/>
    <n v="15962808.80302"/>
    <n v="3896017.91072"/>
    <n v="-67081.096579998208"/>
    <n v="84878.975279999999"/>
    <n v="68442.901469999997"/>
    <n v="0.60176298189471966"/>
    <n v="0.42876477639105282"/>
    <n v="16436.073810000002"/>
    <n v="24.014285567955195"/>
    <n v="100"/>
    <n v="100"/>
    <n v="4.0483468349765976"/>
    <n v="4.0161554722836259"/>
    <n v="1.5185699423321495E-2"/>
    <n v="1.5852276887016053E-2"/>
    <n v="1.2836580853848931E-2"/>
    <n v="1.336596118293305E-2"/>
    <m/>
    <m/>
    <m/>
    <n v="0"/>
    <m/>
    <n v="0"/>
    <m/>
    <n v="0"/>
    <m/>
    <n v="-27.679035981802979"/>
    <n v="38.65369582016001"/>
    <n v="66.282447099184907"/>
    <n v="0.84211268202144374"/>
    <n v="-17.177690323028983"/>
    <n v="3.9149827477491295"/>
    <n v="47.113928003878669"/>
    <n v="59.112611502828557"/>
    <s v="Resto"/>
    <n v="2025"/>
    <n v="2"/>
    <d v="2026-08-03T00:00:00"/>
    <n v="1.0336597699512124"/>
    <s v="51 Maritimo y Transportes"/>
    <n v="24.014285567955195"/>
    <n v="19.975923580549654"/>
    <n v="-27.679035981802979"/>
    <n v="-30.034072989402993"/>
    <n v="3.8726947076449703E-4"/>
    <n v="3.6211868637882471E-5"/>
    <m/>
    <m/>
    <m/>
    <m/>
    <n v="3.1365143318845963E-4"/>
    <n v="1.8383923347366953E-5"/>
    <x v="40"/>
    <x v="21"/>
  </r>
  <r>
    <n v="2026"/>
    <n v="6"/>
    <n v="9"/>
    <x v="16"/>
    <s v="MyT Carga"/>
    <n v="9"/>
    <s v="19581e27de7ced00ff1ce50b2047e7a567c76b1cbaebabe5ef03f7c3017bb5b7"/>
    <s v="62494afd1a4895e2be1120874c058412e30b56ad7bf55525b0ac454fd367add2"/>
    <x v="21"/>
    <n v="50060.951990000001"/>
    <n v="51888.6397"/>
    <n v="99183.402730000002"/>
    <n v="89994.631739999997"/>
    <n v="27656.647879999997"/>
    <n v="42981.447839999993"/>
    <n v="47191.04058999999"/>
    <n v="52619.200600000004"/>
    <n v="35563119.782749981"/>
    <n v="35274659.092"/>
    <n v="145.131"/>
    <n v="140.405"/>
    <n v="0"/>
    <n v="0"/>
    <n v="26937.734469999999"/>
    <n v="42219.317649999997"/>
    <n v="43995.697189999999"/>
    <n v="42999.286679999997"/>
    <n v="0"/>
    <n v="0"/>
    <n v="0"/>
    <n v="0"/>
    <n v="0"/>
    <n v="0"/>
    <s v="MyT Carga"/>
    <s v="Daños Sin Autos"/>
    <s v="Maritimo y Transportes"/>
    <x v="41"/>
    <x v="0"/>
    <n v="2096632.9897100001"/>
    <n v="1704189.54003"/>
    <n v="558940177.29368985"/>
    <n v="533186385.44996989"/>
    <n v="535437122.91273993"/>
    <n v="512068683.5256899"/>
    <n v="7315033.6216200003"/>
    <n v="7755472.2297"/>
    <n v="2759672.59131"/>
    <n v="3877269.6166600003"/>
    <n v="84878.975279999999"/>
    <n v="68442.901469999997"/>
    <n v="0.68435710045189668"/>
    <n v="0.66905841660150167"/>
    <n v="-1827.6877099999983"/>
    <n v="-3.5223272773519998"/>
    <n v="58.979213432841526"/>
    <n v="75.813033324929847"/>
    <n v="2.3876831203025324"/>
    <n v="3.0447692865833789"/>
    <n v="8.9564060741505695E-3"/>
    <n v="9.3495482191582047E-3"/>
    <n v="9.731801320510056E-3"/>
    <n v="1.0133140605814221E-2"/>
    <m/>
    <m/>
    <m/>
    <n v="0"/>
    <m/>
    <n v="0"/>
    <m/>
    <n v="0"/>
    <m/>
    <n v="-35.654452630463084"/>
    <n v="55.245948749685368"/>
    <n v="82.834023186003833"/>
    <n v="1.0021713433357524"/>
    <n v="-36.195713314660829"/>
    <n v="2.3172721850371003"/>
    <n v="61.228111362042036"/>
    <n v="98.186088444200209"/>
    <s v="Resto"/>
    <n v="2025"/>
    <n v="2"/>
    <d v="2026-08-03T00:00:00"/>
    <n v="1.0336597699512124"/>
    <s v="52 MyT Carga"/>
    <n v="-3.5223272773519998"/>
    <n v="-6.6639957099214273"/>
    <n v="-35.654452630463084"/>
    <n v="-37.749780691789958"/>
    <n v="2.7889398718643709E-4"/>
    <n v="4.6834464093892737E-5"/>
    <m/>
    <m/>
    <m/>
    <m/>
    <n v="2.5470555311622072E-4"/>
    <n v="4.4763916482530862E-5"/>
    <x v="41"/>
    <x v="21"/>
  </r>
  <r>
    <n v="2026"/>
    <n v="6"/>
    <n v="12"/>
    <x v="42"/>
    <s v="MyT Cascos"/>
    <n v="12"/>
    <s v="6b51d431df5d7f141cbececcf79edf3dd861c3b4069f0b11661a3eefacbba918"/>
    <s v="62494afd1a4895e2be1120874c058412e30b56ad7bf55525b0ac454fd367add2"/>
    <x v="21"/>
    <n v="329.92597999999998"/>
    <n v="386.53338000000002"/>
    <n v="1067.07997"/>
    <n v="1303.71271"/>
    <n v="-21.39038"/>
    <n v="-23.321159999999999"/>
    <n v="-27.010440000000003"/>
    <n v="-49.323919999999951"/>
    <n v="35563119.782749981"/>
    <n v="35274659.092"/>
    <n v="145.131"/>
    <n v="140.405"/>
    <n v="0"/>
    <n v="0"/>
    <n v="-21.39038"/>
    <n v="-23.321159999999999"/>
    <n v="434.77519999999998"/>
    <n v="624.23307999999997"/>
    <n v="0"/>
    <n v="0"/>
    <n v="0"/>
    <n v="0"/>
    <n v="0"/>
    <n v="0"/>
    <s v="MyT Cascos"/>
    <s v="Daños Sin Autos"/>
    <s v="Maritimo y Transportes"/>
    <x v="42"/>
    <x v="0"/>
    <n v="2879749.4015600001"/>
    <n v="4354857.8661599997"/>
    <n v="558940177.29368985"/>
    <n v="533186385.44996989"/>
    <n v="535437122.91273993"/>
    <n v="512068683.5256899"/>
    <n v="6790017.3425900005"/>
    <n v="8207336.5733200004"/>
    <n v="1136345.31941"/>
    <n v="-3944350.71324"/>
    <n v="634194.17313999997"/>
    <n v="658432.6706699999"/>
    <n v="4.8589858221798326E-3"/>
    <n v="4.7096080019006824E-3"/>
    <n v="-56.607400000000041"/>
    <n v="-14.644893023210582"/>
    <n v="5.2022865231713192E-2"/>
    <n v="5.8705073004150302E-2"/>
    <n v="1.1456760085487804E-2"/>
    <n v="8.8759126446722614E-3"/>
    <n v="5.9027064684713744E-5"/>
    <n v="6.161806230491194E-5"/>
    <n v="7.2494983095600695E-5"/>
    <n v="7.5484674700011814E-5"/>
    <m/>
    <m/>
    <m/>
    <n v="0"/>
    <m/>
    <n v="0"/>
    <m/>
    <n v="0"/>
    <m/>
    <n v="-8.2790907484876382"/>
    <n v="-6.4833875768134419"/>
    <n v="-6.0334142422576802"/>
    <n v="-1.8823837819920855E-3"/>
    <n v="-8.2790907484876382"/>
    <n v="-30.350503052481614"/>
    <n v="-4.9198712346058384"/>
    <n v="-3.7359699040621175"/>
    <s v="Resto"/>
    <n v="2025"/>
    <n v="2"/>
    <d v="2026-08-03T00:00:00"/>
    <n v="1.0336597699512124"/>
    <s v="53 MyT Cascos"/>
    <n v="-14.644893023210582"/>
    <n v="-17.424369741294964"/>
    <n v="-8.2790907484876346"/>
    <n v="-11.265861439261112"/>
    <n v="3.0005240724622564E-6"/>
    <n v="2.3609743220144625E-9"/>
    <m/>
    <m/>
    <m/>
    <m/>
    <n v="3.689807497235469E-6"/>
    <n v="2.2180407531566938E-9"/>
    <x v="42"/>
    <x v="21"/>
  </r>
  <r>
    <n v="2026"/>
    <n v="6"/>
    <n v="76"/>
    <x v="15"/>
    <s v="Incendio"/>
    <n v="48"/>
    <s v="98010bd9270f9b100b6214a21754fd33bdc8d41b2bc9f9dd16ff54d3c34ffd71"/>
    <s v="62494afd1a4895e2be1120874c058412e30b56ad7bf55525b0ac454fd367add2"/>
    <x v="21"/>
    <n v="159872.36546"/>
    <n v="185204.34584999998"/>
    <n v="360477.00235000002"/>
    <n v="403762.74340000004"/>
    <n v="-115531.52589999999"/>
    <n v="348803.14958000003"/>
    <n v="695028.75279000006"/>
    <n v="617158.34805000003"/>
    <n v="35563119.782749981"/>
    <n v="35274659.092"/>
    <n v="145.131"/>
    <n v="140.405"/>
    <n v="0"/>
    <n v="0"/>
    <n v="-12.47359"/>
    <n v="-0.19175999999999999"/>
    <n v="254.72438"/>
    <n v="-378.00153999999998"/>
    <n v="0"/>
    <n v="0"/>
    <n v="0"/>
    <n v="0"/>
    <n v="0"/>
    <n v="0"/>
    <s v="Incendio"/>
    <s v="Daños Sin Autos"/>
    <s v="Incendio"/>
    <x v="43"/>
    <x v="0"/>
    <n v="1547102.12528"/>
    <n v="1710707.5392100001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84917401194986164"/>
    <n v="0.87565003607276215"/>
    <n v="-25331.980389999982"/>
    <n v="-13.677854195989958"/>
    <m/>
    <m/>
    <n v="10.333665945359989"/>
    <n v="10.826183997267401"/>
    <n v="2.860276858859559E-2"/>
    <n v="2.9858289352502437E-2"/>
    <n v="3.4735385393177512E-2"/>
    <n v="3.616787196882125E-2"/>
    <m/>
    <m/>
    <m/>
    <n v="0"/>
    <m/>
    <n v="0"/>
    <m/>
    <n v="0"/>
    <m/>
    <n v="-133.12227141271904"/>
    <n v="-72.264850505953092"/>
    <n v="188.33421428593334"/>
    <n v="-1.4642159423015733"/>
    <n v="6404.7924488944518"/>
    <n v="-167.38712757625274"/>
    <n v="-4.8968967948808038"/>
    <n v="5.0729952052576292E-2"/>
    <s v="Resto"/>
    <n v="2025"/>
    <n v="2"/>
    <d v="2026-08-03T00:00:00"/>
    <n v="1.0336597699512124"/>
    <s v="54 Incendio"/>
    <n v="-13.677854195989958"/>
    <n v="-16.48882126070907"/>
    <n v="-133.12227141271904"/>
    <n v="-132.04368823823179"/>
    <n v="1.0136259263869496E-3"/>
    <n v="7.2109650257102379E-5"/>
    <m/>
    <m/>
    <m/>
    <m/>
    <n v="1.1427416379960588E-3"/>
    <n v="7.6676298567422964E-5"/>
    <x v="43"/>
    <x v="21"/>
  </r>
  <r>
    <n v="2026"/>
    <n v="6"/>
    <n v="3"/>
    <x v="19"/>
    <s v="Riesgos Catastroficos"/>
    <n v="3"/>
    <s v="4e07408562bedb8b60ce05c1decfe3ad16b72230967de01f640b7e4729b49fce"/>
    <s v="62494afd1a4895e2be1120874c058412e30b56ad7bf55525b0ac454fd367add2"/>
    <x v="21"/>
    <n v="191958.00668000002"/>
    <n v="245119.05172999998"/>
    <n v="389913.42991000001"/>
    <n v="403354.50121999992"/>
    <n v="-68410.218470000007"/>
    <n v="-65021.089560000015"/>
    <n v="15252.577169999995"/>
    <n v="-19292.179049999999"/>
    <n v="35563119.782749981"/>
    <n v="35274659.092"/>
    <n v="145.131"/>
    <n v="140.405"/>
    <n v="0"/>
    <n v="0"/>
    <n v="630.2049300000001"/>
    <n v="1558.0115600000001"/>
    <n v="7313.2773399999996"/>
    <n v="10153.01476"/>
    <n v="0"/>
    <n v="0"/>
    <n v="0"/>
    <n v="0"/>
    <n v="0"/>
    <n v="0"/>
    <s v="Riesgos Catastroficos"/>
    <s v="Daños Sin Autos"/>
    <s v="Riesgos Catastroficos"/>
    <x v="44"/>
    <x v="0"/>
    <n v="17351290.107669998"/>
    <n v="15439688.598989999"/>
    <n v="558940177.29368985"/>
    <n v="533186385.44996989"/>
    <n v="535437122.91273993"/>
    <n v="512068683.5256899"/>
    <n v="23861872.30387"/>
    <n v="25393145.209070001"/>
    <n v="2047024.05226"/>
    <n v="2089187.4729500005"/>
    <n v="191958.00668000002"/>
    <n v="245119.05172999998"/>
    <n v="0.80445492388653683"/>
    <n v="0.96529614473455461"/>
    <n v="-53161.045049999957"/>
    <n v="-21.687847058317256"/>
    <n v="100"/>
    <n v="100"/>
    <n v="1.10630394333126"/>
    <n v="1.5875906444514345"/>
    <n v="3.4343211398656981E-2"/>
    <n v="3.5850709348608872E-2"/>
    <n v="4.5972488874249408E-2"/>
    <n v="4.7868393365184704E-2"/>
    <m/>
    <m/>
    <m/>
    <n v="0"/>
    <m/>
    <n v="0"/>
    <m/>
    <n v="0"/>
    <m/>
    <n v="5.2123533040346448"/>
    <n v="-35.63811671791423"/>
    <n v="-26.526330410098481"/>
    <n v="-3.3419352544720846"/>
    <n v="-59.550689726589702"/>
    <n v="-27.969401080630362"/>
    <n v="8.6172710359703135"/>
    <n v="15.345309711733346"/>
    <s v="Resto"/>
    <n v="2025"/>
    <n v="2"/>
    <d v="2026-08-03T00:00:00"/>
    <n v="1.0336597699512124"/>
    <s v="55 Riesgos Catastroficos"/>
    <n v="-21.687847058317256"/>
    <n v="-24.237979247872847"/>
    <n v="5.2123533040346537"/>
    <n v="1.786251494532445"/>
    <n v="1.0963982695891851E-3"/>
    <n v="6.4714772456529382E-5"/>
    <m/>
    <m/>
    <m/>
    <m/>
    <n v="1.1415862185198983E-3"/>
    <n v="9.3179664703939416E-5"/>
    <x v="44"/>
    <x v="21"/>
  </r>
  <r>
    <n v="2026"/>
    <n v="6"/>
    <n v="27"/>
    <x v="34"/>
    <s v="Terremoto y Erupcion Volcanica"/>
    <n v="21"/>
    <s v="6f4b6612125fb3a0daecd2799dfd6c9c299424fd920f9b308110a2c1fbd8f443"/>
    <s v="62494afd1a4895e2be1120874c058412e30b56ad7bf55525b0ac454fd367add2"/>
    <x v="21"/>
    <n v="64041.737350000003"/>
    <n v="65840.672139999995"/>
    <n v="121101.53952000002"/>
    <n v="141508.92875999998"/>
    <n v="698.7469000000001"/>
    <n v="4887.6222700000008"/>
    <n v="-5878.5485200000003"/>
    <n v="3930.5692199999971"/>
    <n v="35563119.782749981"/>
    <n v="35274659.092"/>
    <n v="145.131"/>
    <n v="140.405"/>
    <n v="0"/>
    <n v="0"/>
    <n v="-200.65961999999999"/>
    <n v="4735.5876699999999"/>
    <n v="3008.6556299999997"/>
    <n v="51672.531479999998"/>
    <n v="0"/>
    <n v="0"/>
    <n v="0"/>
    <n v="0"/>
    <n v="0"/>
    <n v="0"/>
    <s v="Terremoto y Erupcion Volcanica"/>
    <s v="Daños Sin Autos"/>
    <s v="Riesgos Catastroficos"/>
    <x v="45"/>
    <x v="0"/>
    <n v="7862685.1248199996"/>
    <n v="7432464.5520399995"/>
    <n v="558940177.29368985"/>
    <n v="533186385.44996989"/>
    <n v="535437122.91273993"/>
    <n v="512068683.5256899"/>
    <n v="9433065.3521900009"/>
    <n v="9697566.7351200003"/>
    <n v="907474.54581000016"/>
    <n v="276437.41434000002"/>
    <n v="259686.98171000002"/>
    <n v="272385.77797000005"/>
    <n v="0.67890696140604956"/>
    <n v="0.67894012939922577"/>
    <n v="-1798.9347899999921"/>
    <n v="-2.7322545951153687"/>
    <n v="24.66112738046964"/>
    <n v="24.171846500462859"/>
    <n v="0.81450212406243494"/>
    <n v="0.88585248781211623"/>
    <n v="1.1457708705085601E-2"/>
    <n v="1.1960645724677718E-2"/>
    <n v="1.2348528382703422E-2"/>
    <n v="1.2857781437965409E-2"/>
    <m/>
    <m/>
    <m/>
    <n v="0"/>
    <m/>
    <n v="0"/>
    <m/>
    <n v="0"/>
    <m/>
    <n v="-85.703745882964881"/>
    <n v="1.0910804873721935"/>
    <n v="7.4234088309536528"/>
    <n v="7.6999063304448681E-2"/>
    <n v="-104.2372696692151"/>
    <n v="-94.177456486403216"/>
    <n v="-6.6694113476855446"/>
    <n v="9.1646132565286109"/>
    <s v="Resto"/>
    <n v="2025"/>
    <n v="2"/>
    <d v="2026-08-03T00:00:00"/>
    <n v="1.0336597699512124"/>
    <s v="56 Terremoto y Erupcion Volcanica"/>
    <n v="-2.7322545951153687"/>
    <n v="-5.8996507047231184"/>
    <n v="-85.703745882964881"/>
    <n v="-86.169284582189093"/>
    <n v="3.4052563515178652E-4"/>
    <n v="4.6091466224559518E-5"/>
    <m/>
    <m/>
    <m/>
    <m/>
    <n v="4.0050288860373829E-4"/>
    <n v="4.6095969930863746E-5"/>
    <x v="45"/>
    <x v="21"/>
  </r>
  <r>
    <n v="2026"/>
    <n v="6"/>
    <n v="3"/>
    <x v="19"/>
    <s v="Huracan y Otros Riesgos Hidrometeorologicos"/>
    <n v="3"/>
    <s v="4e07408562bedb8b60ce05c1decfe3ad16b72230967de01f640b7e4729b49fce"/>
    <s v="62494afd1a4895e2be1120874c058412e30b56ad7bf55525b0ac454fd367add2"/>
    <x v="21"/>
    <n v="115098.09985"/>
    <n v="147848.05821000002"/>
    <n v="232275.18031"/>
    <n v="238200.85861000002"/>
    <n v="-70777.109789999988"/>
    <n v="-66110.824229999984"/>
    <n v="10716.782669999991"/>
    <n v="-20326.041659999995"/>
    <n v="35563119.782749981"/>
    <n v="35274659.092"/>
    <n v="145.131"/>
    <n v="140.405"/>
    <n v="0"/>
    <n v="0"/>
    <n v="-1341.1608600000002"/>
    <n v="-99.934830000000005"/>
    <n v="5441.8062599999994"/>
    <n v="7181.78694"/>
    <n v="0"/>
    <n v="0"/>
    <n v="0"/>
    <n v="0"/>
    <n v="0"/>
    <n v="0"/>
    <s v="Huracan y Otros Riesgos Hidrometeorologicos"/>
    <s v="Daños Sin Autos"/>
    <s v="Riesgos Catastroficos"/>
    <x v="46"/>
    <x v="0"/>
    <n v="17351290.107669998"/>
    <n v="15439688.598989999"/>
    <n v="558940177.29368985"/>
    <n v="533186385.44996989"/>
    <n v="535437122.91273993"/>
    <n v="512068683.5256899"/>
    <n v="14428806.951679999"/>
    <n v="15695578.629980002"/>
    <n v="1139589.9410999997"/>
    <n v="1835326.74049"/>
    <n v="191958.00668000002"/>
    <n v="245119.05172999998"/>
    <n v="0.79769658181336123"/>
    <n v="0.9419726516332223"/>
    <n v="-32749.958360000019"/>
    <n v="-22.151091300423253"/>
    <n v="59.960041178106273"/>
    <n v="60.316836723428366"/>
    <n v="0.66334029997643695"/>
    <n v="0.95758445685019611"/>
    <n v="2.0592203696518811E-2"/>
    <n v="2.1496100088069073E-2"/>
    <n v="2.7729151051977291E-2"/>
    <n v="2.8872700668206876E-2"/>
    <m/>
    <m/>
    <m/>
    <n v="0"/>
    <m/>
    <n v="0"/>
    <m/>
    <n v="0"/>
    <m/>
    <n v="7.0582776940822267"/>
    <n v="-61.492856860573085"/>
    <n v="-44.715382150029775"/>
    <n v="-6.2107524151785451"/>
    <n v="1242.0354645122227"/>
    <n v="-24.227684482101896"/>
    <n v="-24.64550915489594"/>
    <n v="-1.3915036861285668"/>
    <s v="Resto"/>
    <n v="2025"/>
    <n v="2"/>
    <d v="2026-08-03T00:00:00"/>
    <n v="1.0336597699512124"/>
    <s v="57 Huracan y Otros Riesgos Hidrometeorologicos"/>
    <n v="-22.151091300423253"/>
    <n v="-24.686138550936224"/>
    <n v="7.0582776940822374"/>
    <n v="3.5720657863421232"/>
    <n v="6.5313499414262834E-4"/>
    <n v="6.3631983663672042E-5"/>
    <m/>
    <m/>
    <m/>
    <m/>
    <n v="6.7416333921229007E-4"/>
    <n v="8.8731247642492397E-5"/>
    <x v="46"/>
    <x v="21"/>
  </r>
  <r>
    <n v="2026"/>
    <n v="6"/>
    <n v="8"/>
    <x v="40"/>
    <s v="Diversos"/>
    <n v="8"/>
    <s v="2c624232cdd221771294dfbb310aca000a0df6ac8b66b696d90ef06fdefb64a3"/>
    <s v="62494afd1a4895e2be1120874c058412e30b56ad7bf55525b0ac454fd367add2"/>
    <x v="21"/>
    <n v="149066.93312"/>
    <n v="116863.88282"/>
    <n v="192364.96442999999"/>
    <n v="168630.28387000001"/>
    <n v="28848.203859999998"/>
    <n v="34886.951419999998"/>
    <n v="54374.514179999984"/>
    <n v="42427.283200000005"/>
    <n v="35563119.782749981"/>
    <n v="35274659.092"/>
    <n v="145.131"/>
    <n v="140.405"/>
    <n v="0"/>
    <n v="0"/>
    <n v="23054.700199999999"/>
    <n v="23752.3377"/>
    <n v="50943.738840000005"/>
    <n v="52195.354869999996"/>
    <n v="0"/>
    <n v="0"/>
    <n v="0"/>
    <n v="0"/>
    <n v="0"/>
    <n v="0"/>
    <s v="Diversos"/>
    <s v="Daños Sin Autos"/>
    <s v="Diversos"/>
    <x v="52"/>
    <x v="0"/>
    <n v="2110711.4658499998"/>
    <n v="1860236.7715"/>
    <n v="558940177.29368985"/>
    <n v="533186385.44996989"/>
    <n v="535437122.91273993"/>
    <n v="512068683.5256899"/>
    <n v="18731365.569540001"/>
    <n v="19037256.571589999"/>
    <n v="4255932.8630999988"/>
    <n v="5127603.960119999"/>
    <n v="149066.93312"/>
    <n v="116863.88282"/>
    <n v="0.79581455269019519"/>
    <n v="0.61386934814126681"/>
    <n v="32203.050300000003"/>
    <n v="27.556033158337613"/>
    <n v="100"/>
    <n v="100"/>
    <n v="7.0624022056927434"/>
    <n v="6.2822047499774412"/>
    <n v="2.6669568439642546E-2"/>
    <n v="2.7840231231836612E-2"/>
    <n v="2.1918017040396767E-2"/>
    <n v="2.282191561010332E-2"/>
    <m/>
    <m/>
    <m/>
    <n v="0"/>
    <m/>
    <n v="0"/>
    <m/>
    <n v="0"/>
    <m/>
    <n v="-17.309473353805593"/>
    <n v="19.352517192244758"/>
    <n v="29.852637596968044"/>
    <n v="0.67783503142451162"/>
    <n v="-2.9371319522793815"/>
    <n v="-2.3979452445860749"/>
    <n v="45.25521825637562"/>
    <n v="45.506612148070644"/>
    <s v="Resto"/>
    <n v="2025"/>
    <n v="2"/>
    <d v="2026-08-03T00:00:00"/>
    <n v="1.0336597699512124"/>
    <s v="63 Diversos"/>
    <n v="27.556033158337613"/>
    <n v="23.402338822142703"/>
    <n v="-17.309473353805586"/>
    <n v="-20.002181520426866"/>
    <n v="5.4091138686687245E-4"/>
    <n v="6.3332080227349554E-5"/>
    <m/>
    <m/>
    <m/>
    <m/>
    <n v="4.7726257549830239E-4"/>
    <n v="3.7683557658738386E-5"/>
    <x v="52"/>
    <x v="21"/>
  </r>
  <r>
    <n v="2026"/>
    <n v="6"/>
    <n v="125"/>
    <x v="67"/>
    <s v="Miscelaneos"/>
    <n v="238"/>
    <s v="8ae4c23b80d1e7c8ff79e515fe791ebd68190bae842dda7af193db125f700452"/>
    <s v="62494afd1a4895e2be1120874c058412e30b56ad7bf55525b0ac454fd367add2"/>
    <x v="21"/>
    <n v="72435.084950000004"/>
    <n v="70997.719799999992"/>
    <n v="147481.86676999999"/>
    <n v="125929.18147"/>
    <n v="38520.549229999997"/>
    <n v="18598.224129999999"/>
    <n v="62905.412470000003"/>
    <n v="34936.960720000003"/>
    <n v="35563119.782749981"/>
    <n v="35274659.092"/>
    <n v="145.131"/>
    <n v="140.405"/>
    <n v="0"/>
    <n v="0"/>
    <n v="34707.527560000002"/>
    <n v="14017.86112"/>
    <n v="64141.592189999996"/>
    <n v="49728.71501"/>
    <n v="0"/>
    <n v="0"/>
    <n v="0"/>
    <n v="0"/>
    <n v="0"/>
    <n v="0"/>
    <s v="Miscelaneos"/>
    <s v="Daños Sin Autos"/>
    <s v="Diversos"/>
    <x v="53"/>
    <x v="0"/>
    <n v="73788.869449999998"/>
    <n v="71767.872759999998"/>
    <n v="558940177.29368985"/>
    <n v="533186385.44996989"/>
    <n v="535437122.91273993"/>
    <n v="512068683.5256899"/>
    <n v="8825960.7029900011"/>
    <n v="9299326.5157200005"/>
    <n v="1450320.2206299996"/>
    <n v="1811773.9441199994"/>
    <n v="72435.084950000004"/>
    <n v="70997.719799999992"/>
    <n v="0.82070482055807159"/>
    <n v="0.76347163076790825"/>
    <n v="1437.3651500000124"/>
    <n v="2.0245229762998918"/>
    <n v="100"/>
    <n v="100"/>
    <n v="98.165326952302294"/>
    <n v="98.926883394502312"/>
    <n v="1.2959362717620437E-2"/>
    <n v="1.3528214957520742E-2"/>
    <n v="1.3315741312502412E-2"/>
    <n v="1.3864882208997285E-2"/>
    <m/>
    <m/>
    <m/>
    <n v="0"/>
    <m/>
    <n v="0"/>
    <m/>
    <n v="0"/>
    <m/>
    <n v="107.11950216722114"/>
    <n v="53.179407819552772"/>
    <n v="26.195523155378858"/>
    <n v="2.6560030455389492"/>
    <n v="147.59503081736912"/>
    <n v="28.983007457767009"/>
    <n v="54.110798274525976"/>
    <n v="28.188665476638864"/>
    <s v="Resto"/>
    <n v="2025"/>
    <n v="2"/>
    <d v="2026-08-03T00:00:00"/>
    <n v="1.0336597699512124"/>
    <s v="64 Miscelaneos"/>
    <n v="2.0245229762998918"/>
    <n v="-1.2977713342608632"/>
    <n v="107.11950216722117"/>
    <n v="100.37492818066913"/>
    <n v="4.1470452443696072E-4"/>
    <n v="6.735564024872564E-5"/>
    <m/>
    <m/>
    <m/>
    <m/>
    <n v="3.5640861237651956E-4"/>
    <n v="5.8288893098740919E-5"/>
    <x v="53"/>
    <x v="21"/>
  </r>
  <r>
    <n v="2026"/>
    <n v="6"/>
    <n v="81"/>
    <x v="55"/>
    <s v="Tecnicos"/>
    <n v="53"/>
    <s v="2858dcd1057d3eae7f7d5f782167e24b61153c01551450a628cee722509f6529"/>
    <s v="62494afd1a4895e2be1120874c058412e30b56ad7bf55525b0ac454fd367add2"/>
    <x v="21"/>
    <n v="67234.193299999999"/>
    <n v="57409.371890000002"/>
    <n v="138677.30734"/>
    <n v="112504.98588000001"/>
    <n v="5067.791290000001"/>
    <n v="-8359.2964199999988"/>
    <n v="18127.487340000003"/>
    <n v="-22748.329000000005"/>
    <n v="35563119.782749981"/>
    <n v="35274659.092"/>
    <n v="145.131"/>
    <n v="140.405"/>
    <n v="0"/>
    <n v="0"/>
    <n v="2330.9861099999998"/>
    <n v="7440.3453399999999"/>
    <n v="62660.009549999995"/>
    <n v="60956.58339"/>
    <n v="0"/>
    <n v="0"/>
    <n v="0"/>
    <n v="0"/>
    <n v="0"/>
    <n v="0"/>
    <s v="Tecnicos"/>
    <s v="Daños Sin Autos"/>
    <s v="Diversos"/>
    <x v="54"/>
    <x v="0"/>
    <n v="956082.45328000002"/>
    <n v="935835.38778999995"/>
    <n v="558940177.29368985"/>
    <n v="533186385.44996989"/>
    <n v="535437122.91273993"/>
    <n v="512068683.5256899"/>
    <n v="9905404.8665500041"/>
    <n v="9737930.0558699984"/>
    <n v="2805612.6424699998"/>
    <n v="3315830.0159999998"/>
    <n v="92427.092319999996"/>
    <n v="80078.786999999997"/>
    <n v="0.67876269779790721"/>
    <n v="0.58954389239419303"/>
    <n v="9824.8214099999968"/>
    <n v="17.113619408386803"/>
    <n v="72.742949726496391"/>
    <n v="71.691110768198826"/>
    <n v="7.0322588882728576"/>
    <n v="6.1345587738003537"/>
    <n v="1.2028871072668019E-2"/>
    <n v="1.2556879309049541E-2"/>
    <n v="1.076722389330154E-2"/>
    <n v="1.1211263984105725E-2"/>
    <m/>
    <m/>
    <m/>
    <n v="0"/>
    <m/>
    <n v="0"/>
    <m/>
    <n v="0"/>
    <m/>
    <n v="-160.62461522329892"/>
    <n v="7.5375207781365638"/>
    <n v="-14.560856781392664"/>
    <n v="0.18063046955542761"/>
    <n v="-68.670995720206719"/>
    <n v="2.7944908741053931"/>
    <n v="3.7200538696694152"/>
    <n v="12.205975017327821"/>
    <s v="Resto"/>
    <n v="2025"/>
    <n v="2"/>
    <d v="2026-08-03T00:00:00"/>
    <n v="1.0336597699512124"/>
    <s v="65 Tecnicos"/>
    <n v="17.113619408386803"/>
    <n v="13.299968532116161"/>
    <n v="-160.62461522329892"/>
    <n v="-158.65045441998805"/>
    <n v="3.8994696805893261E-4"/>
    <n v="4.6071879992189313E-5"/>
    <m/>
    <m/>
    <m/>
    <m/>
    <n v="3.1841504435159993E-4"/>
    <n v="3.4756200105929586E-5"/>
    <x v="54"/>
    <x v="21"/>
  </r>
  <r>
    <n v="2026"/>
    <n v="6"/>
    <n v="92"/>
    <x v="12"/>
    <s v="Total General"/>
    <n v="219"/>
    <s v="314f04b30f62e0056bd059354a5536fb2e302107eed143b5fa2aa0bbba07f608"/>
    <s v="62494afd1a4895e2be1120874c058412e30b56ad7bf55525b0ac454fd367add2"/>
    <x v="22"/>
    <n v="6747132.6749999998"/>
    <n v="6380210.4408900002"/>
    <n v="12245177.319699999"/>
    <n v="11490479.2579"/>
    <n v="3157824.9529499998"/>
    <n v="2603752.8468799996"/>
    <n v="8038799.6344599994"/>
    <n v="6403055.5391999995"/>
    <n v="35563119.782749981"/>
    <n v="35274659.092"/>
    <n v="145.131"/>
    <n v="140.405"/>
    <n v="0"/>
    <n v="0"/>
    <n v="692863.35395000002"/>
    <n v="715464.50333000009"/>
    <n v="1813483.7524699999"/>
    <n v="1875172.88491"/>
    <n v="0"/>
    <n v="0"/>
    <n v="0"/>
    <n v="0"/>
    <n v="0"/>
    <n v="0"/>
    <s v="Total General"/>
    <s v="Totales"/>
    <s v="Total General"/>
    <x v="0"/>
    <x v="0"/>
    <n v="6747132.6749999998"/>
    <n v="6380210.4408900002"/>
    <n v="558940177.29368985"/>
    <n v="533186385.44996989"/>
    <n v="535437122.91273993"/>
    <n v="512068683.5256899"/>
    <n v="558940177.29368985"/>
    <n v="533186385.44996989"/>
    <n v="290994775.94425023"/>
    <n v="269811598.98249996"/>
    <n v="6747132.6749999998"/>
    <n v="6380210.4408900002"/>
    <n v="1.2071296623672094"/>
    <n v="1.1966191588904833"/>
    <n v="366922.23410999961"/>
    <n v="5.7509425043167806"/>
    <n v="100"/>
    <n v="100"/>
    <n v="100"/>
    <n v="100"/>
    <n v="1.2071296623672094"/>
    <n v="1.2601167132932578"/>
    <n v="1.1966191588904833"/>
    <n v="1.2459677082693366"/>
    <m/>
    <m/>
    <m/>
    <n v="0"/>
    <m/>
    <n v="0"/>
    <m/>
    <n v="0"/>
    <m/>
    <n v="21.279750370083271"/>
    <n v="46.802473066086549"/>
    <n v="40.809827058255962"/>
    <n v="1.0851826953604786"/>
    <n v="-3.1589476871049627"/>
    <n v="-3.2897837280193465"/>
    <n v="38.206206866000684"/>
    <n v="38.154588789520552"/>
    <s v="Resto"/>
    <n v="2025"/>
    <n v="2"/>
    <d v="2026-08-03T00:00:00"/>
    <n v="1.0336597699512124"/>
    <s v="10 Total General"/>
    <n v="5.7509425043167806"/>
    <n v="2.3073022463746389"/>
    <n v="21.279750370083264"/>
    <n v="17.330434922322194"/>
    <n v="3.4432235963841297E-2"/>
    <n v="1.4571620217667728E-4"/>
    <n v="13118129.983440001"/>
    <n v="12441527.24797"/>
    <n v="3.6886893117298994E-2"/>
    <n v="3.5212390095222028E-2"/>
    <n v="3.252070505059973E-2"/>
    <n v="1.431897411423768E-4"/>
    <x v="0"/>
    <x v="22"/>
  </r>
  <r>
    <n v="2026"/>
    <n v="6"/>
    <n v="94"/>
    <x v="41"/>
    <s v="Total General Sin Pensiones"/>
    <n v="7"/>
    <s v="7902699be42c8a8e46fbbb4501726517e86b22c56a189f7625a6da49081b2451"/>
    <s v="62494afd1a4895e2be1120874c058412e30b56ad7bf55525b0ac454fd367add2"/>
    <x v="22"/>
    <n v="3631207.3068499998"/>
    <n v="3833520.1551100002"/>
    <n v="7656239.6281700004"/>
    <n v="7738704.2564899996"/>
    <n v="1825221.0077900004"/>
    <n v="1278813.46465"/>
    <n v="3051779.8634799989"/>
    <n v="3334101.5134899998"/>
    <n v="35563119.782749981"/>
    <n v="35274659.092"/>
    <n v="145.131"/>
    <n v="140.405"/>
    <n v="7612.4824600000002"/>
    <n v="11471.72839"/>
    <n v="1658047.7240599999"/>
    <n v="1399473.5305899999"/>
    <n v="2353191.2525399998"/>
    <n v="2149958.2261000001"/>
    <n v="1242287.00238"/>
    <n v="1498652.1841699998"/>
    <n v="0"/>
    <n v="0"/>
    <n v="0"/>
    <n v="0"/>
    <s v="Total General Sin Pensiones"/>
    <s v="Totales"/>
    <s v="Total General Sin Pensiones"/>
    <x v="1"/>
    <x v="0"/>
    <n v="3631207.3068499998"/>
    <n v="3833520.1551100002"/>
    <n v="558940177.29368985"/>
    <n v="533186385.44996989"/>
    <n v="535437122.91273993"/>
    <n v="512068683.5256899"/>
    <n v="535437122.91273993"/>
    <n v="512068683.5256899"/>
    <n v="272087211.59836"/>
    <n v="252694789.22596997"/>
    <n v="3631207.3068499998"/>
    <n v="3833520.1551100002"/>
    <n v="0.67817623236440716"/>
    <n v="0.7486339779100506"/>
    <n v="-202312.84826000035"/>
    <n v="-5.2774692729949946"/>
    <n v="100"/>
    <n v="100"/>
    <n v="100"/>
    <n v="100"/>
    <n v="0.64965938294716941"/>
    <n v="0.67817623236440716"/>
    <n v="0.71898312854983959"/>
    <n v="0.7486339779100506"/>
    <n v="0.23201361079001151"/>
    <m/>
    <m/>
    <n v="-256365.18178999983"/>
    <n v="-17.106382955160658"/>
    <n v="0"/>
    <m/>
    <n v="0"/>
    <m/>
    <n v="42.727697060145317"/>
    <n v="50.264852803828028"/>
    <n v="33.358725477036273"/>
    <n v="0.67082204895549813"/>
    <n v="18.476533340433289"/>
    <n v="9.4528825710563638"/>
    <n v="70.459539668538525"/>
    <n v="65.093056860394398"/>
    <s v="Resto"/>
    <n v="2025"/>
    <n v="2"/>
    <d v="2026-08-03T00:00:00"/>
    <n v="1.0336597699512124"/>
    <s v="11 Total General Sin Pensiones"/>
    <n v="-5.2774692729949946"/>
    <n v="-8.3619838165165294"/>
    <n v="42.72769706014531"/>
    <n v="38.079957457260718"/>
    <n v="2.1528593877423789E-2"/>
    <n v="4.5992300214398239E-5"/>
    <m/>
    <m/>
    <m/>
    <m/>
    <n v="2.1902316948712447E-2"/>
    <n v="5.6045283288142615E-5"/>
    <x v="1"/>
    <x v="22"/>
  </r>
  <r>
    <n v="2026"/>
    <n v="6"/>
    <n v="111"/>
    <x v="65"/>
    <s v="Vida Total"/>
    <n v="230"/>
    <s v="a0eaec5a55dc2f5b2ba523018adc485ff620b9d83509b9f37186a7716e438d21"/>
    <s v="62494afd1a4895e2be1120874c058412e30b56ad7bf55525b0ac454fd367add2"/>
    <x v="22"/>
    <n v="1298749.58501"/>
    <n v="1229341.0126700001"/>
    <n v="2778940.26951"/>
    <n v="2543635.2169399997"/>
    <n v="631392.64248000004"/>
    <n v="544298.93353000004"/>
    <n v="1365909.2677900002"/>
    <n v="1172757.0487600002"/>
    <n v="35563119.782749981"/>
    <n v="35274659.092"/>
    <n v="145.131"/>
    <n v="140.405"/>
    <n v="27840.691340000001"/>
    <n v="22928.405489999997"/>
    <n v="567587.77945000003"/>
    <n v="478405.74909"/>
    <n v="929381.99378999998"/>
    <n v="787167.38605999993"/>
    <n v="321292.33116"/>
    <n v="390187.53134999995"/>
    <n v="977539.88959000004"/>
    <n v="839550.00791000004"/>
    <n v="-82.635739999999998"/>
    <n v="-396.52659"/>
    <s v="Vida Total"/>
    <s v="Totales"/>
    <s v="Vida Total"/>
    <x v="2"/>
    <x v="0"/>
    <n v="1298749.58501"/>
    <n v="1229341.0126700001"/>
    <n v="558940177.29368985"/>
    <n v="533186385.44996989"/>
    <n v="535437122.91273993"/>
    <n v="512068683.5256899"/>
    <n v="229504437.01060998"/>
    <n v="215530450.89256996"/>
    <n v="107972465.57320999"/>
    <n v="106915701.13472"/>
    <n v="1298749.58501"/>
    <n v="1229341.0126700001"/>
    <n v="0.56589301798551239"/>
    <n v="0.57037927011193368"/>
    <n v="69408.572339999955"/>
    <n v="5.6459982726234648"/>
    <n v="100"/>
    <n v="100"/>
    <n v="100"/>
    <n v="100"/>
    <n v="0.23235931818291608"/>
    <n v="0.24255874862484217"/>
    <n v="0.23056496681409583"/>
    <n v="0.24007346127979443"/>
    <n v="0.13999395190130753"/>
    <n v="0.42593507224647187"/>
    <n v="-3.6006162266997806E-5"/>
    <n v="-68895.200189999945"/>
    <n v="-17.656945610648091"/>
    <n v="137989.88167999999"/>
    <n v="16.436171803930534"/>
    <n v="313.89085"/>
    <n v="-79.160101217928414"/>
    <n v="16.001080212515184"/>
    <n v="48.615425927172751"/>
    <n v="44.275667037890464"/>
    <n v="0.58477190377012245"/>
    <n v="18.641504733092717"/>
    <n v="18.066628553022923"/>
    <n v="61.07152744969688"/>
    <n v="60.77560599716395"/>
    <s v="Resto"/>
    <n v="2025"/>
    <n v="2"/>
    <d v="2026-08-03T00:00:00"/>
    <n v="1.0336597699512124"/>
    <s v="12 Vida Total"/>
    <n v="5.6459982726234648"/>
    <n v="2.2057753854634772"/>
    <n v="16.001080212515181"/>
    <n v="12.223657710883252"/>
    <n v="7.8141071044558214E-3"/>
    <n v="3.2023490780475147E-5"/>
    <m/>
    <m/>
    <m/>
    <m/>
    <n v="7.1990740150852548E-3"/>
    <n v="3.2533251177342226E-5"/>
    <x v="2"/>
    <x v="22"/>
  </r>
  <r>
    <n v="2026"/>
    <n v="6"/>
    <n v="16"/>
    <x v="50"/>
    <s v="Vida Individual"/>
    <n v="14"/>
    <s v="8527a891e224136950ff32ca212b45bc93f69fbb801c3b1ebedac52775f99e61"/>
    <s v="62494afd1a4895e2be1120874c058412e30b56ad7bf55525b0ac454fd367add2"/>
    <x v="22"/>
    <n v="122954.41739"/>
    <n v="275077.23463999998"/>
    <n v="221940.50010000006"/>
    <n v="378036.26326999994"/>
    <n v="218806.90093999999"/>
    <n v="44055.836190000002"/>
    <n v="315313.93303000001"/>
    <n v="78557.829389999999"/>
    <n v="35563119.782749981"/>
    <n v="35274659.092"/>
    <n v="145.131"/>
    <n v="140.405"/>
    <n v="0"/>
    <n v="0"/>
    <n v="217566.90093999999"/>
    <n v="41055.836189999995"/>
    <n v="154333.83224000002"/>
    <n v="-458.27071000000001"/>
    <n v="519.24633999999992"/>
    <n v="681.94965999999999"/>
    <n v="6867.4081900000001"/>
    <n v="7654.1099800000002"/>
    <n v="115567.76286"/>
    <n v="266741.17499999999"/>
    <s v="Vida Individual"/>
    <s v="Vida"/>
    <s v="Vida"/>
    <x v="3"/>
    <x v="0"/>
    <n v="2810084.57234"/>
    <n v="2671500.3155200002"/>
    <n v="558940177.29368985"/>
    <n v="533186385.44996989"/>
    <n v="535437122.91273993"/>
    <n v="512068683.5256899"/>
    <n v="171635604.89679998"/>
    <n v="160803690.49424002"/>
    <n v="79251984.91757001"/>
    <n v="77260926.294649988"/>
    <n v="445192.46273000003"/>
    <n v="478266.78831999999"/>
    <n v="7.1636894608160862E-2"/>
    <n v="0.17106400592830501"/>
    <n v="-152122.81724999996"/>
    <n v="-55.301856385566282"/>
    <n v="27.618261242794063"/>
    <n v="57.515437274300254"/>
    <n v="4.3754703541756399"/>
    <n v="10.296732253481204"/>
    <n v="2.1997777648643562E-2"/>
    <n v="2.2963371818736943E-2"/>
    <n v="5.1591196277049556E-2"/>
    <n v="5.3718816145139181E-2"/>
    <n v="3.0252833630423548E-4"/>
    <n v="4.0011559338921513E-3"/>
    <n v="6.733321033796448E-2"/>
    <n v="-162.70332000000008"/>
    <n v="-23.858552843915206"/>
    <n v="-786.70179000000007"/>
    <n v="-10.278161563599586"/>
    <n v="-151173.41213999997"/>
    <n v="-56.674194428362988"/>
    <n v="396.65814989040155"/>
    <n v="177.95773879840755"/>
    <n v="16.015805978148975"/>
    <n v="0.27609012085638113"/>
    <n v="429.92928930526313"/>
    <n v="-33777.437565233013"/>
    <n v="140.97161833036589"/>
    <n v="-8958.8610605290469"/>
    <s v="Resto"/>
    <n v="2025"/>
    <n v="2"/>
    <d v="2026-08-03T00:00:00"/>
    <n v="1.0336597699512124"/>
    <s v="13 Vida Individual"/>
    <n v="-55.301856385566282"/>
    <n v="-56.75739260265162"/>
    <n v="396.65814989040155"/>
    <n v="380.48513091869995"/>
    <n v="6.2407488841193599E-4"/>
    <n v="5.1318446691007475E-7"/>
    <m/>
    <m/>
    <m/>
    <m/>
    <n v="1.0699297688372825E-3"/>
    <n v="2.9262894124239171E-6"/>
    <x v="3"/>
    <x v="22"/>
  </r>
  <r>
    <n v="2026"/>
    <n v="6"/>
    <n v="39"/>
    <x v="6"/>
    <s v="Vida Gpo y Col"/>
    <n v="27"/>
    <s v="670671cd97404156226e507973f2ab8330d3022ca96e0c93bdbdb320c41adcaf"/>
    <s v="62494afd1a4895e2be1120874c058412e30b56ad7bf55525b0ac454fd367add2"/>
    <x v="22"/>
    <n v="596605.58362000005"/>
    <n v="573621.21846"/>
    <n v="997731.71949000005"/>
    <n v="914855.5726800001"/>
    <n v="237338.10647999999"/>
    <n v="284220.26424999995"/>
    <n v="384210.2987499999"/>
    <n v="409113.63402999996"/>
    <n v="35563119.782749981"/>
    <n v="35274659.092"/>
    <n v="145.131"/>
    <n v="140.405"/>
    <n v="47025.569819999997"/>
    <n v="39242.109630000006"/>
    <n v="242308.48752000002"/>
    <n v="253543.34419"/>
    <n v="512889.84956"/>
    <n v="488313.36935000005"/>
    <n v="596605.58362000005"/>
    <n v="573621.21846"/>
    <n v="0"/>
    <n v="0"/>
    <n v="0"/>
    <n v="0"/>
    <s v="Vida Gpo y Col"/>
    <s v="Vida"/>
    <s v="Vida"/>
    <x v="4"/>
    <x v="0"/>
    <n v="16937240.937909998"/>
    <n v="16996819.43369"/>
    <n v="558940177.29368985"/>
    <n v="533186385.44996989"/>
    <n v="535437122.91273993"/>
    <n v="512068683.5256899"/>
    <n v="57868832.11381001"/>
    <n v="54726760.39833001"/>
    <n v="28720480.655640002"/>
    <n v="29654774.840070006"/>
    <n v="703317.6828200001"/>
    <n v="685015.24910000002"/>
    <n v="1.0309618525679975"/>
    <n v="1.0481548958587799"/>
    <n v="22984.365160000045"/>
    <n v="4.0068889400057595"/>
    <n v="84.827325999805566"/>
    <n v="83.738459722414376"/>
    <n v="3.5224484661172881"/>
    <n v="3.3748738738908117"/>
    <n v="0.10673871871381313"/>
    <n v="0.11142402311862654"/>
    <n v="0.1075836206837701"/>
    <n v="0.1120203669770448"/>
    <n v="1.0309618525679975"/>
    <m/>
    <m/>
    <n v="22984.365160000045"/>
    <n v="4.0068889400057595"/>
    <n v="0"/>
    <m/>
    <n v="0"/>
    <m/>
    <n v="-16.495008860016558"/>
    <n v="39.781408856402741"/>
    <n v="49.54842239152967"/>
    <n v="0.82637233452216818"/>
    <n v="-4.4311384729471825"/>
    <n v="5.0329320785777343"/>
    <n v="47.243767395255063"/>
    <n v="51.92226142149142"/>
    <s v="Resto"/>
    <n v="2025"/>
    <n v="2"/>
    <d v="2026-08-03T00:00:00"/>
    <n v="1.0336597699512124"/>
    <s v="14 Vida Gpo y Col"/>
    <n v="4.0068889400057595"/>
    <n v="0.62004149093928718"/>
    <n v="-16.495008860016558"/>
    <n v="-19.214238990915955"/>
    <n v="2.8055236030612631E-3"/>
    <n v="1.0628823414504374E-4"/>
    <m/>
    <m/>
    <m/>
    <m/>
    <n v="2.5892521604413232E-3"/>
    <n v="1.0986286857127296E-4"/>
    <x v="4"/>
    <x v="22"/>
  </r>
  <r>
    <n v="2026"/>
    <n v="6"/>
    <n v="704"/>
    <x v="54"/>
    <s v="Accidentes y Enfermedades Total"/>
    <n v="51"/>
    <s v="031b4af5197ec30a926f48cf40e11a7dbc470048a21e4003b7a3c07c5dab1baa"/>
    <s v="62494afd1a4895e2be1120874c058412e30b56ad7bf55525b0ac454fd367add2"/>
    <x v="22"/>
    <n v="372810.95779000001"/>
    <n v="232013.13712999999"/>
    <n v="2370732.56855"/>
    <n v="1933594.1436999999"/>
    <n v="1444969.9957100002"/>
    <n v="845758.72635000001"/>
    <n v="2675329.2493599998"/>
    <n v="1621935.75657"/>
    <n v="35563119.782749981"/>
    <n v="35274659.092"/>
    <n v="145.131"/>
    <n v="140.405"/>
    <n v="0"/>
    <n v="0"/>
    <n v="1311979.6878499999"/>
    <n v="754638.41136000003"/>
    <n v="1453619.6631500002"/>
    <n v="1053524.4281500001"/>
    <n v="0"/>
    <n v="0"/>
    <n v="0"/>
    <n v="0"/>
    <n v="0"/>
    <n v="0"/>
    <s v="Accidentes y Enfermedades Total"/>
    <s v="Totales"/>
    <s v="Accidentes y Enfermedades Total"/>
    <x v="18"/>
    <x v="0"/>
    <n v="372810.95779000001"/>
    <n v="232013.13712999999"/>
    <n v="558940177.29368985"/>
    <n v="533186385.44996989"/>
    <n v="535437122.91273993"/>
    <n v="512068683.5256899"/>
    <n v="104862690.40417002"/>
    <n v="96161356.508719951"/>
    <n v="73824842.736680001"/>
    <n v="63674470.30387"/>
    <n v="372810.95779000001"/>
    <n v="232013.13712999999"/>
    <n v="0.35552297614440626"/>
    <n v="0.24127481719640773"/>
    <n v="140797.82066000003"/>
    <n v="60.685279463769824"/>
    <n v="100"/>
    <n v="100"/>
    <n v="100"/>
    <n v="100"/>
    <n v="6.6699617049377005E-2"/>
    <n v="6.9627401955608695E-2"/>
    <n v="4.3514452630705872E-2"/>
    <n v="4.530898775776436E-2"/>
    <m/>
    <m/>
    <m/>
    <n v="0"/>
    <m/>
    <n v="0"/>
    <m/>
    <n v="0"/>
    <m/>
    <n v="70.848960902358897"/>
    <n v="387.58785532369859"/>
    <n v="364.53053340514521"/>
    <n v="1.9572950542731931"/>
    <n v="73.855407848318549"/>
    <n v="37.976835117394629"/>
    <n v="90.25604985329754"/>
    <n v="71.629892121737797"/>
    <s v="Resto"/>
    <n v="2025"/>
    <n v="2"/>
    <d v="2026-08-03T00:00:00"/>
    <n v="1.0336597699512124"/>
    <s v="28 Accidentes y Enfermedades Total"/>
    <n v="60.685279463769824"/>
    <n v="55.452774824886518"/>
    <n v="70.848960902358897"/>
    <n v="65.285489354415702"/>
    <n v="6.6662671414444699E-3"/>
    <n v="1.2639658656657605E-5"/>
    <m/>
    <m/>
    <m/>
    <m/>
    <n v="5.4725171529813928E-3"/>
    <n v="5.8213537413159963E-6"/>
    <x v="18"/>
    <x v="22"/>
  </r>
  <r>
    <n v="2026"/>
    <n v="6"/>
    <n v="112"/>
    <x v="66"/>
    <s v="Accidentes Personales"/>
    <n v="231"/>
    <s v="138d9e809e386a7b800791d1f664f56d1c55f3d1ba411b950862729bc486c5ce"/>
    <s v="62494afd1a4895e2be1120874c058412e30b56ad7bf55525b0ac454fd367add2"/>
    <x v="22"/>
    <n v="26298.152839999999"/>
    <n v="18224.77031"/>
    <n v="45346.926779999994"/>
    <n v="34093.987410000002"/>
    <n v="8954.1287900000007"/>
    <n v="4257.2119999999995"/>
    <n v="15966.15609"/>
    <n v="6462.8466599999992"/>
    <n v="35563119.782749981"/>
    <n v="35274659.092"/>
    <n v="145.131"/>
    <n v="140.405"/>
    <n v="0"/>
    <n v="0"/>
    <n v="8954.1287899999988"/>
    <n v="3814.712"/>
    <n v="21240.737940000003"/>
    <n v="15723.706769999999"/>
    <n v="0"/>
    <n v="0"/>
    <n v="0"/>
    <n v="0"/>
    <n v="0"/>
    <n v="0"/>
    <s v="Accidentes Personales"/>
    <s v="Accidentes y Enfermedades"/>
    <s v="Accidentes Personales"/>
    <x v="19"/>
    <x v="0"/>
    <n v="361437.93745999999"/>
    <n v="322670.54385000002"/>
    <n v="558940177.29368985"/>
    <n v="533186385.44996989"/>
    <n v="535437122.91273993"/>
    <n v="512068683.5256899"/>
    <n v="3258047.170789999"/>
    <n v="3201354.5602400005"/>
    <n v="762805.7273899999"/>
    <n v="869289.54186999996"/>
    <n v="361437.93745999999"/>
    <n v="322670.54385000002"/>
    <n v="0.80717532501603773"/>
    <n v="0.56928309461085491"/>
    <n v="8073.382529999999"/>
    <n v="44.298953526838702"/>
    <n v="7.2759802207842093"/>
    <n v="5.6481047487471177"/>
    <n v="7.2759802207842093"/>
    <n v="5.6481047487471177"/>
    <n v="4.7050031306269616E-3"/>
    <n v="4.911529610972791E-3"/>
    <n v="3.4180862091254716E-3"/>
    <n v="3.5590480137388998E-3"/>
    <m/>
    <m/>
    <m/>
    <n v="0"/>
    <m/>
    <n v="0"/>
    <m/>
    <n v="0"/>
    <m/>
    <n v="110.32846825575051"/>
    <n v="34.048508442694107"/>
    <n v="23.359482328641757"/>
    <n v="1.1738413161418255"/>
    <n v="134.72620711602863"/>
    <n v="35.087344547318878"/>
    <n v="42.155450602955831"/>
    <n v="24.260895066284679"/>
    <s v="Resto"/>
    <n v="2025"/>
    <n v="2"/>
    <d v="2026-08-03T00:00:00"/>
    <n v="1.0336597699512124"/>
    <s v="29 Accidentes Personales"/>
    <n v="44.298953526838702"/>
    <n v="39.600048025134463"/>
    <n v="110.32846825575051"/>
    <n v="103.47939851202467"/>
    <n v="1.2751110436041014E-4"/>
    <n v="6.5153200531474622E-5"/>
    <m/>
    <m/>
    <m/>
    <m/>
    <n v="9.6493843613804816E-5"/>
    <n v="3.2408324180971162E-5"/>
    <x v="19"/>
    <x v="22"/>
  </r>
  <r>
    <n v="2026"/>
    <n v="6"/>
    <n v="91"/>
    <x v="32"/>
    <s v="AP Individual"/>
    <n v="218"/>
    <s v="5966abd0cbfc86f98a186531b2b4ee5f6e910120ce13222f98207203dfc9a9a2"/>
    <s v="62494afd1a4895e2be1120874c058412e30b56ad7bf55525b0ac454fd367add2"/>
    <x v="22"/>
    <n v="121.2299"/>
    <n v="21.182830000000003"/>
    <n v="332.82771999999994"/>
    <n v="-8.9949000000000012"/>
    <n v="12.954599999999999"/>
    <n v="167.62129999999999"/>
    <n v="90.833520000000021"/>
    <n v="270.93155000000002"/>
    <n v="35563119.782749981"/>
    <n v="35274659.092"/>
    <n v="145.131"/>
    <n v="140.405"/>
    <n v="0"/>
    <n v="0"/>
    <n v="12.954600000000001"/>
    <n v="167.62129999999999"/>
    <n v="110.55692000000001"/>
    <n v="20.08691"/>
    <n v="0"/>
    <n v="0"/>
    <n v="0"/>
    <n v="0"/>
    <n v="0"/>
    <n v="0"/>
    <s v="AP Individual"/>
    <s v="Accidentes y Enfermedades"/>
    <s v="Accidentes Personales"/>
    <x v="20"/>
    <x v="0"/>
    <n v="4740041.6585600004"/>
    <n v="3561914.8073400003"/>
    <n v="558940177.29368985"/>
    <n v="533186385.44996989"/>
    <n v="535437122.91273993"/>
    <n v="512068683.5256899"/>
    <n v="1831690.0583299999"/>
    <n v="1927936.4523199999"/>
    <n v="148204.84184000004"/>
    <n v="240716.59444999998"/>
    <n v="79898.527419999999"/>
    <n v="18655.285159999999"/>
    <n v="6.6184723473647336E-3"/>
    <n v="1.0987307166950161E-3"/>
    <n v="100.04706999999999"/>
    <n v="472.3026621088872"/>
    <n v="0.15172983021668812"/>
    <n v="0.11354867973511053"/>
    <n v="2.5575703492198634E-3"/>
    <n v="5.9470344311292247E-4"/>
    <n v="2.1689244202658361E-5"/>
    <n v="2.2641295273013189E-5"/>
    <n v="3.9728752605195016E-6"/>
    <n v="4.1367165541450818E-6"/>
    <m/>
    <m/>
    <m/>
    <n v="0"/>
    <m/>
    <n v="0"/>
    <m/>
    <n v="0"/>
    <m/>
    <n v="-92.271507260712099"/>
    <n v="10.685977634230499"/>
    <n v="791.307393771276"/>
    <n v="8.7410099691517581E-3"/>
    <n v="-92.271507260712099"/>
    <n v="450.39286779300551"/>
    <n v="11.717584028209179"/>
    <n v="834.48026600407934"/>
    <s v="Resto"/>
    <n v="2025"/>
    <n v="2"/>
    <d v="2026-08-03T00:00:00"/>
    <n v="1.0336597699512124"/>
    <s v="30 AP Individual"/>
    <n v="472.3026621088872"/>
    <n v="453.66637915675022"/>
    <n v="-92.271507260712099"/>
    <n v="-92.523175454866859"/>
    <n v="9.3587885999090338E-7"/>
    <n v="4.3804176212831654E-9"/>
    <m/>
    <m/>
    <m/>
    <m/>
    <n v="-2.5457640477312922E-8"/>
    <n v="1.2072091878091438E-10"/>
    <x v="20"/>
    <x v="22"/>
  </r>
  <r>
    <n v="2026"/>
    <n v="6"/>
    <n v="23"/>
    <x v="28"/>
    <s v="AP Gpo y Col"/>
    <n v="17"/>
    <s v="4523540f1504cd17100c4835e85b7eefd49911580f8efff0599a8f283be6b9e3"/>
    <s v="62494afd1a4895e2be1120874c058412e30b56ad7bf55525b0ac454fd367add2"/>
    <x v="22"/>
    <n v="12268.198490000001"/>
    <n v="15130.344439999999"/>
    <n v="31090.015740000003"/>
    <n v="34520.027450000001"/>
    <n v="11011.783540000002"/>
    <n v="9122.9543399999984"/>
    <n v="22725.141159999996"/>
    <n v="17879.538370000002"/>
    <n v="35563119.782749981"/>
    <n v="35274659.092"/>
    <n v="145.131"/>
    <n v="140.405"/>
    <n v="0"/>
    <n v="0"/>
    <n v="3913.7014199999999"/>
    <n v="3307.0187999999998"/>
    <n v="6210.78377"/>
    <n v="6967.4087"/>
    <n v="0"/>
    <n v="0"/>
    <n v="0"/>
    <n v="0"/>
    <n v="0"/>
    <n v="0"/>
    <s v="AP Gpo y Col"/>
    <s v="Accidentes y Enfermedades"/>
    <s v="Accidentes Personales"/>
    <x v="21"/>
    <x v="0"/>
    <n v="12771305.68936"/>
    <n v="12724961.123440001"/>
    <n v="558940177.29368985"/>
    <n v="533186385.44996989"/>
    <n v="535437122.91273993"/>
    <n v="512068683.5256899"/>
    <n v="1426357.1124600004"/>
    <n v="1273418.1079200001"/>
    <n v="614600.88751999999"/>
    <n v="628572.9474200001"/>
    <n v="4368954.5124700004"/>
    <n v="3785405.7823000001"/>
    <n v="0.86010707857314661"/>
    <n v="1.1881678410175813"/>
    <n v="-2862.1459499999983"/>
    <n v="-18.91659480291381"/>
    <n v="0.28080398765846021"/>
    <n v="0.39970204808021537"/>
    <n v="9.606064398114636E-2"/>
    <n v="0.11890287359801173"/>
    <n v="2.1949036745579644E-3"/>
    <n v="2.2912491429921541E-3"/>
    <n v="2.837721452176823E-3"/>
    <n v="2.9547490262096703E-3"/>
    <m/>
    <m/>
    <m/>
    <n v="0"/>
    <m/>
    <n v="0"/>
    <m/>
    <n v="0"/>
    <m/>
    <n v="20.704139575908531"/>
    <n v="89.758765714264229"/>
    <n v="60.295747900369669"/>
    <n v="1.7916966544636925"/>
    <n v="18.345303026399495"/>
    <n v="-10.859488262831485"/>
    <n v="63.014614015454605"/>
    <n v="47.46411388210943"/>
    <s v="Resto"/>
    <n v="2025"/>
    <n v="2"/>
    <d v="2026-08-03T00:00:00"/>
    <n v="1.0336597699512124"/>
    <s v="31 AP Gpo y Col"/>
    <n v="-18.91659480291381"/>
    <n v="-21.556969174767016"/>
    <n v="20.704139575908524"/>
    <n v="16.773568136066292"/>
    <n v="8.7422070757358947E-5"/>
    <n v="7.3978418661163302E-5"/>
    <m/>
    <m/>
    <m/>
    <m/>
    <n v="9.7699635136474339E-5"/>
    <n v="1.4117428184283804E-4"/>
    <x v="21"/>
    <x v="22"/>
  </r>
  <r>
    <n v="2026"/>
    <n v="6"/>
    <n v="18"/>
    <x v="24"/>
    <s v="Gastos Medicos"/>
    <n v="5"/>
    <s v="ef2d127de37b942baad06145e54b0c619a1f22327b2ebbcfbec78f5564afe39d"/>
    <s v="62494afd1a4895e2be1120874c058412e30b56ad7bf55525b0ac454fd367add2"/>
    <x v="22"/>
    <n v="175667.54161000001"/>
    <n v="153262.74213"/>
    <n v="333337.47797000001"/>
    <n v="296784.29162999999"/>
    <n v="15248.418899999999"/>
    <n v="17119.285630000002"/>
    <n v="32043.120670000004"/>
    <n v="32516.352340000001"/>
    <n v="35563119.782749981"/>
    <n v="35274659.092"/>
    <n v="145.131"/>
    <n v="140.405"/>
    <n v="0"/>
    <n v="0"/>
    <n v="15248.418900000001"/>
    <n v="17119.285629999998"/>
    <n v="170279.61382"/>
    <n v="150164.5612"/>
    <n v="0"/>
    <n v="0"/>
    <n v="0"/>
    <n v="0"/>
    <n v="0"/>
    <n v="0"/>
    <s v="Gastos Medicos"/>
    <s v="Accidentes y Enfermedades"/>
    <s v="Gastos Medicos"/>
    <x v="22"/>
    <x v="0"/>
    <n v="12682763.976389999"/>
    <n v="13516428.326850001"/>
    <n v="558940177.29368985"/>
    <n v="533186385.44996989"/>
    <n v="535437122.91273993"/>
    <n v="512068683.5256899"/>
    <n v="98610475.131789997"/>
    <n v="90208136.069440037"/>
    <n v="71280271.095210001"/>
    <n v="60948248.666680008"/>
    <n v="544766.75136999995"/>
    <n v="529753.69429000001"/>
    <n v="0.178142881245857"/>
    <n v="0.16989902331206805"/>
    <n v="22404.799480000016"/>
    <n v="14.61855580072806"/>
    <n v="32.246377218915192"/>
    <n v="28.93094352752173"/>
    <n v="1.3850887861433003"/>
    <n v="1.133899713917381"/>
    <n v="3.1428683917580892E-2"/>
    <n v="3.2808248455837553E-2"/>
    <n v="2.8744684094035442E-2"/>
    <n v="2.9930114271928716E-2"/>
    <m/>
    <m/>
    <m/>
    <n v="0"/>
    <m/>
    <n v="0"/>
    <m/>
    <n v="0"/>
    <m/>
    <n v="-10.928415883905096"/>
    <n v="8.6802711304818363"/>
    <n v="11.169893864667474"/>
    <n v="2.1392201047653821E-2"/>
    <n v="-10.928415883905075"/>
    <n v="13.395339392501082"/>
    <n v="8.9549292237172171"/>
    <n v="11.400350051434105"/>
    <s v="Resto"/>
    <n v="2025"/>
    <n v="2"/>
    <d v="2026-08-03T00:00:00"/>
    <n v="1.0336597699512124"/>
    <s v="32 Gastos Medicos"/>
    <n v="14.61855580072806"/>
    <n v="10.886153386948516"/>
    <n v="-10.9284158839051"/>
    <n v="-13.828914788568211"/>
    <n v="9.3731224933670356E-4"/>
    <n v="3.1734886138575513E-6"/>
    <m/>
    <m/>
    <m/>
    <m/>
    <n v="8.3996795913579135E-4"/>
    <n v="2.8865678122394644E-6"/>
    <x v="22"/>
    <x v="22"/>
  </r>
  <r>
    <n v="2026"/>
    <n v="6"/>
    <n v="77"/>
    <x v="43"/>
    <s v="GMM. Individual"/>
    <n v="49"/>
    <s v="0e17daca5f3e175f448bacace3bc0da47d0655a74c8dd0dc497a3afbdad95f1f"/>
    <s v="62494afd1a4895e2be1120874c058412e30b56ad7bf55525b0ac454fd367add2"/>
    <x v="22"/>
    <n v="54156.446729999996"/>
    <n v="56876.586900000002"/>
    <n v="109324.82616"/>
    <n v="114153.68392000001"/>
    <n v="22995.739529999999"/>
    <n v="21982.587710000003"/>
    <n v="44771.489519999996"/>
    <n v="39473.744660000004"/>
    <n v="35563119.782749981"/>
    <n v="35274659.092"/>
    <n v="145.131"/>
    <n v="140.405"/>
    <n v="0"/>
    <n v="0"/>
    <n v="22995.739530000003"/>
    <n v="21982.58771"/>
    <n v="54168.75819"/>
    <n v="59400.669719999998"/>
    <n v="0"/>
    <n v="0"/>
    <n v="0"/>
    <n v="0"/>
    <n v="0"/>
    <n v="0"/>
    <s v="GMM. Individual"/>
    <s v="Accidentes y Enfermedades"/>
    <s v="Gastos Medicos"/>
    <x v="23"/>
    <x v="0"/>
    <n v="9771555.1653899997"/>
    <n v="8235194.7031499995"/>
    <n v="558940177.29368985"/>
    <n v="533186385.44996989"/>
    <n v="535437122.91273993"/>
    <n v="512068683.5256899"/>
    <n v="47491324.482370012"/>
    <n v="42836881.990619987"/>
    <n v="33535124.903859999"/>
    <n v="29112160.675519999"/>
    <n v="271172.56542"/>
    <n v="242695.76008000001"/>
    <n v="0.11403439958829586"/>
    <n v="0.13277480586111357"/>
    <n v="-2720.140170000006"/>
    <n v="-4.7825305952035047"/>
    <n v="19.971211559001521"/>
    <n v="23.435344268582082"/>
    <n v="0.5542254616933181"/>
    <n v="0.69065260689276053"/>
    <n v="9.689131132461783E-3"/>
    <n v="1.0114436301202422E-2"/>
    <n v="1.066729917569076E-2"/>
    <n v="1.1107218373206095E-2"/>
    <m/>
    <m/>
    <m/>
    <n v="0"/>
    <m/>
    <n v="0"/>
    <m/>
    <n v="0"/>
    <m/>
    <n v="4.6088833278672858"/>
    <n v="42.461684468788263"/>
    <n v="38.64962528192774"/>
    <n v="6.8572100434768676E-2"/>
    <n v="4.6088833278673302"/>
    <n v="-8.8078325625989162"/>
    <n v="42.45203378918368"/>
    <n v="37.007306169476642"/>
    <s v="Resto"/>
    <n v="2025"/>
    <n v="2"/>
    <d v="2026-08-03T00:00:00"/>
    <n v="1.0336597699512124"/>
    <s v="33 GMM. Individual"/>
    <n v="-4.7825305952035047"/>
    <n v="-7.8831621653509316"/>
    <n v="4.6088833278672965"/>
    <n v="1.2024327238784929"/>
    <n v="3.0741067383246952E-4"/>
    <n v="1.3003844289463132E-6"/>
    <m/>
    <m/>
    <m/>
    <m/>
    <n v="3.2308123985771677E-4"/>
    <n v="1.7629149071456395E-6"/>
    <x v="23"/>
    <x v="22"/>
  </r>
  <r>
    <n v="2026"/>
    <n v="6"/>
    <n v="39"/>
    <x v="6"/>
    <s v="GMM. Gpo y Col"/>
    <n v="27"/>
    <s v="670671cd97404156226e507973f2ab8330d3022ca96e0c93bdbdb320c41adcaf"/>
    <s v="62494afd1a4895e2be1120874c058412e30b56ad7bf55525b0ac454fd367add2"/>
    <x v="22"/>
    <n v="4670.1378199999999"/>
    <n v="5500.1721600000001"/>
    <n v="6737.5572499999998"/>
    <n v="6901.1981699999997"/>
    <n v="-66.256010000000003"/>
    <n v="1331.5375799999999"/>
    <n v="1093.6176700000005"/>
    <n v="2565.1781100000003"/>
    <n v="35563119.782749981"/>
    <n v="35274659.092"/>
    <n v="145.131"/>
    <n v="140.405"/>
    <n v="0"/>
    <n v="0"/>
    <n v="408.67793999999998"/>
    <n v="-3024.63717"/>
    <n v="1922.74883"/>
    <n v="2207.3487799999998"/>
    <n v="0"/>
    <n v="0"/>
    <n v="0"/>
    <n v="0"/>
    <n v="0"/>
    <n v="0"/>
    <s v="GMM. Gpo y Col"/>
    <s v="Accidentes y Enfermedades"/>
    <s v="Gastos Medicos"/>
    <x v="24"/>
    <x v="0"/>
    <n v="16937240.937909998"/>
    <n v="16996819.43369"/>
    <n v="558940177.29368985"/>
    <n v="533186385.44996989"/>
    <n v="535437122.91273993"/>
    <n v="512068683.5256899"/>
    <n v="51119150.649419993"/>
    <n v="47371254.078819998"/>
    <n v="37745146.191339992"/>
    <n v="31836731.141160015"/>
    <n v="885448.32408000005"/>
    <n v="873224.77632000006"/>
    <n v="9.1357891527350486E-3"/>
    <n v="1.1610780138622431E-2"/>
    <n v="-830.03434000000016"/>
    <n v="-15.091061076895462"/>
    <n v="0.527432001732272"/>
    <n v="0.62986899927177731"/>
    <n v="2.7573191153861455E-2"/>
    <n v="3.2360008185401516E-2"/>
    <n v="8.355344649962638E-4"/>
    <n v="8.722103156753087E-4"/>
    <n v="1.0315665047145308E-3"/>
    <n v="1.0741082860467608E-3"/>
    <m/>
    <m/>
    <m/>
    <n v="0"/>
    <m/>
    <n v="0"/>
    <m/>
    <n v="0"/>
    <m/>
    <n v="-104.97590236995038"/>
    <n v="-1.4187163752696277"/>
    <n v="24.209016395588606"/>
    <n v="-1.7553517918338692E-4"/>
    <n v="-113.51163518234486"/>
    <n v="-12.893293193112864"/>
    <n v="21.254879140922426"/>
    <n v="-137.02579299679138"/>
    <s v="Resto"/>
    <n v="2025"/>
    <n v="2"/>
    <d v="2026-08-03T00:00:00"/>
    <n v="1.0336597699512124"/>
    <s v="34 GMM. Gpo y Col"/>
    <n v="-15.091061076895462"/>
    <n v="-17.856008919538251"/>
    <n v="-104.97590236995038"/>
    <n v="-104.81386865833547"/>
    <n v="1.8945349258329345E-5"/>
    <n v="8.3462643443231387E-9"/>
    <m/>
    <m/>
    <m/>
    <m/>
    <n v="1.9531981664559899E-5"/>
    <n v="1.3481021542742912E-8"/>
    <x v="24"/>
    <x v="22"/>
  </r>
  <r>
    <n v="2026"/>
    <n v="6"/>
    <n v="109"/>
    <x v="60"/>
    <s v="Daños"/>
    <n v="228"/>
    <s v="9d693eeee1d1899cbc50b6d45df953d3835acf28ee869879b45565fccc814765"/>
    <s v="62494afd1a4895e2be1120874c058412e30b56ad7bf55525b0ac454fd367add2"/>
    <x v="22"/>
    <n v="1582494.71114"/>
    <n v="1851722.72551"/>
    <n v="4653578.2232399993"/>
    <n v="4759572.2291400004"/>
    <n v="341391.63523999997"/>
    <n v="4217825.5410599997"/>
    <n v="2247503.2720399997"/>
    <n v="6328654.9817500003"/>
    <n v="35563119.782749981"/>
    <n v="35274659.092"/>
    <n v="145.131"/>
    <n v="140.405"/>
    <n v="0"/>
    <n v="0"/>
    <n v="-11779.24877"/>
    <n v="18400.134600000001"/>
    <n v="19845.989510000003"/>
    <n v="61857.627840000001"/>
    <n v="0"/>
    <n v="0"/>
    <n v="0"/>
    <n v="0"/>
    <n v="0"/>
    <n v="0"/>
    <s v="Daños"/>
    <s v="Totales"/>
    <s v="Daños Total"/>
    <x v="28"/>
    <x v="0"/>
    <n v="1582494.71114"/>
    <n v="1851722.72551"/>
    <n v="558940177.29368985"/>
    <n v="533186385.44996989"/>
    <n v="535437122.91273993"/>
    <n v="512068683.5256899"/>
    <n v="201069995.49796006"/>
    <n v="200376876.12440008"/>
    <n v="90289903.28847003"/>
    <n v="82104617.787379965"/>
    <n v="1582494.71114"/>
    <n v="1851722.72551"/>
    <n v="0.78703672679798464"/>
    <n v="0.92411996899302595"/>
    <n v="-269228.01436999999"/>
    <n v="-14.539326577409117"/>
    <n v="100"/>
    <n v="100"/>
    <n v="100"/>
    <n v="100"/>
    <n v="0.28312416523754264"/>
    <n v="0.29555192261069629"/>
    <n v="0.34729369992207942"/>
    <n v="0.36161608492840025"/>
    <m/>
    <m/>
    <m/>
    <n v="0"/>
    <m/>
    <n v="0"/>
    <m/>
    <n v="0"/>
    <m/>
    <n v="-91.905980180626358"/>
    <n v="21.573003235762332"/>
    <n v="227.77846180498375"/>
    <n v="0.37810610356872043"/>
    <n v="-164.01718805904821"/>
    <n v="-67.916665732262899"/>
    <n v="-59.353295355037197"/>
    <n v="29.745942808530433"/>
    <s v="Resto"/>
    <n v="2025"/>
    <n v="2"/>
    <d v="2026-08-03T00:00:00"/>
    <n v="1.0336597699512124"/>
    <s v="38 Daños Total"/>
    <n v="-14.539326577409117"/>
    <n v="-17.322240927859156"/>
    <n v="-91.905980180626372"/>
    <n v="-92.169551283053536"/>
    <n v="1.308540491292115E-2"/>
    <n v="6.194268093288855E-5"/>
    <m/>
    <m/>
    <m/>
    <m/>
    <n v="1.3470686570751086E-2"/>
    <n v="8.5399771709167109E-5"/>
    <x v="28"/>
    <x v="22"/>
  </r>
  <r>
    <n v="2026"/>
    <n v="6"/>
    <n v="3"/>
    <x v="19"/>
    <s v="Automoviles"/>
    <n v="3"/>
    <s v="4e07408562bedb8b60ce05c1decfe3ad16b72230967de01f640b7e4729b49fce"/>
    <s v="62494afd1a4895e2be1120874c058412e30b56ad7bf55525b0ac454fd367add2"/>
    <x v="22"/>
    <n v="250950.76559"/>
    <n v="233346.25516"/>
    <n v="504554.42645000003"/>
    <n v="477536.84470999998"/>
    <n v="200593.48507"/>
    <n v="145210.22384000005"/>
    <n v="367068.81844"/>
    <n v="306726.64407000004"/>
    <n v="35563119.782749981"/>
    <n v="35274659.092"/>
    <n v="145.131"/>
    <n v="140.405"/>
    <n v="6102.2460199999996"/>
    <n v="10189.56748"/>
    <n v="200612.08911"/>
    <n v="141852.17315000002"/>
    <n v="249422.62072000001"/>
    <n v="208282.17079"/>
    <n v="0"/>
    <n v="0"/>
    <n v="0"/>
    <n v="0"/>
    <n v="0"/>
    <n v="0"/>
    <s v="Automoviles"/>
    <s v="Totales"/>
    <s v="Automoviles Total"/>
    <x v="29"/>
    <x v="0"/>
    <n v="17351290.107669998"/>
    <n v="15439688.598989999"/>
    <n v="558940177.29368985"/>
    <n v="533186385.44996989"/>
    <n v="535437122.91273993"/>
    <n v="512068683.5256899"/>
    <n v="111867630.92766999"/>
    <n v="104683930.16637003"/>
    <n v="65593449.113900006"/>
    <n v="57891971.036489993"/>
    <n v="250950.76559"/>
    <n v="233346.25516"/>
    <n v="0.22432830972549753"/>
    <n v="0.22290551643327877"/>
    <n v="17604.510429999995"/>
    <n v="7.5443723825475484"/>
    <n v="100"/>
    <n v="100"/>
    <n v="1.4462945638783899"/>
    <n v="1.5113404241537913"/>
    <n v="4.4897607254691996E-2"/>
    <n v="4.6868391236088686E-2"/>
    <n v="4.3764481151009331E-2"/>
    <n v="4.5569327449077109E-2"/>
    <m/>
    <m/>
    <m/>
    <n v="0"/>
    <m/>
    <n v="0"/>
    <m/>
    <n v="0"/>
    <m/>
    <n v="38.140056371667065"/>
    <n v="79.933402314351554"/>
    <n v="62.229506850423988"/>
    <n v="0.30581329047307548"/>
    <n v="41.423345624648952"/>
    <n v="19.752266732172565"/>
    <n v="80.430591471976257"/>
    <n v="68.105768540804263"/>
    <s v="Resto"/>
    <n v="2025"/>
    <n v="2"/>
    <d v="2026-08-03T00:00:00"/>
    <n v="1.0336597699512124"/>
    <s v="39 Automoviles Total"/>
    <n v="7.5443723825475484"/>
    <n v="4.0423314410538902"/>
    <n v="38.140056371667065"/>
    <n v="33.64170724975309"/>
    <n v="1.4187574924029471E-3"/>
    <n v="5.0323190544298751E-6"/>
    <m/>
    <m/>
    <m/>
    <m/>
    <n v="1.3515393508874572E-3"/>
    <n v="4.9686869256386708E-6"/>
    <x v="29"/>
    <x v="22"/>
  </r>
  <r>
    <n v="2026"/>
    <n v="6"/>
    <n v="129"/>
    <x v="72"/>
    <s v="Automoviles Residentes"/>
    <n v="208"/>
    <s v="8df66f64b57424391d363fd6b811fed3c430c77597da265025728bd637bad804"/>
    <s v="62494afd1a4895e2be1120874c058412e30b56ad7bf55525b0ac454fd367add2"/>
    <x v="22"/>
    <n v="230167.19630000001"/>
    <n v="168250.55987999999"/>
    <n v="450656.89840000006"/>
    <n v="333004.61885999999"/>
    <n v="175746.80841000006"/>
    <n v="108842.50447000004"/>
    <n v="335717.68932"/>
    <n v="199596.47149999999"/>
    <n v="35563119.782749981"/>
    <n v="35274659.092"/>
    <n v="145.131"/>
    <n v="140.405"/>
    <n v="0"/>
    <n v="0"/>
    <n v="175591.25519999999"/>
    <n v="109572.70974999999"/>
    <n v="204790.47701"/>
    <n v="138600.39637999999"/>
    <n v="0"/>
    <n v="0"/>
    <n v="0"/>
    <n v="0"/>
    <n v="0"/>
    <n v="0"/>
    <s v="Automoviles Residentes"/>
    <s v="Automóviles"/>
    <s v="Automóviles"/>
    <x v="30"/>
    <x v="0"/>
    <n v="230167.19630000001"/>
    <n v="168250.55987999999"/>
    <n v="558940177.29368985"/>
    <n v="533186385.44996989"/>
    <n v="535437122.91273993"/>
    <n v="512068683.5256899"/>
    <n v="70203684.327219978"/>
    <n v="63495573.047850005"/>
    <n v="41862778.105490007"/>
    <n v="35779806.134049997"/>
    <n v="230167.19630000001"/>
    <n v="168250.55987999999"/>
    <n v="0.32785629202477284"/>
    <n v="0.26497998490888025"/>
    <n v="61916.636420000024"/>
    <n v="36.80025579954107"/>
    <n v="100"/>
    <n v="100"/>
    <n v="100"/>
    <n v="100"/>
    <n v="4.1179218394075262E-2"/>
    <n v="4.2986783405660561E-2"/>
    <n v="3.1555674426684575E-2"/>
    <n v="3.2857029787793895E-2"/>
    <m/>
    <m/>
    <m/>
    <n v="0"/>
    <m/>
    <n v="0"/>
    <m/>
    <n v="0"/>
    <m/>
    <n v="61.468912596035175"/>
    <n v="76.356149457949513"/>
    <n v="64.690723494548209"/>
    <n v="0.41981640102129797"/>
    <n v="60.250901525231271"/>
    <n v="47.756054353933465"/>
    <n v="85.741904488764774"/>
    <n v="79.05656304877013"/>
    <s v="Resto"/>
    <n v="2025"/>
    <n v="2"/>
    <d v="2026-08-03T00:00:00"/>
    <n v="1.0336597699512124"/>
    <s v="41 Automoviles Residentes"/>
    <n v="36.80025579954107"/>
    <n v="32.345535519872158"/>
    <n v="61.468912596035189"/>
    <n v="56.210889975582909"/>
    <n v="1.2672029370679476E-3"/>
    <n v="1.0748974822023312E-5"/>
    <m/>
    <m/>
    <m/>
    <m/>
    <n v="9.4247983459766049E-4"/>
    <n v="7.0214392402310395E-6"/>
    <x v="30"/>
    <x v="22"/>
  </r>
  <r>
    <n v="2026"/>
    <n v="6"/>
    <n v="37"/>
    <x v="27"/>
    <s v="Camiones"/>
    <n v="25"/>
    <s v="b7a56873cd771f2c446d369b649430b65a756ba278ff97ec81bb6f55b2e73569"/>
    <s v="62494afd1a4895e2be1120874c058412e30b56ad7bf55525b0ac454fd367add2"/>
    <x v="22"/>
    <n v="2899.1177200000002"/>
    <n v="2736.02007"/>
    <n v="6237.4812099999999"/>
    <n v="6510.9572000000007"/>
    <n v="-66.943930000000037"/>
    <n v="91.983449999999991"/>
    <n v="26.734809999999982"/>
    <n v="189.45872999999995"/>
    <n v="35563119.782749981"/>
    <n v="35274659.092"/>
    <n v="145.131"/>
    <n v="140.405"/>
    <n v="0"/>
    <n v="0"/>
    <n v="-39.585560000000001"/>
    <n v="86.791889999999995"/>
    <n v="2899.1177200000002"/>
    <n v="2735.1311099999998"/>
    <n v="0"/>
    <n v="0"/>
    <n v="0"/>
    <n v="0"/>
    <n v="0"/>
    <n v="0"/>
    <s v="Camiones"/>
    <s v="Automóviles"/>
    <s v="Automóviles"/>
    <x v="31"/>
    <x v="0"/>
    <n v="7921715.0272200005"/>
    <n v="7089738.4457900003"/>
    <n v="558940177.29368985"/>
    <n v="533186385.44996989"/>
    <n v="535437122.91273993"/>
    <n v="512068683.5256899"/>
    <n v="37709407.170060001"/>
    <n v="36344121.306299999"/>
    <n v="21653502.093650013"/>
    <n v="20013592.176389989"/>
    <n v="1978224.5604999999"/>
    <n v="1469403.8321800001"/>
    <n v="7.6880490507997227E-3"/>
    <n v="7.528095250787451E-3"/>
    <n v="163.09765000000016"/>
    <n v="5.9611276901196275"/>
    <n v="0.14655149763519482"/>
    <n v="0.18619932860395869"/>
    <n v="3.6597096841255589E-2"/>
    <n v="3.8591269493512735E-2"/>
    <n v="5.1868121809334276E-4"/>
    <n v="5.4144877072194876E-4"/>
    <n v="5.1314514861271286E-4"/>
    <n v="5.3430724393493142E-4"/>
    <m/>
    <m/>
    <m/>
    <n v="0"/>
    <m/>
    <n v="0"/>
    <m/>
    <n v="0"/>
    <m/>
    <n v="-172.77823347569594"/>
    <n v="-2.3091138913807208"/>
    <n v="3.3619435401290745"/>
    <n v="-3.0915982879107417E-4"/>
    <n v="-145.60974533450073"/>
    <n v="5.9955666988117606"/>
    <n v="-1.3654347226714203"/>
    <n v="3.17322594455079"/>
    <s v="Resto"/>
    <n v="2025"/>
    <n v="2"/>
    <d v="2026-08-03T00:00:00"/>
    <n v="1.0336597699512124"/>
    <s v="42 Camiones"/>
    <n v="5.9611276901196275"/>
    <n v="2.5106430282382552"/>
    <n v="-172.77823347569594"/>
    <n v="-170.4083060900503"/>
    <n v="1.7539184548779415E-5"/>
    <n v="5.9106098207502513E-9"/>
    <m/>
    <m/>
    <m/>
    <m/>
    <n v="1.8427509762284405E-5"/>
    <n v="5.6672218104928572E-9"/>
    <x v="31"/>
    <x v="22"/>
  </r>
  <r>
    <n v="2026"/>
    <n v="6"/>
    <n v="16"/>
    <x v="50"/>
    <s v="Daños Sin Autos"/>
    <n v="14"/>
    <s v="8527a891e224136950ff32ca212b45bc93f69fbb801c3b1ebedac52775f99e61"/>
    <s v="62494afd1a4895e2be1120874c058412e30b56ad7bf55525b0ac454fd367add2"/>
    <x v="22"/>
    <n v="686822.47389999998"/>
    <n v="619147.38824"/>
    <n v="1171625.4139999999"/>
    <n v="1000075.0541699999"/>
    <n v="84663.932940000013"/>
    <n v="341860.88169999997"/>
    <n v="497350.41642000014"/>
    <n v="611963.83820999984"/>
    <n v="35563119.782749981"/>
    <n v="35274659.092"/>
    <n v="145.131"/>
    <n v="140.405"/>
    <n v="0"/>
    <n v="0"/>
    <n v="40225.550210000001"/>
    <n v="23058.646170000004"/>
    <n v="81528.52863999999"/>
    <n v="112707.71832000001"/>
    <n v="0"/>
    <n v="0"/>
    <n v="0"/>
    <n v="0"/>
    <n v="0"/>
    <n v="0"/>
    <s v="Daños Sin Autos"/>
    <s v="Totales"/>
    <s v="Daños Sin Autos Total"/>
    <x v="34"/>
    <x v="0"/>
    <n v="2810084.57234"/>
    <n v="2671500.3155200002"/>
    <n v="558940177.29368985"/>
    <n v="533186385.44996989"/>
    <n v="535437122.91273993"/>
    <n v="512068683.5256899"/>
    <n v="89202364.570290014"/>
    <n v="95692945.958029971"/>
    <n v="24696454.174569987"/>
    <n v="24212646.750889998"/>
    <n v="805199.00066000002"/>
    <n v="799166.10855"/>
    <n v="0.76995994131836609"/>
    <n v="0.64701465927441748"/>
    <n v="67675.085659999982"/>
    <n v="10.930367622542093"/>
    <n v="85.298475698185172"/>
    <n v="77.474179850216075"/>
    <n v="24.44134531253885"/>
    <n v="23.176017784579024"/>
    <n v="0.12287942463279314"/>
    <n v="0.12827322658610865"/>
    <n v="0.11612213010980867"/>
    <n v="0.12091100435532454"/>
    <m/>
    <m/>
    <m/>
    <n v="0"/>
    <m/>
    <n v="0"/>
    <m/>
    <n v="0"/>
    <m/>
    <n v="-75.234389931078198"/>
    <n v="12.326901951715534"/>
    <n v="55.214782165484081"/>
    <n v="0.34281817276902332"/>
    <n v="74.448880968279312"/>
    <n v="-27.663757322702597"/>
    <n v="49.339232390199562"/>
    <n v="20.458799551359778"/>
    <s v="Resto"/>
    <n v="2025"/>
    <n v="2"/>
    <d v="2026-08-03T00:00:00"/>
    <n v="1.0336597699512124"/>
    <s v="46 Daños Sin Autos Total"/>
    <n v="10.930367622542093"/>
    <n v="7.318066202555114"/>
    <n v="-75.234389931078198"/>
    <n v="-76.040849427572567"/>
    <n v="3.294495593067459E-3"/>
    <n v="5.9283831123498171E-5"/>
    <m/>
    <m/>
    <m/>
    <m/>
    <n v="2.8304429375967601E-3"/>
    <n v="4.1862796931599047E-5"/>
    <x v="34"/>
    <x v="22"/>
  </r>
  <r>
    <n v="2026"/>
    <n v="6"/>
    <n v="9"/>
    <x v="16"/>
    <s v="Responsabilidad Civil y Riesgos Profesionales"/>
    <n v="9"/>
    <s v="19581e27de7ced00ff1ce50b2047e7a567c76b1cbaebabe5ef03f7c3017bb5b7"/>
    <s v="62494afd1a4895e2be1120874c058412e30b56ad7bf55525b0ac454fd367add2"/>
    <x v="22"/>
    <n v="78986.336599999995"/>
    <n v="53508.157319999998"/>
    <n v="368093.35341999994"/>
    <n v="279382.69524999999"/>
    <n v="14318.331089999998"/>
    <n v="18312.501840000001"/>
    <n v="17920.841330000007"/>
    <n v="21678.496619999994"/>
    <n v="35563119.782749981"/>
    <n v="35274659.092"/>
    <n v="145.131"/>
    <n v="140.405"/>
    <n v="0"/>
    <n v="0"/>
    <n v="14562.690630000001"/>
    <n v="5232.71306"/>
    <n v="105058.79814"/>
    <n v="92633.848419999995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096632.9897100001"/>
    <n v="1704189.54003"/>
    <n v="558940177.29368985"/>
    <n v="533186385.44996989"/>
    <n v="535437122.91273993"/>
    <n v="512068683.5256899"/>
    <n v="12032871.974339999"/>
    <n v="12141199.838969996"/>
    <n v="5707796.6931599993"/>
    <n v="3790374.5277900007"/>
    <n v="78986.336599999995"/>
    <n v="53508.157319999998"/>
    <n v="0.65642131627792355"/>
    <n v="0.44071556378022175"/>
    <n v="25478.179279999997"/>
    <n v="47.615504917559349"/>
    <n v="100"/>
    <n v="100"/>
    <n v="3.7672943709106259"/>
    <n v="3.1398008298453739"/>
    <n v="1.4131447301290952E-2"/>
    <n v="1.4751748285647424E-2"/>
    <n v="1.0035544563810096E-2"/>
    <n v="1.0449410214189665E-2"/>
    <m/>
    <m/>
    <m/>
    <n v="0"/>
    <m/>
    <n v="0"/>
    <m/>
    <n v="0"/>
    <m/>
    <n v="-21.811169139519404"/>
    <n v="18.127604983771331"/>
    <n v="34.223757193662976"/>
    <n v="0.25085566041899365"/>
    <n v="178.3009590439878"/>
    <n v="13.412969375584538"/>
    <n v="13.861466995457103"/>
    <n v="5.6488132030043543"/>
    <s v="Resto"/>
    <n v="2025"/>
    <n v="2"/>
    <d v="2026-08-03T00:00:00"/>
    <n v="1.0336597699512124"/>
    <s v="46 Responsabilidad Civil y Riesgos Profesionales"/>
    <n v="47.615504917559349"/>
    <n v="42.808600284914483"/>
    <n v="-21.8111691395194"/>
    <n v="-24.357285507811714"/>
    <n v="1.0350423575564507E-3"/>
    <n v="4.3088894446404175E-5"/>
    <m/>
    <m/>
    <m/>
    <m/>
    <n v="7.9071743001669611E-4"/>
    <n v="1.942302081581187E-5"/>
    <x v="35"/>
    <x v="22"/>
  </r>
  <r>
    <n v="2026"/>
    <n v="6"/>
    <n v="9"/>
    <x v="16"/>
    <s v="RC General"/>
    <n v="9"/>
    <s v="19581e27de7ced00ff1ce50b2047e7a567c76b1cbaebabe5ef03f7c3017bb5b7"/>
    <s v="62494afd1a4895e2be1120874c058412e30b56ad7bf55525b0ac454fd367add2"/>
    <x v="22"/>
    <n v="73761.280140000003"/>
    <n v="50367.419549999999"/>
    <n v="354457.91690000001"/>
    <n v="272967.16486999998"/>
    <n v="3823.5790600000009"/>
    <n v="14655.335680000006"/>
    <n v="7189.2432699999981"/>
    <n v="15833.984630000006"/>
    <n v="35563119.782749981"/>
    <n v="35274659.092"/>
    <n v="145.131"/>
    <n v="140.405"/>
    <n v="0"/>
    <n v="0"/>
    <n v="7960.8127800000002"/>
    <n v="1557.0840800000001"/>
    <n v="102060.86911"/>
    <n v="93830.433749999997"/>
    <n v="0"/>
    <n v="0"/>
    <n v="0"/>
    <n v="0"/>
    <n v="0"/>
    <n v="0"/>
    <s v="RC General"/>
    <s v="Daños Sin Autos"/>
    <s v="Responsabilidad Civil y Riesgos Profesionales"/>
    <x v="36"/>
    <x v="0"/>
    <n v="2096632.9897100001"/>
    <n v="1704189.54003"/>
    <n v="558940177.29368985"/>
    <n v="533186385.44996989"/>
    <n v="535437122.91273993"/>
    <n v="512068683.5256899"/>
    <n v="8729513.125500001"/>
    <n v="9582692.5877899975"/>
    <n v="5055557.2443700004"/>
    <n v="2932303.7598800003"/>
    <n v="78986.336599999995"/>
    <n v="53508.157319999998"/>
    <n v="0.84496442217990453"/>
    <n v="0.52560821594315543"/>
    <n v="23393.860590000004"/>
    <n v="46.446414763767677"/>
    <n v="93.384860363304924"/>
    <n v="94.130357075805946"/>
    <n v="3.5180825877495345"/>
    <n v="2.9555057326025689"/>
    <n v="1.3196632329624577E-2"/>
    <n v="1.3775899537698075E-2"/>
    <n v="9.4464939324160769E-3"/>
    <n v="9.8360671469324718E-3"/>
    <m/>
    <m/>
    <m/>
    <n v="0"/>
    <m/>
    <n v="0"/>
    <m/>
    <n v="0"/>
    <m/>
    <n v="-73.909986482138351"/>
    <n v="5.1837211240677918"/>
    <n v="29.096856283160545"/>
    <n v="7.5631208889149412E-2"/>
    <n v="411.2641560114082"/>
    <n v="8.7716053641284653"/>
    <n v="7.8000636771179463"/>
    <n v="1.6594659299440786"/>
    <s v="Resto"/>
    <n v="2025"/>
    <n v="2"/>
    <d v="2026-08-03T00:00:00"/>
    <n v="1.0336597699512124"/>
    <s v="47 RC General"/>
    <n v="46.446414763767677"/>
    <n v="41.677580013276298"/>
    <n v="-73.909986482138351"/>
    <n v="-74.759573433826247"/>
    <n v="9.9670084926556726E-4"/>
    <n v="7.139648747498199E-5"/>
    <m/>
    <m/>
    <m/>
    <m/>
    <n v="7.7256000015251531E-4"/>
    <n v="2.762639966669467E-5"/>
    <x v="36"/>
    <x v="22"/>
  </r>
  <r>
    <n v="2026"/>
    <n v="6"/>
    <n v="94"/>
    <x v="41"/>
    <s v="Maritimo y Transportes"/>
    <n v="7"/>
    <s v="7902699be42c8a8e46fbbb4501726517e86b22c56a189f7625a6da49081b2451"/>
    <s v="62494afd1a4895e2be1120874c058412e30b56ad7bf55525b0ac454fd367add2"/>
    <x v="22"/>
    <n v="69413.08398000001"/>
    <n v="95312.833239999993"/>
    <n v="135135.06711000003"/>
    <n v="239638.14403999998"/>
    <n v="21538.678479999999"/>
    <n v="52098.946109999997"/>
    <n v="26244.42195"/>
    <n v="95775.387060000023"/>
    <n v="35563119.782749981"/>
    <n v="35274659.092"/>
    <n v="145.131"/>
    <n v="140.405"/>
    <n v="0"/>
    <n v="0"/>
    <n v="15555.772550000002"/>
    <n v="14374.591349999999"/>
    <n v="35575.124929999998"/>
    <n v="38182.914479999999"/>
    <n v="0"/>
    <n v="0"/>
    <n v="0"/>
    <n v="0"/>
    <n v="0"/>
    <n v="0"/>
    <s v="Maritimo y Transportes"/>
    <s v="Daños Sin Autos"/>
    <s v="Maritimo y Transportes"/>
    <x v="40"/>
    <x v="0"/>
    <n v="3631207.3068499998"/>
    <n v="3833520.1551100002"/>
    <n v="558940177.29368985"/>
    <n v="533186385.44996989"/>
    <n v="535437122.91273993"/>
    <n v="512068683.5256899"/>
    <n v="14105050.96421"/>
    <n v="15962808.80302"/>
    <n v="3896017.91072"/>
    <n v="-67081.096579998208"/>
    <n v="69413.08398000001"/>
    <n v="95312.833239999993"/>
    <n v="0.49211508810657967"/>
    <n v="0.59709312074180698"/>
    <n v="-25899.749259999982"/>
    <n v="-27.173412414237852"/>
    <n v="100"/>
    <n v="100"/>
    <n v="1.9115703983371437"/>
    <n v="2.4863005640638156"/>
    <n v="1.2418696454437834E-2"/>
    <n v="1.2963816106436132E-2"/>
    <n v="1.7876081580658329E-2"/>
    <n v="1.8613290815550968E-2"/>
    <m/>
    <m/>
    <m/>
    <n v="0"/>
    <m/>
    <n v="0"/>
    <m/>
    <n v="0"/>
    <m/>
    <n v="-58.658130176906177"/>
    <n v="31.029709739169547"/>
    <n v="54.660998250690554"/>
    <n v="0.55283828189638795"/>
    <n v="8.2171462912578939"/>
    <n v="-6.8297289128255168"/>
    <n v="43.726543703243721"/>
    <n v="37.646658317634007"/>
    <s v="Resto"/>
    <n v="2025"/>
    <n v="2"/>
    <d v="2026-08-03T00:00:00"/>
    <n v="1.0336597699512124"/>
    <s v="51 Maritimo y Transportes"/>
    <n v="-27.173412414237852"/>
    <n v="-29.544914387836268"/>
    <n v="-58.658130176906184"/>
    <n v="-60.004373755355587"/>
    <n v="3.7998653643302627E-4"/>
    <n v="2.4217725994214668E-5"/>
    <m/>
    <m/>
    <m/>
    <m/>
    <n v="6.7823118829790727E-4"/>
    <n v="3.5652019483719011E-5"/>
    <x v="40"/>
    <x v="22"/>
  </r>
  <r>
    <n v="2026"/>
    <n v="6"/>
    <n v="94"/>
    <x v="41"/>
    <s v="MyT Carga"/>
    <n v="7"/>
    <s v="7902699be42c8a8e46fbbb4501726517e86b22c56a189f7625a6da49081b2451"/>
    <s v="62494afd1a4895e2be1120874c058412e30b56ad7bf55525b0ac454fd367add2"/>
    <x v="22"/>
    <n v="39110.44788"/>
    <n v="41272.389259999996"/>
    <n v="81717.222630000004"/>
    <n v="97184.886820000014"/>
    <n v="18573.611729999993"/>
    <n v="12721.426290000001"/>
    <n v="25446.172930000004"/>
    <n v="22492.200209999995"/>
    <n v="35563119.782749981"/>
    <n v="35274659.092"/>
    <n v="145.131"/>
    <n v="140.405"/>
    <n v="0"/>
    <n v="0"/>
    <n v="13972.14882"/>
    <n v="11490.2896"/>
    <n v="35246.006099999999"/>
    <n v="36570.117100000003"/>
    <n v="0"/>
    <n v="0"/>
    <n v="0"/>
    <n v="0"/>
    <n v="0"/>
    <n v="0"/>
    <s v="MyT Carga"/>
    <s v="Daños Sin Autos"/>
    <s v="Maritimo y Transportes"/>
    <x v="41"/>
    <x v="0"/>
    <n v="3631207.3068499998"/>
    <n v="3833520.1551100002"/>
    <n v="558940177.29368985"/>
    <n v="533186385.44996989"/>
    <n v="535437122.91273993"/>
    <n v="512068683.5256899"/>
    <n v="7315033.6216200003"/>
    <n v="7755472.2297"/>
    <n v="2759672.59131"/>
    <n v="3877269.6166600003"/>
    <n v="69413.08398000001"/>
    <n v="95312.833239999993"/>
    <n v="0.53465848419899042"/>
    <n v="0.53217119522322776"/>
    <n v="-2161.9413799999966"/>
    <n v="-5.238226860045847"/>
    <n v="56.344489594020764"/>
    <n v="43.302027499355866"/>
    <n v="1.0770645841734532"/>
    <n v="1.0766185539675535"/>
    <n v="6.9972511314837513E-3"/>
    <n v="7.3043960170788942E-3"/>
    <n v="7.7407057618639596E-3"/>
    <n v="8.0599323074849599E-3"/>
    <m/>
    <m/>
    <m/>
    <n v="0"/>
    <m/>
    <n v="0"/>
    <m/>
    <n v="0"/>
    <m/>
    <n v="46.002588912536105"/>
    <n v="47.490153492969903"/>
    <n v="30.823091461606367"/>
    <n v="0.67303678662776478"/>
    <n v="21.599622867642964"/>
    <n v="-3.620745857551555"/>
    <n v="39.641793116525619"/>
    <n v="31.419887359343456"/>
    <s v="Resto"/>
    <n v="2025"/>
    <n v="2"/>
    <d v="2026-08-03T00:00:00"/>
    <n v="1.0336597699512124"/>
    <s v="52 MyT Carga"/>
    <n v="-5.238226860045847"/>
    <n v="-8.3240192810959375"/>
    <n v="46.002588912536091"/>
    <n v="41.248206766746137"/>
    <n v="2.2978080418478144E-4"/>
    <n v="2.8585969472596214E-5"/>
    <m/>
    <m/>
    <m/>
    <m/>
    <n v="2.7505563246861076E-4"/>
    <n v="2.8320618102531875E-5"/>
    <x v="41"/>
    <x v="22"/>
  </r>
  <r>
    <n v="2026"/>
    <n v="6"/>
    <n v="79"/>
    <x v="1"/>
    <s v="MyT Cascos"/>
    <n v="51"/>
    <s v="031b4af5197ec30a926f48cf40e11a7dbc470048a21e4003b7a3c07c5dab1baa"/>
    <s v="62494afd1a4895e2be1120874c058412e30b56ad7bf55525b0ac454fd367add2"/>
    <x v="22"/>
    <n v="9.4855499999999999"/>
    <n v="10.61003"/>
    <n v="49.893049999999995"/>
    <n v="63.143949999999997"/>
    <n v="0"/>
    <n v="0"/>
    <n v="0"/>
    <n v="0"/>
    <n v="35563119.782749981"/>
    <n v="35274659.092"/>
    <n v="145.131"/>
    <n v="140.405"/>
    <n v="0"/>
    <n v="0"/>
    <n v="0"/>
    <n v="0"/>
    <n v="21.668490000000002"/>
    <n v="24.340599999999998"/>
    <n v="0"/>
    <n v="0"/>
    <n v="0"/>
    <n v="0"/>
    <n v="0"/>
    <n v="0"/>
    <s v="MyT Cascos"/>
    <s v="Daños Sin Autos"/>
    <s v="Maritimo y Transportes"/>
    <x v="42"/>
    <x v="0"/>
    <n v="55806634.746509999"/>
    <n v="49586162.051349998"/>
    <n v="558940177.29368985"/>
    <n v="533186385.44996989"/>
    <n v="535437122.91273993"/>
    <n v="512068683.5256899"/>
    <n v="6790017.3425900005"/>
    <n v="8207336.5733200004"/>
    <n v="1136345.31941"/>
    <n v="-3944350.71324"/>
    <n v="9.4855499999999999"/>
    <n v="10.61003"/>
    <n v="1.3969846498774639E-4"/>
    <n v="1.292749469357764E-4"/>
    <n v="-1.1244800000000001"/>
    <n v="-10.598273520433022"/>
    <n v="100"/>
    <n v="100"/>
    <n v="1.6997172546035311E-5"/>
    <n v="2.1397159128816137E-5"/>
    <n v="1.6970599690878739E-6"/>
    <n v="1.7715525491395294E-6"/>
    <n v="1.9899289047011053E-6"/>
    <n v="2.0719935315996936E-6"/>
    <m/>
    <m/>
    <m/>
    <n v="0"/>
    <m/>
    <n v="0"/>
    <m/>
    <n v="0"/>
    <m/>
    <m/>
    <m/>
    <m/>
    <m/>
    <m/>
    <n v="-10.977995612269197"/>
    <m/>
    <m/>
    <s v="Resto"/>
    <n v="2025"/>
    <n v="2"/>
    <d v="2026-08-03T00:00:00"/>
    <n v="1.0336597699512124"/>
    <s v="53 MyT Cascos"/>
    <n v="-10.598273520433022"/>
    <n v="-13.509523076643838"/>
    <m/>
    <m/>
    <n v="1.4029435635790537E-7"/>
    <n v="1.9515661119932603E-12"/>
    <m/>
    <m/>
    <m/>
    <m/>
    <n v="1.7871193425356844E-7"/>
    <n v="1.6712011905247803E-12"/>
    <x v="42"/>
    <x v="22"/>
  </r>
  <r>
    <n v="2026"/>
    <n v="6"/>
    <n v="80"/>
    <x v="51"/>
    <s v="Incendio"/>
    <n v="52"/>
    <s v="41cfc0d1f2d127b04555b7246d84019b4d27710a3f3aff6e7764375b1e06e05d"/>
    <s v="62494afd1a4895e2be1120874c058412e30b56ad7bf55525b0ac454fd367add2"/>
    <x v="22"/>
    <n v="133873.60943000001"/>
    <n v="114601.25151"/>
    <n v="177365.81438000003"/>
    <n v="178850.85451"/>
    <n v="24386.760119999995"/>
    <n v="100962.70384"/>
    <n v="50042.330630000011"/>
    <n v="194573.91540999999"/>
    <n v="35563119.782749981"/>
    <n v="35274659.092"/>
    <n v="145.131"/>
    <n v="140.405"/>
    <n v="0"/>
    <n v="0"/>
    <n v="806.14386999999999"/>
    <n v="10847.28188"/>
    <n v="1140.85058"/>
    <n v="3366.8685699999996"/>
    <n v="0"/>
    <n v="0"/>
    <n v="0"/>
    <n v="0"/>
    <n v="0"/>
    <n v="0"/>
    <s v="Incendio"/>
    <s v="Daños Sin Autos"/>
    <s v="Incendio"/>
    <x v="43"/>
    <x v="0"/>
    <n v="866044.95096000005"/>
    <n v="914305.01283000002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71107967713360154"/>
    <n v="0.54183712351971902"/>
    <n v="19272.357920000009"/>
    <n v="16.816882596014505"/>
    <m/>
    <m/>
    <n v="15.458043982775118"/>
    <n v="12.534247313736232"/>
    <n v="2.3951330548145119E-2"/>
    <n v="2.5002676075528172E-2"/>
    <n v="2.1493656746933817E-2"/>
    <n v="2.2380054706909368E-2"/>
    <m/>
    <m/>
    <m/>
    <n v="0"/>
    <m/>
    <n v="0"/>
    <m/>
    <n v="0"/>
    <m/>
    <n v="-75.845773545598831"/>
    <n v="18.216256530194901"/>
    <n v="88.099128508374179"/>
    <n v="0.30907133503711665"/>
    <n v="-92.56824079139723"/>
    <n v="-66.115381213113395"/>
    <n v="70.661652291047616"/>
    <n v="322.17717010557385"/>
    <s v="Resto"/>
    <n v="2025"/>
    <n v="2"/>
    <d v="2026-08-03T00:00:00"/>
    <n v="1.0336597699512124"/>
    <s v="54 Incendio"/>
    <n v="16.816882596014505"/>
    <n v="13.012894563486915"/>
    <n v="-75.845773545598831"/>
    <n v="-76.632324139362382"/>
    <n v="4.9873525006664896E-4"/>
    <n v="5.0563430723242694E-5"/>
    <m/>
    <m/>
    <m/>
    <m/>
    <n v="5.0618914642472726E-4"/>
    <n v="2.9358746842412321E-5"/>
    <x v="43"/>
    <x v="22"/>
  </r>
  <r>
    <n v="2026"/>
    <n v="6"/>
    <n v="81"/>
    <x v="55"/>
    <s v="Riesgos Catastroficos"/>
    <n v="53"/>
    <s v="2858dcd1057d3eae7f7d5f782167e24b61153c01551450a628cee722509f6529"/>
    <s v="62494afd1a4895e2be1120874c058412e30b56ad7bf55525b0ac454fd367add2"/>
    <x v="22"/>
    <n v="178127.67413"/>
    <n v="166103.97779"/>
    <n v="318585.37344999996"/>
    <n v="286030.11119999998"/>
    <n v="20272.337050000002"/>
    <n v="-11651.156690000003"/>
    <n v="104608.88611000001"/>
    <n v="16428.282689999996"/>
    <n v="35563119.782749981"/>
    <n v="35274659.092"/>
    <n v="145.131"/>
    <n v="140.405"/>
    <n v="0"/>
    <n v="0"/>
    <n v="2900.92875"/>
    <n v="4297.2359100000003"/>
    <n v="17349.210789999997"/>
    <n v="13328.97351"/>
    <n v="0"/>
    <n v="0"/>
    <n v="0"/>
    <n v="0"/>
    <n v="0"/>
    <n v="0"/>
    <s v="Riesgos Catastroficos"/>
    <s v="Daños Sin Autos"/>
    <s v="Riesgos Catastroficos"/>
    <x v="44"/>
    <x v="0"/>
    <n v="956082.45328000002"/>
    <n v="935835.38778999995"/>
    <n v="558940177.29368985"/>
    <n v="533186385.44996989"/>
    <n v="535437122.91273993"/>
    <n v="512068683.5256899"/>
    <n v="23861872.30387"/>
    <n v="25393145.209070001"/>
    <n v="2047024.05226"/>
    <n v="2089187.4729500005"/>
    <n v="178127.67413"/>
    <n v="166103.97779"/>
    <n v="0.74649496008370908"/>
    <n v="0.65412920070519853"/>
    <n v="12023.696339999995"/>
    <n v="7.2386564728757818"/>
    <n v="100"/>
    <n v="100"/>
    <n v="18.63099500664439"/>
    <n v="17.749272997921029"/>
    <n v="3.1868826283426119E-2"/>
    <n v="3.3267710905250297E-2"/>
    <n v="3.1153079358885078E-2"/>
    <n v="3.2437831707719883E-2"/>
    <m/>
    <m/>
    <m/>
    <n v="0"/>
    <m/>
    <n v="0"/>
    <m/>
    <n v="0"/>
    <m/>
    <n v="-273.99420151476818"/>
    <n v="11.380790294945959"/>
    <n v="-7.0143754803573657"/>
    <n v="0.99033213740788717"/>
    <n v="-32.4931465072859"/>
    <n v="30.161642057310956"/>
    <n v="16.720811021975027"/>
    <n v="32.239811316122875"/>
    <s v="Resto"/>
    <n v="2025"/>
    <n v="2"/>
    <d v="2026-08-03T00:00:00"/>
    <n v="1.0336597699512124"/>
    <s v="55 Riesgos Catastroficos"/>
    <n v="7.2386564728757818"/>
    <n v="3.746570767610824"/>
    <n v="-273.99420151476818"/>
    <n v="-268.32830934590839"/>
    <n v="8.9583078030328197E-4"/>
    <n v="5.5725472543037834E-5"/>
    <m/>
    <m/>
    <m/>
    <m/>
    <n v="8.0953114949754135E-4"/>
    <n v="4.2788501121522192E-5"/>
    <x v="44"/>
    <x v="22"/>
  </r>
  <r>
    <n v="2026"/>
    <n v="6"/>
    <n v="80"/>
    <x v="51"/>
    <s v="Terremoto y Erupcion Volcanica"/>
    <n v="52"/>
    <s v="41cfc0d1f2d127b04555b7246d84019b4d27710a3f3aff6e7764375b1e06e05d"/>
    <s v="62494afd1a4895e2be1120874c058412e30b56ad7bf55525b0ac454fd367add2"/>
    <x v="22"/>
    <n v="59040.733540000001"/>
    <n v="60232.780899999998"/>
    <n v="114680.24497"/>
    <n v="132967.842"/>
    <n v="530.01121000000012"/>
    <n v="-23.775710000000014"/>
    <n v="530.78699000000006"/>
    <n v="43.351759999999935"/>
    <n v="35563119.782749981"/>
    <n v="35274659.092"/>
    <n v="145.131"/>
    <n v="140.405"/>
    <n v="0"/>
    <n v="0"/>
    <n v="30.011209999999998"/>
    <n v="-1.2957100000000001"/>
    <n v="-7.0000000000000007E-5"/>
    <n v="-7.0000000000000007E-5"/>
    <n v="0"/>
    <n v="0"/>
    <n v="0"/>
    <n v="0"/>
    <n v="0"/>
    <n v="0"/>
    <s v="Terremoto y Erupcion Volcanica"/>
    <s v="Daños Sin Autos"/>
    <s v="Riesgos Catastroficos"/>
    <x v="45"/>
    <x v="0"/>
    <n v="866044.95096000005"/>
    <n v="914305.01283000002"/>
    <n v="558940177.29368985"/>
    <n v="533186385.44996989"/>
    <n v="535437122.91273993"/>
    <n v="512068683.5256899"/>
    <n v="9433065.3521900009"/>
    <n v="9697566.7351200003"/>
    <n v="907474.54581000016"/>
    <n v="276437.41434000002"/>
    <n v="135915.51158000002"/>
    <n v="152528.42686000001"/>
    <n v="0.62589128067784428"/>
    <n v="0.62111231141999101"/>
    <n v="-1192.0473599999968"/>
    <n v="-1.9790674483037174"/>
    <n v="43.439290227921163"/>
    <n v="39.489544434419003"/>
    <n v="6.8172828066896614"/>
    <n v="6.5878213566350956"/>
    <n v="1.0562978998193863E-2"/>
    <n v="1.1026641787334916E-2"/>
    <n v="1.1296758984040447E-2"/>
    <n v="1.176263709104136E-2"/>
    <m/>
    <m/>
    <m/>
    <n v="0"/>
    <m/>
    <n v="0"/>
    <m/>
    <n v="0"/>
    <m/>
    <n v="-2329.2129656695838"/>
    <n v="0.89770431060264244"/>
    <n v="-3.9473040501771049E-2"/>
    <n v="5.8405077304611218E-2"/>
    <n v="-2416.1980690123555"/>
    <n v="0"/>
    <n v="-42873157.142857134"/>
    <n v="1851014.2857142859"/>
    <s v="Resto"/>
    <n v="2025"/>
    <n v="2"/>
    <d v="2026-08-03T00:00:00"/>
    <n v="1.0336597699512124"/>
    <s v="56 Terremoto y Erupcion Volcanica"/>
    <n v="-1.9790674483037174"/>
    <n v="-5.1709901060358003"/>
    <n v="-2329.2129656695838"/>
    <n v="-2256.6215794340142"/>
    <n v="3.2246958554414023E-4"/>
    <n v="3.9173989522855208E-5"/>
    <m/>
    <m/>
    <m/>
    <m/>
    <n v="3.7632964420728952E-4"/>
    <n v="3.8578050339748384E-5"/>
    <x v="45"/>
    <x v="22"/>
  </r>
  <r>
    <n v="2026"/>
    <n v="6"/>
    <n v="94"/>
    <x v="41"/>
    <s v="Huracan y Otros Riesgos Hidrometeorologicos"/>
    <n v="7"/>
    <s v="7902699be42c8a8e46fbbb4501726517e86b22c56a189f7625a6da49081b2451"/>
    <s v="62494afd1a4895e2be1120874c058412e30b56ad7bf55525b0ac454fd367add2"/>
    <x v="22"/>
    <n v="93650.432499999995"/>
    <n v="143263.92754"/>
    <n v="233637.33168"/>
    <n v="248990.70014"/>
    <n v="3211.7619199999976"/>
    <n v="-9561.569980000002"/>
    <n v="101333.29795999998"/>
    <n v="70792.301830000026"/>
    <n v="35563119.782749981"/>
    <n v="35274659.092"/>
    <n v="145.131"/>
    <n v="140.405"/>
    <n v="0"/>
    <n v="0"/>
    <n v="1834.8072099999999"/>
    <n v="901.11446999999998"/>
    <n v="21188.2683"/>
    <n v="25393.572469999999"/>
    <n v="0"/>
    <n v="0"/>
    <n v="0"/>
    <n v="0"/>
    <n v="0"/>
    <n v="0"/>
    <s v="Huracan y Otros Riesgos Hidrometeorologicos"/>
    <s v="Daños Sin Autos"/>
    <s v="Riesgos Catastroficos"/>
    <x v="46"/>
    <x v="0"/>
    <n v="3631207.3068499998"/>
    <n v="3833520.1551100002"/>
    <n v="558940177.29368985"/>
    <n v="533186385.44996989"/>
    <n v="535437122.91273993"/>
    <n v="512068683.5256899"/>
    <n v="14428806.951679999"/>
    <n v="15695578.629980002"/>
    <n v="1139589.9410999997"/>
    <n v="1835326.74049"/>
    <n v="138371.80468999999"/>
    <n v="236878.02312"/>
    <n v="0.6490518087435907"/>
    <n v="0.91276614209273366"/>
    <n v="-49613.495040000009"/>
    <n v="-34.630835474022362"/>
    <n v="67.680285524792339"/>
    <n v="60.48004185995083"/>
    <n v="2.5790439538754919"/>
    <n v="3.7371377152936649"/>
    <n v="1.6755001036683797E-2"/>
    <n v="1.749046311741485E-2"/>
    <n v="2.6869389663634387E-2"/>
    <n v="2.7977482737979741E-2"/>
    <m/>
    <m/>
    <m/>
    <n v="0"/>
    <m/>
    <n v="0"/>
    <m/>
    <n v="0"/>
    <m/>
    <n v="-133.59031965166872"/>
    <n v="3.4295217163038703"/>
    <n v="-6.6740945499559636"/>
    <n v="0.2818348779824974"/>
    <n v="103.61533091350759"/>
    <n v="-16.560506305161084"/>
    <n v="8.6595430264586568"/>
    <n v="3.5485927435557869"/>
    <s v="Resto"/>
    <n v="2025"/>
    <n v="2"/>
    <d v="2026-08-03T00:00:00"/>
    <n v="1.0336597699512124"/>
    <s v="57 Huracan y Otros Riesgos Hidrometeorologicos"/>
    <n v="-34.630835474022362"/>
    <n v="-36.759496280809124"/>
    <n v="-133.59031965166872"/>
    <n v="-132.49649510230446"/>
    <n v="6.569652300114756E-4"/>
    <n v="4.2126825043332667E-5"/>
    <m/>
    <m/>
    <m/>
    <m/>
    <n v="7.0470107798402957E-4"/>
    <n v="8.3314203015085248E-5"/>
    <x v="46"/>
    <x v="22"/>
  </r>
  <r>
    <n v="2026"/>
    <n v="6"/>
    <n v="126"/>
    <x v="45"/>
    <s v="Diversos"/>
    <n v="239"/>
    <s v="79bf08685d3138f9b109c3546780f056bc954fd69377b84a2cf23622e464897b"/>
    <s v="62494afd1a4895e2be1120874c058412e30b56ad7bf55525b0ac454fd367add2"/>
    <x v="22"/>
    <n v="138335.93502999999"/>
    <n v="136775.46011000001"/>
    <n v="266779.36641000002"/>
    <n v="266812.81754000002"/>
    <n v="32446.863149999994"/>
    <n v="27046.637970000007"/>
    <n v="127582.33145"/>
    <n v="63314.450170000004"/>
    <n v="35563119.782749981"/>
    <n v="35274659.092"/>
    <n v="145.131"/>
    <n v="140.405"/>
    <n v="0"/>
    <n v="0"/>
    <n v="1435.46461"/>
    <n v="1002.24252"/>
    <n v="4034.23614"/>
    <n v="6655.0727800000004"/>
    <n v="0"/>
    <n v="0"/>
    <n v="0"/>
    <n v="0"/>
    <n v="0"/>
    <n v="0"/>
    <s v="Diversos"/>
    <s v="Daños Sin Autos"/>
    <s v="Diversos"/>
    <x v="52"/>
    <x v="0"/>
    <n v="512336.66523000004"/>
    <n v="508175.23067999998"/>
    <n v="558940177.29368985"/>
    <n v="533186385.44996989"/>
    <n v="535437122.91273993"/>
    <n v="512068683.5256899"/>
    <n v="18731365.569540001"/>
    <n v="19037256.571589999"/>
    <n v="4255932.8630999988"/>
    <n v="5127603.960119999"/>
    <n v="138335.93502999999"/>
    <n v="136775.46011000001"/>
    <n v="0.73852562706349012"/>
    <n v="0.71846203046984769"/>
    <n v="1560.4749199999787"/>
    <n v="1.1409027019503304"/>
    <n v="100"/>
    <n v="100"/>
    <n v="27.00098283379694"/>
    <n v="26.915019043131615"/>
    <n v="2.474968532407229E-2"/>
    <n v="2.5836074696775284E-2"/>
    <n v="2.5652466725040558E-2"/>
    <n v="2.671037392255177E-2"/>
    <m/>
    <m/>
    <m/>
    <n v="0"/>
    <m/>
    <n v="0"/>
    <m/>
    <n v="0"/>
    <m/>
    <n v="19.966345488078364"/>
    <n v="23.455122591945081"/>
    <n v="19.7744814371292"/>
    <n v="0.76239132979099378"/>
    <n v="43.225275455286003"/>
    <n v="-39.381036491084032"/>
    <n v="35.582067092383937"/>
    <n v="15.059828091016008"/>
    <s v="Resto"/>
    <n v="2025"/>
    <n v="2"/>
    <d v="2026-08-03T00:00:00"/>
    <n v="1.0336597699512124"/>
    <s v="63 Diversos"/>
    <n v="1.1409027019503304"/>
    <n v="-2.1526176773581365"/>
    <n v="19.966345488078368"/>
    <n v="16.059799341654397"/>
    <n v="7.5015737662982617E-4"/>
    <n v="5.4542010182952132E-5"/>
    <m/>
    <m/>
    <m/>
    <m/>
    <n v="7.551417785269665E-4"/>
    <n v="5.1618768922685627E-5"/>
    <x v="52"/>
    <x v="22"/>
  </r>
  <r>
    <n v="2026"/>
    <n v="6"/>
    <n v="10"/>
    <x v="17"/>
    <s v="Miscelaneos"/>
    <n v="10"/>
    <s v="4a44dc15364204a80fe80e9039455cc1608281820fe2b24f1e5233ade6af1dd5"/>
    <s v="62494afd1a4895e2be1120874c058412e30b56ad7bf55525b0ac454fd367add2"/>
    <x v="22"/>
    <n v="52736.539669999998"/>
    <n v="57100.012659999993"/>
    <n v="116400.36873"/>
    <n v="101486.27294"/>
    <n v="25582.570900000002"/>
    <n v="40304.778989999999"/>
    <n v="81716.880570000023"/>
    <n v="68135.685630000007"/>
    <n v="35563119.782749981"/>
    <n v="35274659.092"/>
    <n v="145.131"/>
    <n v="140.405"/>
    <n v="0"/>
    <n v="0"/>
    <n v="25713.291929999999"/>
    <n v="36553.135719999998"/>
    <n v="44452.310669999999"/>
    <n v="69843.43104000001"/>
    <n v="0"/>
    <n v="0"/>
    <n v="0"/>
    <n v="0"/>
    <n v="0"/>
    <n v="0"/>
    <s v="Miscelaneos"/>
    <s v="Daños Sin Autos"/>
    <s v="Diversos"/>
    <x v="53"/>
    <x v="0"/>
    <n v="3435865.2452399996"/>
    <n v="3211255.1390500003"/>
    <n v="558940177.29368985"/>
    <n v="533186385.44996989"/>
    <n v="535437122.91273993"/>
    <n v="512068683.5256899"/>
    <n v="8825960.7029900011"/>
    <n v="9299326.5157200005"/>
    <n v="1450320.2206299996"/>
    <n v="1811773.9441199994"/>
    <n v="221886.5765"/>
    <n v="247469.821"/>
    <n v="0.597516139542002"/>
    <n v="0.61402309687132239"/>
    <n v="-4363.4729899999948"/>
    <n v="-7.641807395003819"/>
    <n v="23.767341180280908"/>
    <n v="23.073525664367775"/>
    <n v="1.5348838183645437"/>
    <n v="1.7781213322368441"/>
    <n v="9.4350955276364182E-3"/>
    <n v="9.8492497836378933E-3"/>
    <n v="1.0709203051351696E-2"/>
    <n v="1.1150850363833146E-2"/>
    <m/>
    <m/>
    <m/>
    <n v="0"/>
    <m/>
    <n v="0"/>
    <m/>
    <n v="0"/>
    <m/>
    <n v="-36.527202130677153"/>
    <n v="48.510143176028379"/>
    <n v="70.586287309590247"/>
    <n v="1.7639256859348811"/>
    <n v="-29.65503116622904"/>
    <n v="-36.354342837851526"/>
    <n v="57.844668910211226"/>
    <n v="52.335824823762835"/>
    <s v="Resto"/>
    <n v="2025"/>
    <n v="2"/>
    <d v="2026-08-03T00:00:00"/>
    <n v="1.0336597699512124"/>
    <s v="64 Miscelaneos"/>
    <n v="-7.641807395003819"/>
    <n v="-10.64933037941935"/>
    <n v="-36.527202130677153"/>
    <n v="-38.59411025320383"/>
    <n v="3.2730640461543656E-4"/>
    <n v="3.5702553701317724E-5"/>
    <m/>
    <m/>
    <m/>
    <m/>
    <n v="2.8722954673081086E-4"/>
    <n v="3.770243634914494E-5"/>
    <x v="53"/>
    <x v="22"/>
  </r>
  <r>
    <n v="2026"/>
    <n v="6"/>
    <n v="93"/>
    <x v="64"/>
    <s v="Tecnicos"/>
    <n v="220"/>
    <s v="36790ecd55c2030dc553685bef719df653f413a20cdad1bfd1dc934c76686ddd"/>
    <s v="62494afd1a4895e2be1120874c058412e30b56ad7bf55525b0ac454fd367add2"/>
    <x v="22"/>
    <n v="44731.106070000002"/>
    <n v="57489.643389999997"/>
    <n v="72526.366979999992"/>
    <n v="85887.695139999996"/>
    <n v="4963.7074899999998"/>
    <n v="505.33785"/>
    <n v="9903.1088999999993"/>
    <n v="4215.3985000000002"/>
    <n v="35563119.782749981"/>
    <n v="35274659.092"/>
    <n v="145.131"/>
    <n v="140.405"/>
    <n v="0"/>
    <n v="0"/>
    <n v="4845.7231500000007"/>
    <n v="2404.4177300000001"/>
    <n v="2504.81585"/>
    <n v="6548.3020299999998"/>
    <n v="0"/>
    <n v="0"/>
    <n v="0"/>
    <n v="0"/>
    <n v="0"/>
    <n v="0"/>
    <s v="Tecnicos"/>
    <s v="Daños Sin Autos"/>
    <s v="Diversos"/>
    <x v="54"/>
    <x v="0"/>
    <n v="413334.64854999998"/>
    <n v="541187.50646000006"/>
    <n v="558940177.29368985"/>
    <n v="533186385.44996989"/>
    <n v="535437122.91273993"/>
    <n v="512068683.5256899"/>
    <n v="9905404.8665500041"/>
    <n v="9737930.0558699984"/>
    <n v="2805612.6424699998"/>
    <n v="3315830.0159999998"/>
    <n v="60364.614929999996"/>
    <n v="76927.86056999999"/>
    <n v="0.45158281435879954"/>
    <n v="0.5903682102886475"/>
    <n v="-12758.537319999996"/>
    <n v="-22.192757804128714"/>
    <n v="74.101534685297139"/>
    <n v="74.731889024377168"/>
    <n v="10.82200735576345"/>
    <n v="10.622869653080052"/>
    <n v="8.0028432177807925E-3"/>
    <n v="8.3541286466403304E-3"/>
    <n v="1.0782278947629727E-2"/>
    <n v="1.1226939908563225E-2"/>
    <m/>
    <m/>
    <m/>
    <n v="0"/>
    <m/>
    <n v="0"/>
    <m/>
    <n v="0"/>
    <m/>
    <n v="882.25523577938998"/>
    <n v="11.096768951414395"/>
    <n v="0.87900675704643649"/>
    <n v="0.17692062741883216"/>
    <n v="101.53416311732157"/>
    <n v="-61.748620657315655"/>
    <n v="193.45626346144371"/>
    <n v="36.718186164665958"/>
    <s v="Resto"/>
    <n v="2025"/>
    <n v="2"/>
    <d v="2026-08-03T00:00:00"/>
    <n v="1.0336597699512124"/>
    <s v="65 Tecnicos"/>
    <n v="-22.192757804128714"/>
    <n v="-24.726448239788141"/>
    <n v="882.25523577938998"/>
    <n v="850.26938682710943"/>
    <n v="2.0393702077616704E-4"/>
    <n v="2.0392703822421399E-5"/>
    <m/>
    <m/>
    <m/>
    <m/>
    <n v="2.4308197581953951E-4"/>
    <n v="3.4853462371942071E-5"/>
    <x v="54"/>
    <x v="22"/>
  </r>
  <r>
    <n v="2026"/>
    <n v="6"/>
    <n v="906"/>
    <x v="5"/>
    <s v="Total General"/>
    <n v="256"/>
    <s v="51e8ea280b44e16934d4d611901f3d3afc41789840acdff81942c2f65009cd52"/>
    <s v="62494afd1a4895e2be1120874c058412e30b56ad7bf55525b0ac454fd367add2"/>
    <x v="23"/>
    <n v="6312736.01107"/>
    <n v="8196481.6780000003"/>
    <n v="14409000.395270001"/>
    <n v="13319685.984539999"/>
    <n v="4095672.1967599997"/>
    <n v="3617239.791939999"/>
    <n v="8012370.8924000002"/>
    <n v="6940084.0815700004"/>
    <n v="35563119.782749981"/>
    <n v="35274659.092"/>
    <n v="145.131"/>
    <n v="140.405"/>
    <n v="0"/>
    <n v="0"/>
    <n v="4095672.1967600002"/>
    <n v="3617239.7919399999"/>
    <n v="-247752.87771999999"/>
    <n v="-590415.03489999997"/>
    <n v="0"/>
    <n v="0"/>
    <n v="0"/>
    <n v="0"/>
    <n v="6325957.8296600012"/>
    <n v="8198347.1488100011"/>
    <s v="Total General"/>
    <s v="Totales"/>
    <s v="Total General"/>
    <x v="0"/>
    <x v="0"/>
    <n v="6312736.01107"/>
    <n v="8196481.6780000003"/>
    <n v="558940177.29368985"/>
    <n v="533186385.44996989"/>
    <n v="535437122.91273993"/>
    <n v="512068683.5256899"/>
    <n v="558940177.29368985"/>
    <n v="533186385.44996989"/>
    <n v="290994775.94425023"/>
    <n v="269811598.98249996"/>
    <n v="6312736.01107"/>
    <n v="8196481.6780000003"/>
    <n v="1.1294117452131254"/>
    <n v="1.5372638727605126"/>
    <n v="-1883745.6669300003"/>
    <n v="-22.982369032631667"/>
    <n v="100"/>
    <n v="100"/>
    <n v="100"/>
    <n v="100"/>
    <n v="1.1294117452131254"/>
    <n v="1.1789873620882252"/>
    <n v="1.5372638727605126"/>
    <n v="1.6006606030983326"/>
    <m/>
    <m/>
    <n v="1.13177726108175"/>
    <n v="0"/>
    <m/>
    <n v="0"/>
    <m/>
    <n v="-1872389.3191499999"/>
    <n v="-22.83861960421838"/>
    <n v="13.226449788760286"/>
    <n v="64.879510082123474"/>
    <n v="44.131615661985244"/>
    <n v="1.4074727573613426"/>
    <n v="13.226449788760263"/>
    <n v="-58.037505301340687"/>
    <n v="-1653.1280017618035"/>
    <n v="-612.66051474327048"/>
    <s v="Resto"/>
    <n v="2025"/>
    <n v="2"/>
    <d v="2026-08-03T00:00:00"/>
    <n v="1.0336597699512124"/>
    <s v="10 Total General"/>
    <n v="-22.982369032631667"/>
    <n v="-25.490346817886245"/>
    <n v="13.226449788760277"/>
    <n v="9.5393794750321383"/>
    <n v="4.0516693932626066E-2"/>
    <n v="1.2755708902253575E-4"/>
    <n v="147106902.26217002"/>
    <n v="130299250.08185001"/>
    <n v="0.4136501610680533"/>
    <n v="0.36877691392313683"/>
    <n v="3.7697781750227692E-2"/>
    <n v="2.3631802144946496E-4"/>
    <x v="0"/>
    <x v="23"/>
  </r>
  <r>
    <n v="2026"/>
    <n v="6"/>
    <n v="10"/>
    <x v="17"/>
    <s v="Total General Sin Pensiones"/>
    <n v="10"/>
    <s v="4a44dc15364204a80fe80e9039455cc1608281820fe2b24f1e5233ade6af1dd5"/>
    <s v="62494afd1a4895e2be1120874c058412e30b56ad7bf55525b0ac454fd367add2"/>
    <x v="23"/>
    <n v="3435865.2452399996"/>
    <n v="3211255.1390500003"/>
    <n v="7235109.8867799994"/>
    <n v="6499424.1877900008"/>
    <n v="1904820.1932700006"/>
    <n v="1604347.2630800002"/>
    <n v="4204037.8309399998"/>
    <n v="3189459.3018199997"/>
    <n v="35563119.782749981"/>
    <n v="35274659.092"/>
    <n v="145.131"/>
    <n v="140.405"/>
    <n v="502.1754900000002"/>
    <n v="105.00368000000026"/>
    <n v="1640733.27621"/>
    <n v="1302983.01642"/>
    <n v="2584188.6623499999"/>
    <n v="2302379.2617800003"/>
    <n v="703097.16516999993"/>
    <n v="588089.41571999993"/>
    <n v="61100.825270000008"/>
    <n v="85613.062030000001"/>
    <n v="31.34545"/>
    <n v="33.47775"/>
    <s v="Total General Sin Pensiones"/>
    <s v="Totales"/>
    <s v="Total General Sin Pensiones"/>
    <x v="1"/>
    <x v="0"/>
    <n v="3435865.2452399996"/>
    <n v="3211255.1390500003"/>
    <n v="558940177.29368985"/>
    <n v="533186385.44996989"/>
    <n v="535437122.91273993"/>
    <n v="512068683.5256899"/>
    <n v="535437122.91273993"/>
    <n v="512068683.5256899"/>
    <n v="272087211.59836"/>
    <n v="252694789.22596997"/>
    <n v="3435865.2452399996"/>
    <n v="3211255.1390500003"/>
    <n v="0.64169350577508266"/>
    <n v="0.62711414354416295"/>
    <n v="224610.10618999926"/>
    <n v="6.9944646707968072"/>
    <n v="100"/>
    <n v="100"/>
    <n v="100"/>
    <n v="100"/>
    <n v="0.61471073020300282"/>
    <n v="0.64169350577508266"/>
    <n v="0.6022762821184825"/>
    <n v="0.62711414354416295"/>
    <n v="0.13131274151205677"/>
    <n v="1.1411391301674388E-2"/>
    <n v="5.8541794467822815E-6"/>
    <n v="115007.74945"/>
    <n v="19.556167204471041"/>
    <n v="-24512.236759999993"/>
    <n v="-28.631421629809907"/>
    <n v="-2.1323000000000008"/>
    <n v="-6.3693049861475171"/>
    <n v="18.728671597766009"/>
    <n v="55.43931607646465"/>
    <n v="49.960130653294065"/>
    <n v="0.70007707531722962"/>
    <n v="25.921309451751952"/>
    <n v="12.23992090478303"/>
    <n v="63.491234216543468"/>
    <n v="56.59289232012307"/>
    <s v="Resto"/>
    <n v="2025"/>
    <n v="2"/>
    <d v="2026-08-03T00:00:00"/>
    <n v="1.0336597699512124"/>
    <s v="11 Total General Sin Pensiones"/>
    <n v="6.9944646707968072"/>
    <n v="3.5103307501721108"/>
    <n v="18.728671597766017"/>
    <n v="14.862428672608463"/>
    <n v="2.0344418405860487E-2"/>
    <n v="4.1177055535391609E-5"/>
    <m/>
    <m/>
    <m/>
    <m/>
    <n v="1.8394868679174795E-2"/>
    <n v="3.9327214903312903E-5"/>
    <x v="1"/>
    <x v="23"/>
  </r>
  <r>
    <n v="2026"/>
    <n v="6"/>
    <n v="98"/>
    <x v="58"/>
    <s v="Vida Total"/>
    <n v="205"/>
    <s v="f8809aff4d69bece79dabe35be0c708b890d7eafb841f121330667b77d2e2590"/>
    <s v="62494afd1a4895e2be1120874c058412e30b56ad7bf55525b0ac454fd367add2"/>
    <x v="23"/>
    <n v="1290246.3930799998"/>
    <n v="1476740.3871900002"/>
    <n v="2911384.3736199997"/>
    <n v="3056336.0871100007"/>
    <n v="153196.59599999999"/>
    <n v="240702.09544999994"/>
    <n v="377103.47196000005"/>
    <n v="598880.60166000004"/>
    <n v="35563119.782749981"/>
    <n v="35274659.092"/>
    <n v="145.131"/>
    <n v="140.405"/>
    <n v="0"/>
    <n v="0"/>
    <n v="206065.84152000002"/>
    <n v="226380.62325999999"/>
    <n v="1341110.76232"/>
    <n v="1460295.3930499998"/>
    <n v="1241992.2589400001"/>
    <n v="1404785.8520499999"/>
    <n v="4098.7827200000002"/>
    <n v="4285.0947000000006"/>
    <n v="44155.351420000006"/>
    <n v="67669.440440000006"/>
    <s v="Vida Total"/>
    <s v="Totales"/>
    <s v="Vida Total"/>
    <x v="2"/>
    <x v="0"/>
    <n v="1394747.67365"/>
    <n v="1790791.82225"/>
    <n v="558940177.29368985"/>
    <n v="533186385.44996989"/>
    <n v="535437122.91273993"/>
    <n v="512068683.5256899"/>
    <n v="229504437.01060998"/>
    <n v="215530450.89256996"/>
    <n v="107972465.57320999"/>
    <n v="106915701.13472"/>
    <n v="1290246.3930799998"/>
    <n v="1476740.3871900002"/>
    <n v="0.56218799509325035"/>
    <n v="0.68516554439264532"/>
    <n v="-186493.99411000032"/>
    <n v="-12.628759647108211"/>
    <n v="100"/>
    <n v="100"/>
    <n v="92.507513542107262"/>
    <n v="82.462984744624478"/>
    <n v="0.23083801191876963"/>
    <n v="0.24097066450326624"/>
    <n v="0.27696513404852607"/>
    <n v="0.28838717045189383"/>
    <n v="0.54116263507471229"/>
    <n v="1.7859274414858105E-3"/>
    <n v="1.9239432577052403E-2"/>
    <n v="-162793.59310999978"/>
    <n v="-11.588498906964039"/>
    <n v="-186.3119800000004"/>
    <n v="-4.3479081104088602"/>
    <n v="-23514.089019999999"/>
    <n v="-34.748460851910068"/>
    <n v="-36.354274060807711"/>
    <n v="11.873437261413159"/>
    <n v="16.299553905207222"/>
    <n v="0.14188487332089875"/>
    <n v="-8.9737281607659032"/>
    <n v="-8.1616795682049386"/>
    <n v="15.365311151744454"/>
    <n v="15.502385636318227"/>
    <s v="Resto"/>
    <n v="2025"/>
    <n v="2"/>
    <d v="2026-08-03T00:00:00"/>
    <n v="1.0336597699512124"/>
    <s v="12 Vida Total"/>
    <n v="-12.628759647108211"/>
    <n v="-15.473889095039844"/>
    <n v="-36.354274060807711"/>
    <n v="-38.426813358329412"/>
    <n v="8.1865269172255728E-3"/>
    <n v="3.1605534182696849E-5"/>
    <m/>
    <m/>
    <m/>
    <m/>
    <n v="8.650135663929975E-3"/>
    <n v="4.6945182322287E-5"/>
    <x v="2"/>
    <x v="23"/>
  </r>
  <r>
    <n v="2026"/>
    <n v="6"/>
    <n v="39"/>
    <x v="6"/>
    <s v="Vida Individual"/>
    <n v="27"/>
    <s v="670671cd97404156226e507973f2ab8330d3022ca96e0c93bdbdb320c41adcaf"/>
    <s v="62494afd1a4895e2be1120874c058412e30b56ad7bf55525b0ac454fd367add2"/>
    <x v="23"/>
    <n v="106712.0992"/>
    <n v="111394.03064"/>
    <n v="177162.42836000002"/>
    <n v="178855.43667999998"/>
    <n v="27466.083180000001"/>
    <n v="16986.399289999994"/>
    <n v="43862.866849999999"/>
    <n v="29315.025540000021"/>
    <n v="35563119.782749981"/>
    <n v="35274659.092"/>
    <n v="145.131"/>
    <n v="140.405"/>
    <n v="102.18638"/>
    <n v="127.16836000000001"/>
    <n v="22452.839749999999"/>
    <n v="14869.08361"/>
    <n v="82611.957750000001"/>
    <n v="93901.816250000003"/>
    <n v="106712.0992"/>
    <n v="111394.03064"/>
    <n v="0"/>
    <n v="0"/>
    <n v="0"/>
    <n v="0"/>
    <s v="Vida Individual"/>
    <s v="Vida"/>
    <s v="Vida"/>
    <x v="3"/>
    <x v="0"/>
    <n v="16937240.937909998"/>
    <n v="16996819.43369"/>
    <n v="558940177.29368985"/>
    <n v="533186385.44996989"/>
    <n v="535437122.91273993"/>
    <n v="512068683.5256899"/>
    <n v="171635604.89679998"/>
    <n v="160803690.49424002"/>
    <n v="79251984.91757001"/>
    <n v="77260926.294649988"/>
    <n v="703317.6828200001"/>
    <n v="685015.24910000002"/>
    <n v="6.2173637727535147E-2"/>
    <n v="6.9273304796440685E-2"/>
    <n v="-4681.9314400000003"/>
    <n v="-4.2030362067882576"/>
    <n v="15.172674000194416"/>
    <n v="16.261540277585624"/>
    <n v="0.63004417066034801"/>
    <n v="0.65538162051190552"/>
    <n v="1.9091864126977783E-2"/>
    <n v="1.9929902995797853E-2"/>
    <n v="2.0892137098735494E-2"/>
    <n v="2.1753728400852594E-2"/>
    <n v="6.2173637727535147E-2"/>
    <m/>
    <m/>
    <n v="-4681.9314400000003"/>
    <n v="-4.2030362067882576"/>
    <n v="0"/>
    <m/>
    <n v="0"/>
    <m/>
    <n v="61.69455757565683"/>
    <n v="25.738490186125023"/>
    <n v="15.248931376669677"/>
    <n v="3.4656650188089895E-2"/>
    <n v="51.003520720669336"/>
    <n v="-12.023045933363408"/>
    <n v="27.178680134837986"/>
    <n v="15.834713537822543"/>
    <s v="Resto"/>
    <n v="2025"/>
    <n v="2"/>
    <d v="2026-08-03T00:00:00"/>
    <n v="1.0336597699512124"/>
    <s v="13 Vida Individual"/>
    <n v="-4.2030362067882576"/>
    <n v="-7.3225382489895532"/>
    <n v="61.694557575656816"/>
    <n v="56.429187123427091"/>
    <n v="4.9816334855395136E-4"/>
    <n v="3.8655612282747819E-7"/>
    <m/>
    <m/>
    <m/>
    <m/>
    <n v="5.0620211502209534E-4"/>
    <n v="4.7987907574205715E-7"/>
    <x v="3"/>
    <x v="23"/>
  </r>
  <r>
    <n v="2026"/>
    <n v="6"/>
    <n v="23"/>
    <x v="28"/>
    <s v="Vida Gpo y Col"/>
    <n v="17"/>
    <s v="4523540f1504cd17100c4835e85b7eefd49911580f8efff0599a8f283be6b9e3"/>
    <s v="62494afd1a4895e2be1120874c058412e30b56ad7bf55525b0ac454fd367add2"/>
    <x v="23"/>
    <n v="517772.03329000005"/>
    <n v="1650228.70731"/>
    <n v="737445.41972000001"/>
    <n v="2018605.1628700003"/>
    <n v="206858.85100000002"/>
    <n v="766573.49427000014"/>
    <n v="810977.75407000002"/>
    <n v="1423035.6674900001"/>
    <n v="35563119.782749981"/>
    <n v="35274659.092"/>
    <n v="145.131"/>
    <n v="140.405"/>
    <n v="-11180.760050000001"/>
    <n v="3191.14302"/>
    <n v="44674.287539999998"/>
    <n v="161528.31181000001"/>
    <n v="270428.09679000004"/>
    <n v="217789.12156999999"/>
    <n v="517772.03329000005"/>
    <n v="1650228.70731"/>
    <n v="0"/>
    <n v="0"/>
    <n v="0"/>
    <n v="0"/>
    <s v="Vida Gpo y Col"/>
    <s v="Vida"/>
    <s v="Vida"/>
    <x v="4"/>
    <x v="0"/>
    <n v="12771305.68936"/>
    <n v="12724961.123440001"/>
    <n v="558940177.29368985"/>
    <n v="533186385.44996989"/>
    <n v="535437122.91273993"/>
    <n v="512068683.5256899"/>
    <n v="57868832.11381001"/>
    <n v="54726760.39833001"/>
    <n v="28720480.655640002"/>
    <n v="29654774.840070006"/>
    <n v="1074711.3102299999"/>
    <n v="2179411.2560200002"/>
    <n v="0.89473385651140036"/>
    <n v="3.0153962984448039"/>
    <n v="-1132456.6740199998"/>
    <n v="-68.624225781770079"/>
    <n v="48.177778382102552"/>
    <n v="75.719013690129174"/>
    <n v="4.0541824452715511"/>
    <n v="12.968438106032387"/>
    <n v="9.2634606407608747E-2"/>
    <n v="9.670080969981254E-2"/>
    <n v="0.30950315918463089"/>
    <n v="0.32226706307205949"/>
    <n v="0.89473385651140036"/>
    <m/>
    <m/>
    <n v="-1132456.6740199998"/>
    <n v="-68.624225781770079"/>
    <n v="0"/>
    <m/>
    <n v="0"/>
    <m/>
    <n v="-73.015131289271935"/>
    <n v="39.95172348061913"/>
    <n v="46.452560840465203"/>
    <n v="0.72024856923617675"/>
    <n v="-72.342750915053983"/>
    <n v="24.169699037553283"/>
    <n v="16.51983949533604"/>
    <n v="74.167300297449842"/>
    <s v="Resto"/>
    <n v="2025"/>
    <n v="2"/>
    <d v="2026-08-03T00:00:00"/>
    <n v="1.0336597699512124"/>
    <s v="14 Vida Gpo y Col"/>
    <n v="-68.624225781770079"/>
    <n v="-69.6459365737811"/>
    <n v="-73.015131289271935"/>
    <n v="-73.893858022546709"/>
    <n v="2.0736240921070729E-3"/>
    <n v="8.0054867398776316E-5"/>
    <m/>
    <m/>
    <m/>
    <m/>
    <n v="5.7131179337171238E-3"/>
    <n v="9.0926148366746249E-4"/>
    <x v="4"/>
    <x v="23"/>
  </r>
  <r>
    <n v="2026"/>
    <n v="6"/>
    <n v="714"/>
    <x v="38"/>
    <s v="Accidentes y Enfermedades Total"/>
    <n v="250"/>
    <s v="1e472b39b105d349bcd069c4a711b44a2fffb8e274714bb07ecfff69a9a7f67b"/>
    <s v="62494afd1a4895e2be1120874c058412e30b56ad7bf55525b0ac454fd367add2"/>
    <x v="23"/>
    <n v="365852.86960999999"/>
    <n v="370321.25618000003"/>
    <n v="653998.75280999998"/>
    <n v="642384.91501999996"/>
    <n v="119217.92542000001"/>
    <n v="114020.59020000001"/>
    <n v="248174.18975000002"/>
    <n v="229931.97852999999"/>
    <n v="35563119.782749981"/>
    <n v="35274659.092"/>
    <n v="145.131"/>
    <n v="140.405"/>
    <n v="142.01828"/>
    <n v="1274.7263400000002"/>
    <n v="119217.92542"/>
    <n v="114020.59020000001"/>
    <n v="366718.78737999999"/>
    <n v="349176.62062"/>
    <n v="0"/>
    <n v="0"/>
    <n v="0"/>
    <n v="0"/>
    <n v="0"/>
    <n v="0"/>
    <s v="Accidentes y Enfermedades Total"/>
    <s v="Totales"/>
    <s v="Accidentes y Enfermedades Total"/>
    <x v="18"/>
    <x v="0"/>
    <n v="365852.86960999999"/>
    <n v="370321.25618000003"/>
    <n v="558940177.29368985"/>
    <n v="533186385.44996989"/>
    <n v="535437122.91273993"/>
    <n v="512068683.5256899"/>
    <n v="104862690.40417002"/>
    <n v="96161356.508719951"/>
    <n v="73824842.736680001"/>
    <n v="63674470.30387"/>
    <n v="365852.86960999999"/>
    <n v="370321.25618000003"/>
    <n v="0.34888754827851653"/>
    <n v="0.38510402684098904"/>
    <n v="-4468.3865700000315"/>
    <n v="-1.2066243823249834"/>
    <n v="100"/>
    <n v="100"/>
    <n v="100"/>
    <n v="100"/>
    <n v="6.545474533274892E-2"/>
    <n v="6.8327886497631385E-2"/>
    <n v="6.9454372108071788E-2"/>
    <n v="7.2318668978205825E-2"/>
    <m/>
    <m/>
    <m/>
    <n v="0"/>
    <m/>
    <n v="0"/>
    <m/>
    <n v="0"/>
    <m/>
    <n v="4.5582426918537422"/>
    <n v="32.586303217215871"/>
    <n v="30.789642316556261"/>
    <n v="0.16148754403071203"/>
    <n v="4.5582426918537422"/>
    <n v="5.0238663541825934"/>
    <n v="32.50935853920798"/>
    <n v="32.654130736916002"/>
    <s v="Resto"/>
    <n v="2025"/>
    <n v="2"/>
    <d v="2026-08-03T00:00:00"/>
    <n v="1.0336597699512124"/>
    <s v="28 Accidentes y Enfermedades Total"/>
    <n v="-1.2066243823249834"/>
    <n v="-4.4237006318452821"/>
    <n v="4.5582426918537458"/>
    <n v="1.1534411335257633"/>
    <n v="1.8389802604641689E-3"/>
    <n v="1.2172252134379421E-5"/>
    <m/>
    <m/>
    <m/>
    <m/>
    <m/>
    <m/>
    <x v="18"/>
    <x v="23"/>
  </r>
  <r>
    <n v="2026"/>
    <n v="6"/>
    <n v="119"/>
    <x v="62"/>
    <s v="Accidentes Personales"/>
    <n v="217"/>
    <s v="16badfc6202cb3f8889e0f2779b19218af4cbb736e56acadce8148aba9a7a9f8"/>
    <s v="62494afd1a4895e2be1120874c058412e30b56ad7bf55525b0ac454fd367add2"/>
    <x v="23"/>
    <n v="21348.300480000002"/>
    <n v="28277.527340000001"/>
    <n v="54436.690900000001"/>
    <n v="61629.200789999988"/>
    <n v="18703.311819999999"/>
    <n v="19626.960009999999"/>
    <n v="37696.203429999994"/>
    <n v="40793.94281"/>
    <n v="35563119.782749981"/>
    <n v="35274659.092"/>
    <n v="145.131"/>
    <n v="140.405"/>
    <n v="0"/>
    <n v="0"/>
    <n v="13678.70098"/>
    <n v="13983.293710000002"/>
    <n v="18442.190600000002"/>
    <n v="22371.70897"/>
    <n v="0"/>
    <n v="0"/>
    <n v="0"/>
    <n v="0"/>
    <n v="0"/>
    <n v="0"/>
    <s v="Accidentes Personales"/>
    <s v="Accidentes y Enfermedades"/>
    <s v="Accidentes Personales"/>
    <x v="19"/>
    <x v="0"/>
    <n v="565259.48696000001"/>
    <n v="785916.87945000001"/>
    <n v="558940177.29368985"/>
    <n v="533186385.44996989"/>
    <n v="535437122.91273993"/>
    <n v="512068683.5256899"/>
    <n v="3258047.170789999"/>
    <n v="3201354.5602400005"/>
    <n v="762805.7273899999"/>
    <n v="869289.54186999996"/>
    <n v="407033.78057"/>
    <n v="408210.44712000003"/>
    <n v="0.65524835464010633"/>
    <n v="0.88329882891447287"/>
    <n v="-6929.2268599999989"/>
    <n v="-24.504359156602263"/>
    <n v="5.2448473564293296"/>
    <n v="6.9271934462979008"/>
    <n v="3.776725729065153"/>
    <n v="3.5980302853132722"/>
    <n v="3.8194249308334725E-3"/>
    <n v="3.9870788868479577E-3"/>
    <n v="5.3034976345346582E-3"/>
    <n v="5.5222137673610243E-3"/>
    <m/>
    <m/>
    <m/>
    <n v="0"/>
    <m/>
    <n v="0"/>
    <m/>
    <n v="0"/>
    <m/>
    <n v="-4.7060175876926351"/>
    <n v="87.610308078256907"/>
    <n v="69.408331831887821"/>
    <n v="2.451910250332658"/>
    <n v="-2.1782616908216368"/>
    <n v="-17.564676776679878"/>
    <n v="74.170695210144928"/>
    <n v="62.504360881644359"/>
    <s v="Resto"/>
    <n v="2025"/>
    <n v="2"/>
    <d v="2026-08-03T00:00:00"/>
    <n v="1.0336597699512124"/>
    <s v="29 Accidentes Personales"/>
    <n v="-24.504359156602263"/>
    <n v="-26.962775336645787"/>
    <n v="-4.7060175876926342"/>
    <n v="-7.8091407032266229"/>
    <n v="1.5307062831536146E-4"/>
    <n v="4.2935040625856664E-5"/>
    <m/>
    <m/>
    <m/>
    <m/>
    <n v="1.7442484481383326E-4"/>
    <n v="7.8021682116167929E-5"/>
    <x v="19"/>
    <x v="23"/>
  </r>
  <r>
    <n v="2026"/>
    <n v="6"/>
    <n v="13"/>
    <x v="7"/>
    <s v="AP Individual"/>
    <n v="13"/>
    <s v="3fdba35f04dc8c462986c992bcf875546257113072a909c162f7e470e581e278"/>
    <s v="62494afd1a4895e2be1120874c058412e30b56ad7bf55525b0ac454fd367add2"/>
    <x v="23"/>
    <n v="82.090639999999993"/>
    <n v="90.901449999999997"/>
    <n v="110.88086999999999"/>
    <n v="100.93859"/>
    <n v="-23.266349999999999"/>
    <n v="30.31814"/>
    <n v="-32.407179999999997"/>
    <n v="24.6418"/>
    <n v="35563119.782749981"/>
    <n v="35274659.092"/>
    <n v="145.131"/>
    <n v="140.405"/>
    <n v="0"/>
    <n v="0"/>
    <n v="-23.266349999999999"/>
    <n v="30.31814"/>
    <n v="-1.2057899999999999"/>
    <n v="55.384650000000001"/>
    <n v="0"/>
    <n v="0"/>
    <n v="0"/>
    <n v="0"/>
    <n v="0"/>
    <n v="0"/>
    <s v="AP Individual"/>
    <s v="Accidentes y Enfermedades"/>
    <s v="Accidentes Personales"/>
    <x v="20"/>
    <x v="0"/>
    <n v="2672071.2804399999"/>
    <n v="699707.28188999998"/>
    <n v="558940177.29368985"/>
    <n v="533186385.44996989"/>
    <n v="535437122.91273993"/>
    <n v="512068683.5256899"/>
    <n v="1831690.0583299999"/>
    <n v="1927936.4523199999"/>
    <n v="148204.84184000004"/>
    <n v="240716.59444999998"/>
    <n v="954169.02475999994"/>
    <n v="390898.16856999998"/>
    <n v="4.4816883526050356E-3"/>
    <n v="4.7149609049931557E-3"/>
    <n v="-8.8108100000000036"/>
    <n v="-9.6927056719117282"/>
    <n v="8.6033645894812057E-3"/>
    <n v="2.325450905348047E-2"/>
    <n v="3.0721725352507224E-3"/>
    <n v="1.2991354006558774E-2"/>
    <n v="1.4686838294121454E-5"/>
    <n v="1.5331518209539288E-5"/>
    <n v="1.7048719262268089E-5"/>
    <n v="1.7751808092251666E-5"/>
    <m/>
    <m/>
    <m/>
    <n v="0"/>
    <m/>
    <n v="0"/>
    <m/>
    <n v="0"/>
    <m/>
    <n v="-176.74069055687451"/>
    <n v="-28.342268984624802"/>
    <n v="33.352757299251003"/>
    <n v="-1.5698778603412997E-2"/>
    <n v="-176.74069055687451"/>
    <n v="-102.17711947263366"/>
    <n v="1929.5524096235663"/>
    <n v="54.741051897953675"/>
    <s v="Resto"/>
    <n v="2025"/>
    <n v="2"/>
    <d v="2026-08-03T00:00:00"/>
    <n v="1.0336597699512124"/>
    <s v="30 AP Individual"/>
    <n v="-9.6927056719117282"/>
    <n v="-12.633443853241316"/>
    <n v="-176.74069055687454"/>
    <n v="-174.24173097159098"/>
    <n v="3.1178611628382264E-7"/>
    <n v="2.0085530489875638E-9"/>
    <m/>
    <m/>
    <m/>
    <m/>
    <n v="2.8567947776038567E-7"/>
    <n v="2.2230856335613883E-9"/>
    <x v="20"/>
    <x v="23"/>
  </r>
  <r>
    <n v="2026"/>
    <n v="6"/>
    <n v="8"/>
    <x v="40"/>
    <s v="AP Gpo y Col"/>
    <n v="8"/>
    <s v="2c624232cdd221771294dfbb310aca000a0df6ac8b66b696d90ef06fdefb64a3"/>
    <s v="62494afd1a4895e2be1120874c058412e30b56ad7bf55525b0ac454fd367add2"/>
    <x v="23"/>
    <n v="10913.21948"/>
    <n v="8279.9179999999997"/>
    <n v="45633.664559999997"/>
    <n v="40063.911690000001"/>
    <n v="17547.439169999998"/>
    <n v="13720.538149999998"/>
    <n v="30872.002200000003"/>
    <n v="25636.620119999996"/>
    <n v="35563119.782749981"/>
    <n v="35274659.092"/>
    <n v="145.131"/>
    <n v="140.405"/>
    <n v="0"/>
    <n v="0"/>
    <n v="17347.439170000001"/>
    <n v="13720.53815"/>
    <n v="14282.858560000001"/>
    <n v="11605.37811"/>
    <n v="0"/>
    <n v="0"/>
    <n v="0"/>
    <n v="0"/>
    <n v="0"/>
    <n v="0"/>
    <s v="AP Gpo y Col"/>
    <s v="Accidentes y Enfermedades"/>
    <s v="Accidentes Personales"/>
    <x v="21"/>
    <x v="0"/>
    <n v="2110711.4658499998"/>
    <n v="1860236.7715"/>
    <n v="558940177.29368985"/>
    <n v="533186385.44996989"/>
    <n v="535437122.91273993"/>
    <n v="512068683.5256899"/>
    <n v="1426357.1124600004"/>
    <n v="1273418.1079200001"/>
    <n v="614600.88751999999"/>
    <n v="628572.9474200001"/>
    <n v="29391.867129999999"/>
    <n v="25717.088879999999"/>
    <n v="0.76511130239875613"/>
    <n v="0.65021205121108339"/>
    <n v="2633.3014800000001"/>
    <n v="31.803472932944498"/>
    <n v="37.130065373972045"/>
    <n v="32.196171342080774"/>
    <n v="0.51703985393404595"/>
    <n v="0.44510022201762506"/>
    <n v="1.9524843486543196E-3"/>
    <n v="2.0381888018209983E-3"/>
    <n v="1.5529124947577875E-3"/>
    <n v="1.6169545739433224E-3"/>
    <m/>
    <m/>
    <m/>
    <n v="0"/>
    <m/>
    <n v="0"/>
    <m/>
    <n v="0"/>
    <m/>
    <n v="27.891770557119155"/>
    <n v="160.79067411920133"/>
    <n v="165.70862356366328"/>
    <n v="2.8550949935666958"/>
    <n v="26.434101784848728"/>
    <n v="23.071031590887149"/>
    <n v="121.4563534122122"/>
    <n v="118.22568829685464"/>
    <s v="Resto"/>
    <n v="2025"/>
    <n v="2"/>
    <d v="2026-08-03T00:00:00"/>
    <n v="1.0336597699512124"/>
    <s v="31 AP Gpo y Col"/>
    <n v="31.803472932944498"/>
    <n v="27.511466310781813"/>
    <n v="27.891770557119145"/>
    <n v="23.727143374415633"/>
    <n v="1.2831738283584099E-4"/>
    <n v="5.8539530505832084E-5"/>
    <m/>
    <m/>
    <m/>
    <m/>
    <n v="1.1339010549520664E-4"/>
    <n v="4.2277571154012454E-5"/>
    <x v="21"/>
    <x v="23"/>
  </r>
  <r>
    <n v="2026"/>
    <n v="6"/>
    <n v="27"/>
    <x v="34"/>
    <s v="Gastos Medicos"/>
    <n v="21"/>
    <s v="6f4b6612125fb3a0daecd2799dfd6c9c299424fd920f9b308110a2c1fbd8f443"/>
    <s v="62494afd1a4895e2be1120874c058412e30b56ad7bf55525b0ac454fd367add2"/>
    <x v="23"/>
    <n v="96265.535790000009"/>
    <n v="68449.256229999999"/>
    <n v="180813.60310000001"/>
    <n v="123238.71894000001"/>
    <n v="66219.781880000024"/>
    <n v="33436.864709999994"/>
    <n v="138042.47928000003"/>
    <n v="69397.196659999987"/>
    <n v="35563119.782749981"/>
    <n v="35274659.092"/>
    <n v="145.131"/>
    <n v="140.405"/>
    <n v="0"/>
    <n v="0"/>
    <n v="30341.245940000001"/>
    <n v="12326.652"/>
    <n v="27639.761930000001"/>
    <n v="20768.911"/>
    <n v="0"/>
    <n v="0"/>
    <n v="0"/>
    <n v="0"/>
    <n v="0"/>
    <n v="0"/>
    <s v="Gastos Medicos"/>
    <s v="Accidentes y Enfermedades"/>
    <s v="Gastos Medicos"/>
    <x v="22"/>
    <x v="0"/>
    <n v="7862685.1248199996"/>
    <n v="7432464.5520399995"/>
    <n v="558940177.29368985"/>
    <n v="533186385.44996989"/>
    <n v="535437122.91273993"/>
    <n v="512068683.5256899"/>
    <n v="98610475.131789997"/>
    <n v="90208136.069440037"/>
    <n v="71280271.095210001"/>
    <n v="60948248.666680008"/>
    <n v="97245.675569999992"/>
    <n v="71148.676430000007"/>
    <n v="9.7622018007056513E-2"/>
    <n v="7.5879249048344616E-2"/>
    <n v="27816.27956000001"/>
    <n v="40.637811266397186"/>
    <n v="98.992099366624842"/>
    <n v="96.205944600169985"/>
    <n v="1.224334108027807"/>
    <n v="0.92094964934898527"/>
    <n v="1.7222869226560931E-2"/>
    <n v="1.7978868418073505E-2"/>
    <n v="1.2837772699734988E-2"/>
    <n v="1.3367202180518813E-2"/>
    <m/>
    <m/>
    <m/>
    <n v="0"/>
    <m/>
    <n v="0"/>
    <m/>
    <n v="0"/>
    <m/>
    <n v="98.044231880974223"/>
    <n v="68.788670147181463"/>
    <n v="48.849127881896919"/>
    <n v="9.2900575239885638E-2"/>
    <n v="146.14344543838831"/>
    <n v="33.082384194337401"/>
    <n v="109.77390477111102"/>
    <n v="59.35146045933751"/>
    <s v="Resto"/>
    <n v="2025"/>
    <n v="2"/>
    <d v="2026-08-03T00:00:00"/>
    <n v="1.0336597699512124"/>
    <s v="32 Gastos Medicos"/>
    <n v="40.637811266397186"/>
    <n v="36.05812604377077"/>
    <n v="98.044231880974209"/>
    <n v="91.595182126824653"/>
    <n v="5.0843009332298317E-4"/>
    <n v="9.5300583997700658E-7"/>
    <m/>
    <m/>
    <m/>
    <m/>
    <n v="3.4879398321928362E-4"/>
    <n v="5.7576604361407074E-7"/>
    <x v="22"/>
    <x v="23"/>
  </r>
  <r>
    <n v="2026"/>
    <n v="6"/>
    <n v="37"/>
    <x v="27"/>
    <s v="GMM. Individual"/>
    <n v="25"/>
    <s v="b7a56873cd771f2c446d369b649430b65a756ba278ff97ec81bb6f55b2e73569"/>
    <s v="62494afd1a4895e2be1120874c058412e30b56ad7bf55525b0ac454fd367add2"/>
    <x v="23"/>
    <n v="50391.217979999994"/>
    <n v="58027.837909999995"/>
    <n v="103686.03961000001"/>
    <n v="122140.93693999999"/>
    <n v="10852.664839999996"/>
    <n v="15875.451100000002"/>
    <n v="27309.83611"/>
    <n v="24577.774539999995"/>
    <n v="35563119.782749981"/>
    <n v="35274659.092"/>
    <n v="145.131"/>
    <n v="140.405"/>
    <n v="0"/>
    <n v="0"/>
    <n v="6629.40182"/>
    <n v="10231.76684"/>
    <n v="25210.704389999999"/>
    <n v="29510.782449999999"/>
    <n v="0"/>
    <n v="0"/>
    <n v="0"/>
    <n v="0"/>
    <n v="0"/>
    <n v="0"/>
    <s v="GMM. Individual"/>
    <s v="Accidentes y Enfermedades"/>
    <s v="Gastos Medicos"/>
    <x v="23"/>
    <x v="0"/>
    <n v="7921715.0272200005"/>
    <n v="7089738.4457900003"/>
    <n v="558940177.29368985"/>
    <n v="533186385.44996989"/>
    <n v="535437122.91273993"/>
    <n v="512068683.5256899"/>
    <n v="47491324.482370012"/>
    <n v="42836881.990619987"/>
    <n v="33535124.903859999"/>
    <n v="29112160.675519999"/>
    <n v="1479985.2701600001"/>
    <n v="1227086.2867699999"/>
    <n v="0.10610615418550076"/>
    <n v="0.13546232875377434"/>
    <n v="-7636.6199300000007"/>
    <n v="-13.160269631007527"/>
    <n v="3.4048459127267012"/>
    <n v="4.728912590388723"/>
    <n v="0.63611500548617927"/>
    <n v="0.81847642693303935"/>
    <n v="9.0154939700322172E-3"/>
    <n v="9.4112297828501962E-3"/>
    <n v="1.0883218231656232E-2"/>
    <n v="1.1332041926576594E-2"/>
    <m/>
    <m/>
    <m/>
    <n v="0"/>
    <m/>
    <n v="0"/>
    <m/>
    <n v="0"/>
    <m/>
    <n v="-31.638699450877372"/>
    <n v="21.536817872327198"/>
    <n v="27.358336398165488"/>
    <n v="3.2362082655463198E-2"/>
    <n v="-35.207653539532771"/>
    <n v="-14.571209920596328"/>
    <n v="26.295980141790874"/>
    <n v="34.671282800907235"/>
    <s v="Resto"/>
    <n v="2025"/>
    <n v="2"/>
    <d v="2026-08-03T00:00:00"/>
    <n v="1.0336597699512124"/>
    <s v="33 GMM. Individual"/>
    <n v="-13.160269631007527"/>
    <n v="-15.988091155863396"/>
    <n v="-31.638699450877372"/>
    <n v="-33.864795229140817"/>
    <n v="2.9155495986685984E-4"/>
    <n v="1.1258515956037259E-6"/>
    <m/>
    <m/>
    <m/>
    <m/>
    <n v="3.4568700710187645E-4"/>
    <n v="1.8350042511395642E-6"/>
    <x v="23"/>
    <x v="23"/>
  </r>
  <r>
    <n v="2026"/>
    <n v="6"/>
    <n v="27"/>
    <x v="34"/>
    <s v="GMM. Gpo y Col"/>
    <n v="21"/>
    <s v="6f4b6612125fb3a0daecd2799dfd6c9c299424fd920f9b308110a2c1fbd8f443"/>
    <s v="62494afd1a4895e2be1120874c058412e30b56ad7bf55525b0ac454fd367add2"/>
    <x v="23"/>
    <n v="3537.7255499999997"/>
    <n v="3404.90987"/>
    <n v="7371.8270299999995"/>
    <n v="2030.3201700000004"/>
    <n v="1339.95794"/>
    <n v="2937.6214799999998"/>
    <n v="2472.1114700000012"/>
    <n v="2766.7896500000002"/>
    <n v="35563119.782749981"/>
    <n v="35274659.092"/>
    <n v="145.131"/>
    <n v="140.405"/>
    <n v="0"/>
    <n v="0"/>
    <n v="664.74878999999999"/>
    <n v="1235.4202700000001"/>
    <n v="1355.98027"/>
    <n v="912.2594499999999"/>
    <n v="0"/>
    <n v="0"/>
    <n v="0"/>
    <n v="0"/>
    <n v="0"/>
    <n v="0"/>
    <s v="GMM. Gpo y Col"/>
    <s v="Accidentes y Enfermedades"/>
    <s v="Gastos Medicos"/>
    <x v="24"/>
    <x v="0"/>
    <n v="7862685.1248199996"/>
    <n v="7432464.5520399995"/>
    <n v="558940177.29368985"/>
    <n v="533186385.44996989"/>
    <n v="535437122.91273993"/>
    <n v="512068683.5256899"/>
    <n v="51119150.649419993"/>
    <n v="47371254.078819998"/>
    <n v="37745146.191339992"/>
    <n v="31836731.141160015"/>
    <n v="97245.675569999992"/>
    <n v="71148.676430000007"/>
    <n v="6.9205483758172327E-3"/>
    <n v="7.187713173762815E-3"/>
    <n v="132.8156799999997"/>
    <n v="3.9007105935523478"/>
    <n v="3.6379258298775987"/>
    <n v="4.7856264386730203"/>
    <n v="4.4993860161492719E-2"/>
    <n v="4.5811316638778306E-2"/>
    <n v="6.3293455967491398E-4"/>
    <n v="6.607172716667503E-4"/>
    <n v="6.38596551396658E-4"/>
    <n v="6.6493225997664039E-4"/>
    <m/>
    <m/>
    <m/>
    <n v="0"/>
    <m/>
    <n v="0"/>
    <m/>
    <n v="0"/>
    <m/>
    <n v="-54.386296903030541"/>
    <n v="37.876254702686026"/>
    <n v="86.276042308279955"/>
    <n v="3.5500139096227199E-3"/>
    <n v="-46.192497715777328"/>
    <n v="48.639761418749906"/>
    <n v="49.023485422837311"/>
    <n v="135.42422279100538"/>
    <s v="Resto"/>
    <n v="2025"/>
    <n v="2"/>
    <d v="2026-08-03T00:00:00"/>
    <n v="1.0336597699512124"/>
    <s v="34 GMM. Gpo y Col"/>
    <n v="3.9007105935523478"/>
    <n v="0.51732070259090668"/>
    <n v="-54.386296903030541"/>
    <n v="-55.871647109645785"/>
    <n v="2.072885358493135E-5"/>
    <n v="4.7893989822026538E-9"/>
    <m/>
    <m/>
    <m/>
    <m/>
    <n v="5.7462741044032567E-6"/>
    <n v="5.1663220668283516E-9"/>
    <x v="24"/>
    <x v="23"/>
  </r>
  <r>
    <n v="2026"/>
    <n v="6"/>
    <n v="9"/>
    <x v="16"/>
    <s v="Daños"/>
    <n v="9"/>
    <s v="19581e27de7ced00ff1ce50b2047e7a567c76b1cbaebabe5ef03f7c3017bb5b7"/>
    <s v="62494afd1a4895e2be1120874c058412e30b56ad7bf55525b0ac454fd367add2"/>
    <x v="23"/>
    <n v="1565968.0639000002"/>
    <n v="1258841.63992"/>
    <n v="3575746.2040200001"/>
    <n v="2871607.4727500007"/>
    <n v="1017942.0467600001"/>
    <n v="785994.98964999977"/>
    <n v="2044714.0605200005"/>
    <n v="1430972.0013399997"/>
    <n v="35563119.782749981"/>
    <n v="35274659.092"/>
    <n v="145.131"/>
    <n v="140.405"/>
    <n v="259.27278000000001"/>
    <n v="1057.7428199999999"/>
    <n v="876868.09946000006"/>
    <n v="725468.32030999998"/>
    <n v="1241384.2988399998"/>
    <n v="1152784.7819700001"/>
    <n v="0"/>
    <n v="0"/>
    <n v="0"/>
    <n v="0"/>
    <n v="0"/>
    <n v="0"/>
    <s v="Daños"/>
    <s v="Totales"/>
    <s v="Daños Total"/>
    <x v="28"/>
    <x v="0"/>
    <n v="2096632.9897100001"/>
    <n v="1704189.54003"/>
    <n v="558940177.29368985"/>
    <n v="533186385.44996989"/>
    <n v="535437122.91273993"/>
    <n v="512068683.5256899"/>
    <n v="201069995.49796006"/>
    <n v="200376876.12440008"/>
    <n v="90289903.28847003"/>
    <n v="82104617.787379965"/>
    <n v="1565968.0639000002"/>
    <n v="1258841.63992"/>
    <n v="0.77881737651696892"/>
    <n v="0.6282369823644085"/>
    <n v="307126.4239800002"/>
    <n v="24.397542489897162"/>
    <n v="100"/>
    <n v="100"/>
    <n v="74.68966059322571"/>
    <n v="73.867466637416385"/>
    <n v="0.2801673823989892"/>
    <n v="0.29246535155822689"/>
    <n v="0.23609785888618118"/>
    <n v="0.24583452970656922"/>
    <m/>
    <m/>
    <m/>
    <n v="0"/>
    <m/>
    <n v="0"/>
    <m/>
    <n v="0"/>
    <m/>
    <n v="29.509991814742385"/>
    <n v="65.004010632556813"/>
    <n v="62.437956032337006"/>
    <n v="1.1274151479681458"/>
    <n v="20.869247479380682"/>
    <n v="7.6856945247482766"/>
    <n v="70.63631304821412"/>
    <n v="62.931809272346854"/>
    <s v="Resto"/>
    <n v="2025"/>
    <n v="2"/>
    <d v="2026-08-03T00:00:00"/>
    <n v="1.0336597699512124"/>
    <s v="38 Daños Total"/>
    <n v="24.397542489897162"/>
    <n v="20.346700245254375"/>
    <n v="29.509991814742399"/>
    <n v="25.2926693866156"/>
    <n v="1.0054647134063949E-2"/>
    <n v="6.0655650596477416E-5"/>
    <m/>
    <m/>
    <m/>
    <m/>
    <n v="8.1273111022062139E-3"/>
    <n v="3.9468170601033811E-5"/>
    <x v="28"/>
    <x v="23"/>
  </r>
  <r>
    <n v="2026"/>
    <n v="6"/>
    <n v="13"/>
    <x v="7"/>
    <s v="Automoviles"/>
    <n v="13"/>
    <s v="3fdba35f04dc8c462986c992bcf875546257113072a909c162f7e470e581e278"/>
    <s v="62494afd1a4895e2be1120874c058412e30b56ad7bf55525b0ac454fd367add2"/>
    <x v="23"/>
    <n v="235676.21567999999"/>
    <n v="143476.45997999999"/>
    <n v="387177.33007000003"/>
    <n v="258227.53679000001"/>
    <n v="105616.4599"/>
    <n v="94315.329430000027"/>
    <n v="205957.00575000001"/>
    <n v="237043.03262999994"/>
    <n v="35563119.782749981"/>
    <n v="35274659.092"/>
    <n v="145.131"/>
    <n v="140.405"/>
    <n v="0"/>
    <n v="0"/>
    <n v="69327.65436"/>
    <n v="53222.500930000002"/>
    <n v="147290.04564"/>
    <n v="92953.728129999989"/>
    <n v="0"/>
    <n v="0"/>
    <n v="0"/>
    <n v="0"/>
    <n v="0"/>
    <n v="0"/>
    <s v="Automoviles"/>
    <s v="Totales"/>
    <s v="Automoviles Total"/>
    <x v="29"/>
    <x v="0"/>
    <n v="2672071.2804399999"/>
    <n v="699707.28188999998"/>
    <n v="558940177.29368985"/>
    <n v="533186385.44996989"/>
    <n v="535437122.91273993"/>
    <n v="512068683.5256899"/>
    <n v="111867630.92766999"/>
    <n v="104683930.16637003"/>
    <n v="65593449.113900006"/>
    <n v="57891971.036489993"/>
    <n v="235676.21567999999"/>
    <n v="143476.45997999999"/>
    <n v="0.2106741813745753"/>
    <n v="0.13705681450054324"/>
    <n v="92199.755700000009"/>
    <n v="64.261242375824068"/>
    <n v="100"/>
    <n v="100"/>
    <n v="8.8199823636887444"/>
    <n v="20.505211778338435"/>
    <n v="4.2164837178302564E-2"/>
    <n v="4.4015666003496004E-2"/>
    <n v="2.6909250478876434E-2"/>
    <n v="2.8018987412418463E-2"/>
    <m/>
    <m/>
    <m/>
    <n v="0"/>
    <m/>
    <n v="0"/>
    <m/>
    <n v="0"/>
    <m/>
    <n v="11.98228383264841"/>
    <n v="44.814220898474332"/>
    <n v="65.735751664870463"/>
    <n v="0.16101678037482353"/>
    <n v="30.260046312333255"/>
    <n v="58.455232084944697"/>
    <n v="47.068798206124313"/>
    <n v="57.256983663491077"/>
    <s v="Resto"/>
    <n v="2025"/>
    <n v="2"/>
    <d v="2026-08-03T00:00:00"/>
    <n v="1.0336597699512124"/>
    <s v="39 Automoviles Total"/>
    <n v="64.261242375824068"/>
    <n v="58.912291211233871"/>
    <n v="11.982283832648404"/>
    <n v="8.3357281457648664"/>
    <n v="1.0887046255649421E-3"/>
    <n v="4.4383610697847454E-6"/>
    <m/>
    <m/>
    <m/>
    <m/>
    <n v="7.3084345495135188E-4"/>
    <n v="1.8784570401036323E-6"/>
    <x v="29"/>
    <x v="23"/>
  </r>
  <r>
    <n v="2026"/>
    <n v="6"/>
    <n v="13"/>
    <x v="7"/>
    <s v="Automoviles Residentes"/>
    <n v="13"/>
    <s v="3fdba35f04dc8c462986c992bcf875546257113072a909c162f7e470e581e278"/>
    <s v="62494afd1a4895e2be1120874c058412e30b56ad7bf55525b0ac454fd367add2"/>
    <x v="23"/>
    <n v="139366.38636"/>
    <n v="97320.57226999999"/>
    <n v="239571.28125"/>
    <n v="188492.1145"/>
    <n v="69722.038849999954"/>
    <n v="76068.722269999984"/>
    <n v="146284.71324000001"/>
    <n v="177659.46343000006"/>
    <n v="35563119.782749981"/>
    <n v="35274659.092"/>
    <n v="145.131"/>
    <n v="140.405"/>
    <n v="0"/>
    <n v="0"/>
    <n v="42303.52693"/>
    <n v="41728.03933"/>
    <n v="75880.687749999997"/>
    <n v="58451.973050000001"/>
    <n v="0"/>
    <n v="0"/>
    <n v="0"/>
    <n v="0"/>
    <n v="0"/>
    <n v="0"/>
    <s v="Automoviles Residentes"/>
    <s v="Automóviles"/>
    <s v="Automóviles"/>
    <x v="30"/>
    <x v="0"/>
    <n v="2672071.2804399999"/>
    <n v="699707.28188999998"/>
    <n v="558940177.29368985"/>
    <n v="533186385.44996989"/>
    <n v="535437122.91273993"/>
    <n v="512068683.5256899"/>
    <n v="70203684.327219978"/>
    <n v="63495573.047850005"/>
    <n v="41862778.105490007"/>
    <n v="35779806.134049997"/>
    <n v="235676.21567999999"/>
    <n v="143476.45997999999"/>
    <n v="0.19851719706107171"/>
    <n v="0.15327142916980938"/>
    <n v="42045.814090000014"/>
    <n v="43.203418464649786"/>
    <n v="59.134684404993585"/>
    <n v="67.830341146949166"/>
    <n v="5.2156687353434323"/>
    <n v="13.908755102151362"/>
    <n v="2.4934043395268626E-2"/>
    <n v="2.6028525179923417E-2"/>
    <n v="1.8252636399908942E-2"/>
    <n v="1.9005374747764189E-2"/>
    <m/>
    <m/>
    <m/>
    <n v="0"/>
    <m/>
    <n v="0"/>
    <m/>
    <n v="0"/>
    <m/>
    <n v="-8.343354838369665"/>
    <n v="50.027873055343207"/>
    <n v="78.16304456056811"/>
    <n v="0.16654900129730377"/>
    <n v="1.3791388458222142"/>
    <n v="29.817153794092487"/>
    <n v="55.750057339194328"/>
    <n v="71.388589901500339"/>
    <s v="Resto"/>
    <n v="2025"/>
    <n v="2"/>
    <d v="2026-08-03T00:00:00"/>
    <n v="1.0336597699512124"/>
    <s v="41 Automoviles Residentes"/>
    <n v="43.203418464649786"/>
    <n v="38.540187620350956"/>
    <n v="-8.3433548383696703"/>
    <n v="-11.328032853637687"/>
    <n v="6.7365091339991183E-4"/>
    <n v="3.9409077528984385E-6"/>
    <m/>
    <m/>
    <m/>
    <m/>
    <n v="5.3347613467070239E-4"/>
    <n v="2.3492130999755893E-6"/>
    <x v="30"/>
    <x v="23"/>
  </r>
  <r>
    <n v="2026"/>
    <n v="6"/>
    <n v="80"/>
    <x v="51"/>
    <s v="Camiones"/>
    <n v="52"/>
    <s v="41cfc0d1f2d127b04555b7246d84019b4d27710a3f3aff6e7764375b1e06e05d"/>
    <s v="62494afd1a4895e2be1120874c058412e30b56ad7bf55525b0ac454fd367add2"/>
    <x v="23"/>
    <n v="2223.5508799999998"/>
    <n v="9164.5640600000006"/>
    <n v="3187.1808899999996"/>
    <n v="12645.339460000001"/>
    <n v="130.03527000000008"/>
    <n v="515.2229900000001"/>
    <n v="778.06257999999968"/>
    <n v="2361.3233099999998"/>
    <n v="35563119.782749981"/>
    <n v="35274659.092"/>
    <n v="145.131"/>
    <n v="140.405"/>
    <n v="145.81614000000002"/>
    <n v="0"/>
    <n v="130.03527"/>
    <n v="515.22298999999998"/>
    <n v="2043.7769699999999"/>
    <n v="6321.1102099999998"/>
    <n v="0"/>
    <n v="0"/>
    <n v="0"/>
    <n v="0"/>
    <n v="0"/>
    <n v="0"/>
    <s v="Camiones"/>
    <s v="Automóviles"/>
    <s v="Automóviles"/>
    <x v="31"/>
    <x v="0"/>
    <n v="866044.95096000005"/>
    <n v="914305.01283000002"/>
    <n v="558940177.29368985"/>
    <n v="533186385.44996989"/>
    <n v="535437122.91273993"/>
    <n v="512068683.5256899"/>
    <n v="37709407.170060001"/>
    <n v="36344121.306299999"/>
    <n v="21653502.093650013"/>
    <n v="20013592.176389989"/>
    <n v="24516.49293"/>
    <n v="28392.501420000001"/>
    <n v="5.8965415976240127E-3"/>
    <n v="2.521608373129491E-2"/>
    <n v="-6941.0131800000008"/>
    <n v="-75.737516095228216"/>
    <n v="9.0696123884795767"/>
    <n v="32.278114296559927"/>
    <n v="0.25674774473717804"/>
    <n v="1.0023530366123019"/>
    <n v="3.9781553918097676E-4"/>
    <n v="4.1527768338213845E-4"/>
    <n v="1.7188293456266305E-3"/>
    <n v="1.7897138323125406E-3"/>
    <m/>
    <m/>
    <m/>
    <n v="0"/>
    <m/>
    <n v="0"/>
    <m/>
    <n v="0"/>
    <m/>
    <n v="-74.761361095319117"/>
    <n v="5.8480906000226129"/>
    <n v="5.6219039621181945"/>
    <n v="6.0052766262753173E-4"/>
    <n v="-74.761361095319131"/>
    <n v="-67.667436540392174"/>
    <n v="6.3624980567228917"/>
    <n v="8.1508306750437125"/>
    <s v="Resto"/>
    <n v="2025"/>
    <n v="2"/>
    <d v="2026-08-03T00:00:00"/>
    <n v="1.0336597699512124"/>
    <s v="42 Camiones"/>
    <n v="-75.737516095228216"/>
    <n v="-76.527591950379431"/>
    <n v="-74.761361095319117"/>
    <n v="-75.583224153270365"/>
    <n v="8.9620396339523429E-6"/>
    <n v="3.4769202812510346E-9"/>
    <m/>
    <m/>
    <m/>
    <m/>
    <n v="3.5789225637445474E-5"/>
    <n v="6.3585087874367582E-8"/>
    <x v="31"/>
    <x v="23"/>
  </r>
  <r>
    <n v="2026"/>
    <n v="6"/>
    <n v="9"/>
    <x v="16"/>
    <s v="Daños Sin Autos"/>
    <n v="9"/>
    <s v="19581e27de7ced00ff1ce50b2047e7a567c76b1cbaebabe5ef03f7c3017bb5b7"/>
    <s v="62494afd1a4895e2be1120874c058412e30b56ad7bf55525b0ac454fd367add2"/>
    <x v="23"/>
    <n v="658222.80675999995"/>
    <n v="456341.09083999996"/>
    <n v="1664736.3232800001"/>
    <n v="1256556.0137399998"/>
    <n v="280864.8379000001"/>
    <n v="215403.27225999994"/>
    <n v="498831.28625999991"/>
    <n v="328989.53346999991"/>
    <n v="35563119.782749981"/>
    <n v="35274659.092"/>
    <n v="145.131"/>
    <n v="140.405"/>
    <n v="0"/>
    <n v="35.601579999999998"/>
    <n v="167340.64370999997"/>
    <n v="154719.99944000001"/>
    <n v="349275.08665000001"/>
    <n v="335814.56569999998"/>
    <n v="0"/>
    <n v="0"/>
    <n v="0"/>
    <n v="0"/>
    <n v="0"/>
    <n v="0"/>
    <s v="Daños Sin Autos"/>
    <s v="Totales"/>
    <s v="Daños Sin Autos Total"/>
    <x v="34"/>
    <x v="0"/>
    <n v="2096632.9897100001"/>
    <n v="1704189.54003"/>
    <n v="558940177.29368985"/>
    <n v="533186385.44996989"/>
    <n v="535437122.91273993"/>
    <n v="512068683.5256899"/>
    <n v="89202364.570290014"/>
    <n v="95692945.958029971"/>
    <n v="24696454.174569987"/>
    <n v="24212646.750889998"/>
    <n v="1565968.0639000002"/>
    <n v="1258841.63992"/>
    <n v="0.73789838411887732"/>
    <n v="0.47688059581752962"/>
    <n v="201881.71591999999"/>
    <n v="44.239214914526023"/>
    <n v="42.03296490738861"/>
    <n v="36.250873530764416"/>
    <n v="31.394278826598228"/>
    <n v="26.777601911109411"/>
    <n v="0.11776265752571639"/>
    <n v="0.12293185858674024"/>
    <n v="8.5587536233672185E-2"/>
    <n v="8.9117164458877879E-2"/>
    <m/>
    <m/>
    <m/>
    <n v="0"/>
    <m/>
    <n v="0"/>
    <m/>
    <n v="0"/>
    <m/>
    <n v="30.390237322386437"/>
    <n v="42.670177182482306"/>
    <n v="47.202252127569984"/>
    <n v="1.1372678681509163"/>
    <n v="8.1570865535675061"/>
    <n v="4.0083195682539152"/>
    <n v="47.910844519434029"/>
    <n v="46.073046032857064"/>
    <s v="Resto"/>
    <n v="2025"/>
    <n v="2"/>
    <d v="2026-08-03T00:00:00"/>
    <n v="1.0336597699512124"/>
    <s v="46 Daños Sin Autos Total"/>
    <n v="44.239214914526023"/>
    <n v="39.542254722106428"/>
    <n v="30.390237322386433"/>
    <n v="26.144250857843392"/>
    <n v="4.6810750391125316E-3"/>
    <n v="5.4449402528525025E-5"/>
    <m/>
    <m/>
    <m/>
    <m/>
    <n v="3.5563431763997806E-3"/>
    <n v="2.2741510266728205E-5"/>
    <x v="34"/>
    <x v="23"/>
  </r>
  <r>
    <n v="2026"/>
    <n v="6"/>
    <n v="81"/>
    <x v="55"/>
    <s v="Responsabilidad Civil y Riesgos Profesionales"/>
    <n v="53"/>
    <s v="2858dcd1057d3eae7f7d5f782167e24b61153c01551450a628cee722509f6529"/>
    <s v="62494afd1a4895e2be1120874c058412e30b56ad7bf55525b0ac454fd367add2"/>
    <x v="23"/>
    <n v="55158.469299999997"/>
    <n v="48461.536329999995"/>
    <n v="118282.57188999999"/>
    <n v="107435.66328000001"/>
    <n v="-12214.540500000001"/>
    <n v="287269.61059"/>
    <n v="2608.1622299999576"/>
    <n v="273928.13550000003"/>
    <n v="35563119.782749981"/>
    <n v="35274659.092"/>
    <n v="145.131"/>
    <n v="140.405"/>
    <n v="0"/>
    <n v="0"/>
    <n v="-13047.74466"/>
    <n v="19403.203010000001"/>
    <n v="32672.768829999997"/>
    <n v="42426.586390000004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956082.45328000002"/>
    <n v="935835.38778999995"/>
    <n v="558940177.29368985"/>
    <n v="533186385.44996989"/>
    <n v="535437122.91273993"/>
    <n v="512068683.5256899"/>
    <n v="12032871.974339999"/>
    <n v="12141199.838969996"/>
    <n v="5707796.6931599993"/>
    <n v="3790374.5277900007"/>
    <n v="55158.469299999997"/>
    <n v="48461.536329999995"/>
    <n v="0.45839820632700967"/>
    <n v="0.39914948252850146"/>
    <n v="6696.9329700000017"/>
    <n v="13.819068641153009"/>
    <n v="100"/>
    <n v="100"/>
    <n v="5.7692167773574017"/>
    <n v="5.1784252831519009"/>
    <n v="9.8684030135513957E-3"/>
    <n v="1.0301577335531357E-2"/>
    <n v="9.0890423410008945E-3"/>
    <n v="9.4638742592757542E-3"/>
    <m/>
    <m/>
    <m/>
    <n v="0"/>
    <m/>
    <n v="0"/>
    <m/>
    <n v="0"/>
    <m/>
    <n v="-104.25194313972632"/>
    <n v="-22.144451532124009"/>
    <n v="592.77858760776928"/>
    <n v="-0.21399746971782352"/>
    <n v="-167.24531332932747"/>
    <n v="-22.989871186758958"/>
    <n v="-39.934615666914695"/>
    <n v="45.733594571194061"/>
    <s v="Resto"/>
    <n v="2025"/>
    <n v="2"/>
    <d v="2026-08-03T00:00:00"/>
    <n v="1.0336597699512124"/>
    <s v="46 Responsabilidad Civil y Riesgos Profesionales"/>
    <n v="13.819068641153009"/>
    <n v="10.11270047447541"/>
    <n v="-104.25194313972632"/>
    <n v="-104.11348420760054"/>
    <n v="3.3259897504091691E-4"/>
    <n v="2.1012891556381976E-5"/>
    <m/>
    <m/>
    <m/>
    <m/>
    <n v="3.0406769282859055E-4"/>
    <n v="1.5932030940277049E-5"/>
    <x v="35"/>
    <x v="23"/>
  </r>
  <r>
    <n v="2026"/>
    <n v="6"/>
    <n v="107"/>
    <x v="71"/>
    <s v="RC General"/>
    <n v="70"/>
    <s v="ff5a1ae012afa5d4c889c50ad427aaf545d31a4fac04ffc1c4d03d403ba4250a"/>
    <s v="62494afd1a4895e2be1120874c058412e30b56ad7bf55525b0ac454fd367add2"/>
    <x v="23"/>
    <n v="47560.201630000003"/>
    <n v="39294.634380000003"/>
    <n v="61676.176890000002"/>
    <n v="60283.954290000001"/>
    <n v="-47.684850000000367"/>
    <n v="9929.766770000002"/>
    <n v="5291.5319900000004"/>
    <n v="799.61649000000091"/>
    <n v="35563119.782749981"/>
    <n v="35274659.092"/>
    <n v="145.131"/>
    <n v="140.405"/>
    <n v="0"/>
    <n v="0"/>
    <n v="-2641.7745199999999"/>
    <n v="1997.05907"/>
    <n v="37887.465969999997"/>
    <n v="24089.261320000001"/>
    <n v="0"/>
    <n v="0"/>
    <n v="0"/>
    <n v="0"/>
    <n v="0"/>
    <n v="0"/>
    <s v="RC General"/>
    <s v="Daños Sin Autos"/>
    <s v="Responsabilidad Civil y Riesgos Profesionales"/>
    <x v="36"/>
    <x v="0"/>
    <n v="189836.06152000002"/>
    <n v="455455.20262"/>
    <n v="558940177.29368985"/>
    <n v="533186385.44996989"/>
    <n v="535437122.91273993"/>
    <n v="512068683.5256899"/>
    <n v="8729513.125500001"/>
    <n v="9582692.5877899975"/>
    <n v="5055557.2443700004"/>
    <n v="2932303.7598800003"/>
    <n v="47560.201630000003"/>
    <n v="39294.634380000003"/>
    <n v="0.5448207814828836"/>
    <n v="0.41005838411291773"/>
    <n v="8265.5672500000001"/>
    <n v="21.034849618570227"/>
    <n v="100"/>
    <n v="100"/>
    <n v="25.053301911759974"/>
    <n v="8.6275519862234837"/>
    <n v="8.5089967696149252E-3"/>
    <n v="8.8824998482129672E-3"/>
    <n v="7.3697745201873888E-3"/>
    <n v="7.6737038690686959E-3"/>
    <m/>
    <m/>
    <m/>
    <n v="0"/>
    <m/>
    <n v="0"/>
    <m/>
    <n v="0"/>
    <m/>
    <n v="-100.4802212489428"/>
    <n v="-0.10026208545323269"/>
    <n v="25.270032223671755"/>
    <n v="-9.4321649810420901E-4"/>
    <n v="-232.2832438802123"/>
    <n v="57.279484276025094"/>
    <n v="-6.972687278932316"/>
    <n v="8.2902461950626538"/>
    <s v="Resto"/>
    <n v="2025"/>
    <n v="2"/>
    <d v="2026-08-03T00:00:00"/>
    <n v="1.0336597699512124"/>
    <s v="47 RC General"/>
    <n v="21.034849618570227"/>
    <n v="17.093509041454659"/>
    <n v="-100.48022124894278"/>
    <n v="-100.46458347601693"/>
    <n v="1.7342735189367794E-4"/>
    <n v="2.9682968393562003E-5"/>
    <m/>
    <m/>
    <m/>
    <m/>
    <n v="1.7061748711665341E-4"/>
    <n v="1.6814787838129718E-5"/>
    <x v="36"/>
    <x v="23"/>
  </r>
  <r>
    <n v="2026"/>
    <n v="6"/>
    <n v="16"/>
    <x v="50"/>
    <s v="Maritimo y Transportes"/>
    <n v="14"/>
    <s v="8527a891e224136950ff32ca212b45bc93f69fbb801c3b1ebedac52775f99e61"/>
    <s v="62494afd1a4895e2be1120874c058412e30b56ad7bf55525b0ac454fd367add2"/>
    <x v="23"/>
    <n v="56223.49626"/>
    <n v="52190.290380000006"/>
    <n v="90533.682929999995"/>
    <n v="143413.23576000001"/>
    <n v="-2966.5460699999999"/>
    <n v="98114.171669999982"/>
    <n v="2829.9578400000228"/>
    <n v="114175.21267999997"/>
    <n v="35563119.782749981"/>
    <n v="35274659.092"/>
    <n v="145.131"/>
    <n v="140.405"/>
    <n v="0"/>
    <n v="0"/>
    <n v="1899.92471"/>
    <n v="-5530.4807699999992"/>
    <n v="-2342.17038"/>
    <n v="2221.7719300000003"/>
    <n v="0"/>
    <n v="0"/>
    <n v="0"/>
    <n v="0"/>
    <n v="0"/>
    <n v="0"/>
    <s v="Maritimo y Transportes"/>
    <s v="Daños Sin Autos"/>
    <s v="Maritimo y Transportes"/>
    <x v="40"/>
    <x v="0"/>
    <n v="2810084.57234"/>
    <n v="2671500.3155200002"/>
    <n v="558940177.29368985"/>
    <n v="533186385.44996989"/>
    <n v="535437122.91273993"/>
    <n v="512068683.5256899"/>
    <n v="14105050.96421"/>
    <n v="15962808.80302"/>
    <n v="3896017.91072"/>
    <n v="-67081.096579998208"/>
    <n v="56223.49626"/>
    <n v="52190.290380000006"/>
    <n v="0.39860541023680718"/>
    <n v="0.32694929209529927"/>
    <n v="4033.2058799999941"/>
    <n v="7.7278854948574338"/>
    <n v="100"/>
    <n v="100"/>
    <n v="2.0007759486463375"/>
    <n v="1.9535947675844205"/>
    <n v="1.0058947011507799E-2"/>
    <n v="1.0500485277178425E-2"/>
    <n v="9.788376410990925E-3"/>
    <n v="1.019204885185713E-2"/>
    <m/>
    <m/>
    <m/>
    <n v="0"/>
    <m/>
    <n v="0"/>
    <m/>
    <n v="0"/>
    <m/>
    <n v="-103.02356532140715"/>
    <n v="-5.2763457759394772"/>
    <n v="187.99315151463233"/>
    <n v="-7.6143029574824772E-2"/>
    <n v="-134.35369887381418"/>
    <n v="-205.41902831583619"/>
    <n v="-81.11812557376804"/>
    <n v="-248.92207410325858"/>
    <s v="Resto"/>
    <n v="2025"/>
    <n v="2"/>
    <d v="2026-08-03T00:00:00"/>
    <n v="1.0336597699512124"/>
    <s v="51 Maritimo y Transportes"/>
    <n v="7.7278854948574338"/>
    <n v="4.2198686903932323"/>
    <n v="-103.02356532140715"/>
    <n v="-102.9251068961984"/>
    <n v="2.5457182464040651E-4"/>
    <n v="1.5888627307005333E-5"/>
    <m/>
    <m/>
    <m/>
    <m/>
    <n v="4.0589251638886443E-4"/>
    <n v="1.0689583960161733E-5"/>
    <x v="40"/>
    <x v="23"/>
  </r>
  <r>
    <n v="2026"/>
    <n v="6"/>
    <n v="81"/>
    <x v="55"/>
    <s v="MyT Carga"/>
    <n v="53"/>
    <s v="2858dcd1057d3eae7f7d5f782167e24b61153c01551450a628cee722509f6529"/>
    <s v="62494afd1a4895e2be1120874c058412e30b56ad7bf55525b0ac454fd367add2"/>
    <x v="23"/>
    <n v="26079.49"/>
    <n v="28952.7628"/>
    <n v="49062.570080000005"/>
    <n v="66834.82974999999"/>
    <n v="2443.9832299999998"/>
    <n v="9223.9816900000005"/>
    <n v="13411.177110000002"/>
    <n v="25944.078630000007"/>
    <n v="35563119.782749981"/>
    <n v="35274659.092"/>
    <n v="145.131"/>
    <n v="140.405"/>
    <n v="0"/>
    <n v="0"/>
    <n v="2443.9832299999998"/>
    <n v="9223.9816899999987"/>
    <n v="25457.520570000001"/>
    <n v="31894.859130000001"/>
    <n v="0"/>
    <n v="0"/>
    <n v="0"/>
    <n v="0"/>
    <n v="0"/>
    <n v="0"/>
    <s v="MyT Carga"/>
    <s v="Daños Sin Autos"/>
    <s v="Maritimo y Transportes"/>
    <x v="41"/>
    <x v="0"/>
    <n v="956082.45328000002"/>
    <n v="935835.38778999995"/>
    <n v="558940177.29368985"/>
    <n v="533186385.44996989"/>
    <n v="535437122.91273993"/>
    <n v="512068683.5256899"/>
    <n v="7315033.6216200003"/>
    <n v="7755472.2297"/>
    <n v="2759672.59131"/>
    <n v="3877269.6166600003"/>
    <n v="37396.269409999994"/>
    <n v="37111.192499999997"/>
    <n v="0.35651907221479578"/>
    <n v="0.37332043675076071"/>
    <n v="-2873.2727999999988"/>
    <n v="-9.9240021404796597"/>
    <n v="69.738212959355209"/>
    <n v="78.016255608062181"/>
    <n v="2.7277448624362854"/>
    <n v="3.0937879864078144"/>
    <n v="4.6658821568836299E-3"/>
    <n v="4.8706914190277707E-3"/>
    <n v="5.4301391764844126E-3"/>
    <n v="5.6540780038831394E-3"/>
    <m/>
    <m/>
    <m/>
    <n v="0"/>
    <m/>
    <n v="0"/>
    <m/>
    <n v="0"/>
    <m/>
    <n v="-73.504032074894553"/>
    <n v="9.3712845995071206"/>
    <n v="31.858727105656392"/>
    <n v="8.8560622651249213E-2"/>
    <n v="-73.504032074894539"/>
    <n v="-20.182997309259477"/>
    <n v="9.6002406176195798"/>
    <n v="28.919963723319942"/>
    <s v="Resto"/>
    <n v="2025"/>
    <n v="2"/>
    <d v="2026-08-03T00:00:00"/>
    <n v="1.0336597699512124"/>
    <s v="52 MyT Carga"/>
    <n v="-9.9240021404796597"/>
    <n v="-12.857208456732508"/>
    <n v="-73.504032074894553"/>
    <n v="-74.3668383975551"/>
    <n v="1.379591283883873E-4"/>
    <n v="1.2710584885289878E-5"/>
    <m/>
    <m/>
    <m/>
    <m/>
    <n v="1.8915797475657509E-4"/>
    <n v="1.3936814849577873E-5"/>
    <x v="41"/>
    <x v="23"/>
  </r>
  <r>
    <n v="2026"/>
    <n v="6"/>
    <n v="9"/>
    <x v="16"/>
    <s v="Incendio"/>
    <n v="9"/>
    <s v="19581e27de7ced00ff1ce50b2047e7a567c76b1cbaebabe5ef03f7c3017bb5b7"/>
    <s v="62494afd1a4895e2be1120874c058412e30b56ad7bf55525b0ac454fd367add2"/>
    <x v="23"/>
    <n v="123986.76806999999"/>
    <n v="69085.304669999998"/>
    <n v="362709.14604999998"/>
    <n v="167182.78292"/>
    <n v="31741.802459999995"/>
    <n v="18619.169579999994"/>
    <n v="96743.617329999979"/>
    <n v="28088.740579999991"/>
    <n v="35563119.782749981"/>
    <n v="35274659.092"/>
    <n v="145.131"/>
    <n v="140.405"/>
    <n v="0"/>
    <n v="0"/>
    <n v="13323.26266"/>
    <n v="4635.3394400000006"/>
    <n v="-6287.6400100000001"/>
    <n v="21423.411889999999"/>
    <n v="0"/>
    <n v="0"/>
    <n v="0"/>
    <n v="0"/>
    <n v="0"/>
    <n v="0"/>
    <s v="Incendio"/>
    <s v="Daños Sin Autos"/>
    <s v="Incendio"/>
    <x v="43"/>
    <x v="0"/>
    <n v="2096632.9897100001"/>
    <n v="1704189.54003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6585649806816769"/>
    <n v="0.32663677112295619"/>
    <n v="54901.463399999993"/>
    <n v="79.469090658640056"/>
    <m/>
    <m/>
    <n v="5.9136133352146416"/>
    <n v="4.0538509976292803"/>
    <n v="2.2182475532592158E-2"/>
    <n v="2.3156177030744671E-2"/>
    <n v="1.2957064650421842E-2"/>
    <n v="1.3491413728786261E-2"/>
    <m/>
    <m/>
    <m/>
    <n v="0"/>
    <m/>
    <n v="0"/>
    <m/>
    <n v="0"/>
    <m/>
    <n v="70.479152271623519"/>
    <n v="25.600959646015873"/>
    <n v="26.950984249021182"/>
    <n v="0.4022871924979855"/>
    <n v="187.4279830518733"/>
    <n v="-129.34938674700521"/>
    <n v="-211.89607927315163"/>
    <n v="21.636793727350593"/>
    <s v="Resto"/>
    <n v="2025"/>
    <n v="2"/>
    <d v="2026-08-03T00:00:00"/>
    <n v="1.0336597699512124"/>
    <s v="54 Incendio"/>
    <n v="79.469090658640056"/>
    <n v="73.624915930616908"/>
    <n v="70.479152271623519"/>
    <n v="64.92772305501444"/>
    <n v="1.0199024952415264E-3"/>
    <n v="4.3370783378025744E-5"/>
    <m/>
    <m/>
    <m/>
    <m/>
    <n v="4.731658141362338E-4"/>
    <n v="1.0669158024963046E-5"/>
    <x v="43"/>
    <x v="23"/>
  </r>
  <r>
    <n v="2026"/>
    <n v="6"/>
    <n v="94"/>
    <x v="41"/>
    <s v="Riesgos Catastroficos"/>
    <n v="7"/>
    <s v="7902699be42c8a8e46fbbb4501726517e86b22c56a189f7625a6da49081b2451"/>
    <s v="62494afd1a4895e2be1120874c058412e30b56ad7bf55525b0ac454fd367add2"/>
    <x v="23"/>
    <n v="138371.80468999999"/>
    <n v="236878.02312"/>
    <n v="346499.99670999998"/>
    <n v="395006.0059300001"/>
    <n v="5273.4646900000007"/>
    <n v="-13337.998089999999"/>
    <n v="101748.94014000001"/>
    <n v="58207.672350000001"/>
    <n v="35563119.782749981"/>
    <n v="35274659.092"/>
    <n v="145.131"/>
    <n v="140.405"/>
    <n v="0"/>
    <n v="0"/>
    <n v="2225.5913100000002"/>
    <n v="526.41933999999992"/>
    <n v="34445.880859999997"/>
    <n v="42387.702859999998"/>
    <n v="0"/>
    <n v="0"/>
    <n v="0"/>
    <n v="0"/>
    <n v="0"/>
    <n v="0"/>
    <s v="Riesgos Catastroficos"/>
    <s v="Daños Sin Autos"/>
    <s v="Riesgos Catastroficos"/>
    <x v="44"/>
    <x v="0"/>
    <n v="3631207.3068499998"/>
    <n v="3833520.1551100002"/>
    <n v="558940177.29368985"/>
    <n v="533186385.44996989"/>
    <n v="535437122.91273993"/>
    <n v="512068683.5256899"/>
    <n v="23861872.30387"/>
    <n v="25393145.209070001"/>
    <n v="2047024.05226"/>
    <n v="2089187.4729500005"/>
    <n v="138371.80468999999"/>
    <n v="236878.02312"/>
    <n v="0.57988661965791499"/>
    <n v="0.93284239179395223"/>
    <n v="-98506.218430000008"/>
    <n v="-41.585207919477504"/>
    <n v="100"/>
    <n v="100"/>
    <n v="3.8106280638115031"/>
    <n v="6.179125543509838"/>
    <n v="2.4756102765769481E-2"/>
    <n v="2.5842773832577614E-2"/>
    <n v="4.4426870149749317E-2"/>
    <n v="4.6259033356433735E-2"/>
    <m/>
    <m/>
    <m/>
    <n v="0"/>
    <m/>
    <n v="0"/>
    <m/>
    <n v="0"/>
    <m/>
    <n v="-139.53715283520484"/>
    <n v="3.811083263540834"/>
    <n v="-5.6307452731666476"/>
    <n v="0.25761615669233956"/>
    <n v="322.77916878965743"/>
    <n v="-18.736146250318409"/>
    <n v="6.4611246814839056"/>
    <n v="1.2419152359793624"/>
    <s v="Resto"/>
    <n v="2025"/>
    <n v="2"/>
    <d v="2026-08-03T00:00:00"/>
    <n v="1.0336597699512124"/>
    <s v="55 Riesgos Catastroficos"/>
    <n v="-41.585207919477504"/>
    <n v="-43.487408740615301"/>
    <n v="-139.53715283520484"/>
    <n v="-138.24967749017739"/>
    <n v="9.7432395927781075E-4"/>
    <n v="3.3626849165828338E-5"/>
    <m/>
    <m/>
    <m/>
    <m/>
    <n v="1.1179580523791568E-3"/>
    <n v="8.7019492792786139E-5"/>
    <x v="44"/>
    <x v="23"/>
  </r>
  <r>
    <n v="2026"/>
    <n v="6"/>
    <n v="9"/>
    <x v="16"/>
    <s v="Terremoto y Erupcion Volcanica"/>
    <n v="9"/>
    <s v="19581e27de7ced00ff1ce50b2047e7a567c76b1cbaebabe5ef03f7c3017bb5b7"/>
    <s v="62494afd1a4895e2be1120874c058412e30b56ad7bf55525b0ac454fd367add2"/>
    <x v="23"/>
    <n v="57012.088200000006"/>
    <n v="13664.959419999999"/>
    <n v="79685.099760000012"/>
    <n v="32672.141069999998"/>
    <n v="1022.33521"/>
    <n v="72.480239999999995"/>
    <n v="1171.7419399999999"/>
    <n v="264.13591999999994"/>
    <n v="35563119.782749981"/>
    <n v="35274659.092"/>
    <n v="145.131"/>
    <n v="140.405"/>
    <n v="0"/>
    <n v="0"/>
    <n v="948.86398999999994"/>
    <n v="49.458359999999999"/>
    <n v="-977.90778"/>
    <n v="-2229.84737"/>
    <n v="0"/>
    <n v="0"/>
    <n v="0"/>
    <n v="0"/>
    <n v="0"/>
    <n v="0"/>
    <s v="Terremoto y Erupcion Volcanica"/>
    <s v="Daños Sin Autos"/>
    <s v="Riesgos Catastroficos"/>
    <x v="45"/>
    <x v="0"/>
    <n v="2096632.9897100001"/>
    <n v="1704189.54003"/>
    <n v="558940177.29368985"/>
    <n v="533186385.44996989"/>
    <n v="535437122.91273993"/>
    <n v="512068683.5256899"/>
    <n v="9433065.3521900009"/>
    <n v="9697566.7351200003"/>
    <n v="907474.54581000016"/>
    <n v="276437.41434000002"/>
    <n v="133715.86934"/>
    <n v="51603.98403"/>
    <n v="0.60438559547097759"/>
    <n v="0.14091121817715344"/>
    <n v="43347.128780000006"/>
    <n v="317.21373951946947"/>
    <n v="42.636740486677077"/>
    <n v="26.480434944821063"/>
    <n v="2.7192211741305159"/>
    <n v="0.80184504710429372"/>
    <n v="1.0200034013665749E-2"/>
    <n v="1.0647765304328973E-2"/>
    <n v="2.5628860362718721E-3"/>
    <n v="2.6685794034335716E-3"/>
    <m/>
    <m/>
    <m/>
    <n v="0"/>
    <m/>
    <n v="0"/>
    <m/>
    <n v="0"/>
    <m/>
    <n v="1310.5019657771554"/>
    <n v="1.7931902553956967"/>
    <n v="0.53040947852298848"/>
    <n v="0.11265717751757728"/>
    <n v="1818.5108240548211"/>
    <n v="-56.144631549378197"/>
    <n v="-97.030007267147411"/>
    <n v="-2.2180154868626727"/>
    <s v="Resto"/>
    <n v="2025"/>
    <n v="2"/>
    <d v="2026-08-03T00:00:00"/>
    <n v="1.0336597699512124"/>
    <s v="56 Terremoto y Erupcion Volcanica"/>
    <n v="317.21373951946947"/>
    <n v="303.62772321027978"/>
    <n v="1310.5019657771554"/>
    <n v="1264.5708257018937"/>
    <n v="2.2406667425913391E-4"/>
    <n v="3.6528194801280812E-5"/>
    <m/>
    <m/>
    <m/>
    <m/>
    <n v="9.246969071186002E-5"/>
    <n v="1.9855971408169335E-6"/>
    <x v="45"/>
    <x v="23"/>
  </r>
  <r>
    <n v="2026"/>
    <n v="6"/>
    <n v="109"/>
    <x v="60"/>
    <s v="Huracan y Otros Riesgos Hidrometeorologicos"/>
    <n v="228"/>
    <s v="9d693eeee1d1899cbc50b6d45df953d3835acf28ee869879b45565fccc814765"/>
    <s v="62494afd1a4895e2be1120874c058412e30b56ad7bf55525b0ac454fd367add2"/>
    <x v="23"/>
    <n v="77515.523950000003"/>
    <n v="94950.219649999999"/>
    <n v="216374.12866000005"/>
    <n v="265819.72298000002"/>
    <n v="0"/>
    <n v="-120.34"/>
    <n v="2806.3002799999999"/>
    <n v="-51.384530000000005"/>
    <n v="35563119.782749981"/>
    <n v="35274659.092"/>
    <n v="145.131"/>
    <n v="140.405"/>
    <n v="0"/>
    <n v="0"/>
    <n v="0"/>
    <n v="0"/>
    <n v="278.91598999999997"/>
    <n v="5.2479499999999994"/>
    <n v="0"/>
    <n v="0"/>
    <n v="0"/>
    <n v="0"/>
    <n v="0"/>
    <n v="0"/>
    <s v="Huracan y Otros Riesgos Hidrometeorologicos"/>
    <s v="Daños Sin Autos"/>
    <s v="Riesgos Catastroficos"/>
    <x v="46"/>
    <x v="0"/>
    <n v="1582494.71114"/>
    <n v="1851722.72551"/>
    <n v="558940177.29368985"/>
    <n v="533186385.44996989"/>
    <n v="535437122.91273993"/>
    <n v="512068683.5256899"/>
    <n v="14428806.951679999"/>
    <n v="15695578.629980002"/>
    <n v="1139589.9410999997"/>
    <n v="1835326.74049"/>
    <n v="399121.37554000004"/>
    <n v="477131.14654000005"/>
    <n v="0.53722753523273514"/>
    <n v="0.60494883233317909"/>
    <n v="-17434.695699999997"/>
    <n v="-18.361932983690576"/>
    <n v="19.421541591232408"/>
    <n v="19.900235048277214"/>
    <n v="4.8983117228972759"/>
    <n v="5.1276694043839033"/>
    <n v="1.3868304176185602E-2"/>
    <n v="1.4477054472488021E-2"/>
    <n v="1.7808072794257307E-2"/>
    <n v="1.8542477348204491E-2"/>
    <m/>
    <m/>
    <m/>
    <n v="0"/>
    <m/>
    <n v="0"/>
    <m/>
    <n v="0"/>
    <m/>
    <m/>
    <m/>
    <n v="-0.12674009648802326"/>
    <m/>
    <m/>
    <n v="5214.7608113644374"/>
    <m/>
    <m/>
    <s v="Resto"/>
    <n v="2025"/>
    <n v="2"/>
    <d v="2026-08-03T00:00:00"/>
    <n v="1.0336597699512124"/>
    <s v="57 Huracan y Otros Riesgos Hidrometeorologicos"/>
    <n v="-18.361932983690576"/>
    <n v="-21.020369187665448"/>
    <n v="-100"/>
    <n v="-100"/>
    <n v="6.0842279862340174E-4"/>
    <n v="2.8861342461223967E-5"/>
    <m/>
    <m/>
    <m/>
    <m/>
    <n v="7.5233109199699332E-4"/>
    <n v="3.6596308974127682E-5"/>
    <x v="46"/>
    <x v="23"/>
  </r>
  <r>
    <n v="2026"/>
    <n v="6"/>
    <n v="12"/>
    <x v="42"/>
    <s v="Diversos"/>
    <n v="12"/>
    <s v="6b51d431df5d7f141cbececcf79edf3dd861c3b4069f0b11661a3eefacbba918"/>
    <s v="62494afd1a4895e2be1120874c058412e30b56ad7bf55525b0ac454fd367add2"/>
    <x v="23"/>
    <n v="132970.73548999999"/>
    <n v="135867.14487000002"/>
    <n v="250280.43952999997"/>
    <n v="292930.46035000007"/>
    <n v="29152.601489999997"/>
    <n v="269899.12063999992"/>
    <n v="144981.91068000006"/>
    <n v="358343.30722999986"/>
    <n v="35563119.782749981"/>
    <n v="35274659.092"/>
    <n v="145.131"/>
    <n v="140.405"/>
    <n v="8253.7047399999992"/>
    <n v="2685.60302"/>
    <n v="18495.886420000003"/>
    <n v="228533.66130000001"/>
    <n v="47854.153869999995"/>
    <n v="53319.15638"/>
    <n v="0"/>
    <n v="0"/>
    <n v="0"/>
    <n v="0"/>
    <n v="0"/>
    <n v="0"/>
    <s v="Diversos"/>
    <s v="Daños Sin Autos"/>
    <s v="Diversos"/>
    <x v="52"/>
    <x v="0"/>
    <n v="2879749.4015600001"/>
    <n v="4354857.8661599997"/>
    <n v="558940177.29368985"/>
    <n v="533186385.44996989"/>
    <n v="535437122.91273993"/>
    <n v="512068683.5256899"/>
    <n v="18731365.569540001"/>
    <n v="19037256.571589999"/>
    <n v="4255932.8630999988"/>
    <n v="5127603.960119999"/>
    <n v="132970.73548999999"/>
    <n v="135867.14487000002"/>
    <n v="0.70988276319923127"/>
    <n v="0.71369077975636253"/>
    <n v="-2896.4093800000264"/>
    <n v="-2.1317952789626671"/>
    <n v="100"/>
    <n v="100"/>
    <n v="4.6174412057510255"/>
    <n v="3.1198984914243395"/>
    <n v="2.3789797350733614E-2"/>
    <n v="2.4834052365784544E-2"/>
    <n v="2.5482110679802557E-2"/>
    <n v="2.6532992397529365E-2"/>
    <m/>
    <m/>
    <m/>
    <n v="0"/>
    <m/>
    <n v="0"/>
    <m/>
    <n v="0"/>
    <m/>
    <n v="-89.198704530466159"/>
    <n v="21.924073280163519"/>
    <n v="198.64929148120686"/>
    <n v="0.68498734420273244"/>
    <n v="-91.906712422674516"/>
    <n v="-10.249604234267151"/>
    <n v="38.65053485272292"/>
    <n v="428.61454834593536"/>
    <s v="Resto"/>
    <n v="2025"/>
    <n v="2"/>
    <d v="2026-08-03T00:00:00"/>
    <n v="1.0336597699512124"/>
    <s v="63 Diversos"/>
    <n v="-2.1317952789626671"/>
    <n v="-5.3187445559029563"/>
    <n v="-89.198704530466159"/>
    <n v="-89.550434501244396"/>
    <n v="7.0376401468410935E-4"/>
    <n v="5.0393353748737588E-5"/>
    <m/>
    <m/>
    <m/>
    <m/>
    <n v="8.2906072823978787E-4"/>
    <n v="5.0935452910924476E-5"/>
    <x v="52"/>
    <x v="23"/>
  </r>
  <r>
    <n v="2026"/>
    <n v="6"/>
    <n v="3"/>
    <x v="19"/>
    <s v="Miscelaneos"/>
    <n v="3"/>
    <s v="4e07408562bedb8b60ce05c1decfe3ad16b72230967de01f640b7e4729b49fce"/>
    <s v="62494afd1a4895e2be1120874c058412e30b56ad7bf55525b0ac454fd367add2"/>
    <x v="23"/>
    <n v="41991.83165"/>
    <n v="37415.912469999996"/>
    <n v="82310.073440000007"/>
    <n v="87467.178440000003"/>
    <n v="6650.8983800000005"/>
    <n v="-1674.2287099999994"/>
    <n v="18031.559369999992"/>
    <n v="21443.788089999998"/>
    <n v="35563119.782749981"/>
    <n v="35274659.092"/>
    <n v="145.131"/>
    <n v="140.405"/>
    <n v="0"/>
    <n v="0"/>
    <n v="5059.5252699999992"/>
    <n v="-788.01682999999991"/>
    <n v="25152.341390000001"/>
    <n v="23183.575929999999"/>
    <n v="0"/>
    <n v="0"/>
    <n v="0"/>
    <n v="0"/>
    <n v="0"/>
    <n v="0"/>
    <s v="Miscelaneos"/>
    <s v="Daños Sin Autos"/>
    <s v="Diversos"/>
    <x v="53"/>
    <x v="0"/>
    <n v="17351290.107669998"/>
    <n v="15439688.598989999"/>
    <n v="558940177.29368985"/>
    <n v="533186385.44996989"/>
    <n v="535437122.91273993"/>
    <n v="512068683.5256899"/>
    <n v="8825960.7029900011"/>
    <n v="9299326.5157200005"/>
    <n v="1450320.2206299996"/>
    <n v="1811773.9441199994"/>
    <n v="3090353.3811399997"/>
    <n v="2784068.6014699996"/>
    <n v="0.47577632694165845"/>
    <n v="0.40235077676593517"/>
    <n v="4575.9191800000044"/>
    <n v="12.229874611955459"/>
    <n v="1.3588035564563701"/>
    <n v="1.3439292569961905"/>
    <n v="0.24200985280879977"/>
    <n v="0.24233592685572425"/>
    <n v="7.5127595681739271E-3"/>
    <n v="7.8425327369098762E-3"/>
    <n v="7.0174170779742865E-3"/>
    <n v="7.3068152132218581E-3"/>
    <m/>
    <m/>
    <m/>
    <n v="0"/>
    <m/>
    <n v="0"/>
    <m/>
    <n v="0"/>
    <m/>
    <n v="-497.25148304260074"/>
    <n v="15.838552686710441"/>
    <n v="-4.4746435392759496"/>
    <n v="0.45858137295437695"/>
    <n v="-742.05802178108297"/>
    <n v="8.4920698426526275"/>
    <n v="20.115524004503023"/>
    <n v="-3.3990305567153287"/>
    <s v="Resto"/>
    <n v="2025"/>
    <n v="2"/>
    <d v="2026-08-03T00:00:00"/>
    <n v="1.0336597699512124"/>
    <s v="64 Miscelaneos"/>
    <n v="12.229874611955459"/>
    <n v="8.5752564572118128"/>
    <n v="-497.25148304260074"/>
    <n v="-484.31551134214163"/>
    <n v="2.3144784243570444E-4"/>
    <n v="2.2636311327809586E-5"/>
    <m/>
    <m/>
    <m/>
    <m/>
    <n v="2.4755227765628257E-4"/>
    <n v="1.6188614756415141E-5"/>
    <x v="53"/>
    <x v="23"/>
  </r>
  <r>
    <n v="2026"/>
    <n v="6"/>
    <n v="79"/>
    <x v="1"/>
    <s v="Tecnicos"/>
    <n v="51"/>
    <s v="031b4af5197ec30a926f48cf40e11a7dbc470048a21e4003b7a3c07c5dab1baa"/>
    <s v="62494afd1a4895e2be1120874c058412e30b56ad7bf55525b0ac454fd367add2"/>
    <x v="23"/>
    <n v="39917.877740000004"/>
    <n v="40811.129009999997"/>
    <n v="84695.161689999979"/>
    <n v="81658.852910000001"/>
    <n v="21692.559899999997"/>
    <n v="20769.220399999998"/>
    <n v="44437.962550000004"/>
    <n v="37357.750899999999"/>
    <n v="35563119.782749981"/>
    <n v="35274659.092"/>
    <n v="145.131"/>
    <n v="140.405"/>
    <n v="0"/>
    <n v="0"/>
    <n v="21692.5599"/>
    <n v="20769.220399999998"/>
    <n v="42917.959729999995"/>
    <n v="38683.418560000006"/>
    <n v="0"/>
    <n v="0"/>
    <n v="0"/>
    <n v="0"/>
    <n v="0"/>
    <n v="0"/>
    <s v="Tecnicos"/>
    <s v="Daños Sin Autos"/>
    <s v="Diversos"/>
    <x v="54"/>
    <x v="0"/>
    <n v="55806634.746509999"/>
    <n v="49586162.051349998"/>
    <n v="558940177.29368985"/>
    <n v="533186385.44996989"/>
    <n v="535437122.91273993"/>
    <n v="512068683.5256899"/>
    <n v="9905404.8665500041"/>
    <n v="9737930.0558699984"/>
    <n v="2805612.6424699998"/>
    <n v="3315830.0159999998"/>
    <n v="1702562.35925"/>
    <n v="1654251.1356300001"/>
    <n v="0.40299087495959335"/>
    <n v="0.41909449724789466"/>
    <n v="-893.25126999999338"/>
    <n v="-2.1887443245716565"/>
    <n v="2.3445765450602543"/>
    <n v="2.4670455489491085"/>
    <n v="7.1528910355047631E-2"/>
    <n v="8.23034639537885E-2"/>
    <n v="7.1417084263430096E-3"/>
    <n v="7.4551942761924284E-3"/>
    <n v="7.65419562908727E-3"/>
    <n v="7.9698544986207005E-3"/>
    <m/>
    <m/>
    <m/>
    <n v="0"/>
    <m/>
    <n v="0"/>
    <m/>
    <n v="0"/>
    <m/>
    <n v="4.4457109232660441"/>
    <n v="54.342968935602521"/>
    <n v="50.891070410992292"/>
    <n v="0.77318442224092432"/>
    <n v="4.4457109232660663"/>
    <n v="10.94665706297906"/>
    <n v="50.544247761239049"/>
    <n v="53.690240348809539"/>
    <s v="Resto"/>
    <n v="2025"/>
    <n v="2"/>
    <d v="2026-08-03T00:00:00"/>
    <n v="1.0336597699512124"/>
    <s v="65 Tecnicos"/>
    <n v="-2.1887443245716565"/>
    <n v="-5.3738391307954982"/>
    <n v="4.4457109232660379"/>
    <n v="1.0445738138727765"/>
    <n v="2.381544763434441E-4"/>
    <n v="1.624016453006986E-5"/>
    <m/>
    <m/>
    <m/>
    <m/>
    <n v="2.3111337748863889E-4"/>
    <n v="1.7564019762346558E-5"/>
    <x v="54"/>
    <x v="23"/>
  </r>
  <r>
    <n v="2026"/>
    <n v="6"/>
    <n v="91"/>
    <x v="32"/>
    <s v="Total General"/>
    <n v="218"/>
    <s v="5966abd0cbfc86f98a186531b2b4ee5f6e910120ce13222f98207203dfc9a9a2"/>
    <s v="62494afd1a4895e2be1120874c058412e30b56ad7bf55525b0ac454fd367add2"/>
    <x v="24"/>
    <n v="4740041.6585600004"/>
    <n v="3561914.8073400003"/>
    <n v="7240844.2580800001"/>
    <n v="5632364.6803000011"/>
    <n v="1678492.1230500003"/>
    <n v="1393659.6012300001"/>
    <n v="3514146.57785"/>
    <n v="3042105.16622"/>
    <n v="35563119.782749981"/>
    <n v="35274659.092"/>
    <n v="145.131"/>
    <n v="140.405"/>
    <n v="-37390.757829999995"/>
    <n v="27549.60916"/>
    <n v="692369.06845000002"/>
    <n v="794530.64361000003"/>
    <n v="1940350.9261500002"/>
    <n v="1821696.40377"/>
    <n v="1580203.6568100001"/>
    <n v="631432.46272000007"/>
    <n v="3079939.4743300001"/>
    <n v="2911827.0594599997"/>
    <n v="0"/>
    <n v="0"/>
    <s v="Total General"/>
    <s v="Totales"/>
    <s v="Total General"/>
    <x v="0"/>
    <x v="0"/>
    <n v="4740041.6585600004"/>
    <n v="3561914.8073400003"/>
    <n v="558940177.29368985"/>
    <n v="533186385.44996989"/>
    <n v="535437122.91273993"/>
    <n v="512068683.5256899"/>
    <n v="558940177.29368985"/>
    <n v="533186385.44996989"/>
    <n v="290994775.94425023"/>
    <n v="269811598.98249996"/>
    <n v="4740041.6585600004"/>
    <n v="3561914.8073400003"/>
    <n v="0.84804096236391868"/>
    <n v="0.66804309047276356"/>
    <n v="1178126.8512200001"/>
    <n v="33.075660563027689"/>
    <n v="100"/>
    <n v="100"/>
    <n v="100"/>
    <n v="100"/>
    <n v="0.84804096236391868"/>
    <n v="0.88526578672291334"/>
    <n v="0.66804309047276356"/>
    <n v="0.69559317371559259"/>
    <n v="0.28271427265456656"/>
    <n v="0.55103204232743408"/>
    <m/>
    <n v="948771.19409"/>
    <n v="150.25695543162456"/>
    <n v="168112.41487000044"/>
    <n v="5.7734340480089186"/>
    <n v="0"/>
    <m/>
    <n v="20.437739715538573"/>
    <n v="35.410915007863395"/>
    <n v="39.126696639630474"/>
    <n v="0.57681177182767418"/>
    <n v="-12.858103835469759"/>
    <n v="6.5134081691353485"/>
    <n v="35.682672609319326"/>
    <n v="43.614876878810279"/>
    <s v="Resto"/>
    <n v="2025"/>
    <n v="2"/>
    <d v="2026-08-03T00:00:00"/>
    <n v="1.0336597699512124"/>
    <s v="10 Total General"/>
    <n v="33.075660563027689"/>
    <n v="28.742226825088402"/>
    <n v="20.437739715538566"/>
    <n v="16.51584323652559"/>
    <n v="2.0360542894755251E-2"/>
    <n v="7.1917347384712138E-5"/>
    <n v="1713782.00129"/>
    <n v="838908.67855999991"/>
    <n v="4.8189866686591323E-3"/>
    <n v="2.3743049430319566E-3"/>
    <n v="1.5940890401026465E-2"/>
    <n v="4.46281570728401E-5"/>
    <x v="0"/>
    <x v="24"/>
  </r>
  <r>
    <n v="2026"/>
    <n v="6"/>
    <n v="65"/>
    <x v="47"/>
    <s v="Total General Sin Pensiones"/>
    <n v="225"/>
    <s v="0e6523810856a138a75dec70a9cf3778a5c70b83ac915f22c33f05db97cb3e68"/>
    <s v="62494afd1a4895e2be1120874c058412e30b56ad7bf55525b0ac454fd367add2"/>
    <x v="24"/>
    <n v="3219378.6591699999"/>
    <n v="2893563.4842399997"/>
    <n v="6390151.5341800004"/>
    <n v="5741229.1780999992"/>
    <n v="2023485.55235"/>
    <n v="1850292.5009599999"/>
    <n v="4391784.7085799994"/>
    <n v="3674580.9095499995"/>
    <n v="35563119.782749981"/>
    <n v="35274659.092"/>
    <n v="145.131"/>
    <n v="140.405"/>
    <n v="0"/>
    <n v="0"/>
    <n v="1932606.47224"/>
    <n v="1734776.5651"/>
    <n v="3175596.0688400003"/>
    <n v="2846970.6538800001"/>
    <n v="0"/>
    <n v="0"/>
    <n v="0"/>
    <n v="0"/>
    <n v="0"/>
    <n v="0"/>
    <s v="Total General Sin Pensiones"/>
    <s v="Totales"/>
    <s v="Total General Sin Pensiones"/>
    <x v="1"/>
    <x v="0"/>
    <n v="3219378.6591699999"/>
    <n v="2893563.4842399997"/>
    <n v="558940177.29368985"/>
    <n v="533186385.44996989"/>
    <n v="535437122.91273993"/>
    <n v="512068683.5256899"/>
    <n v="535437122.91273993"/>
    <n v="512068683.5256899"/>
    <n v="272087211.59836"/>
    <n v="252694789.22596997"/>
    <n v="3219378.6591699999"/>
    <n v="2893563.4842399997"/>
    <n v="0.60126175817933736"/>
    <n v="0.5650733148368432"/>
    <n v="325815.17493000021"/>
    <n v="11.259997463493576"/>
    <n v="100"/>
    <n v="100"/>
    <n v="100"/>
    <n v="100"/>
    <n v="0.57597911010043712"/>
    <n v="0.60126175817933736"/>
    <n v="0.54269267993368697"/>
    <n v="0.5650733148368432"/>
    <m/>
    <m/>
    <m/>
    <n v="0"/>
    <m/>
    <n v="0"/>
    <m/>
    <n v="0"/>
    <m/>
    <n v="9.3603066163939541"/>
    <n v="62.853294581746475"/>
    <n v="63.945115116283091"/>
    <n v="0.74369006189712317"/>
    <n v="11.403768711194019"/>
    <n v="11.542985682417628"/>
    <n v="60.858069803126867"/>
    <n v="60.934121773814418"/>
    <s v="Resto"/>
    <n v="2025"/>
    <n v="2"/>
    <d v="2026-08-03T00:00:00"/>
    <n v="1.0336597699512124"/>
    <s v="11 Total General Sin Pensiones"/>
    <n v="11.259997463493576"/>
    <n v="7.6369620815802088"/>
    <n v="9.3603066163939612"/>
    <n v="5.7991321666273574"/>
    <n v="1.7968478505869349E-2"/>
    <n v="3.6151570184890791E-5"/>
    <m/>
    <m/>
    <m/>
    <m/>
    <n v="1.6249002024917289E-2"/>
    <n v="3.1930785114069813E-5"/>
    <x v="1"/>
    <x v="24"/>
  </r>
  <r>
    <n v="2026"/>
    <n v="6"/>
    <n v="94"/>
    <x v="41"/>
    <s v="Vida Total"/>
    <n v="7"/>
    <s v="7902699be42c8a8e46fbbb4501726517e86b22c56a189f7625a6da49081b2451"/>
    <s v="62494afd1a4895e2be1120874c058412e30b56ad7bf55525b0ac454fd367add2"/>
    <x v="24"/>
    <n v="1242287.0023800002"/>
    <n v="1498652.18417"/>
    <n v="2616520.4048100002"/>
    <n v="2747932.15796"/>
    <n v="699325.45842999977"/>
    <n v="477117.87531000003"/>
    <n v="1252480.9944600004"/>
    <n v="1086917.7764899996"/>
    <n v="35563119.782749981"/>
    <n v="35274659.092"/>
    <n v="145.131"/>
    <n v="140.405"/>
    <n v="7726.6024400000006"/>
    <n v="11141.18074"/>
    <n v="655942.51774000004"/>
    <n v="425542.53205000004"/>
    <n v="830568.92963999999"/>
    <n v="616488.49424999999"/>
    <n v="1242287.00238"/>
    <n v="1498652.1841699998"/>
    <n v="0"/>
    <n v="0"/>
    <n v="0"/>
    <n v="0"/>
    <s v="Vida Total"/>
    <s v="Totales"/>
    <s v="Vida Total"/>
    <x v="2"/>
    <x v="0"/>
    <n v="3631207.3068499998"/>
    <n v="3833520.1551100002"/>
    <n v="558940177.29368985"/>
    <n v="533186385.44996989"/>
    <n v="535437122.91273993"/>
    <n v="512068683.5256899"/>
    <n v="229504437.01060998"/>
    <n v="215530450.89256996"/>
    <n v="107972465.57320999"/>
    <n v="106915701.13472"/>
    <n v="1242287.0023800002"/>
    <n v="1498652.18417"/>
    <n v="0.54129106110596426"/>
    <n v="0.69533199506783172"/>
    <n v="-256365.18178999983"/>
    <n v="-17.106382955160658"/>
    <n v="100"/>
    <n v="100"/>
    <n v="34.211404015312461"/>
    <n v="39.093369110693956"/>
    <n v="0.22225759622344202"/>
    <n v="0.23201361079001154"/>
    <n v="0.28107472828760405"/>
    <n v="0.29266624427244714"/>
    <n v="0.54129106110596426"/>
    <m/>
    <m/>
    <n v="-256365.18178999983"/>
    <n v="-17.106382955160658"/>
    <n v="0"/>
    <m/>
    <n v="0"/>
    <m/>
    <n v="46.572889975170973"/>
    <n v="56.293389296532681"/>
    <n v="31.83646481483245"/>
    <n v="0.64768869981562749"/>
    <n v="54.142645760947957"/>
    <n v="34.72577953793661"/>
    <n v="78.97508494861593"/>
    <n v="69.026840893065057"/>
    <s v="Resto"/>
    <n v="2025"/>
    <n v="2"/>
    <d v="2026-08-03T00:00:00"/>
    <n v="1.0336597699512124"/>
    <s v="12 Vida Total"/>
    <n v="-17.106382955160658"/>
    <n v="-19.805704493315215"/>
    <n v="46.572889975170973"/>
    <n v="41.799936725881324"/>
    <n v="7.3573983969740277E-3"/>
    <n v="2.9299601283322078E-5"/>
    <m/>
    <m/>
    <m/>
    <m/>
    <n v="7.7772814520886639E-3"/>
    <n v="4.834865833650111E-5"/>
    <x v="2"/>
    <x v="24"/>
  </r>
  <r>
    <n v="2026"/>
    <n v="6"/>
    <n v="9"/>
    <x v="16"/>
    <s v="Vida Individual"/>
    <n v="9"/>
    <s v="19581e27de7ced00ff1ce50b2047e7a567c76b1cbaebabe5ef03f7c3017bb5b7"/>
    <s v="62494afd1a4895e2be1120874c058412e30b56ad7bf55525b0ac454fd367add2"/>
    <x v="24"/>
    <n v="53945.661549999997"/>
    <n v="57220.184399999998"/>
    <n v="111764.73673"/>
    <n v="119492.26509999999"/>
    <n v="28232.059990000009"/>
    <n v="31438.482309999999"/>
    <n v="57314.368670000011"/>
    <n v="71837.087179999988"/>
    <n v="35563119.782749981"/>
    <n v="35274659.092"/>
    <n v="145.131"/>
    <n v="140.405"/>
    <n v="0"/>
    <n v="0"/>
    <n v="23449.665079999999"/>
    <n v="30619.939449999998"/>
    <n v="34350.805719999997"/>
    <n v="46841.424579999999"/>
    <n v="11791.110259999999"/>
    <n v="8892.08367"/>
    <n v="42154.551289999996"/>
    <n v="48328.100729999998"/>
    <n v="0"/>
    <n v="0"/>
    <s v="Vida Individual"/>
    <s v="Vida"/>
    <s v="Vida"/>
    <x v="3"/>
    <x v="0"/>
    <n v="2096632.9897100001"/>
    <n v="1704189.54003"/>
    <n v="558940177.29368985"/>
    <n v="533186385.44996989"/>
    <n v="535437122.91273993"/>
    <n v="512068683.5256899"/>
    <n v="171635604.89679998"/>
    <n v="160803690.49424002"/>
    <n v="79251984.91757001"/>
    <n v="77260926.294649988"/>
    <n v="513410.53420999995"/>
    <n v="427919.08993999998"/>
    <n v="3.1430344293910416E-2"/>
    <n v="3.5583875111404629E-2"/>
    <n v="-3274.5228500000012"/>
    <n v="-5.7226709147061072"/>
    <n v="10.507314898204765"/>
    <n v="13.371729783782968"/>
    <n v="2.572966361530999"/>
    <n v="3.3576185662419165"/>
    <n v="9.6514195510505867E-3"/>
    <n v="1.0075069366976169E-2"/>
    <n v="1.073174146254886E-2"/>
    <n v="1.1174318258642216E-2"/>
    <n v="6.8698509654157632E-3"/>
    <n v="2.4560493328494651E-2"/>
    <m/>
    <n v="2899.0265899999995"/>
    <n v="32.602331439825491"/>
    <n v="-6173.5494400000025"/>
    <n v="-12.774243859675883"/>
    <n v="0"/>
    <m/>
    <n v="-10.199036608647249"/>
    <n v="52.334254838700758"/>
    <n v="54.942993699964383"/>
    <n v="3.5623158233026177E-2"/>
    <n v="-23.417010284127127"/>
    <n v="-26.665753597368504"/>
    <n v="68.265254885555578"/>
    <n v="65.369359972612514"/>
    <s v="Resto"/>
    <n v="2025"/>
    <n v="2"/>
    <d v="2026-08-03T00:00:00"/>
    <n v="1.0336597699512124"/>
    <s v="13 Vida Individual"/>
    <n v="-5.7226709147061072"/>
    <n v="-8.7926880527200186"/>
    <n v="-10.199036608647253"/>
    <n v="-13.12328678943242"/>
    <n v="3.1427146271967933E-4"/>
    <n v="9.8786654243374706E-8"/>
    <m/>
    <m/>
    <m/>
    <m/>
    <n v="3.3819065523080471E-4"/>
    <n v="1.2662121679440419E-7"/>
    <x v="3"/>
    <x v="24"/>
  </r>
  <r>
    <n v="2026"/>
    <n v="6"/>
    <n v="9"/>
    <x v="16"/>
    <s v="Vida Gpo y Col"/>
    <n v="9"/>
    <s v="19581e27de7ced00ff1ce50b2047e7a567c76b1cbaebabe5ef03f7c3017bb5b7"/>
    <s v="62494afd1a4895e2be1120874c058412e30b56ad7bf55525b0ac454fd367add2"/>
    <x v="24"/>
    <n v="459464.87266000005"/>
    <n v="370698.90554000001"/>
    <n v="581339.36579000007"/>
    <n v="838623.57306999993"/>
    <n v="117411.02831000004"/>
    <n v="225380.36018999998"/>
    <n v="345572.51997000002"/>
    <n v="447133.3007599999"/>
    <n v="35563119.782749981"/>
    <n v="35274659.092"/>
    <n v="145.131"/>
    <n v="140.405"/>
    <n v="-14235.32748"/>
    <n v="41094.500899999999"/>
    <n v="131850.68040000001"/>
    <n v="207973.54752000002"/>
    <n v="434191.91886999999"/>
    <n v="385372.10091000004"/>
    <n v="85603.88201999999"/>
    <n v="301448.49251000001"/>
    <n v="373860.99063999997"/>
    <n v="69250.413029999996"/>
    <n v="0"/>
    <n v="0"/>
    <s v="Vida Gpo y Col"/>
    <s v="Vida"/>
    <s v="Vida"/>
    <x v="4"/>
    <x v="0"/>
    <n v="2096632.9897100001"/>
    <n v="1704189.54003"/>
    <n v="558940177.29368985"/>
    <n v="533186385.44996989"/>
    <n v="535437122.91273993"/>
    <n v="512068683.5256899"/>
    <n v="57868832.11381001"/>
    <n v="54726760.39833001"/>
    <n v="28720480.655640002"/>
    <n v="29654774.840070006"/>
    <n v="513410.53420999995"/>
    <n v="427919.08993999998"/>
    <n v="0.79397640470154196"/>
    <n v="0.67736314527273189"/>
    <n v="88765.967120000045"/>
    <n v="23.945570324976817"/>
    <n v="89.49268510179526"/>
    <n v="86.628270216217047"/>
    <n v="21.91441587130382"/>
    <n v="21.752211055906042"/>
    <n v="8.2202870955647656E-2"/>
    <n v="8.5811172404435421E-2"/>
    <n v="6.9525200878330293E-2"/>
    <n v="7.2392418725485769E-2"/>
    <n v="0.14792744020070037"/>
    <n v="0.64604896450084148"/>
    <m/>
    <n v="-215844.61049000002"/>
    <n v="-71.602484621096508"/>
    <n v="304610.57760999998"/>
    <n v="439.86824667462923"/>
    <n v="0"/>
    <m/>
    <n v="-47.905386160967936"/>
    <n v="25.553863917880655"/>
    <n v="60.798766012456021"/>
    <n v="0.40880593092352502"/>
    <n v="-36.602187166461434"/>
    <n v="12.668228406965397"/>
    <n v="30.366912572473971"/>
    <n v="53.966944423039656"/>
    <s v="Resto"/>
    <n v="2025"/>
    <n v="2"/>
    <d v="2026-08-03T00:00:00"/>
    <n v="1.0336597699512124"/>
    <s v="14 Vida Gpo y Col"/>
    <n v="23.945570324976817"/>
    <n v="19.909445959018885"/>
    <n v="-47.905386160967936"/>
    <n v="-49.60177869601052"/>
    <n v="1.6346692004000753E-3"/>
    <n v="6.3039853122278677E-5"/>
    <m/>
    <m/>
    <m/>
    <m/>
    <n v="2.3734980287735958E-3"/>
    <n v="4.5882083057376805E-5"/>
    <x v="4"/>
    <x v="24"/>
  </r>
  <r>
    <n v="2026"/>
    <n v="6"/>
    <n v="112"/>
    <x v="66"/>
    <s v="Accidentes y Enfermedades Total"/>
    <n v="231"/>
    <s v="138d9e809e386a7b800791d1f664f56d1c55f3d1ba411b950862729bc486c5ce"/>
    <s v="62494afd1a4895e2be1120874c058412e30b56ad7bf55525b0ac454fd367add2"/>
    <x v="24"/>
    <n v="361437.93745999999"/>
    <n v="322670.54385000002"/>
    <n v="765893.94677000004"/>
    <n v="662351.14461999992"/>
    <n v="301035.18007999996"/>
    <n v="256390.68789999996"/>
    <n v="638094.86206000007"/>
    <n v="496667.31604000001"/>
    <n v="35563119.782749981"/>
    <n v="35274659.092"/>
    <n v="145.131"/>
    <n v="140.405"/>
    <n v="0"/>
    <n v="0"/>
    <n v="179418.59036"/>
    <n v="204903.55244999999"/>
    <n v="225575.53899999999"/>
    <n v="235266.13952"/>
    <n v="0"/>
    <n v="0"/>
    <n v="0"/>
    <n v="0"/>
    <n v="0"/>
    <n v="0"/>
    <s v="Accidentes y Enfermedades Total"/>
    <s v="Totales"/>
    <s v="Accidentes y Enfermedades Total"/>
    <x v="18"/>
    <x v="0"/>
    <n v="361437.93745999999"/>
    <n v="322670.54385000002"/>
    <n v="558940177.29368985"/>
    <n v="533186385.44996989"/>
    <n v="535437122.91273993"/>
    <n v="512068683.5256899"/>
    <n v="104862690.40417002"/>
    <n v="96161356.508719951"/>
    <n v="73824842.736680001"/>
    <n v="63674470.30387"/>
    <n v="361437.93745999999"/>
    <n v="322670.54385000002"/>
    <n v="0.34467734526638361"/>
    <n v="0.33555115647806"/>
    <n v="38767.39360999997"/>
    <n v="12.014543734745665"/>
    <n v="100"/>
    <n v="100"/>
    <n v="100"/>
    <n v="100"/>
    <n v="6.4664869720053392E-2"/>
    <n v="6.7503339233149037E-2"/>
    <n v="6.051740116689025E-2"/>
    <n v="6.3013137540134698E-2"/>
    <m/>
    <m/>
    <m/>
    <n v="0"/>
    <m/>
    <n v="0"/>
    <m/>
    <n v="0"/>
    <m/>
    <n v="17.412680837071861"/>
    <n v="83.288207706009075"/>
    <n v="79.458969151887743"/>
    <n v="0.40776948371395599"/>
    <n v="-12.437540386821144"/>
    <n v="-4.1189949985030445"/>
    <n v="79.538141039308357"/>
    <n v="87.094365924502753"/>
    <s v="Resto"/>
    <n v="2025"/>
    <n v="2"/>
    <d v="2026-08-03T00:00:00"/>
    <n v="1.0336597699512124"/>
    <s v="28 Accidentes y Enfermedades Total"/>
    <n v="12.014543734745665"/>
    <n v="8.3669375466094031"/>
    <n v="17.412680837071857"/>
    <n v="13.5892914189875"/>
    <n v="2.1536185561017614E-3"/>
    <n v="1.188024723398818E-5"/>
    <m/>
    <m/>
    <m/>
    <m/>
    <n v="1.8746064224696942E-3"/>
    <n v="1.1259457861376351E-5"/>
    <x v="18"/>
    <x v="24"/>
  </r>
  <r>
    <n v="2026"/>
    <n v="6"/>
    <n v="23"/>
    <x v="28"/>
    <s v="Accidentes Personales"/>
    <n v="17"/>
    <s v="4523540f1504cd17100c4835e85b7eefd49911580f8efff0599a8f283be6b9e3"/>
    <s v="62494afd1a4895e2be1120874c058412e30b56ad7bf55525b0ac454fd367add2"/>
    <x v="24"/>
    <n v="17318.36148"/>
    <n v="19130.858379999998"/>
    <n v="40786.339780000002"/>
    <n v="41580.09311999999"/>
    <n v="11035.282440000003"/>
    <n v="11144.927659999999"/>
    <n v="25153.474640000011"/>
    <n v="22108.594609999996"/>
    <n v="35563119.782749981"/>
    <n v="35274659.092"/>
    <n v="145.131"/>
    <n v="140.405"/>
    <n v="0"/>
    <n v="0"/>
    <n v="3913.8600999999999"/>
    <n v="3749.4624800000001"/>
    <n v="7329.8715700000002"/>
    <n v="7693.9468099999995"/>
    <n v="0"/>
    <n v="0"/>
    <n v="0"/>
    <n v="0"/>
    <n v="0"/>
    <n v="0"/>
    <s v="Accidentes Personales"/>
    <s v="Accidentes y Enfermedades"/>
    <s v="Accidentes Personales"/>
    <x v="19"/>
    <x v="0"/>
    <n v="12771305.68936"/>
    <n v="12724961.123440001"/>
    <n v="558940177.29368985"/>
    <n v="533186385.44996989"/>
    <n v="535437122.91273993"/>
    <n v="512068683.5256899"/>
    <n v="3258047.170789999"/>
    <n v="3201354.5602400005"/>
    <n v="762805.7273899999"/>
    <n v="869289.54186999996"/>
    <n v="4368954.5124700004"/>
    <n v="3785405.7823000001"/>
    <n v="0.53155649909760849"/>
    <n v="0.59758636602144399"/>
    <n v="-1812.4968999999983"/>
    <n v="-9.4742058301724654"/>
    <n v="0.39639601260597734"/>
    <n v="0.505384613439676"/>
    <n v="0.13560368768267941"/>
    <n v="0.15034119314329394"/>
    <n v="3.0984284514763427E-3"/>
    <n v="3.234434210648179E-3"/>
    <n v="3.5880245448981162E-3"/>
    <n v="3.7359946029662293E-3"/>
    <m/>
    <m/>
    <m/>
    <n v="0"/>
    <m/>
    <n v="0"/>
    <m/>
    <n v="0"/>
    <m/>
    <n v="-0.98381275630456955"/>
    <n v="63.720129948459778"/>
    <n v="58.256286459426498"/>
    <n v="1.4466701079655098"/>
    <n v="4.3845650110359236"/>
    <n v="-4.7319698067941225"/>
    <n v="53.396025600486738"/>
    <n v="48.732628033335736"/>
    <s v="Resto"/>
    <n v="2025"/>
    <n v="2"/>
    <d v="2026-08-03T00:00:00"/>
    <n v="1.0336597699512124"/>
    <s v="29 Accidentes Personales"/>
    <n v="-9.4742058301724654"/>
    <n v="-12.422059171268467"/>
    <n v="-0.98381275630457266"/>
    <n v="-4.2081445731714222"/>
    <n v="1.1468718163411401E-4"/>
    <n v="2.8255231173290586E-5"/>
    <m/>
    <m/>
    <m/>
    <m/>
    <n v="1.1768124844769283E-4"/>
    <n v="3.5710946485471523E-5"/>
    <x v="19"/>
    <x v="24"/>
  </r>
  <r>
    <n v="2026"/>
    <n v="6"/>
    <n v="16"/>
    <x v="50"/>
    <s v="AP Individual"/>
    <n v="14"/>
    <s v="8527a891e224136950ff32ca212b45bc93f69fbb801c3b1ebedac52775f99e61"/>
    <s v="62494afd1a4895e2be1120874c058412e30b56ad7bf55525b0ac454fd367add2"/>
    <x v="24"/>
    <n v="76.646979999999999"/>
    <n v="101.67746000000001"/>
    <n v="163.14276999999998"/>
    <n v="173.50310000000002"/>
    <n v="82.340670000000003"/>
    <n v="7.3856800000000007"/>
    <n v="82.340670000000003"/>
    <n v="12.615530000000001"/>
    <n v="35563119.782749981"/>
    <n v="35274659.092"/>
    <n v="145.131"/>
    <n v="140.405"/>
    <n v="0"/>
    <n v="0"/>
    <n v="82.340670000000003"/>
    <n v="7.3856800000000007"/>
    <n v="54.291379999999997"/>
    <n v="88.738759999999999"/>
    <n v="0"/>
    <n v="0"/>
    <n v="0"/>
    <n v="0"/>
    <n v="0"/>
    <n v="0"/>
    <s v="AP Individual"/>
    <s v="Accidentes y Enfermedades"/>
    <s v="Accidentes Personales"/>
    <x v="20"/>
    <x v="0"/>
    <n v="2810084.57234"/>
    <n v="2671500.3155200002"/>
    <n v="558940177.29368985"/>
    <n v="533186385.44996989"/>
    <n v="535437122.91273993"/>
    <n v="512068683.5256899"/>
    <n v="1831690.0583299999"/>
    <n v="1927936.4523199999"/>
    <n v="148204.84184000004"/>
    <n v="240716.59444999998"/>
    <n v="1559693.10895"/>
    <n v="1394067.4186500001"/>
    <n v="4.1844950597090137E-3"/>
    <n v="5.2739010083888141E-3"/>
    <n v="-25.030480000000011"/>
    <n v="-24.617530768372863"/>
    <n v="4.9142347016971474E-3"/>
    <n v="7.2935826947640283E-3"/>
    <n v="2.7275684424036711E-3"/>
    <n v="3.8060059139543379E-3"/>
    <n v="1.3712912958076112E-5"/>
    <n v="1.4314842344708164E-5"/>
    <n v="1.9069777994085831E-5"/>
    <n v="1.9856215244394842E-5"/>
    <m/>
    <m/>
    <m/>
    <n v="0"/>
    <m/>
    <n v="0"/>
    <m/>
    <n v="0"/>
    <m/>
    <n v="1014.8691792766542"/>
    <n v="107.42845967316651"/>
    <n v="7.2638321216914745"/>
    <n v="5.5558690915708336E-2"/>
    <n v="1014.8691792766542"/>
    <n v="-38.818865623094126"/>
    <n v="151.66435260993552"/>
    <n v="8.3229470414055839"/>
    <s v="Resto"/>
    <n v="2025"/>
    <n v="2"/>
    <d v="2026-08-03T00:00:00"/>
    <n v="1.0336597699512124"/>
    <s v="30 AP Individual"/>
    <n v="-24.617530768372863"/>
    <n v="-27.072261663830545"/>
    <n v="1014.8691792766543"/>
    <n v="978.56493179498966"/>
    <n v="4.5874144618530613E-7"/>
    <n v="1.7509998904729144E-9"/>
    <m/>
    <m/>
    <m/>
    <m/>
    <n v="4.9105376841313085E-7"/>
    <n v="2.7814031846284552E-9"/>
    <x v="20"/>
    <x v="24"/>
  </r>
  <r>
    <n v="2026"/>
    <n v="6"/>
    <n v="16"/>
    <x v="50"/>
    <s v="AP Gpo y Col"/>
    <n v="14"/>
    <s v="8527a891e224136950ff32ca212b45bc93f69fbb801c3b1ebedac52775f99e61"/>
    <s v="62494afd1a4895e2be1120874c058412e30b56ad7bf55525b0ac454fd367add2"/>
    <x v="24"/>
    <n v="10521.012359999999"/>
    <n v="7272.3941699999996"/>
    <n v="26139.204440000001"/>
    <n v="21944.550469999998"/>
    <n v="6469.5873499999998"/>
    <n v="6322.2153200000002"/>
    <n v="11352.710089999999"/>
    <n v="11964.562420000004"/>
    <n v="35563119.782749981"/>
    <n v="35274659.092"/>
    <n v="145.131"/>
    <n v="140.405"/>
    <n v="0"/>
    <n v="0"/>
    <n v="6469.5873499999998"/>
    <n v="6322.2153200000002"/>
    <n v="10245.820609999999"/>
    <n v="9848.12464"/>
    <n v="0"/>
    <n v="0"/>
    <n v="0"/>
    <n v="0"/>
    <n v="0"/>
    <n v="0"/>
    <s v="AP Gpo y Col"/>
    <s v="Accidentes y Enfermedades"/>
    <s v="Accidentes Personales"/>
    <x v="21"/>
    <x v="0"/>
    <n v="2810084.57234"/>
    <n v="2671500.3155200002"/>
    <n v="558940177.29368985"/>
    <n v="533186385.44996989"/>
    <n v="535437122.91273993"/>
    <n v="512068683.5256899"/>
    <n v="1426357.1124600004"/>
    <n v="1273418.1079200001"/>
    <n v="614600.88751999999"/>
    <n v="628572.9474200001"/>
    <n v="1559693.10895"/>
    <n v="1394067.4186500001"/>
    <n v="0.73761418287841574"/>
    <n v="0.57109241063634009"/>
    <n v="3248.6181899999992"/>
    <n v="44.670546096100836"/>
    <n v="0.67455657139389702"/>
    <n v="0.52166732201822119"/>
    <n v="0.37440198289971727"/>
    <n v="0.2722213479725698"/>
    <n v="1.8823145637769803E-3"/>
    <n v="1.9649389087492549E-3"/>
    <n v="1.3639497122310497E-3"/>
    <n v="1.420198970170991E-3"/>
    <m/>
    <m/>
    <m/>
    <n v="0"/>
    <m/>
    <n v="0"/>
    <m/>
    <n v="0"/>
    <m/>
    <n v="2.3310188366061357"/>
    <n v="61.492061111883345"/>
    <n v="86.934442388729877"/>
    <n v="1.0526485531294438"/>
    <n v="2.3310188366061357"/>
    <n v="4.0382913959545297"/>
    <n v="63.143671905456102"/>
    <n v="64.197149722507987"/>
    <s v="Resto"/>
    <n v="2025"/>
    <n v="2"/>
    <d v="2026-08-03T00:00:00"/>
    <n v="1.0336597699512124"/>
    <s v="31 AP Gpo y Col"/>
    <n v="44.670546096100836"/>
    <n v="39.959540171452275"/>
    <n v="2.3310188366061459"/>
    <n v="-1.0012561082491873"/>
    <n v="7.3500875625312598E-5"/>
    <n v="5.4407468278339298E-5"/>
    <m/>
    <m/>
    <m/>
    <m/>
    <n v="6.2108136421917771E-5"/>
    <n v="3.2614654148642606E-5"/>
    <x v="21"/>
    <x v="24"/>
  </r>
  <r>
    <n v="2026"/>
    <n v="6"/>
    <n v="77"/>
    <x v="43"/>
    <s v="Gastos Medicos"/>
    <n v="49"/>
    <s v="0e17daca5f3e175f448bacace3bc0da47d0655a74c8dd0dc497a3afbdad95f1f"/>
    <s v="62494afd1a4895e2be1120874c058412e30b56ad7bf55525b0ac454fd367add2"/>
    <x v="24"/>
    <n v="54156.446729999996"/>
    <n v="56876.586900000002"/>
    <n v="109324.82616"/>
    <n v="114153.68392"/>
    <n v="22995.739529999999"/>
    <n v="21982.587710000003"/>
    <n v="44771.489519999996"/>
    <n v="39473.744660000004"/>
    <n v="35563119.782749981"/>
    <n v="35274659.092"/>
    <n v="145.131"/>
    <n v="140.405"/>
    <n v="0"/>
    <n v="0"/>
    <n v="22995.739530000003"/>
    <n v="21982.58771"/>
    <n v="54168.75819"/>
    <n v="59400.669719999998"/>
    <n v="0"/>
    <n v="0"/>
    <n v="0"/>
    <n v="0"/>
    <n v="0"/>
    <n v="0"/>
    <s v="Gastos Medicos"/>
    <s v="Accidentes y Enfermedades"/>
    <s v="Gastos Medicos"/>
    <x v="22"/>
    <x v="0"/>
    <n v="9771555.1653899997"/>
    <n v="8235194.7031499995"/>
    <n v="558940177.29368985"/>
    <n v="533186385.44996989"/>
    <n v="535437122.91273993"/>
    <n v="512068683.5256899"/>
    <n v="98610475.131789997"/>
    <n v="90208136.069440037"/>
    <n v="71280271.095210001"/>
    <n v="60948248.666680008"/>
    <n v="271172.56542"/>
    <n v="242695.76008000001"/>
    <n v="5.4919567781842142E-2"/>
    <n v="6.3050395871407636E-2"/>
    <n v="-2720.140170000006"/>
    <n v="-4.7825305952035047"/>
    <n v="19.971211559001521"/>
    <n v="23.435344268582082"/>
    <n v="0.5542254616933181"/>
    <n v="0.69065260689276053"/>
    <n v="9.689131132461783E-3"/>
    <n v="1.0114436301202422E-2"/>
    <n v="1.066729917569076E-2"/>
    <n v="1.1107218373206095E-2"/>
    <m/>
    <m/>
    <m/>
    <n v="0"/>
    <m/>
    <n v="0"/>
    <m/>
    <n v="0"/>
    <m/>
    <n v="4.6088833278672858"/>
    <n v="42.461684468788263"/>
    <n v="38.64962528192774"/>
    <n v="3.2261015813596285E-2"/>
    <n v="4.6088833278673302"/>
    <n v="-8.8078325625989162"/>
    <n v="42.45203378918368"/>
    <n v="37.007306169476642"/>
    <s v="Resto"/>
    <n v="2025"/>
    <n v="2"/>
    <d v="2026-08-03T00:00:00"/>
    <n v="1.0336597699512124"/>
    <s v="32 Gastos Medicos"/>
    <n v="-4.7825305952035047"/>
    <n v="-7.8831621653509316"/>
    <n v="4.6088833278672965"/>
    <n v="1.2024327238784929"/>
    <n v="3.0741067383246952E-4"/>
    <n v="3.0161589253443538E-7"/>
    <m/>
    <m/>
    <m/>
    <m/>
    <n v="3.2308123985771677E-4"/>
    <n v="3.9753524195412173E-7"/>
    <x v="22"/>
    <x v="24"/>
  </r>
  <r>
    <n v="2026"/>
    <n v="6"/>
    <n v="98"/>
    <x v="58"/>
    <s v="GMM. Individual"/>
    <n v="205"/>
    <s v="f8809aff4d69bece79dabe35be0c708b890d7eafb841f121330667b77d2e2590"/>
    <s v="62494afd1a4895e2be1120874c058412e30b56ad7bf55525b0ac454fd367add2"/>
    <x v="24"/>
    <n v="33161.255579999997"/>
    <n v="37360.893819999998"/>
    <n v="70594.597269999998"/>
    <n v="75463.799480000001"/>
    <n v="-448.00162999999998"/>
    <n v="-2268.28298"/>
    <n v="-1332.71748"/>
    <n v="-1644.8131599999999"/>
    <n v="35563119.782749981"/>
    <n v="35274659.092"/>
    <n v="145.131"/>
    <n v="140.405"/>
    <n v="0"/>
    <n v="0"/>
    <n v="-448.00162999999998"/>
    <n v="-2268.28298"/>
    <n v="33355.558989999998"/>
    <n v="36908.449939999999"/>
    <n v="0"/>
    <n v="0"/>
    <n v="0"/>
    <n v="0"/>
    <n v="0"/>
    <n v="0"/>
    <s v="GMM. Individual"/>
    <s v="Accidentes y Enfermedades"/>
    <s v="Gastos Medicos"/>
    <x v="23"/>
    <x v="0"/>
    <n v="1394747.67365"/>
    <n v="1790791.82225"/>
    <n v="558940177.29368985"/>
    <n v="533186385.44996989"/>
    <n v="535437122.91273993"/>
    <n v="512068683.5256899"/>
    <n v="47491324.482370012"/>
    <n v="42836881.990619987"/>
    <n v="33535124.903859999"/>
    <n v="29112160.675519999"/>
    <n v="104501.28056999999"/>
    <n v="314051.43505999999"/>
    <n v="6.9825922821567757E-2"/>
    <n v="8.7216650894854891E-2"/>
    <n v="-4199.6382400000002"/>
    <n v="-11.240732783946017"/>
    <n v="31.732870065440959"/>
    <n v="11.896425123121041"/>
    <n v="2.3775809923538564"/>
    <n v="2.0862778886860642"/>
    <n v="5.93288099999577E-3"/>
    <n v="6.1933052754364736E-3"/>
    <n v="7.0070982379773572E-3"/>
    <n v="7.2960708244767403E-3"/>
    <m/>
    <m/>
    <m/>
    <n v="0"/>
    <m/>
    <n v="0"/>
    <m/>
    <n v="0"/>
    <m/>
    <n v="-80.24930601912817"/>
    <n v="-1.3509790934158592"/>
    <n v="-6.0712760003234845"/>
    <n v="-1.3359175827862611E-3"/>
    <n v="-80.24930601912817"/>
    <n v="-9.6262263947029414"/>
    <n v="-1.3431093453847107"/>
    <n v="-6.1457010080006622"/>
    <s v="Resto"/>
    <n v="2025"/>
    <n v="2"/>
    <d v="2026-08-03T00:00:00"/>
    <n v="1.0336597699512124"/>
    <s v="33 GMM. Individual"/>
    <n v="-11.240732783946017"/>
    <n v="-14.13106149981699"/>
    <n v="-80.24930601912817"/>
    <n v="-80.892461373625835"/>
    <n v="1.9850507408026154E-4"/>
    <n v="4.8756594978835372E-7"/>
    <m/>
    <m/>
    <m/>
    <m/>
    <n v="2.1357994821664204E-4"/>
    <n v="7.606744193314993E-7"/>
    <x v="23"/>
    <x v="24"/>
  </r>
  <r>
    <n v="2026"/>
    <n v="6"/>
    <n v="707"/>
    <x v="26"/>
    <s v="GMM. Gpo y Col"/>
    <n v="9"/>
    <s v="19581e27de7ced00ff1ce50b2047e7a567c76b1cbaebabe5ef03f7c3017bb5b7"/>
    <s v="62494afd1a4895e2be1120874c058412e30b56ad7bf55525b0ac454fd367add2"/>
    <x v="24"/>
    <n v="315.9151"/>
    <n v="654.22068999999999"/>
    <n v="1226.0985999999998"/>
    <n v="1588.6829299999999"/>
    <n v="87.582280000000011"/>
    <n v="137.68029000000001"/>
    <n v="124.01089"/>
    <n v="196.55051000000003"/>
    <n v="35563119.782749981"/>
    <n v="35274659.092"/>
    <n v="145.131"/>
    <n v="140.405"/>
    <n v="0"/>
    <n v="0"/>
    <n v="33.582279999999997"/>
    <n v="107.68029"/>
    <n v="62.771120000000003"/>
    <n v="315.36834999999996"/>
    <n v="0"/>
    <n v="0"/>
    <n v="0"/>
    <n v="0"/>
    <n v="0"/>
    <n v="0"/>
    <s v="GMM. Gpo y Col"/>
    <s v="Accidentes y Enfermedades"/>
    <s v="Gastos Medicos"/>
    <x v="24"/>
    <x v="0"/>
    <n v="397690.09380999999"/>
    <n v="408268.24757999997"/>
    <n v="558940177.29368985"/>
    <n v="533186385.44996989"/>
    <n v="535437122.91273993"/>
    <n v="512068683.5256899"/>
    <n v="51119150.649419993"/>
    <n v="47371254.078819998"/>
    <n v="37745146.191339992"/>
    <n v="31836731.141160015"/>
    <n v="397690.09380999999"/>
    <n v="408268.24757999997"/>
    <n v="6.1799755274999748E-4"/>
    <n v="1.3810499694845663E-3"/>
    <n v="-338.30559"/>
    <n v="-51.711233712281398"/>
    <n v="7.9437507978494248E-2"/>
    <n v="0.16024285353511497"/>
    <n v="7.9437507978494248E-2"/>
    <n v="0.16024285353511497"/>
    <n v="5.6520377821042804E-5"/>
    <n v="5.900134422533953E-5"/>
    <n v="1.2270018662383626E-4"/>
    <n v="1.2776033978402401E-4"/>
    <m/>
    <m/>
    <m/>
    <n v="0"/>
    <m/>
    <n v="0"/>
    <m/>
    <n v="0"/>
    <m/>
    <n v="-36.387205459837425"/>
    <n v="27.723359852061524"/>
    <n v="21.044930572281352"/>
    <n v="2.3203587437712543E-4"/>
    <n v="-68.81297403638122"/>
    <n v="-80.09593543549947"/>
    <n v="53.499571140358803"/>
    <n v="34.144291905005694"/>
    <s v="Resto"/>
    <n v="2025"/>
    <n v="2"/>
    <d v="2026-08-03T00:00:00"/>
    <n v="1.0336597699512124"/>
    <s v="34 GMM. Gpo y Col"/>
    <n v="-51.711233712281398"/>
    <n v="-53.283693830903587"/>
    <n v="-36.387205459837425"/>
    <n v="-38.458672389692573"/>
    <n v="3.447668842019657E-6"/>
    <n v="3.8192097520498594E-11"/>
    <m/>
    <m/>
    <m/>
    <m/>
    <n v="4.496338910314076E-6"/>
    <n v="1.9072990182133217E-10"/>
    <x v="24"/>
    <x v="24"/>
  </r>
  <r>
    <n v="2026"/>
    <n v="6"/>
    <n v="76"/>
    <x v="15"/>
    <s v="Daños"/>
    <n v="48"/>
    <s v="98010bd9270f9b100b6214a21754fd33bdc8d41b2bc9f9dd16ff54d3c34ffd71"/>
    <s v="62494afd1a4895e2be1120874c058412e30b56ad7bf55525b0ac454fd367add2"/>
    <x v="24"/>
    <n v="1547102.12528"/>
    <n v="1710707.5392100001"/>
    <n v="2539490.9518300006"/>
    <n v="2798289.4503699997"/>
    <n v="217677.30605000007"/>
    <n v="639730.48316000006"/>
    <n v="1536306.28669"/>
    <n v="1295647.4983000001"/>
    <n v="35563119.782749981"/>
    <n v="35274659.092"/>
    <n v="145.131"/>
    <n v="140.405"/>
    <n v="0"/>
    <n v="0"/>
    <n v="12245.480740000001"/>
    <n v="16151.48747"/>
    <n v="-17608.73099"/>
    <n v="-18265.108090000002"/>
    <n v="0"/>
    <n v="0"/>
    <n v="0"/>
    <n v="0"/>
    <n v="0"/>
    <n v="0"/>
    <s v="Daños"/>
    <s v="Totales"/>
    <s v="Daños Total"/>
    <x v="28"/>
    <x v="0"/>
    <n v="1547102.12528"/>
    <n v="1710707.5392100001"/>
    <n v="558940177.29368985"/>
    <n v="533186385.44996989"/>
    <n v="535437122.91273993"/>
    <n v="512068683.5256899"/>
    <n v="201069995.49796006"/>
    <n v="200376876.12440008"/>
    <n v="90289903.28847003"/>
    <n v="82104617.787379965"/>
    <n v="1547102.12528"/>
    <n v="1710707.5392100001"/>
    <n v="0.76943460482431647"/>
    <n v="0.85374498909142615"/>
    <n v="-163605.41393000004"/>
    <n v="-9.563610972659454"/>
    <n v="100"/>
    <n v="100"/>
    <n v="100"/>
    <n v="100"/>
    <n v="0.2767920768857326"/>
    <n v="0.28894188674552007"/>
    <n v="0.32084606544600525"/>
    <n v="0.33407775055319816"/>
    <m/>
    <m/>
    <m/>
    <n v="0"/>
    <m/>
    <n v="0"/>
    <m/>
    <n v="0"/>
    <m/>
    <n v="-65.973591726508701"/>
    <n v="14.070002393061417"/>
    <n v="37.39566632502396"/>
    <n v="0.24108709625542077"/>
    <n v="-24.183572796345043"/>
    <n v="-3.593611911661021"/>
    <n v="-69.542096741407491"/>
    <n v="-88.428096841336554"/>
    <s v="Resto"/>
    <n v="2025"/>
    <n v="2"/>
    <d v="2026-08-03T00:00:00"/>
    <n v="1.0336597699512124"/>
    <s v="38 Daños Total"/>
    <n v="-9.563610972659454"/>
    <n v="-12.508552952961457"/>
    <n v="-65.973591726508701"/>
    <n v="-67.081616927882081"/>
    <n v="7.1407991406361084E-3"/>
    <n v="5.9202961110115207E-5"/>
    <m/>
    <m/>
    <m/>
    <m/>
    <n v="7.9198041978206565E-3"/>
    <n v="7.2888050639871932E-5"/>
    <x v="28"/>
    <x v="24"/>
  </r>
  <r>
    <n v="2026"/>
    <n v="6"/>
    <n v="129"/>
    <x v="72"/>
    <s v="Automoviles"/>
    <n v="208"/>
    <s v="8df66f64b57424391d363fd6b811fed3c430c77597da265025728bd637bad804"/>
    <s v="62494afd1a4895e2be1120874c058412e30b56ad7bf55525b0ac454fd367add2"/>
    <x v="24"/>
    <n v="230167.19630000001"/>
    <n v="168250.55987999999"/>
    <n v="450656.89840000006"/>
    <n v="333004.61885999999"/>
    <n v="175746.80841000006"/>
    <n v="108842.50447000004"/>
    <n v="335717.68932"/>
    <n v="199596.47149999999"/>
    <n v="35563119.782749981"/>
    <n v="35274659.092"/>
    <n v="145.131"/>
    <n v="140.405"/>
    <n v="0"/>
    <n v="0"/>
    <n v="175591.25519999999"/>
    <n v="109572.70974999999"/>
    <n v="204790.47701"/>
    <n v="138600.39637999999"/>
    <n v="0"/>
    <n v="0"/>
    <n v="0"/>
    <n v="0"/>
    <n v="0"/>
    <n v="0"/>
    <s v="Automoviles"/>
    <s v="Totales"/>
    <s v="Automoviles Total"/>
    <x v="29"/>
    <x v="0"/>
    <n v="230167.19630000001"/>
    <n v="168250.55987999999"/>
    <n v="558940177.29368985"/>
    <n v="533186385.44996989"/>
    <n v="535437122.91273993"/>
    <n v="512068683.5256899"/>
    <n v="111867630.92766999"/>
    <n v="104683930.16637003"/>
    <n v="65593449.113900006"/>
    <n v="57891971.036489993"/>
    <n v="230167.19630000001"/>
    <n v="168250.55987999999"/>
    <n v="0.20574959386493019"/>
    <n v="0.16072243334063405"/>
    <n v="61916.636420000024"/>
    <n v="36.80025579954107"/>
    <n v="100"/>
    <n v="100"/>
    <n v="100"/>
    <n v="100"/>
    <n v="4.1179218394075262E-2"/>
    <n v="4.2986783405660561E-2"/>
    <n v="3.1555674426684575E-2"/>
    <n v="3.2857029787793895E-2"/>
    <m/>
    <m/>
    <m/>
    <n v="0"/>
    <m/>
    <n v="0"/>
    <m/>
    <n v="0"/>
    <m/>
    <n v="61.468912596035175"/>
    <n v="76.356149457949513"/>
    <n v="64.690723494548209"/>
    <n v="0.26793347626044761"/>
    <n v="60.250901525231271"/>
    <n v="47.756054353933465"/>
    <n v="85.741904488764774"/>
    <n v="79.05656304877013"/>
    <s v="Resto"/>
    <n v="2025"/>
    <n v="2"/>
    <d v="2026-08-03T00:00:00"/>
    <n v="1.0336597699512124"/>
    <s v="39 Automoviles Total"/>
    <n v="36.80025579954107"/>
    <n v="32.345535519872158"/>
    <n v="61.468912596035189"/>
    <n v="56.210889975582909"/>
    <n v="1.2672029370679476E-3"/>
    <n v="4.233289537558372E-6"/>
    <m/>
    <m/>
    <m/>
    <m/>
    <n v="9.4247983459766049E-4"/>
    <n v="2.5831700578934557E-6"/>
    <x v="29"/>
    <x v="24"/>
  </r>
  <r>
    <n v="2026"/>
    <n v="6"/>
    <n v="130"/>
    <x v="57"/>
    <s v="Automoviles Residentes"/>
    <n v="282"/>
    <s v="27e1615212f3c6ea846ed6c412df1361ce97f006ee20bb5aa2483a3b61d5cadd"/>
    <s v="62494afd1a4895e2be1120874c058412e30b56ad7bf55525b0ac454fd367add2"/>
    <x v="24"/>
    <n v="96928.17459000001"/>
    <n v="48342.774950000006"/>
    <n v="155228.46643999999"/>
    <n v="78647.274700000009"/>
    <n v="43716.138180000009"/>
    <n v="20274.653489999993"/>
    <n v="78362.314509999997"/>
    <n v="29759.811350000004"/>
    <n v="35563119.782749981"/>
    <n v="35274659.092"/>
    <n v="145.131"/>
    <n v="140.405"/>
    <n v="0"/>
    <n v="0"/>
    <n v="14040.19173"/>
    <n v="6615.5192900000002"/>
    <n v="28675.669590000001"/>
    <n v="11327.648060000001"/>
    <n v="0"/>
    <n v="0"/>
    <n v="0"/>
    <n v="0"/>
    <n v="0"/>
    <n v="0"/>
    <s v="Automoviles Residentes"/>
    <s v="Automóviles"/>
    <s v="Automóviles"/>
    <x v="30"/>
    <x v="0"/>
    <n v="117392.26604999999"/>
    <n v="49226.622719999999"/>
    <n v="558940177.29368985"/>
    <n v="533186385.44996989"/>
    <n v="535437122.91273993"/>
    <n v="512068683.5256899"/>
    <n v="70203684.327219978"/>
    <n v="63495573.047850005"/>
    <n v="41862778.105490007"/>
    <n v="35779806.134049997"/>
    <n v="117392.26604999999"/>
    <n v="49226.622719999999"/>
    <n v="0.13806707656284384"/>
    <n v="7.6135662109182142E-2"/>
    <n v="48585.399640000003"/>
    <n v="100.50188407730202"/>
    <n v="82.567768603015239"/>
    <n v="98.204532992183317"/>
    <n v="82.567768603015239"/>
    <n v="98.204532992183317"/>
    <n v="1.7341421949538978E-2"/>
    <n v="1.8102625022097391E-2"/>
    <n v="9.0667684451849386E-3"/>
    <n v="9.4406817884567437E-3"/>
    <m/>
    <m/>
    <m/>
    <n v="0"/>
    <m/>
    <n v="0"/>
    <m/>
    <n v="0"/>
    <m/>
    <n v="115.61965634363118"/>
    <n v="45.10157997395131"/>
    <n v="41.93936634992442"/>
    <n v="0.104427226663839"/>
    <n v="112.23113582667823"/>
    <n v="153.14760343993242"/>
    <n v="48.962036216570873"/>
    <n v="58.40152567381228"/>
    <s v="Resto"/>
    <n v="2025"/>
    <n v="2"/>
    <d v="2026-08-03T00:00:00"/>
    <n v="1.0336597699512124"/>
    <s v="41 Automoviles Residentes"/>
    <n v="100.50188407730202"/>
    <n v="93.972804114032101"/>
    <n v="115.61965634363116"/>
    <n v="108.59828602385113"/>
    <n v="4.3648720187730583E-4"/>
    <n v="1.906251763061018E-6"/>
    <m/>
    <m/>
    <m/>
    <m/>
    <n v="2.2258991693438151E-4"/>
    <n v="5.7966390448035542E-7"/>
    <x v="30"/>
    <x v="24"/>
  </r>
  <r>
    <n v="2026"/>
    <n v="6"/>
    <n v="93"/>
    <x v="64"/>
    <s v="Camiones"/>
    <n v="220"/>
    <s v="36790ecd55c2030dc553685bef719df653f413a20cdad1bfd1dc934c76686ddd"/>
    <s v="62494afd1a4895e2be1120874c058412e30b56ad7bf55525b0ac454fd367add2"/>
    <x v="24"/>
    <n v="180.39219"/>
    <n v="194.35457"/>
    <n v="180.39219"/>
    <n v="194.35457"/>
    <n v="-35.217599999999997"/>
    <n v="15.024240000000001"/>
    <n v="70.423659999999998"/>
    <n v="52.97820999999999"/>
    <n v="35563119.782749981"/>
    <n v="35274659.092"/>
    <n v="145.131"/>
    <n v="140.405"/>
    <n v="0"/>
    <n v="0"/>
    <n v="-35.217599999999997"/>
    <n v="15.024239999999999"/>
    <n v="78.256249999999994"/>
    <n v="116.53302000000001"/>
    <n v="0"/>
    <n v="0"/>
    <n v="0"/>
    <n v="0"/>
    <n v="0"/>
    <n v="0"/>
    <s v="Camiones"/>
    <s v="Automóviles"/>
    <s v="Automóviles"/>
    <x v="31"/>
    <x v="0"/>
    <n v="413334.64854999998"/>
    <n v="541187.50646000006"/>
    <n v="558940177.29368985"/>
    <n v="533186385.44996989"/>
    <n v="535437122.91273993"/>
    <n v="512068683.5256899"/>
    <n v="37709407.170060001"/>
    <n v="36344121.306299999"/>
    <n v="21653502.093650013"/>
    <n v="20013592.176389989"/>
    <n v="1100.38597"/>
    <n v="744.47752000000003"/>
    <n v="4.7837450529645376E-4"/>
    <n v="5.347620550845729E-4"/>
    <n v="-13.962379999999996"/>
    <n v="-7.1839730858914148"/>
    <n v="16.393537805648322"/>
    <n v="26.106170405252797"/>
    <n v="4.3643132902800537E-2"/>
    <n v="3.5912612113185395E-2"/>
    <n v="3.2273970869912006E-5"/>
    <n v="3.3690639345041913E-5"/>
    <n v="3.6451525264655644E-5"/>
    <n v="3.7954785413126995E-5"/>
    <m/>
    <m/>
    <m/>
    <n v="0"/>
    <m/>
    <n v="0"/>
    <m/>
    <n v="0"/>
    <m/>
    <n v="-334.40520119486905"/>
    <n v="-19.52279641374718"/>
    <n v="7.7303250445821785"/>
    <n v="-1.6264158955759734E-4"/>
    <n v="-334.40520119486911"/>
    <n v="-32.84628682926094"/>
    <n v="-45.002923089210128"/>
    <n v="12.892689127939875"/>
    <s v="Resto"/>
    <n v="2025"/>
    <n v="2"/>
    <d v="2026-08-03T00:00:00"/>
    <n v="1.0336597699512124"/>
    <s v="42 Camiones"/>
    <n v="-7.1839730858914148"/>
    <n v="-10.206404842001939"/>
    <n v="-334.40520119486905"/>
    <n v="-326.77210433171132"/>
    <n v="5.0724512107483851E-7"/>
    <n v="2.2884216731762686E-11"/>
    <m/>
    <m/>
    <m/>
    <m/>
    <n v="5.500682351313241E-7"/>
    <n v="2.8597045555827577E-11"/>
    <x v="31"/>
    <x v="24"/>
  </r>
  <r>
    <n v="2026"/>
    <n v="6"/>
    <n v="127"/>
    <x v="52"/>
    <s v="Daños Sin Autos"/>
    <n v="263"/>
    <s v="4be84111a613654b362415e563cb7607df7b203b5d303802a8a546061bbc7847"/>
    <s v="62494afd1a4895e2be1120874c058412e30b56ad7bf55525b0ac454fd367add2"/>
    <x v="24"/>
    <n v="590912.01783999999"/>
    <n v="833808.04033999995"/>
    <n v="1645650.6582100003"/>
    <n v="1935724.5356600001"/>
    <n v="428689.73336000001"/>
    <n v="573943.75173000002"/>
    <n v="471070.27318000008"/>
    <n v="692699.17254000029"/>
    <n v="35563119.782749981"/>
    <n v="35274659.092"/>
    <n v="145.131"/>
    <n v="140.405"/>
    <n v="0"/>
    <n v="0"/>
    <n v="10570.47885"/>
    <n v="5941.8242"/>
    <n v="3987.09157"/>
    <n v="6847.0122900000006"/>
    <n v="0"/>
    <n v="0"/>
    <n v="0"/>
    <n v="0"/>
    <n v="0"/>
    <n v="0"/>
    <s v="Daños Sin Autos"/>
    <s v="Totales"/>
    <s v="Daños Sin Autos Total"/>
    <x v="34"/>
    <x v="0"/>
    <n v="590912.01783999999"/>
    <n v="833808.04034000007"/>
    <n v="558940177.29368985"/>
    <n v="533186385.44996989"/>
    <n v="535437122.91273993"/>
    <n v="512068683.5256899"/>
    <n v="89202364.570290014"/>
    <n v="95692945.958029971"/>
    <n v="24696454.174569987"/>
    <n v="24212646.750889998"/>
    <n v="590912.01783999999"/>
    <n v="833808.04034000007"/>
    <n v="0.66243985872635802"/>
    <n v="0.87133699562943789"/>
    <n v="-242896.02249999996"/>
    <n v="-29.130928313062899"/>
    <n v="100"/>
    <n v="99.999999999999986"/>
    <n v="100"/>
    <n v="99.999999999999986"/>
    <n v="0.10572008272890909"/>
    <n v="0.1103606740275087"/>
    <n v="0.15638209509725715"/>
    <n v="0.16283128946669295"/>
    <m/>
    <m/>
    <m/>
    <n v="0"/>
    <m/>
    <n v="0"/>
    <m/>
    <n v="0"/>
    <m/>
    <n v="-25.308058138479705"/>
    <n v="72.547133992471174"/>
    <n v="68.834039006863534"/>
    <n v="1.735835154025565"/>
    <n v="77.899555661710735"/>
    <n v="-41.768885447699411"/>
    <n v="265.11753403245763"/>
    <n v="86.779809183021044"/>
    <s v="Resto"/>
    <n v="2025"/>
    <n v="2"/>
    <d v="2026-08-03T00:00:00"/>
    <n v="1.0336597699512124"/>
    <s v="46 Daños Sin Autos Total"/>
    <n v="-29.130928313062899"/>
    <n v="-31.438686357811875"/>
    <n v="-25.308058138479701"/>
    <n v="-27.74030291897142"/>
    <n v="4.627408023432829E-3"/>
    <n v="4.3882656642939714E-5"/>
    <m/>
    <m/>
    <m/>
    <m/>
    <n v="5.4785466533197446E-3"/>
    <n v="7.5922815995253513E-5"/>
    <x v="34"/>
    <x v="24"/>
  </r>
  <r>
    <n v="2026"/>
    <n v="6"/>
    <n v="107"/>
    <x v="71"/>
    <s v="Responsabilidad Civil y Riesgos Profesionales"/>
    <n v="70"/>
    <s v="ff5a1ae012afa5d4c889c50ad427aaf545d31a4fac04ffc1c4d03d403ba4250a"/>
    <s v="62494afd1a4895e2be1120874c058412e30b56ad7bf55525b0ac454fd367add2"/>
    <x v="24"/>
    <n v="47560.201630000003"/>
    <n v="39294.634380000003"/>
    <n v="61676.176890000002"/>
    <n v="60283.954290000001"/>
    <n v="-47.684850000000367"/>
    <n v="9929.766770000002"/>
    <n v="5291.5319900000004"/>
    <n v="799.61649000000091"/>
    <n v="35563119.782749981"/>
    <n v="35274659.092"/>
    <n v="145.131"/>
    <n v="140.405"/>
    <n v="0"/>
    <n v="0"/>
    <n v="-2641.7745199999999"/>
    <n v="1997.05907"/>
    <n v="37887.465969999997"/>
    <n v="24089.261320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89836.06152000002"/>
    <n v="455455.20262"/>
    <n v="558940177.29368985"/>
    <n v="533186385.44996989"/>
    <n v="535437122.91273993"/>
    <n v="512068683.5256899"/>
    <n v="12032871.974339999"/>
    <n v="12141199.838969996"/>
    <n v="5707796.6931599993"/>
    <n v="3790374.5277900007"/>
    <n v="47560.201630000003"/>
    <n v="39294.634380000003"/>
    <n v="0.39525228666457801"/>
    <n v="0.32364704395915439"/>
    <n v="8265.5672500000001"/>
    <n v="21.034849618570227"/>
    <n v="100"/>
    <n v="100"/>
    <n v="25.053301911759974"/>
    <n v="8.6275519862234837"/>
    <n v="8.5089967696149252E-3"/>
    <n v="8.8824998482129672E-3"/>
    <n v="7.3697745201873888E-3"/>
    <n v="7.6737038690686959E-3"/>
    <m/>
    <m/>
    <m/>
    <n v="0"/>
    <m/>
    <n v="0"/>
    <m/>
    <n v="0"/>
    <m/>
    <n v="-100.4802212489428"/>
    <n v="-0.10026208545323269"/>
    <n v="25.270032223671755"/>
    <n v="-8.3543357557118361E-4"/>
    <n v="-232.2832438802123"/>
    <n v="57.279484276025094"/>
    <n v="-6.972687278932316"/>
    <n v="8.2902461950626538"/>
    <s v="Resto"/>
    <n v="2025"/>
    <n v="2"/>
    <d v="2026-08-03T00:00:00"/>
    <n v="1.0336597699512124"/>
    <s v="46 Responsabilidad Civil y Riesgos Profesionales"/>
    <n v="21.034849618570227"/>
    <n v="17.093509041454659"/>
    <n v="-100.48022124894278"/>
    <n v="-100.46458347601693"/>
    <n v="1.7342735189367794E-4"/>
    <n v="1.5622437011357776E-5"/>
    <m/>
    <m/>
    <m/>
    <m/>
    <n v="1.7061748711665341E-4"/>
    <n v="1.0474740906349879E-5"/>
    <x v="35"/>
    <x v="24"/>
  </r>
  <r>
    <n v="2026"/>
    <n v="6"/>
    <n v="80"/>
    <x v="51"/>
    <s v="RC General"/>
    <n v="52"/>
    <s v="41cfc0d1f2d127b04555b7246d84019b4d27710a3f3aff6e7764375b1e06e05d"/>
    <s v="62494afd1a4895e2be1120874c058412e30b56ad7bf55525b0ac454fd367add2"/>
    <x v="24"/>
    <n v="38713.473570000002"/>
    <n v="44071.827079999995"/>
    <n v="60002.28605000001"/>
    <n v="65039.812669999992"/>
    <n v="8639.2307900000033"/>
    <n v="13298.455239999998"/>
    <n v="166.19163000000145"/>
    <n v="26343.451819999991"/>
    <n v="35563119.782749981"/>
    <n v="35274659.092"/>
    <n v="145.131"/>
    <n v="140.405"/>
    <n v="0"/>
    <n v="0"/>
    <n v="11839.277880000001"/>
    <n v="10544.03391"/>
    <n v="9244.3756699999994"/>
    <n v="9655.2521699999998"/>
    <n v="0"/>
    <n v="0"/>
    <n v="0"/>
    <n v="0"/>
    <n v="0"/>
    <n v="0"/>
    <s v="RC General"/>
    <s v="Daños Sin Autos"/>
    <s v="Responsabilidad Civil y Riesgos Profesionales"/>
    <x v="36"/>
    <x v="0"/>
    <n v="866044.95096000005"/>
    <n v="914305.01283000002"/>
    <n v="558940177.29368985"/>
    <n v="533186385.44996989"/>
    <n v="535437122.91273993"/>
    <n v="512068683.5256899"/>
    <n v="8729513.125500001"/>
    <n v="9582692.5877899975"/>
    <n v="5055557.2443700004"/>
    <n v="2932303.7598800003"/>
    <n v="44270.621319999998"/>
    <n v="48325.66373"/>
    <n v="0.44347803839040112"/>
    <n v="0.45991068456223988"/>
    <n v="-5358.3535099999935"/>
    <n v="-12.158228657671511"/>
    <n v="87.447323791027387"/>
    <n v="91.197561871541822"/>
    <n v="4.4701459811164073"/>
    <n v="4.8202543419932482"/>
    <n v="6.9262284485336559E-3"/>
    <n v="7.2302557879067959E-3"/>
    <n v="8.2657450157521614E-3"/>
    <n v="8.6066241693510941E-3"/>
    <m/>
    <m/>
    <m/>
    <n v="0"/>
    <m/>
    <n v="0"/>
    <m/>
    <n v="0"/>
    <m/>
    <n v="-35.035832101653895"/>
    <n v="22.315824423191906"/>
    <n v="30.174504033745631"/>
    <n v="0.17088582667362484"/>
    <n v="12.284140785734653"/>
    <n v="-4.2554714549728923"/>
    <n v="128.07006446547842"/>
    <n v="109.2051634110764"/>
    <s v="Resto"/>
    <n v="2025"/>
    <n v="2"/>
    <d v="2026-08-03T00:00:00"/>
    <n v="1.0336597699512124"/>
    <s v="47 RC General"/>
    <n v="-12.158228657671511"/>
    <n v="-15.018680327982088"/>
    <n v="-35.035832101653902"/>
    <n v="-37.151304726300481"/>
    <n v="1.6872053525265895E-4"/>
    <n v="1.9667277053459808E-5"/>
    <m/>
    <m/>
    <m/>
    <m/>
    <n v="1.8407766263823293E-4"/>
    <n v="2.1151783777450813E-5"/>
    <x v="36"/>
    <x v="24"/>
  </r>
  <r>
    <n v="2026"/>
    <n v="6"/>
    <n v="81"/>
    <x v="55"/>
    <s v="Maritimo y Transportes"/>
    <n v="53"/>
    <s v="2858dcd1057d3eae7f7d5f782167e24b61153c01551450a628cee722509f6529"/>
    <s v="62494afd1a4895e2be1120874c058412e30b56ad7bf55525b0ac454fd367add2"/>
    <x v="24"/>
    <n v="37396.269409999994"/>
    <n v="37111.192499999997"/>
    <n v="69483.466719999997"/>
    <n v="85750.355019999988"/>
    <n v="6861.0981900000015"/>
    <n v="43994.602429999999"/>
    <n v="17850.983470000006"/>
    <n v="64296.022489999981"/>
    <n v="35563119.782749981"/>
    <n v="35274659.092"/>
    <n v="145.131"/>
    <n v="140.405"/>
    <n v="0"/>
    <n v="0"/>
    <n v="2532.1868599999998"/>
    <n v="9796.0131999999994"/>
    <n v="25473.101480000001"/>
    <n v="31987.236789999999"/>
    <n v="0"/>
    <n v="0"/>
    <n v="0"/>
    <n v="0"/>
    <n v="0"/>
    <n v="0"/>
    <s v="Maritimo y Transportes"/>
    <s v="Daños Sin Autos"/>
    <s v="Maritimo y Transportes"/>
    <x v="40"/>
    <x v="0"/>
    <n v="956082.45328000002"/>
    <n v="935835.38778999995"/>
    <n v="558940177.29368985"/>
    <n v="533186385.44996989"/>
    <n v="535437122.91273993"/>
    <n v="512068683.5256899"/>
    <n v="14105050.96421"/>
    <n v="15962808.80302"/>
    <n v="3896017.91072"/>
    <n v="-67081.096579998208"/>
    <n v="37396.269409999994"/>
    <n v="37111.192499999997"/>
    <n v="0.26512679397535588"/>
    <n v="0.23248535366143672"/>
    <n v="285.07690999999613"/>
    <n v="0.76816962968784264"/>
    <n v="100"/>
    <n v="100"/>
    <n v="3.9114063103768788"/>
    <n v="3.9655684091663881"/>
    <n v="6.6905674219140052E-3"/>
    <n v="6.9842504020951966E-3"/>
    <n v="6.9602663370110056E-3"/>
    <n v="7.2473075768825397E-3"/>
    <m/>
    <m/>
    <m/>
    <n v="0"/>
    <m/>
    <n v="0"/>
    <m/>
    <n v="0"/>
    <m/>
    <n v="-84.404681913158043"/>
    <n v="18.347012411257531"/>
    <n v="118.54806991179278"/>
    <n v="0.17610540678269221"/>
    <n v="-74.150842712216843"/>
    <n v="-20.364795348738841"/>
    <n v="9.9406303625340868"/>
    <n v="30.624755943478295"/>
    <s v="Resto"/>
    <n v="2025"/>
    <n v="2"/>
    <d v="2026-08-03T00:00:00"/>
    <n v="1.0336597699512124"/>
    <s v="51 Maritimo y Transportes"/>
    <n v="0.76816962968784264"/>
    <n v="-2.5132131876971564"/>
    <n v="-84.404681913158029"/>
    <n v="-84.912522920788476"/>
    <n v="1.9538068410326364E-4"/>
    <n v="7.0292216883650808E-6"/>
    <m/>
    <m/>
    <m/>
    <m/>
    <n v="2.4269327162070779E-4"/>
    <n v="5.4049439667083306E-6"/>
    <x v="40"/>
    <x v="24"/>
  </r>
  <r>
    <n v="2026"/>
    <n v="6"/>
    <n v="107"/>
    <x v="71"/>
    <s v="MyT Carga"/>
    <n v="70"/>
    <s v="ff5a1ae012afa5d4c889c50ad427aaf545d31a4fac04ffc1c4d03d403ba4250a"/>
    <s v="62494afd1a4895e2be1120874c058412e30b56ad7bf55525b0ac454fd367add2"/>
    <x v="24"/>
    <n v="25628.217359999999"/>
    <n v="54738.520570000001"/>
    <n v="47793.466460000011"/>
    <n v="228190.46775999997"/>
    <n v="-17459.753320000007"/>
    <n v="78433.530660000019"/>
    <n v="-30411.980110000011"/>
    <n v="146857.06037000002"/>
    <n v="35563119.782749981"/>
    <n v="35274659.092"/>
    <n v="145.131"/>
    <n v="140.405"/>
    <n v="0"/>
    <n v="0"/>
    <n v="-390.00650999999999"/>
    <n v="19834.46788"/>
    <n v="8153.7872100000004"/>
    <n v="12045.97386"/>
    <n v="0"/>
    <n v="0"/>
    <n v="0"/>
    <n v="0"/>
    <n v="0"/>
    <n v="0"/>
    <s v="MyT Carga"/>
    <s v="Daños Sin Autos"/>
    <s v="Maritimo y Transportes"/>
    <x v="41"/>
    <x v="0"/>
    <n v="189836.06152000002"/>
    <n v="455455.20262"/>
    <n v="558940177.29368985"/>
    <n v="533186385.44996989"/>
    <n v="535437122.91273993"/>
    <n v="512068683.5256899"/>
    <n v="7315033.6216200003"/>
    <n v="7755472.2297"/>
    <n v="2759672.59131"/>
    <n v="3877269.6166600003"/>
    <n v="25628.217359999999"/>
    <n v="54738.520570000001"/>
    <n v="0.35034995989976497"/>
    <n v="0.70580512635163428"/>
    <n v="-29110.303210000002"/>
    <n v="-53.180653965197223"/>
    <n v="100"/>
    <n v="100"/>
    <n v="13.500183871703406"/>
    <n v="12.018420308982614"/>
    <n v="4.5851449584619671E-3"/>
    <n v="4.7864102549678138E-3"/>
    <n v="1.0266301252948298E-2"/>
    <n v="1.0689683304418251E-2"/>
    <m/>
    <m/>
    <m/>
    <n v="0"/>
    <m/>
    <n v="0"/>
    <m/>
    <n v="0"/>
    <m/>
    <n v="-122.26057296296651"/>
    <n v="-68.127068983154615"/>
    <n v="143.28763335811877"/>
    <n v="-0.63267480986619384"/>
    <n v="-101.9663068974654"/>
    <n v="-32.31109991799368"/>
    <n v="-4.7831332846371888"/>
    <n v="164.65640811211259"/>
    <s v="Resto"/>
    <n v="2025"/>
    <n v="2"/>
    <d v="2026-08-03T00:00:00"/>
    <n v="1.0336597699512124"/>
    <s v="52 MyT Carga"/>
    <n v="-53.180653965197223"/>
    <n v="-54.705264347269122"/>
    <n v="-122.26057296296651"/>
    <n v="-121.53568670280859"/>
    <n v="1.3439053365386238E-4"/>
    <n v="1.2274509440176694E-5"/>
    <m/>
    <m/>
    <m/>
    <m/>
    <n v="6.4583162554157831E-4"/>
    <n v="4.981608763842464E-5"/>
    <x v="41"/>
    <x v="24"/>
  </r>
  <r>
    <n v="2026"/>
    <n v="6"/>
    <n v="81"/>
    <x v="55"/>
    <s v="Incendio"/>
    <n v="53"/>
    <s v="2858dcd1057d3eae7f7d5f782167e24b61153c01551450a628cee722509f6529"/>
    <s v="62494afd1a4895e2be1120874c058412e30b56ad7bf55525b0ac454fd367add2"/>
    <x v="24"/>
    <n v="111514.79114"/>
    <n v="113323.60009000001"/>
    <n v="235533.79170999996"/>
    <n v="222627.18750999999"/>
    <n v="87713.563800000018"/>
    <n v="112267.46229"/>
    <n v="163086.78998999999"/>
    <n v="150911.79346000004"/>
    <n v="35563119.782749981"/>
    <n v="35274659.092"/>
    <n v="145.131"/>
    <n v="140.405"/>
    <n v="0"/>
    <n v="0"/>
    <n v="13397.436169999999"/>
    <n v="21926.63119"/>
    <n v="52394.91491"/>
    <n v="53408.265299999999"/>
    <n v="0"/>
    <n v="0"/>
    <n v="0"/>
    <n v="0"/>
    <n v="0"/>
    <n v="0"/>
    <s v="Incendio"/>
    <s v="Daños Sin Autos"/>
    <s v="Incendio"/>
    <x v="43"/>
    <x v="0"/>
    <n v="956082.45328000002"/>
    <n v="935835.38778999995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5923191435345182"/>
    <n v="0.53579636077801995"/>
    <n v="-1808.808950000006"/>
    <n v="-1.5961449764775204"/>
    <m/>
    <m/>
    <n v="11.663721131731887"/>
    <n v="12.109351876254294"/>
    <n v="1.9951113852637866E-2"/>
    <n v="2.0826869555358334E-2"/>
    <n v="2.1254031082275904E-2"/>
    <n v="2.2130546884793958E-2"/>
    <m/>
    <m/>
    <m/>
    <n v="0"/>
    <m/>
    <n v="0"/>
    <m/>
    <n v="0"/>
    <m/>
    <n v="-21.870894726892807"/>
    <n v="78.656439117462909"/>
    <n v="99.068033667160904"/>
    <n v="1.1116584626711505"/>
    <n v="-38.89879364546379"/>
    <n v="-1.8973662303164107"/>
    <n v="25.570107696544781"/>
    <n v="41.054752605866796"/>
    <s v="Resto"/>
    <n v="2025"/>
    <n v="2"/>
    <d v="2026-08-03T00:00:00"/>
    <n v="1.0336597699512124"/>
    <s v="54 Incendio"/>
    <n v="-1.5961449764775204"/>
    <n v="-4.8005370005190144"/>
    <n v="-21.870894726892807"/>
    <n v="-24.415066210040465"/>
    <n v="6.6229788935515859E-4"/>
    <n v="3.5084196779746521E-5"/>
    <m/>
    <m/>
    <m/>
    <m/>
    <n v="6.3008626000343629E-4"/>
    <n v="2.8707774022297013E-5"/>
    <x v="43"/>
    <x v="24"/>
  </r>
  <r>
    <n v="2026"/>
    <n v="6"/>
    <n v="80"/>
    <x v="51"/>
    <s v="Riesgos Catastroficos"/>
    <n v="52"/>
    <s v="41cfc0d1f2d127b04555b7246d84019b4d27710a3f3aff6e7764375b1e06e05d"/>
    <s v="62494afd1a4895e2be1120874c058412e30b56ad7bf55525b0ac454fd367add2"/>
    <x v="24"/>
    <n v="135915.51158000002"/>
    <n v="152528.42686000001"/>
    <n v="252379.36565000005"/>
    <n v="319122.85125000001"/>
    <n v="-45156.273419999983"/>
    <n v="-12450.546309999996"/>
    <n v="-21875.781729999995"/>
    <n v="-20955.944139999992"/>
    <n v="35563119.782749981"/>
    <n v="35274659.092"/>
    <n v="145.131"/>
    <n v="140.405"/>
    <n v="0"/>
    <n v="0"/>
    <n v="-2629.05881"/>
    <n v="-418.05735999999996"/>
    <n v="1E-4"/>
    <n v="-3.1E-4"/>
    <n v="0"/>
    <n v="0"/>
    <n v="0"/>
    <n v="0"/>
    <n v="0"/>
    <n v="0"/>
    <s v="Riesgos Catastroficos"/>
    <s v="Daños Sin Autos"/>
    <s v="Riesgos Catastroficos"/>
    <x v="44"/>
    <x v="0"/>
    <n v="866044.95096000005"/>
    <n v="914305.01283000002"/>
    <n v="558940177.29368985"/>
    <n v="533186385.44996989"/>
    <n v="535437122.91273993"/>
    <n v="512068683.5256899"/>
    <n v="23861872.30387"/>
    <n v="25393145.209070001"/>
    <n v="2047024.05226"/>
    <n v="2089187.4729500005"/>
    <n v="135915.51158000002"/>
    <n v="152528.42686000001"/>
    <n v="0.56959282092024599"/>
    <n v="0.60066772195481888"/>
    <n v="-16612.915279999987"/>
    <n v="-10.89168466626116"/>
    <n v="100"/>
    <n v="100"/>
    <n v="15.693817212298203"/>
    <n v="16.682444558395982"/>
    <n v="2.4316647308855827E-2"/>
    <n v="2.5384028444017721E-2"/>
    <n v="2.8606962034725864E-2"/>
    <n v="2.9786712557739889E-2"/>
    <m/>
    <m/>
    <m/>
    <n v="0"/>
    <m/>
    <n v="0"/>
    <m/>
    <n v="0"/>
    <m/>
    <n v="262.68507658761519"/>
    <n v="-33.223782109241412"/>
    <n v="-8.1627710757338861"/>
    <n v="-2.205947378593113"/>
    <n v="528.87514048311459"/>
    <n v="-132.25806451612902"/>
    <n v="-2629058810"/>
    <n v="134857212.90322578"/>
    <s v="Resto"/>
    <n v="2025"/>
    <n v="2"/>
    <d v="2026-08-03T00:00:00"/>
    <n v="1.0336597699512124"/>
    <s v="55 Riesgos Catastroficos"/>
    <n v="-10.89168466626116"/>
    <n v="-13.793379674682843"/>
    <n v="262.68507658761519"/>
    <n v="250.87471441858818"/>
    <n v="7.0966598878768102E-4"/>
    <n v="3.244359816438835E-5"/>
    <m/>
    <m/>
    <m/>
    <m/>
    <n v="9.0319123227801423E-4"/>
    <n v="3.6080171219839163E-5"/>
    <x v="44"/>
    <x v="24"/>
  </r>
  <r>
    <n v="2026"/>
    <n v="6"/>
    <n v="81"/>
    <x v="55"/>
    <s v="Terremoto y Erupcion Volcanica"/>
    <n v="53"/>
    <s v="2858dcd1057d3eae7f7d5f782167e24b61153c01551450a628cee722509f6529"/>
    <s v="62494afd1a4895e2be1120874c058412e30b56ad7bf55525b0ac454fd367add2"/>
    <x v="24"/>
    <n v="55140.55111"/>
    <n v="51576.092079999995"/>
    <n v="105967.34458"/>
    <n v="96939.425329999998"/>
    <n v="17554.428060000002"/>
    <n v="323.96156000000002"/>
    <n v="18036.461700000003"/>
    <n v="442.11849000000001"/>
    <n v="35563119.782749981"/>
    <n v="35274659.092"/>
    <n v="145.131"/>
    <n v="140.405"/>
    <n v="0"/>
    <n v="0"/>
    <n v="1817.2551100000001"/>
    <n v="33.291029999999999"/>
    <n v="5593.21245"/>
    <n v="4599.6934800000008"/>
    <n v="0"/>
    <n v="0"/>
    <n v="0"/>
    <n v="0"/>
    <n v="0"/>
    <n v="0"/>
    <s v="Terremoto y Erupcion Volcanica"/>
    <s v="Daños Sin Autos"/>
    <s v="Riesgos Catastroficos"/>
    <x v="45"/>
    <x v="0"/>
    <n v="956082.45328000002"/>
    <n v="935835.38778999995"/>
    <n v="558940177.29368985"/>
    <n v="533186385.44996989"/>
    <n v="535437122.91273993"/>
    <n v="512068683.5256899"/>
    <n v="9433065.3521900009"/>
    <n v="9697566.7351200003"/>
    <n v="907474.54581000016"/>
    <n v="276437.41434000002"/>
    <n v="178127.67413"/>
    <n v="166103.97779"/>
    <n v="0.58454541605818988"/>
    <n v="0.53184570406941134"/>
    <n v="3564.4590300000054"/>
    <n v="6.9110684548785661"/>
    <n v="30.955634142372329"/>
    <n v="31.050485825936097"/>
    <n v="5.7673426513404946"/>
    <n v="5.5112354964261723"/>
    <n v="9.865197269765584E-3"/>
    <n v="1.0298230875371382E-2"/>
    <n v="9.6731824906732353E-3"/>
    <n v="1.0072104336646567E-2"/>
    <m/>
    <m/>
    <m/>
    <n v="0"/>
    <m/>
    <n v="0"/>
    <m/>
    <n v="0"/>
    <m/>
    <n v="5318.6762343038481"/>
    <n v="31.83578637975641"/>
    <n v="0.62812351020604906"/>
    <n v="1.9344264961538005"/>
    <n v="5358.6929572320241"/>
    <n v="21.59967776809335"/>
    <n v="32.490364459515568"/>
    <n v="0.7237662714864207"/>
    <s v="Resto"/>
    <n v="2025"/>
    <n v="2"/>
    <d v="2026-08-03T00:00:00"/>
    <n v="1.0336597699512124"/>
    <s v="56 Terremoto y Erupcion Volcanica"/>
    <n v="6.9110684548785661"/>
    <n v="3.4296502222628305"/>
    <n v="5318.6762343038481"/>
    <n v="5142.2241745556221"/>
    <n v="2.9796976538430648E-4"/>
    <n v="3.4169334343464228E-5"/>
    <m/>
    <m/>
    <m/>
    <m/>
    <n v="2.7436091986886573E-4"/>
    <n v="2.8285985293708785E-5"/>
    <x v="45"/>
    <x v="24"/>
  </r>
  <r>
    <n v="2026"/>
    <n v="6"/>
    <n v="80"/>
    <x v="51"/>
    <s v="Huracan y Otros Riesgos Hidrometeorologicos"/>
    <n v="52"/>
    <s v="41cfc0d1f2d127b04555b7246d84019b4d27710a3f3aff6e7764375b1e06e05d"/>
    <s v="62494afd1a4895e2be1120874c058412e30b56ad7bf55525b0ac454fd367add2"/>
    <x v="24"/>
    <n v="76874.778040000005"/>
    <n v="92295.645959999994"/>
    <n v="137699.12067999999"/>
    <n v="186155.00925"/>
    <n v="-45686.284630000002"/>
    <n v="-12426.7706"/>
    <n v="-22406.568719999996"/>
    <n v="-20999.295899999997"/>
    <n v="35563119.782749981"/>
    <n v="35274659.092"/>
    <n v="145.131"/>
    <n v="140.405"/>
    <n v="0"/>
    <n v="0"/>
    <n v="-2659.0700200000001"/>
    <n v="-416.76165000000003"/>
    <n v="1.7000000000000001E-4"/>
    <n v="-2.3999999999999998E-4"/>
    <n v="0"/>
    <n v="0"/>
    <n v="0"/>
    <n v="0"/>
    <n v="0"/>
    <n v="0"/>
    <s v="Huracan y Otros Riesgos Hidrometeorologicos"/>
    <s v="Daños Sin Autos"/>
    <s v="Riesgos Catastroficos"/>
    <x v="46"/>
    <x v="0"/>
    <n v="866044.95096000005"/>
    <n v="914305.01283000002"/>
    <n v="558940177.29368985"/>
    <n v="533186385.44996989"/>
    <n v="535437122.91273993"/>
    <n v="512068683.5256899"/>
    <n v="14428806.951679999"/>
    <n v="15695578.629980002"/>
    <n v="1139589.9410999997"/>
    <n v="1835326.74049"/>
    <n v="135915.51158000002"/>
    <n v="152528.42686000001"/>
    <n v="0.5327867944830269"/>
    <n v="0.58803595672291309"/>
    <n v="-15420.86791999999"/>
    <n v="-16.708120691503947"/>
    <n v="56.56070977207883"/>
    <n v="60.510455565580976"/>
    <n v="8.87653440560854"/>
    <n v="10.094623201760882"/>
    <n v="1.3753668310661962E-2"/>
    <n v="1.4357386656682802E-2"/>
    <n v="1.7310203050685417E-2"/>
    <n v="1.8024075466698524E-2"/>
    <m/>
    <m/>
    <m/>
    <n v="0"/>
    <m/>
    <n v="0"/>
    <m/>
    <n v="0"/>
    <m/>
    <n v="267.6440653857407"/>
    <n v="-59.429484929671219"/>
    <n v="-13.464091908935377"/>
    <n v="-4.0090108715684956"/>
    <n v="538.03135917136331"/>
    <n v="-170.83333333333334"/>
    <n v="-1564158835.2941177"/>
    <n v="173650687.50000003"/>
    <s v="Resto"/>
    <n v="2025"/>
    <n v="2"/>
    <d v="2026-08-03T00:00:00"/>
    <n v="1.0336597699512124"/>
    <s v="57 Huracan y Otros Riesgos Hidrometeorologicos"/>
    <n v="-16.708120691503947"/>
    <n v="-19.42041111609932"/>
    <n v="267.6440653857407"/>
    <n v="255.67222027330433"/>
    <n v="3.8719640324354063E-4"/>
    <n v="2.8386176837549912E-5"/>
    <m/>
    <m/>
    <m/>
    <m/>
    <n v="5.268615880707246E-4"/>
    <n v="3.4578628639903167E-5"/>
    <x v="46"/>
    <x v="24"/>
  </r>
  <r>
    <n v="2026"/>
    <n v="6"/>
    <n v="16"/>
    <x v="50"/>
    <s v="Diversos"/>
    <n v="14"/>
    <s v="8527a891e224136950ff32ca212b45bc93f69fbb801c3b1ebedac52775f99e61"/>
    <s v="62494afd1a4895e2be1120874c058412e30b56ad7bf55525b0ac454fd367add2"/>
    <x v="24"/>
    <n v="118165.15844"/>
    <n v="86585.489150000009"/>
    <n v="187489.90422999999"/>
    <n v="161598.18896000003"/>
    <n v="15290.579080000001"/>
    <n v="7054.0198299999993"/>
    <n v="22760.34462"/>
    <n v="20394.271710000001"/>
    <n v="35563119.782749981"/>
    <n v="35274659.092"/>
    <n v="145.131"/>
    <n v="140.405"/>
    <n v="0"/>
    <n v="0"/>
    <n v="8777.292089999999"/>
    <n v="3399.953"/>
    <n v="20602.427299999999"/>
    <n v="13971.94074"/>
    <n v="0"/>
    <n v="0"/>
    <n v="0"/>
    <n v="0"/>
    <n v="0"/>
    <n v="0"/>
    <s v="Diversos"/>
    <s v="Daños Sin Autos"/>
    <s v="Diversos"/>
    <x v="52"/>
    <x v="0"/>
    <n v="2810084.57234"/>
    <n v="2671500.3155200002"/>
    <n v="558940177.29368985"/>
    <n v="533186385.44996989"/>
    <n v="535437122.91273993"/>
    <n v="512068683.5256899"/>
    <n v="18731365.569540001"/>
    <n v="19037256.571589999"/>
    <n v="4255932.8630999988"/>
    <n v="5127603.960119999"/>
    <n v="118165.15844"/>
    <n v="86585.489150000009"/>
    <n v="0.63084113115679186"/>
    <n v="0.45482125444069887"/>
    <n v="31579.669289999991"/>
    <n v="36.472242173618284"/>
    <n v="100"/>
    <n v="100"/>
    <n v="4.2050392220616368"/>
    <n v="3.2410810003272035"/>
    <n v="2.1140931219533934E-2"/>
    <n v="2.2068914048616935E-2"/>
    <n v="1.6239253573012417E-2"/>
    <n v="1.6908960054702528E-2"/>
    <m/>
    <m/>
    <m/>
    <n v="0"/>
    <m/>
    <n v="0"/>
    <m/>
    <n v="0"/>
    <m/>
    <n v="116.76405012317642"/>
    <n v="12.940006412942784"/>
    <n v="8.1468845406412989"/>
    <n v="0.35927679246477645"/>
    <n v="158.15921837743048"/>
    <n v="47.455730620283163"/>
    <n v="42.603194090630282"/>
    <n v="24.334149874156996"/>
    <s v="Resto"/>
    <n v="2025"/>
    <n v="2"/>
    <d v="2026-08-03T00:00:00"/>
    <n v="1.0336597699512124"/>
    <s v="63 Diversos"/>
    <n v="36.472242173618284"/>
    <n v="32.028203225960539"/>
    <n v="116.76405012317642"/>
    <n v="109.70541412616592"/>
    <n v="5.2720319638813759E-4"/>
    <n v="3.979605327591807E-5"/>
    <m/>
    <m/>
    <m/>
    <m/>
    <n v="4.5736012588561939E-4"/>
    <n v="2.0686237349101092E-5"/>
    <x v="52"/>
    <x v="24"/>
  </r>
  <r>
    <n v="2026"/>
    <n v="6"/>
    <n v="128"/>
    <x v="73"/>
    <s v="Miscelaneos"/>
    <n v="267"/>
    <s v="8acc23987b8960d83c44541f9f0eb46454cea080ea94d916f56fccf033db866f"/>
    <s v="62494afd1a4895e2be1120874c058412e30b56ad7bf55525b0ac454fd367add2"/>
    <x v="24"/>
    <n v="40765.249799999998"/>
    <n v="42916.469250000002"/>
    <n v="81691.6302"/>
    <n v="78234.473890000023"/>
    <n v="3675.9903499999991"/>
    <n v="7975.3117000000002"/>
    <n v="18052.239480000007"/>
    <n v="9696.3603700000003"/>
    <n v="35563119.782749981"/>
    <n v="35274659.092"/>
    <n v="145.131"/>
    <n v="140.405"/>
    <n v="0"/>
    <n v="0"/>
    <n v="3675.99035"/>
    <n v="7975.3117000000002"/>
    <n v="38518.950799999999"/>
    <n v="40126.005400000002"/>
    <n v="0"/>
    <n v="0"/>
    <n v="0"/>
    <n v="0"/>
    <n v="0"/>
    <n v="0"/>
    <s v="Miscelaneos"/>
    <s v="Daños Sin Autos"/>
    <s v="Diversos"/>
    <x v="53"/>
    <x v="0"/>
    <n v="56717.352930000001"/>
    <n v="57593.781419999999"/>
    <n v="558940177.29368985"/>
    <n v="533186385.44996989"/>
    <n v="535437122.91273993"/>
    <n v="512068683.5256899"/>
    <n v="8825960.7029900011"/>
    <n v="9299326.5157200005"/>
    <n v="1450320.2206299996"/>
    <n v="1811773.9441199994"/>
    <n v="56655.80042"/>
    <n v="57592.95465"/>
    <n v="0.46187889536138332"/>
    <n v="0.46150083210275572"/>
    <n v="-2151.2194500000041"/>
    <n v="-5.0125732325941641"/>
    <n v="71.952473529276105"/>
    <n v="74.516873653746472"/>
    <n v="71.874387103911687"/>
    <n v="74.515803949446607"/>
    <n v="7.293311781124706E-3"/>
    <n v="7.613452272087512E-3"/>
    <n v="8.0490557188142905E-3"/>
    <n v="8.3809986102864123E-3"/>
    <m/>
    <m/>
    <m/>
    <n v="0"/>
    <m/>
    <n v="0"/>
    <m/>
    <n v="0"/>
    <m/>
    <n v="-53.907878609935722"/>
    <n v="9.0174606264770123"/>
    <n v="18.583336046452608"/>
    <n v="0.25346060116318303"/>
    <n v="-53.907878609935707"/>
    <n v="-4.0050201458628258"/>
    <n v="9.5433293837276576"/>
    <n v="19.875668211917251"/>
    <s v="Resto"/>
    <n v="2025"/>
    <n v="2"/>
    <d v="2026-08-03T00:00:00"/>
    <n v="1.0336597699512124"/>
    <s v="64 Miscelaneos"/>
    <n v="-5.0125732325941641"/>
    <n v="-8.1057137670269057"/>
    <n v="-53.907878609935722"/>
    <n v="-55.408807878592611"/>
    <n v="2.2970884078517999E-4"/>
    <n v="2.1333211398025167E-5"/>
    <m/>
    <m/>
    <m/>
    <m/>
    <n v="2.2142159548447956E-4"/>
    <n v="2.1298301803153593E-5"/>
    <x v="53"/>
    <x v="24"/>
  </r>
  <r>
    <n v="2026"/>
    <n v="6"/>
    <n v="9"/>
    <x v="16"/>
    <s v="Tecnicos"/>
    <n v="9"/>
    <s v="19581e27de7ced00ff1ce50b2047e7a567c76b1cbaebabe5ef03f7c3017bb5b7"/>
    <s v="62494afd1a4895e2be1120874c058412e30b56ad7bf55525b0ac454fd367add2"/>
    <x v="24"/>
    <n v="35172.215329999999"/>
    <n v="22990.705269999999"/>
    <n v="83838.710529999997"/>
    <n v="43567.67426"/>
    <n v="22838.23205000001"/>
    <n v="4962.8079299999999"/>
    <n v="29146.516619999999"/>
    <n v="9187.6204500000003"/>
    <n v="35563119.782749981"/>
    <n v="35274659.092"/>
    <n v="145.131"/>
    <n v="140.405"/>
    <n v="0"/>
    <n v="0"/>
    <n v="28229.886010000002"/>
    <n v="23575.501929999999"/>
    <n v="43569.587920000005"/>
    <n v="35315.770680000001"/>
    <n v="0"/>
    <n v="0"/>
    <n v="0"/>
    <n v="0"/>
    <n v="0"/>
    <n v="0"/>
    <s v="Tecnicos"/>
    <s v="Daños Sin Autos"/>
    <s v="Diversos"/>
    <x v="54"/>
    <x v="0"/>
    <n v="2096632.9897100001"/>
    <n v="1704189.54003"/>
    <n v="558940177.29368985"/>
    <n v="533186385.44996989"/>
    <n v="535437122.91273993"/>
    <n v="512068683.5256899"/>
    <n v="9905404.8665500041"/>
    <n v="9737930.0558699984"/>
    <n v="2805612.6424699998"/>
    <n v="3315830.0159999998"/>
    <n v="163900.49447000001"/>
    <n v="159575.48352000001"/>
    <n v="0.35508104720458822"/>
    <n v="0.23609437671141686"/>
    <n v="12181.510060000001"/>
    <n v="52.984499244115632"/>
    <n v="21.459493117293704"/>
    <n v="14.407416955824868"/>
    <n v="1.677557088084592"/>
    <n v="1.3490697325601047"/>
    <n v="6.2926618552094334E-3"/>
    <n v="6.5688787394242755E-3"/>
    <n v="4.3119452966897389E-3"/>
    <n v="4.4897698315984952E-3"/>
    <m/>
    <m/>
    <m/>
    <n v="0"/>
    <m/>
    <n v="0"/>
    <m/>
    <n v="0"/>
    <m/>
    <n v="360.18770768749073"/>
    <n v="64.932594764709719"/>
    <n v="21.586149149046964"/>
    <n v="0.81401943034779489"/>
    <n v="19.742460176753497"/>
    <n v="23.371477051396461"/>
    <n v="64.792639448034507"/>
    <n v="66.756300304530114"/>
    <s v="Resto"/>
    <n v="2025"/>
    <n v="2"/>
    <d v="2026-08-03T00:00:00"/>
    <n v="1.0336597699512124"/>
    <s v="65 Tecnicos"/>
    <n v="52.984499244115632"/>
    <n v="48.0027603776592"/>
    <n v="360.18770768749079"/>
    <n v="345.20230066534469"/>
    <n v="2.3574621979780935E-4"/>
    <n v="1.2608255008390701E-5"/>
    <m/>
    <m/>
    <m/>
    <m/>
    <n v="1.2330656124512338E-4"/>
    <n v="5.574055471475241E-6"/>
    <x v="54"/>
    <x v="24"/>
  </r>
  <r>
    <n v="2026"/>
    <n v="6"/>
    <n v="94"/>
    <x v="41"/>
    <s v="Total General"/>
    <n v="7"/>
    <s v="7902699be42c8a8e46fbbb4501726517e86b22c56a189f7625a6da49081b2451"/>
    <s v="62494afd1a4895e2be1120874c058412e30b56ad7bf55525b0ac454fd367add2"/>
    <x v="25"/>
    <n v="3631207.3068499998"/>
    <n v="3833520.1551100002"/>
    <n v="7656239.6281700004"/>
    <n v="7738704.2564899996"/>
    <n v="1825221.0077900004"/>
    <n v="1278813.46465"/>
    <n v="3051779.8634799989"/>
    <n v="3334101.5134899998"/>
    <n v="35563119.782749981"/>
    <n v="35274659.092"/>
    <n v="145.131"/>
    <n v="140.405"/>
    <n v="7612.4824600000002"/>
    <n v="11471.72839"/>
    <n v="1658047.7240599999"/>
    <n v="1399473.5305899999"/>
    <n v="2353191.2525399998"/>
    <n v="2149958.2261000001"/>
    <n v="1242287.00238"/>
    <n v="1498652.1841699998"/>
    <n v="0"/>
    <n v="0"/>
    <n v="0"/>
    <n v="0"/>
    <s v="Total General"/>
    <s v="Totales"/>
    <s v="Total General"/>
    <x v="0"/>
    <x v="0"/>
    <n v="3631207.3068499998"/>
    <n v="3833520.1551100002"/>
    <n v="558940177.29368985"/>
    <n v="533186385.44996989"/>
    <n v="535437122.91273993"/>
    <n v="512068683.5256899"/>
    <n v="558940177.29368985"/>
    <n v="533186385.44996989"/>
    <n v="290994775.94425023"/>
    <n v="269811598.98249996"/>
    <n v="3631207.3068499998"/>
    <n v="3833520.1551100002"/>
    <n v="0.64965938294716941"/>
    <n v="0.71898312854983959"/>
    <n v="-202312.84826000035"/>
    <n v="-5.2774692729949946"/>
    <n v="100"/>
    <n v="100"/>
    <n v="100"/>
    <n v="100"/>
    <n v="0.64965938294716941"/>
    <n v="0.67817623236440716"/>
    <n v="0.71898312854983959"/>
    <n v="0.7486339779100506"/>
    <n v="0.22225759622344199"/>
    <m/>
    <m/>
    <n v="-256365.18178999983"/>
    <n v="-17.106382955160658"/>
    <n v="0"/>
    <m/>
    <n v="0"/>
    <m/>
    <n v="42.727697060145317"/>
    <n v="50.264852803828028"/>
    <n v="33.358725477036273"/>
    <n v="0.62723497419063023"/>
    <n v="18.476533340433289"/>
    <n v="9.4528825710563638"/>
    <n v="70.459539668538525"/>
    <n v="65.093056860394398"/>
    <s v="Resto"/>
    <n v="2025"/>
    <n v="2"/>
    <d v="2026-08-03T00:00:00"/>
    <n v="1.0336597699512124"/>
    <s v="10 Total General"/>
    <n v="-5.2774692729949946"/>
    <n v="-8.3619838165165294"/>
    <n v="42.72769706014531"/>
    <n v="38.079957457260718"/>
    <n v="2.1528593877423789E-2"/>
    <n v="4.2205731385129685E-5"/>
    <n v="8832994.76162"/>
    <n v="7888040.76786"/>
    <n v="2.4837513737769643E-2"/>
    <n v="2.2324973700493304E-2"/>
    <n v="2.1902316948712447E-2"/>
    <n v="5.169367391393151E-5"/>
    <x v="0"/>
    <x v="25"/>
  </r>
  <r>
    <n v="2026"/>
    <n v="6"/>
    <n v="89"/>
    <x v="39"/>
    <s v="Total General Sin Pensiones"/>
    <n v="61"/>
    <s v="d029fa3a95e174a19934857f535eb9427d967218a36ea014b70ad704bc6c8d1c"/>
    <s v="62494afd1a4895e2be1120874c058412e30b56ad7bf55525b0ac454fd367add2"/>
    <x v="25"/>
    <n v="3077958.9960599998"/>
    <n v="2214299.0685000001"/>
    <n v="5598821.3752699997"/>
    <n v="4227357.0597600006"/>
    <n v="1654168.4228299998"/>
    <n v="1171179.1889999995"/>
    <n v="3186591.9824099997"/>
    <n v="2503850.1221299991"/>
    <n v="35563119.782749981"/>
    <n v="35274659.092"/>
    <n v="145.131"/>
    <n v="140.405"/>
    <n v="10100.036269999999"/>
    <n v="2886.5453900000002"/>
    <n v="1355536.04125"/>
    <n v="999081.74775999994"/>
    <n v="2231653.7675600001"/>
    <n v="1567216.1314900001"/>
    <n v="0"/>
    <n v="0"/>
    <n v="0"/>
    <n v="0"/>
    <n v="0"/>
    <n v="0"/>
    <s v="Total General Sin Pensiones"/>
    <s v="Totales"/>
    <s v="Total General Sin Pensiones"/>
    <x v="1"/>
    <x v="0"/>
    <n v="3077958.9960599998"/>
    <n v="2214299.0685000001"/>
    <n v="558940177.29368985"/>
    <n v="533186385.44996989"/>
    <n v="535437122.91273993"/>
    <n v="512068683.5256899"/>
    <n v="535437122.91273993"/>
    <n v="512068683.5256899"/>
    <n v="272087211.59836"/>
    <n v="252694789.22596997"/>
    <n v="3077958.9960599998"/>
    <n v="2214299.0685000001"/>
    <n v="0.57484975627317758"/>
    <n v="0.43242227844400311"/>
    <n v="863659.92755999975"/>
    <n v="39.003761499346879"/>
    <n v="100"/>
    <n v="100"/>
    <n v="100"/>
    <n v="100"/>
    <n v="0.55067771491450956"/>
    <n v="0.57484975627317758"/>
    <n v="0.41529550058396469"/>
    <n v="0.43242227844400311"/>
    <m/>
    <m/>
    <m/>
    <n v="0"/>
    <m/>
    <n v="0"/>
    <m/>
    <n v="0"/>
    <m/>
    <n v="41.239567639721827"/>
    <n v="53.74238009497364"/>
    <n v="52.891644388098591"/>
    <n v="0.60795522623525255"/>
    <n v="35.678190927738562"/>
    <n v="42.396043705745853"/>
    <n v="60.741323809028323"/>
    <n v="63.748817261735468"/>
    <s v="Resto"/>
    <n v="2025"/>
    <n v="2"/>
    <d v="2026-08-03T00:00:00"/>
    <n v="1.0336597699512124"/>
    <s v="11 Total General Sin Pensiones"/>
    <n v="39.003761499346879"/>
    <n v="34.477286956720498"/>
    <n v="41.23956763972182"/>
    <n v="36.640287012803228"/>
    <n v="1.5743335819445536E-2"/>
    <n v="3.3045224228733169E-5"/>
    <m/>
    <m/>
    <m/>
    <m/>
    <n v="1.1964394956764468E-2"/>
    <n v="1.8698902689470294E-5"/>
    <x v="1"/>
    <x v="25"/>
  </r>
  <r>
    <n v="2026"/>
    <n v="6"/>
    <n v="68"/>
    <x v="70"/>
    <s v="Vida Total"/>
    <n v="213"/>
    <s v="d48ff4b2f68a10fd7c86f185a6ccede0dc0f2c48538d697cb33b6ada3f1e85db"/>
    <s v="62494afd1a4895e2be1120874c058412e30b56ad7bf55525b0ac454fd367add2"/>
    <x v="25"/>
    <n v="1187279.3035799998"/>
    <n v="1076794.99083"/>
    <n v="1286416.0072699995"/>
    <n v="1187977.4396700002"/>
    <n v="82723.058009999979"/>
    <n v="119543.90405"/>
    <n v="198422.59625"/>
    <n v="222208.06258"/>
    <n v="35563119.782749981"/>
    <n v="35274659.092"/>
    <n v="145.131"/>
    <n v="140.405"/>
    <n v="-764.38480000000004"/>
    <n v="-937.87075000000004"/>
    <n v="1660.6852900000001"/>
    <n v="19991.60383"/>
    <n v="-21113.682629999999"/>
    <n v="24596.323100000001"/>
    <n v="1183209.25973"/>
    <n v="1072430.14163"/>
    <n v="4070.04385"/>
    <n v="4364.8492000000006"/>
    <n v="0"/>
    <n v="0"/>
    <s v="Vida Total"/>
    <s v="Totales"/>
    <s v="Vida Total"/>
    <x v="2"/>
    <x v="0"/>
    <n v="1187279.3035799998"/>
    <n v="1076794.99083"/>
    <n v="558940177.29368985"/>
    <n v="533186385.44996989"/>
    <n v="535437122.91273993"/>
    <n v="512068683.5256899"/>
    <n v="229504437.01060998"/>
    <n v="215530450.89256996"/>
    <n v="107972465.57320999"/>
    <n v="106915701.13472"/>
    <n v="1187279.3035799998"/>
    <n v="1076794.99083"/>
    <n v="0.51732302827988985"/>
    <n v="0.49960225405305858"/>
    <n v="110484.31274999981"/>
    <n v="10.260477963854363"/>
    <n v="100"/>
    <n v="100"/>
    <n v="100"/>
    <n v="100"/>
    <n v="0.21241616756351994"/>
    <n v="0.22174019184947147"/>
    <n v="0.20195470481138875"/>
    <n v="0.21028331266346195"/>
    <n v="0.51554962297975104"/>
    <n v="1.7734053001388561E-3"/>
    <m/>
    <n v="110779.11810000008"/>
    <n v="10.329728137967621"/>
    <n v="-294.80535000000054"/>
    <n v="-6.7540786976099998"/>
    <n v="0"/>
    <m/>
    <n v="-30.801107202086577"/>
    <n v="6.9674471508570379"/>
    <n v="11.101825794885508"/>
    <n v="7.6614956943731341E-2"/>
    <n v="-91.693086236993523"/>
    <n v="-185.84080858004342"/>
    <n v="-7.8654459248163864"/>
    <n v="81.278830777759609"/>
    <s v="Resto"/>
    <n v="2025"/>
    <n v="2"/>
    <d v="2026-08-03T00:00:00"/>
    <n v="1.0336597699512124"/>
    <s v="12 Vida Total"/>
    <n v="10.260477963854363"/>
    <n v="6.669990618923423"/>
    <n v="-30.80110720208658"/>
    <n v="-33.054478069530049"/>
    <n v="3.6172754671933488E-3"/>
    <n v="2.6762311558867575E-5"/>
    <m/>
    <m/>
    <m/>
    <m/>
    <n v="3.362250003254907E-3"/>
    <n v="2.4960241225489689E-5"/>
    <x v="2"/>
    <x v="25"/>
  </r>
  <r>
    <n v="2026"/>
    <n v="6"/>
    <n v="8"/>
    <x v="40"/>
    <s v="Vida Individual"/>
    <n v="8"/>
    <s v="2c624232cdd221771294dfbb310aca000a0df6ac8b66b696d90ef06fdefb64a3"/>
    <s v="62494afd1a4895e2be1120874c058412e30b56ad7bf55525b0ac454fd367add2"/>
    <x v="25"/>
    <n v="48393.042809999999"/>
    <n v="48822.788770000006"/>
    <n v="98166.933389999991"/>
    <n v="98462.309529999999"/>
    <n v="22868.650150000001"/>
    <n v="26338.711229999997"/>
    <n v="39292.049270000003"/>
    <n v="44086.773939999977"/>
    <n v="35563119.782749981"/>
    <n v="35274659.092"/>
    <n v="145.131"/>
    <n v="140.405"/>
    <n v="0"/>
    <n v="0"/>
    <n v="18653.888449999999"/>
    <n v="20458.441070000001"/>
    <n v="42585.095789999999"/>
    <n v="40079.717579999997"/>
    <n v="5773.17587"/>
    <n v="5242.7938899999999"/>
    <n v="41419.0196"/>
    <n v="41071.631299999994"/>
    <n v="1200.84734"/>
    <n v="2508.3635800000002"/>
    <s v="Vida Individual"/>
    <s v="Vida"/>
    <s v="Vida"/>
    <x v="3"/>
    <x v="0"/>
    <n v="2110711.4658499998"/>
    <n v="1860236.7715"/>
    <n v="558940177.29368985"/>
    <n v="533186385.44996989"/>
    <n v="535437122.91273993"/>
    <n v="512068683.5256899"/>
    <n v="171635604.89679998"/>
    <n v="160803690.49424002"/>
    <n v="79251984.91757001"/>
    <n v="77260926.294649988"/>
    <n v="228367.85517"/>
    <n v="275505.29707999999"/>
    <n v="2.8195223735248569E-2"/>
    <n v="3.0361733999972371E-2"/>
    <n v="-429.74596000000747"/>
    <n v="-0.88021592134874815"/>
    <n v="21.19082949479715"/>
    <n v="17.721179696890932"/>
    <n v="2.2927360557314138"/>
    <n v="2.6245470210026975"/>
    <n v="8.6580004043209664E-3"/>
    <n v="9.0380440091163798E-3"/>
    <n v="9.156795841438671E-3"/>
    <n v="9.5344219126711396E-3"/>
    <n v="3.3636236918739909E-3"/>
    <n v="2.4131950724853492E-2"/>
    <n v="6.996493185210832E-4"/>
    <n v="530.38198000000011"/>
    <n v="10.116399597772485"/>
    <n v="347.38830000000598"/>
    <n v="0.84581081638217537"/>
    <n v="-1307.5162400000002"/>
    <n v="-52.126264725945347"/>
    <n v="-13.174756538761734"/>
    <n v="47.256069926800294"/>
    <n v="53.947576313347071"/>
    <n v="2.8855618157432504E-2"/>
    <n v="-8.8205773539909433"/>
    <n v="6.2509876847290924"/>
    <n v="43.803795914861787"/>
    <n v="51.044374325154621"/>
    <s v="Resto"/>
    <n v="2025"/>
    <n v="2"/>
    <d v="2026-08-03T00:00:00"/>
    <n v="1.0336597699512124"/>
    <s v="13 Vida Individual"/>
    <n v="-0.88021592134874815"/>
    <n v="-4.1079212327963663"/>
    <n v="-13.174756538761734"/>
    <n v="-16.002106316533617"/>
    <n v="2.7603577523481563E-4"/>
    <n v="7.9497064148072418E-8"/>
    <m/>
    <m/>
    <m/>
    <m/>
    <n v="2.7867103320555444E-4"/>
    <n v="9.2183489148507811E-8"/>
    <x v="3"/>
    <x v="25"/>
  </r>
  <r>
    <n v="2026"/>
    <n v="6"/>
    <n v="111"/>
    <x v="65"/>
    <s v="Vida Gpo y Col"/>
    <n v="230"/>
    <s v="a0eaec5a55dc2f5b2ba523018adc485ff620b9d83509b9f37186a7716e438d21"/>
    <s v="62494afd1a4895e2be1120874c058412e30b56ad7bf55525b0ac454fd367add2"/>
    <x v="25"/>
    <n v="373457.64099999995"/>
    <n v="334731.15514000005"/>
    <n v="820437.29302999971"/>
    <n v="719681.00965000002"/>
    <n v="260598.09833000001"/>
    <n v="237559.02998999998"/>
    <n v="587407.77680000011"/>
    <n v="499965.95982000011"/>
    <n v="35563119.782749981"/>
    <n v="35274659.092"/>
    <n v="145.131"/>
    <n v="140.405"/>
    <n v="27840.691340000001"/>
    <n v="22928.405489999997"/>
    <n v="207662.29923999999"/>
    <n v="194699.78749000002"/>
    <n v="273826.21552000003"/>
    <n v="253289.73560000001"/>
    <n v="101741.04138000001"/>
    <n v="100404.44493"/>
    <n v="271716.59961999999"/>
    <n v="234326.71021000002"/>
    <n v="0"/>
    <n v="0"/>
    <s v="Vida Gpo y Col"/>
    <s v="Vida"/>
    <s v="Vida"/>
    <x v="4"/>
    <x v="0"/>
    <n v="1298749.58501"/>
    <n v="1229341.0126700001"/>
    <n v="558940177.29368985"/>
    <n v="533186385.44996989"/>
    <n v="535437122.91273993"/>
    <n v="512068683.5256899"/>
    <n v="57868832.11381001"/>
    <n v="54726760.39833001"/>
    <n v="28720480.655640002"/>
    <n v="29654774.840070006"/>
    <n v="1298749.58501"/>
    <n v="1229341.0126700001"/>
    <n v="0.64535195779573507"/>
    <n v="0.61164072695633998"/>
    <n v="38726.485859999899"/>
    <n v="11.569429754395788"/>
    <n v="28.75516922664691"/>
    <n v="27.228503050833631"/>
    <n v="28.75516922664691"/>
    <n v="27.228503050833631"/>
    <n v="6.6815315157380456E-2"/>
    <n v="6.9748178641110437E-2"/>
    <n v="6.2779389023129628E-2"/>
    <n v="6.5368409728810722E-2"/>
    <n v="0.17581319280801624"/>
    <n v="0.4695387649877189"/>
    <m/>
    <n v="1336.5964500000118"/>
    <n v="1.3312124288241023"/>
    <n v="37389.889409999974"/>
    <n v="15.9563070622601"/>
    <n v="0"/>
    <m/>
    <n v="9.6982498796067027"/>
    <n v="69.77982767528917"/>
    <n v="70.970098343741512"/>
    <n v="0.9073598086835114"/>
    <n v="6.657691781335795"/>
    <n v="8.1079005713960761"/>
    <n v="75.83726008324156"/>
    <n v="76.868408042193082"/>
    <s v="Resto"/>
    <n v="2025"/>
    <n v="2"/>
    <d v="2026-08-03T00:00:00"/>
    <n v="1.0336597699512124"/>
    <s v="14 Vida Gpo y Col"/>
    <n v="11.569429754395788"/>
    <n v="7.9363181171902886"/>
    <n v="9.6982498796067045"/>
    <n v="6.1260707522595528"/>
    <n v="2.3069890888142942E-3"/>
    <n v="4.1647914943078823E-5"/>
    <m/>
    <m/>
    <m/>
    <m/>
    <n v="2.0368631560127707E-3"/>
    <n v="3.7410437887168009E-5"/>
    <x v="4"/>
    <x v="25"/>
  </r>
  <r>
    <n v="2026"/>
    <n v="6"/>
    <n v="50"/>
    <x v="22"/>
    <s v="Accidentes y Enfermedades Total"/>
    <n v="38"/>
    <s v="aea92132c4cbeb263e6ac2bf6c183b5d81737f179f21efdc5863739672f0f470"/>
    <s v="62494afd1a4895e2be1120874c058412e30b56ad7bf55525b0ac454fd367add2"/>
    <x v="25"/>
    <n v="336456.25926999998"/>
    <n v="455128.81404999999"/>
    <n v="984421.81241999997"/>
    <n v="1051860.65802"/>
    <n v="-34051.870139999999"/>
    <n v="71635.598140000002"/>
    <n v="-5047.8479999999963"/>
    <n v="105404.75806000001"/>
    <n v="35563119.782749981"/>
    <n v="35274659.092"/>
    <n v="145.131"/>
    <n v="140.405"/>
    <n v="0"/>
    <n v="0"/>
    <n v="-34051.870139999999"/>
    <n v="71683.91214"/>
    <n v="407802.77698000002"/>
    <n v="450193.17618000001"/>
    <n v="0"/>
    <n v="0"/>
    <n v="0"/>
    <n v="0"/>
    <n v="0"/>
    <n v="0"/>
    <s v="Accidentes y Enfermedades Total"/>
    <s v="Totales"/>
    <s v="Accidentes y Enfermedades Total"/>
    <x v="18"/>
    <x v="0"/>
    <n v="27984284.840740003"/>
    <n v="26568293.871599998"/>
    <n v="558940177.29368985"/>
    <n v="533186385.44996989"/>
    <n v="535437122.91273993"/>
    <n v="512068683.5256899"/>
    <n v="104862690.40417002"/>
    <n v="96161356.508719951"/>
    <n v="73824842.736680001"/>
    <n v="63674470.30387"/>
    <n v="336456.25926999998"/>
    <n v="455128.81404999999"/>
    <n v="0.32085411691537169"/>
    <n v="0.47329699847643969"/>
    <n v="-118672.55478000001"/>
    <n v="-26.074498277527812"/>
    <n v="100"/>
    <n v="100"/>
    <n v="1.2023042975183742"/>
    <n v="1.7130524686664466"/>
    <n v="6.019539709939517E-2"/>
    <n v="6.283767876229833E-2"/>
    <n v="8.5360171690412712E-2"/>
    <n v="8.8880423406553957E-2"/>
    <m/>
    <m/>
    <m/>
    <n v="0"/>
    <m/>
    <n v="0"/>
    <m/>
    <n v="0"/>
    <m/>
    <n v="-147.53484444068047"/>
    <n v="-10.120742058382691"/>
    <n v="15.739631490817935"/>
    <n v="-4.6125218663122552E-2"/>
    <n v="-147.50280658998642"/>
    <n v="-9.4160465868658783"/>
    <n v="-8.3500829474905736"/>
    <n v="15.922922854641122"/>
    <s v="Resto"/>
    <n v="2025"/>
    <n v="2"/>
    <d v="2026-08-03T00:00:00"/>
    <n v="1.0336597699512124"/>
    <s v="28 Accidentes y Enfermedades Total"/>
    <n v="-26.074498277527812"/>
    <n v="-28.481784943646023"/>
    <n v="-147.53484444068047"/>
    <n v="-145.98693479472851"/>
    <n v="2.7680974516119286E-3"/>
    <n v="1.0294736434154299E-5"/>
    <m/>
    <m/>
    <m/>
    <m/>
    <n v="2.977008133954013E-3"/>
    <n v="2.2401004876680695E-5"/>
    <x v="18"/>
    <x v="25"/>
  </r>
  <r>
    <n v="2026"/>
    <n v="6"/>
    <n v="9"/>
    <x v="16"/>
    <s v="Accidentes Personales"/>
    <n v="9"/>
    <s v="19581e27de7ced00ff1ce50b2047e7a567c76b1cbaebabe5ef03f7c3017bb5b7"/>
    <s v="62494afd1a4895e2be1120874c058412e30b56ad7bf55525b0ac454fd367add2"/>
    <x v="25"/>
    <n v="17254.391600000003"/>
    <n v="17428.810170000001"/>
    <n v="66471.065310000005"/>
    <n v="59869.993229999993"/>
    <n v="18977.457409999995"/>
    <n v="12359.749459999997"/>
    <n v="30464.843910000011"/>
    <n v="19436.472779999989"/>
    <n v="35563119.782749981"/>
    <n v="35274659.092"/>
    <n v="145.131"/>
    <n v="140.405"/>
    <n v="0"/>
    <n v="0"/>
    <n v="18977.457409999999"/>
    <n v="12359.749460000001"/>
    <n v="23832.2798"/>
    <n v="26853.776579999998"/>
    <n v="0"/>
    <n v="0"/>
    <n v="0"/>
    <n v="0"/>
    <n v="0"/>
    <n v="0"/>
    <s v="Accidentes Personales"/>
    <s v="Accidentes y Enfermedades"/>
    <s v="Accidentes Personales"/>
    <x v="19"/>
    <x v="0"/>
    <n v="2096632.9897100001"/>
    <n v="1704189.54003"/>
    <n v="558940177.29368985"/>
    <n v="533186385.44996989"/>
    <n v="535437122.91273993"/>
    <n v="512068683.5256899"/>
    <n v="3258047.170789999"/>
    <n v="3201354.5602400005"/>
    <n v="762805.7273899999"/>
    <n v="869289.54186999996"/>
    <n v="17254.391600000003"/>
    <n v="17428.810170000001"/>
    <n v="0.52959305668420453"/>
    <n v="0.54441986484288041"/>
    <n v="-174.418569999998"/>
    <n v="-1.0007485783523062"/>
    <n v="100"/>
    <n v="100"/>
    <n v="0.82295717393946843"/>
    <n v="1.0227037404356554"/>
    <n v="3.0869835987714024E-3"/>
    <n v="3.2224869852387778E-3"/>
    <n v="3.2688025511550477E-3"/>
    <n v="3.4036079007994284E-3"/>
    <m/>
    <m/>
    <m/>
    <n v="0"/>
    <m/>
    <n v="0"/>
    <m/>
    <n v="0"/>
    <m/>
    <n v="53.542411773126666"/>
    <n v="109.98624495111142"/>
    <n v="70.915623840316329"/>
    <n v="2.4878493604043674"/>
    <n v="53.542411773126645"/>
    <n v="-11.251664252879545"/>
    <n v="79.629215372001454"/>
    <n v="46.026112651898742"/>
    <s v="Resto"/>
    <n v="2025"/>
    <n v="2"/>
    <d v="2026-08-03T00:00:00"/>
    <n v="1.0336597699512124"/>
    <s v="29 Accidentes Personales"/>
    <n v="-1.0007485783523062"/>
    <n v="-4.2245289024643506"/>
    <n v="53.542411773126666"/>
    <n v="48.542505219462782"/>
    <n v="1.8691010720111803E-4"/>
    <n v="2.8046880568811907E-5"/>
    <m/>
    <m/>
    <m/>
    <m/>
    <n v="1.6944588189179402E-4"/>
    <n v="2.9639298923554023E-5"/>
    <x v="19"/>
    <x v="25"/>
  </r>
  <r>
    <n v="2026"/>
    <n v="6"/>
    <n v="119"/>
    <x v="62"/>
    <s v="AP Individual"/>
    <n v="217"/>
    <s v="16badfc6202cb3f8889e0f2779b19218af4cbb736e56acadce8148aba9a7a9f8"/>
    <s v="62494afd1a4895e2be1120874c058412e30b56ad7bf55525b0ac454fd367add2"/>
    <x v="25"/>
    <n v="64.766000000000005"/>
    <n v="94.018000000000001"/>
    <n v="204.33330999999998"/>
    <n v="242.9205"/>
    <n v="-0.1663"/>
    <n v="13.984030000000001"/>
    <n v="-0.36524000000000001"/>
    <n v="10.246720000000007"/>
    <n v="35563119.782749981"/>
    <n v="35274659.092"/>
    <n v="145.131"/>
    <n v="140.405"/>
    <n v="0"/>
    <n v="0"/>
    <n v="-0.1663"/>
    <n v="13.984030000000001"/>
    <n v="82.432679999999991"/>
    <n v="99.793449999999993"/>
    <n v="0"/>
    <n v="0"/>
    <n v="0"/>
    <n v="0"/>
    <n v="0"/>
    <n v="0"/>
    <s v="AP Individual"/>
    <s v="Accidentes y Enfermedades"/>
    <s v="Accidentes Personales"/>
    <x v="20"/>
    <x v="0"/>
    <n v="565259.48696000001"/>
    <n v="785916.87945000001"/>
    <n v="558940177.29368985"/>
    <n v="533186385.44996989"/>
    <n v="535437122.91273993"/>
    <n v="512068683.5256899"/>
    <n v="1831690.0583299999"/>
    <n v="1927936.4523199999"/>
    <n v="148204.84184000004"/>
    <n v="240716.59444999998"/>
    <n v="407033.78057"/>
    <n v="408210.44712000003"/>
    <n v="3.5358602131109929E-3"/>
    <n v="4.8766130173462192E-3"/>
    <n v="-29.251999999999995"/>
    <n v="-31.113191091067659"/>
    <n v="1.5911701458611937E-2"/>
    <n v="2.3031747634906046E-2"/>
    <n v="1.1457746662212696E-2"/>
    <n v="1.1962842694738358E-2"/>
    <n v="1.158728655248723E-5"/>
    <n v="1.209591140182391E-5"/>
    <n v="1.7633233436869504E-5"/>
    <n v="1.8360427619331895E-5"/>
    <m/>
    <m/>
    <m/>
    <n v="0"/>
    <m/>
    <n v="0"/>
    <m/>
    <n v="0"/>
    <m/>
    <n v="-101.18921369590883"/>
    <n v="-0.25677052774603959"/>
    <n v="14.873779489034014"/>
    <n v="-1.1220955937427149E-4"/>
    <n v="-101.18921369590883"/>
    <n v="-17.396702889818926"/>
    <n v="-0.20174037772398037"/>
    <n v="14.012973797378486"/>
    <s v="Resto"/>
    <n v="2025"/>
    <n v="2"/>
    <d v="2026-08-03T00:00:00"/>
    <n v="1.0336597699512124"/>
    <s v="30 AP Individual"/>
    <n v="-31.113191091067659"/>
    <n v="-33.356399357417466"/>
    <n v="-101.18921369590883"/>
    <n v="-101.15048851709201"/>
    <n v="5.7456519913956651E-7"/>
    <n v="1.2502307446661315E-9"/>
    <m/>
    <m/>
    <m/>
    <m/>
    <n v="6.8752101230353783E-7"/>
    <n v="2.3781354520950595E-9"/>
    <x v="20"/>
    <x v="25"/>
  </r>
  <r>
    <n v="2026"/>
    <n v="6"/>
    <n v="37"/>
    <x v="27"/>
    <s v="AP Gpo y Col"/>
    <n v="25"/>
    <s v="b7a56873cd771f2c446d369b649430b65a756ba278ff97ec81bb6f55b2e73569"/>
    <s v="62494afd1a4895e2be1120874c058412e30b56ad7bf55525b0ac454fd367add2"/>
    <x v="25"/>
    <n v="9205.6196500000005"/>
    <n v="12062.205119999999"/>
    <n v="11906.050840000002"/>
    <n v="15892.48475"/>
    <n v="804.62171000000001"/>
    <n v="1662.0486100000001"/>
    <n v="-2871.5315899999996"/>
    <n v="7011.6449999999968"/>
    <n v="35563119.782749981"/>
    <n v="35274659.092"/>
    <n v="145.131"/>
    <n v="140.405"/>
    <n v="0"/>
    <n v="0"/>
    <n v="855.07111999999995"/>
    <n v="1662.0486100000001"/>
    <n v="8096.8385799999996"/>
    <n v="10469.97148"/>
    <n v="0"/>
    <n v="0"/>
    <n v="0"/>
    <n v="0"/>
    <n v="0"/>
    <n v="0"/>
    <s v="AP Gpo y Col"/>
    <s v="Accidentes y Enfermedades"/>
    <s v="Accidentes Personales"/>
    <x v="21"/>
    <x v="0"/>
    <n v="7921715.0272200005"/>
    <n v="7089738.4457900003"/>
    <n v="558940177.29368985"/>
    <n v="533186385.44996989"/>
    <n v="535437122.91273993"/>
    <n v="512068683.5256899"/>
    <n v="1426357.1124600004"/>
    <n v="1273418.1079200001"/>
    <n v="614600.88751999999"/>
    <n v="628572.9474200001"/>
    <n v="1479985.2701600001"/>
    <n v="1227086.2867699999"/>
    <n v="0.64539374954448192"/>
    <n v="0.94723053213860708"/>
    <n v="-2856.5854699999982"/>
    <n v="-23.682116508395101"/>
    <n v="0.62200751829136702"/>
    <n v="0.98299567439146929"/>
    <n v="0.11620740734005633"/>
    <n v="0.17013610885973837"/>
    <n v="1.6469776237185746E-3"/>
    <n v="1.7192718353038509E-3"/>
    <n v="2.2622867817265043E-3"/>
    <n v="2.3555834418440575E-3"/>
    <m/>
    <m/>
    <m/>
    <n v="0"/>
    <m/>
    <n v="0"/>
    <m/>
    <n v="0"/>
    <m/>
    <n v="-51.588557328657188"/>
    <n v="8.7405491492362479"/>
    <n v="13.778978167467942"/>
    <n v="0.1309177592057767"/>
    <n v="-48.553182208070325"/>
    <n v="-22.666087529781887"/>
    <n v="10.560555351963062"/>
    <n v="15.874433021855758"/>
    <s v="Resto"/>
    <n v="2025"/>
    <n v="2"/>
    <d v="2026-08-03T00:00:00"/>
    <n v="1.0336597699512124"/>
    <s v="31 AP Gpo y Col"/>
    <n v="-23.682116508395101"/>
    <n v="-26.1673079380781"/>
    <n v="-51.588557328657188"/>
    <n v="-53.165012242250889"/>
    <n v="3.3478645610206213E-5"/>
    <n v="4.1653309195108552E-5"/>
    <m/>
    <m/>
    <m/>
    <m/>
    <n v="4.4979395330318094E-5"/>
    <n v="8.9724568101558875E-5"/>
    <x v="21"/>
    <x v="25"/>
  </r>
  <r>
    <n v="2026"/>
    <n v="6"/>
    <n v="98"/>
    <x v="58"/>
    <s v="Gastos Medicos"/>
    <n v="205"/>
    <s v="f8809aff4d69bece79dabe35be0c708b890d7eafb841f121330667b77d2e2590"/>
    <s v="62494afd1a4895e2be1120874c058412e30b56ad7bf55525b0ac454fd367add2"/>
    <x v="25"/>
    <n v="33161.255579999997"/>
    <n v="37360.893819999998"/>
    <n v="70594.597269999998"/>
    <n v="75463.799480000001"/>
    <n v="-448.00162999999998"/>
    <n v="-2268.28298"/>
    <n v="-1332.71748"/>
    <n v="-1644.8131599999999"/>
    <n v="35563119.782749981"/>
    <n v="35274659.092"/>
    <n v="145.131"/>
    <n v="140.405"/>
    <n v="0"/>
    <n v="0"/>
    <n v="-448.00162999999998"/>
    <n v="-2268.28298"/>
    <n v="33355.558989999998"/>
    <n v="36908.449939999999"/>
    <n v="0"/>
    <n v="0"/>
    <n v="0"/>
    <n v="0"/>
    <n v="0"/>
    <n v="0"/>
    <s v="Gastos Medicos"/>
    <s v="Accidentes y Enfermedades"/>
    <s v="Gastos Medicos"/>
    <x v="22"/>
    <x v="0"/>
    <n v="1394747.67365"/>
    <n v="1790791.82225"/>
    <n v="558940177.29368985"/>
    <n v="533186385.44996989"/>
    <n v="535437122.91273993"/>
    <n v="512068683.5256899"/>
    <n v="98610475.131789997"/>
    <n v="90208136.069440037"/>
    <n v="71280271.095210001"/>
    <n v="60948248.666680008"/>
    <n v="104501.28056999999"/>
    <n v="314051.43505999999"/>
    <n v="3.3628532400519273E-2"/>
    <n v="4.1416323901472131E-2"/>
    <n v="-4199.6382400000002"/>
    <n v="-11.240732783946017"/>
    <n v="31.732870065440959"/>
    <n v="11.896425123121041"/>
    <n v="2.3775809923538564"/>
    <n v="2.0862778886860642"/>
    <n v="5.93288099999577E-3"/>
    <n v="6.1933052754364736E-3"/>
    <n v="7.0070982379773572E-3"/>
    <n v="7.2960708244767403E-3"/>
    <m/>
    <m/>
    <m/>
    <n v="0"/>
    <m/>
    <n v="0"/>
    <m/>
    <n v="0"/>
    <m/>
    <n v="-80.24930601912817"/>
    <n v="-1.3509790934158592"/>
    <n v="-6.0712760003234845"/>
    <n v="-6.2850719156440674E-4"/>
    <n v="-80.24930601912817"/>
    <n v="-9.6262263947029414"/>
    <n v="-1.3431093453847107"/>
    <n v="-6.1457010080006622"/>
    <s v="Resto"/>
    <n v="2025"/>
    <n v="2"/>
    <d v="2026-08-03T00:00:00"/>
    <n v="1.0336597699512124"/>
    <s v="32 Gastos Medicos"/>
    <n v="-11.240732783946017"/>
    <n v="-14.13106149981699"/>
    <n v="-80.24930601912817"/>
    <n v="-80.892461373625835"/>
    <n v="1.9850507408026154E-4"/>
    <n v="1.1308781914127744E-7"/>
    <m/>
    <m/>
    <m/>
    <m/>
    <n v="2.1357994821664204E-4"/>
    <n v="1.7153118855116518E-7"/>
    <x v="22"/>
    <x v="25"/>
  </r>
  <r>
    <n v="2026"/>
    <n v="6"/>
    <n v="104"/>
    <x v="53"/>
    <s v="GMM. Individual"/>
    <n v="225"/>
    <s v="0e6523810856a138a75dec70a9cf3778a5c70b83ac915f22c33f05db97cb3e68"/>
    <s v="62494afd1a4895e2be1120874c058412e30b56ad7bf55525b0ac454fd367add2"/>
    <x v="25"/>
    <n v="22332.934390000002"/>
    <n v="14008.950560000001"/>
    <n v="39875.804360000002"/>
    <n v="47765.950799999991"/>
    <n v="10960.25265"/>
    <n v="5269.3115599999992"/>
    <n v="21517.127900000003"/>
    <n v="11671.937519999999"/>
    <n v="35563119.782749981"/>
    <n v="35274659.092"/>
    <n v="145.131"/>
    <n v="140.405"/>
    <n v="0"/>
    <n v="0"/>
    <n v="10960.25265"/>
    <n v="5269.3115599999992"/>
    <n v="18522.300199999998"/>
    <n v="18566.651140000002"/>
    <n v="0"/>
    <n v="0"/>
    <n v="0"/>
    <n v="0"/>
    <n v="0"/>
    <n v="0"/>
    <s v="GMM. Individual"/>
    <s v="Accidentes y Enfermedades"/>
    <s v="Gastos Medicos"/>
    <x v="23"/>
    <x v="0"/>
    <n v="2536028.02079"/>
    <n v="2462424.9121500002"/>
    <n v="558940177.29368985"/>
    <n v="533186385.44996989"/>
    <n v="535437122.91273993"/>
    <n v="512068683.5256899"/>
    <n v="47491324.482370012"/>
    <n v="42836881.990619987"/>
    <n v="33535124.903859999"/>
    <n v="29112160.675519999"/>
    <n v="51510.861600000004"/>
    <n v="29507.031230000001"/>
    <n v="4.702529279487784E-2"/>
    <n v="3.2703011771649367E-2"/>
    <n v="8323.983830000001"/>
    <n v="59.419039237440209"/>
    <n v="43.355777201754279"/>
    <n v="47.476652092864583"/>
    <n v="0.88062648389204512"/>
    <n v="0.56890874076515341"/>
    <n v="3.9955858063617728E-3"/>
    <n v="4.1709723577831931E-3"/>
    <n v="2.627402150971556E-3"/>
    <n v="2.7357561613699402E-3"/>
    <m/>
    <m/>
    <m/>
    <n v="0"/>
    <m/>
    <n v="0"/>
    <m/>
    <n v="0"/>
    <m/>
    <n v="108.00160562151314"/>
    <n v="49.076634796848118"/>
    <n v="37.613892185796956"/>
    <n v="3.2682903914690475E-2"/>
    <n v="108.00160562151314"/>
    <n v="-0.23887420335299003"/>
    <n v="59.173280487053127"/>
    <n v="28.3805168754843"/>
    <s v="Resto"/>
    <n v="2025"/>
    <n v="2"/>
    <d v="2026-08-03T00:00:00"/>
    <n v="1.0336597699512124"/>
    <s v="33 GMM. Individual"/>
    <n v="59.419039237440209"/>
    <n v="54.227768044957983"/>
    <n v="108.00160562151315"/>
    <n v="101.22830709695761"/>
    <n v="1.1212684546124073E-4"/>
    <n v="2.2113781624439899E-7"/>
    <m/>
    <m/>
    <m/>
    <m/>
    <n v="1.3518865162741298E-4"/>
    <n v="1.0694869789366373E-7"/>
    <x v="23"/>
    <x v="25"/>
  </r>
  <r>
    <n v="2026"/>
    <n v="6"/>
    <n v="119"/>
    <x v="62"/>
    <s v="GMM. Gpo y Col"/>
    <n v="217"/>
    <s v="16badfc6202cb3f8889e0f2779b19218af4cbb736e56acadce8148aba9a7a9f8"/>
    <s v="62494afd1a4895e2be1120874c058412e30b56ad7bf55525b0ac454fd367add2"/>
    <x v="25"/>
    <n v="12.92"/>
    <n v="0.18037"/>
    <n v="12.92"/>
    <n v="0.180370000000039"/>
    <n v="-15.589169999999999"/>
    <n v="-170.54231000000001"/>
    <n v="-1.8675699999999864"/>
    <n v="-155.59853000000004"/>
    <n v="35563119.782749981"/>
    <n v="35274659.092"/>
    <n v="145.131"/>
    <n v="140.405"/>
    <n v="0"/>
    <n v="0"/>
    <n v="-15.589169999999999"/>
    <n v="-170.54230999999999"/>
    <n v="3.7927300000000002"/>
    <n v="140.0641"/>
    <n v="0"/>
    <n v="0"/>
    <n v="0"/>
    <n v="0"/>
    <n v="0"/>
    <n v="0"/>
    <s v="GMM. Gpo y Col"/>
    <s v="Accidentes y Enfermedades"/>
    <s v="Gastos Medicos"/>
    <x v="24"/>
    <x v="0"/>
    <n v="565259.48696000001"/>
    <n v="785916.87945000001"/>
    <n v="558940177.29368985"/>
    <n v="533186385.44996989"/>
    <n v="535437122.91273993"/>
    <n v="512068683.5256899"/>
    <n v="51119150.649419993"/>
    <n v="47371254.078819998"/>
    <n v="37745146.191339992"/>
    <n v="31836731.141160015"/>
    <n v="407033.78057"/>
    <n v="408210.44712000003"/>
    <n v="2.5274285342897401E-5"/>
    <n v="3.8075833859050106E-7"/>
    <n v="12.73963"/>
    <n v="7063.0537229029214"/>
    <n v="3.1741837205519286E-3"/>
    <n v="4.4185542352613366E-5"/>
    <n v="2.2856759237221383E-3"/>
    <n v="2.2950264171222084E-5"/>
    <n v="2.3115174977323748E-6"/>
    <n v="2.4129817390539E-6"/>
    <n v="3.3828695728564236E-8"/>
    <n v="3.5223790441180351E-8"/>
    <m/>
    <m/>
    <m/>
    <n v="0"/>
    <m/>
    <n v="0"/>
    <m/>
    <n v="0"/>
    <m/>
    <n v="-90.85906013586893"/>
    <n v="-120.65921052631579"/>
    <n v="-94551.372179408994"/>
    <n v="-4.1301124973723586E-5"/>
    <n v="-90.859060135868916"/>
    <n v="-97.292146952716649"/>
    <n v="-411.02767663398129"/>
    <n v="-121.76018694297825"/>
    <s v="Resto"/>
    <n v="2025"/>
    <n v="2"/>
    <d v="2026-08-03T00:00:00"/>
    <n v="1.0336597699512124"/>
    <s v="34 GMM. Gpo y Col"/>
    <n v="7063.0537229029214"/>
    <n v="6829.7983061109262"/>
    <n v="-90.85906013586893"/>
    <n v="-91.156722811643803"/>
    <n v="3.6329771063186902E-8"/>
    <n v="6.3878949959419835E-14"/>
    <m/>
    <m/>
    <m/>
    <m/>
    <n v="5.1048867835039007E-10"/>
    <n v="1.4497691240619866E-17"/>
    <x v="24"/>
    <x v="25"/>
  </r>
  <r>
    <n v="2026"/>
    <n v="6"/>
    <n v="105"/>
    <x v="35"/>
    <s v="Daños"/>
    <n v="226"/>
    <s v="8f1f64db81c40ea10e1e9080c9ae60a7acb8925968c431ee16784dea9841c66f"/>
    <s v="62494afd1a4895e2be1120874c058412e30b56ad7bf55525b0ac454fd367add2"/>
    <x v="25"/>
    <n v="1100860.8072800001"/>
    <n v="1102266.38717"/>
    <n v="2941899.9539700001"/>
    <n v="3435164.5646100002"/>
    <n v="149319.30049000002"/>
    <n v="144527.78982000001"/>
    <n v="357664.0588"/>
    <n v="598814.9376200001"/>
    <n v="35563119.782749981"/>
    <n v="35274659.092"/>
    <n v="145.131"/>
    <n v="140.405"/>
    <n v="0"/>
    <n v="0"/>
    <n v="143483.62546000001"/>
    <n v="154179.90445"/>
    <n v="1127509.3877000001"/>
    <n v="1130458.8057200001"/>
    <n v="0"/>
    <n v="0"/>
    <n v="0"/>
    <n v="0"/>
    <n v="0"/>
    <n v="0"/>
    <s v="Daños"/>
    <s v="Totales"/>
    <s v="Daños Total"/>
    <x v="28"/>
    <x v="0"/>
    <n v="1100860.8072800001"/>
    <n v="1102266.38717"/>
    <n v="558940177.29368985"/>
    <n v="533186385.44996989"/>
    <n v="535437122.91273993"/>
    <n v="512068683.5256899"/>
    <n v="201069995.49796006"/>
    <n v="200376876.12440008"/>
    <n v="90289903.28847003"/>
    <n v="82104617.787379965"/>
    <n v="1100860.8072800001"/>
    <n v="1102266.38717"/>
    <n v="0.54750128409445797"/>
    <n v="0.55009660220757184"/>
    <n v="-1405.5798899999354"/>
    <n v="-0.12751725956269278"/>
    <n v="100"/>
    <n v="100"/>
    <n v="100"/>
    <n v="100"/>
    <n v="0.19695503239903311"/>
    <n v="0.20560038894789279"/>
    <n v="0.20673190787491108"/>
    <n v="0.21525752748258048"/>
    <m/>
    <m/>
    <m/>
    <n v="0"/>
    <m/>
    <n v="0"/>
    <m/>
    <n v="0"/>
    <m/>
    <n v="3.3152867527881824"/>
    <n v="13.563867430155607"/>
    <n v="13.111874906306999"/>
    <n v="0.16537762811965268"/>
    <n v="-6.9375312095025681"/>
    <n v="-0.26090451107781965"/>
    <n v="12.725714484088815"/>
    <n v="13.638701708533407"/>
    <s v="Resto"/>
    <n v="2025"/>
    <n v="2"/>
    <d v="2026-08-03T00:00:00"/>
    <n v="1.0336597699512124"/>
    <s v="38 Daños Total"/>
    <n v="-0.12751725956269278"/>
    <n v="-3.3797332122627131"/>
    <n v="3.3152867527881895"/>
    <n v="-4.9039581307742094E-2"/>
    <n v="8.2723337320843807E-3"/>
    <n v="2.9975765608508042E-5"/>
    <m/>
    <m/>
    <m/>
    <m/>
    <n v="9.7223075816569998E-3"/>
    <n v="3.0260627176031553E-5"/>
    <x v="28"/>
    <x v="25"/>
  </r>
  <r>
    <n v="2026"/>
    <n v="6"/>
    <n v="16"/>
    <x v="50"/>
    <s v="Automoviles"/>
    <n v="14"/>
    <s v="8527a891e224136950ff32ca212b45bc93f69fbb801c3b1ebedac52775f99e61"/>
    <s v="62494afd1a4895e2be1120874c058412e30b56ad7bf55525b0ac454fd367add2"/>
    <x v="25"/>
    <n v="118376.52676000001"/>
    <n v="180018.72031"/>
    <n v="282975.85251"/>
    <n v="320097.74941999995"/>
    <n v="93198.344910000043"/>
    <n v="96248.83047999999"/>
    <n v="219266.06702999992"/>
    <n v="221990.99228999999"/>
    <n v="35563119.782749981"/>
    <n v="35274659.092"/>
    <n v="145.131"/>
    <n v="140.405"/>
    <n v="0"/>
    <n v="0"/>
    <n v="92984.078519999995"/>
    <n v="91977.361480000007"/>
    <n v="141942.47717"/>
    <n v="160320.08184"/>
    <n v="0"/>
    <n v="0"/>
    <n v="0"/>
    <n v="0"/>
    <n v="0"/>
    <n v="0"/>
    <s v="Automoviles"/>
    <s v="Totales"/>
    <s v="Automoviles Total"/>
    <x v="29"/>
    <x v="0"/>
    <n v="2810084.57234"/>
    <n v="2671500.3155200002"/>
    <n v="558940177.29368985"/>
    <n v="533186385.44996989"/>
    <n v="535437122.91273993"/>
    <n v="512068683.5256899"/>
    <n v="111867630.92766999"/>
    <n v="104683930.16637003"/>
    <n v="65593449.113900006"/>
    <n v="57891971.036489993"/>
    <n v="118376.52676000001"/>
    <n v="180018.72031"/>
    <n v="0.10581839069832315"/>
    <n v="0.17196404455192249"/>
    <n v="-61642.193549999996"/>
    <n v="-34.242101845768858"/>
    <n v="100"/>
    <n v="100"/>
    <n v="4.2125609999497655"/>
    <n v="6.7384877053611669"/>
    <n v="2.1178747130535972E-2"/>
    <n v="2.2108389891989579E-2"/>
    <n v="3.3762812634099339E-2"/>
    <n v="3.5155190329261496E-2"/>
    <m/>
    <m/>
    <m/>
    <n v="0"/>
    <m/>
    <n v="0"/>
    <m/>
    <n v="0"/>
    <m/>
    <n v="-3.1693741677555454"/>
    <n v="78.730426935867996"/>
    <n v="53.46601193156765"/>
    <n v="0.14208483647226022"/>
    <n v="1.0945269833804616"/>
    <n v="-11.463070913562101"/>
    <n v="65.50828220972636"/>
    <n v="57.371079420851181"/>
    <s v="Resto"/>
    <n v="2025"/>
    <n v="2"/>
    <d v="2026-08-03T00:00:00"/>
    <n v="1.0336597699512124"/>
    <s v="39 Automoviles Total"/>
    <n v="-34.242101845768858"/>
    <n v="-36.383421251525697"/>
    <n v="-3.1693741677555463"/>
    <n v="-6.3225360537977142"/>
    <n v="7.9570030480638108E-4"/>
    <n v="1.1197531809982961E-6"/>
    <m/>
    <m/>
    <m/>
    <m/>
    <n v="9.0595041882971005E-4"/>
    <n v="2.9571632618655587E-6"/>
    <x v="29"/>
    <x v="25"/>
  </r>
  <r>
    <n v="2026"/>
    <n v="6"/>
    <n v="16"/>
    <x v="50"/>
    <s v="Automoviles Residentes"/>
    <n v="14"/>
    <s v="8527a891e224136950ff32ca212b45bc93f69fbb801c3b1ebedac52775f99e61"/>
    <s v="62494afd1a4895e2be1120874c058412e30b56ad7bf55525b0ac454fd367add2"/>
    <x v="25"/>
    <n v="61595.291570000001"/>
    <n v="111414.77968000001"/>
    <n v="149226.03021"/>
    <n v="208314.43617"/>
    <n v="63338.646150000022"/>
    <n v="68289.124030000006"/>
    <n v="159342.36465000006"/>
    <n v="166895.53780999998"/>
    <n v="35563119.782749981"/>
    <n v="35274659.092"/>
    <n v="145.131"/>
    <n v="140.405"/>
    <n v="0"/>
    <n v="0"/>
    <n v="63124.379759999996"/>
    <n v="64017.655030000002"/>
    <n v="76423.630980000002"/>
    <n v="102633.67654"/>
    <n v="0"/>
    <n v="0"/>
    <n v="0"/>
    <n v="0"/>
    <n v="0"/>
    <n v="0"/>
    <s v="Automoviles Residentes"/>
    <s v="Automóviles"/>
    <s v="Automóviles"/>
    <x v="30"/>
    <x v="0"/>
    <n v="2810084.57234"/>
    <n v="2671500.3155200002"/>
    <n v="558940177.29368985"/>
    <n v="533186385.44996989"/>
    <n v="535437122.91273993"/>
    <n v="512068683.5256899"/>
    <n v="70203684.327219978"/>
    <n v="63495573.047850005"/>
    <n v="41862778.105490007"/>
    <n v="35779806.134049997"/>
    <n v="118376.52676000001"/>
    <n v="180018.72031"/>
    <n v="8.7737975806089913E-2"/>
    <n v="0.17546857888192974"/>
    <n v="-49819.488110000006"/>
    <n v="-44.715331532395489"/>
    <n v="52.033366120700663"/>
    <n v="61.890663086671736"/>
    <n v="2.1919372881617107"/>
    <n v="4.1704947228618767"/>
    <n v="1.1020015034209168E-2"/>
    <n v="1.1503739455890916E-2"/>
    <n v="2.0896028615954659E-2"/>
    <n v="2.1757780404161438E-2"/>
    <m/>
    <m/>
    <m/>
    <n v="0"/>
    <m/>
    <n v="0"/>
    <m/>
    <n v="0"/>
    <m/>
    <n v="-7.2492918166957239"/>
    <n v="102.83033740983072"/>
    <n v="61.292697635032475"/>
    <n v="0.15130062794779883"/>
    <n v="-1.3953576862217099"/>
    <n v="-25.537471172812374"/>
    <n v="82.597985662994205"/>
    <n v="62.374901872535027"/>
    <s v="Resto"/>
    <n v="2025"/>
    <n v="2"/>
    <d v="2026-08-03T00:00:00"/>
    <n v="1.0336597699512124"/>
    <s v="41 Automoviles Residentes"/>
    <n v="-44.715331532395489"/>
    <n v="-46.515603997808789"/>
    <n v="-7.2492918166957239"/>
    <n v="-10.269596554307221"/>
    <n v="4.1960894072736165E-4"/>
    <n v="7.6979523985500195E-7"/>
    <m/>
    <m/>
    <m/>
    <m/>
    <n v="5.8957787437881586E-4"/>
    <n v="3.0789222174843998E-6"/>
    <x v="30"/>
    <x v="25"/>
  </r>
  <r>
    <n v="2026"/>
    <n v="6"/>
    <n v="130"/>
    <x v="57"/>
    <s v="Camiones"/>
    <n v="282"/>
    <s v="27e1615212f3c6ea846ed6c412df1361ce97f006ee20bb5aa2483a3b61d5cadd"/>
    <s v="62494afd1a4895e2be1120874c058412e30b56ad7bf55525b0ac454fd367add2"/>
    <x v="25"/>
    <n v="0"/>
    <n v="0"/>
    <n v="0"/>
    <n v="0"/>
    <n v="0.85599999999999998"/>
    <n v="0"/>
    <n v="0.85599999999999998"/>
    <n v="0"/>
    <n v="35563119.782749981"/>
    <n v="35274659.092"/>
    <n v="145.131"/>
    <n v="140.405"/>
    <n v="0"/>
    <n v="0"/>
    <n v="-349.37385"/>
    <n v="0"/>
    <n v="-1299.1613"/>
    <n v="0"/>
    <n v="0"/>
    <n v="0"/>
    <n v="0"/>
    <n v="0"/>
    <n v="0"/>
    <n v="0"/>
    <s v="Camiones"/>
    <s v="Automóviles"/>
    <s v="Automóviles"/>
    <x v="31"/>
    <x v="0"/>
    <n v="117392.26604999999"/>
    <n v="49226.622719999999"/>
    <n v="558940177.29368985"/>
    <n v="533186385.44996989"/>
    <n v="535437122.91273993"/>
    <n v="512068683.5256899"/>
    <n v="37709407.170060001"/>
    <n v="36344121.306299999"/>
    <n v="21653502.093650013"/>
    <n v="20013592.176389989"/>
    <n v="117392.26604999999"/>
    <n v="49226.622719999999"/>
    <m/>
    <m/>
    <m/>
    <m/>
    <m/>
    <m/>
    <m/>
    <m/>
    <m/>
    <m/>
    <m/>
    <m/>
    <m/>
    <m/>
    <m/>
    <n v="0"/>
    <m/>
    <n v="0"/>
    <m/>
    <n v="0"/>
    <m/>
    <m/>
    <m/>
    <m/>
    <n v="3.9531711604795131E-6"/>
    <m/>
    <m/>
    <n v="26.892261184196297"/>
    <m/>
    <s v="Resto"/>
    <n v="2025"/>
    <n v="2"/>
    <d v="2026-08-03T00:00:00"/>
    <n v="1.0336597699512124"/>
    <s v="42 Camiones"/>
    <m/>
    <m/>
    <m/>
    <m/>
    <n v="0"/>
    <m/>
    <m/>
    <m/>
    <m/>
    <m/>
    <m/>
    <m/>
    <x v="31"/>
    <x v="25"/>
  </r>
  <r>
    <n v="2026"/>
    <n v="6"/>
    <n v="3"/>
    <x v="19"/>
    <s v="Camiones"/>
    <n v="3"/>
    <s v="4e07408562bedb8b60ce05c1decfe3ad16b72230967de01f640b7e4729b49fce"/>
    <s v="62494afd1a4895e2be1120874c058412e30b56ad7bf55525b0ac454fd367add2"/>
    <x v="25"/>
    <n v="0"/>
    <n v="0"/>
    <n v="0"/>
    <n v="0"/>
    <n v="0"/>
    <n v="46.816579999999988"/>
    <n v="0"/>
    <n v="194.52359999999999"/>
    <n v="35563119.782749981"/>
    <n v="35274659.092"/>
    <n v="145.131"/>
    <n v="140.405"/>
    <n v="0"/>
    <n v="0"/>
    <n v="0"/>
    <n v="46.816580000000002"/>
    <n v="0"/>
    <n v="0"/>
    <n v="0"/>
    <n v="0"/>
    <n v="0"/>
    <n v="0"/>
    <n v="0"/>
    <n v="0"/>
    <s v="Camiones"/>
    <s v="Automóviles"/>
    <s v="Automóviles"/>
    <x v="31"/>
    <x v="0"/>
    <n v="17351290.107669998"/>
    <n v="15439688.598989999"/>
    <n v="558940177.29368985"/>
    <n v="533186385.44996989"/>
    <n v="535437122.91273993"/>
    <n v="512068683.5256899"/>
    <n v="37709407.170060001"/>
    <n v="36344121.306299999"/>
    <n v="21653502.093650013"/>
    <n v="20013592.176389989"/>
    <n v="250950.76559"/>
    <n v="233346.2551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42 Camiones"/>
    <m/>
    <m/>
    <n v="-100"/>
    <n v="-100"/>
    <n v="0"/>
    <m/>
    <m/>
    <m/>
    <m/>
    <m/>
    <n v="0"/>
    <m/>
    <x v="31"/>
    <x v="25"/>
  </r>
  <r>
    <n v="2026"/>
    <n v="6"/>
    <n v="8"/>
    <x v="40"/>
    <s v="Daños Sin Autos"/>
    <n v="8"/>
    <s v="2c624232cdd221771294dfbb310aca000a0df6ac8b66b696d90ef06fdefb64a3"/>
    <s v="62494afd1a4895e2be1120874c058412e30b56ad7bf55525b0ac454fd367add2"/>
    <x v="25"/>
    <n v="526022.72147999995"/>
    <n v="420033.07908999996"/>
    <n v="1084559.92031"/>
    <n v="779893.61482999986"/>
    <n v="89968.679909999977"/>
    <n v="95575.941889999973"/>
    <n v="154926.81771"/>
    <n v="174779.89212000003"/>
    <n v="35563119.782749981"/>
    <n v="35274659.092"/>
    <n v="145.131"/>
    <n v="140.405"/>
    <n v="0"/>
    <n v="0"/>
    <n v="50296.615890000001"/>
    <n v="54557.833979999996"/>
    <n v="184145.08130000002"/>
    <n v="170669.14919"/>
    <n v="0"/>
    <n v="0"/>
    <n v="0"/>
    <n v="0"/>
    <n v="0"/>
    <n v="0"/>
    <s v="Daños Sin Autos"/>
    <s v="Totales"/>
    <s v="Daños Sin Autos Total"/>
    <x v="34"/>
    <x v="0"/>
    <n v="2110711.4658499998"/>
    <n v="1860236.7715"/>
    <n v="558940177.29368985"/>
    <n v="533186385.44996989"/>
    <n v="535437122.91273993"/>
    <n v="512068683.5256899"/>
    <n v="89202364.570290014"/>
    <n v="95692945.958029971"/>
    <n v="24696454.174569987"/>
    <n v="24212646.750889998"/>
    <n v="1852951.74355"/>
    <n v="1559014.3855399999"/>
    <n v="0.58969593913119045"/>
    <n v="0.43893839288239961"/>
    <n v="105989.64238999999"/>
    <n v="25.233641745461121"/>
    <n v="28.388365930793913"/>
    <n v="26.942219583465356"/>
    <n v="24.921583550888922"/>
    <n v="22.579549309269201"/>
    <n v="9.4110737221812957E-2"/>
    <n v="9.8241735391538354E-2"/>
    <n v="7.8777907792135976E-2"/>
    <n v="8.2026707081165884E-2"/>
    <m/>
    <m/>
    <m/>
    <n v="0"/>
    <m/>
    <n v="0"/>
    <m/>
    <n v="0"/>
    <m/>
    <n v="-5.8668132054126021"/>
    <n v="17.103572951538499"/>
    <n v="22.754384511111571"/>
    <n v="0.36429796469584286"/>
    <n v="-7.8104605317764086"/>
    <n v="7.8959391160951631"/>
    <n v="27.31358097372107"/>
    <n v="31.96701585431979"/>
    <s v="Resto"/>
    <n v="2025"/>
    <n v="2"/>
    <d v="2026-08-03T00:00:00"/>
    <n v="1.0336597699512124"/>
    <s v="46 Daños Sin Autos Total"/>
    <n v="25.233641745461121"/>
    <n v="21.15557302899774"/>
    <n v="-5.8668132054126048"/>
    <n v="-8.9321365394433734"/>
    <n v="3.0496759759419917E-3"/>
    <n v="3.477413006278166E-5"/>
    <m/>
    <m/>
    <m/>
    <m/>
    <n v="2.2072787087009408E-3"/>
    <n v="1.926669127461838E-5"/>
    <x v="34"/>
    <x v="25"/>
  </r>
  <r>
    <n v="2026"/>
    <n v="6"/>
    <n v="80"/>
    <x v="51"/>
    <s v="Responsabilidad Civil y Riesgos Profesionales"/>
    <n v="52"/>
    <s v="41cfc0d1f2d127b04555b7246d84019b4d27710a3f3aff6e7764375b1e06e05d"/>
    <s v="62494afd1a4895e2be1120874c058412e30b56ad7bf55525b0ac454fd367add2"/>
    <x v="25"/>
    <n v="44270.621319999998"/>
    <n v="48325.66373"/>
    <n v="67706.138230000011"/>
    <n v="72016.119810000004"/>
    <n v="8639.2307900000033"/>
    <n v="13633.003049999999"/>
    <n v="168.10835000000145"/>
    <n v="26677.907530000008"/>
    <n v="35563119.782749981"/>
    <n v="35274659.092"/>
    <n v="145.131"/>
    <n v="140.405"/>
    <n v="0"/>
    <n v="0"/>
    <n v="11839.277880000001"/>
    <n v="10878.58172"/>
    <n v="9165.9293900000011"/>
    <n v="9732.8250500000013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866044.95096000005"/>
    <n v="914305.01283000002"/>
    <n v="558940177.29368985"/>
    <n v="533186385.44996989"/>
    <n v="535437122.91273993"/>
    <n v="512068683.5256899"/>
    <n v="12032871.974339999"/>
    <n v="12141199.838969996"/>
    <n v="5707796.6931599993"/>
    <n v="3790374.5277900007"/>
    <n v="44270.621319999998"/>
    <n v="48325.66373"/>
    <n v="0.36791400601956653"/>
    <n v="0.39803037896540983"/>
    <n v="-4055.0424100000018"/>
    <n v="-8.3910744250837439"/>
    <n v="100"/>
    <n v="100"/>
    <n v="5.1118156477820884"/>
    <n v="5.2855079051158347"/>
    <n v="7.9204578805467437E-3"/>
    <n v="8.2681269985859333E-3"/>
    <n v="9.0635592072023201E-3"/>
    <n v="9.4373402015660579E-3"/>
    <m/>
    <m/>
    <m/>
    <n v="0"/>
    <m/>
    <n v="0"/>
    <m/>
    <n v="0"/>
    <m/>
    <n v="-36.630023786285271"/>
    <n v="19.514591239985794"/>
    <n v="28.210689719998182"/>
    <n v="0.15135841822034271"/>
    <n v="8.8310791307821379"/>
    <n v="-5.824574643926228"/>
    <n v="129.16614754764112"/>
    <n v="111.77208738587157"/>
    <s v="Resto"/>
    <n v="2025"/>
    <n v="2"/>
    <d v="2026-08-03T00:00:00"/>
    <n v="1.0336597699512124"/>
    <s v="46 Responsabilidad Civil y Riesgos Profesionales"/>
    <n v="-8.3910744250837439"/>
    <n v="-11.374198514816836"/>
    <n v="-36.630023786285271"/>
    <n v="-38.693583656926386"/>
    <n v="1.9038301094956558E-4"/>
    <n v="1.3536071582536564E-5"/>
    <m/>
    <m/>
    <m/>
    <m/>
    <n v="2.0382222000178688E-4"/>
    <n v="1.5842818257934776E-5"/>
    <x v="35"/>
    <x v="25"/>
  </r>
  <r>
    <n v="2026"/>
    <n v="6"/>
    <n v="81"/>
    <x v="55"/>
    <s v="RC General"/>
    <n v="53"/>
    <s v="2858dcd1057d3eae7f7d5f782167e24b61153c01551450a628cee722509f6529"/>
    <s v="62494afd1a4895e2be1120874c058412e30b56ad7bf55525b0ac454fd367add2"/>
    <x v="25"/>
    <n v="35361.055670000002"/>
    <n v="32316.249829999997"/>
    <n v="72772.831870000009"/>
    <n v="65732.695210000005"/>
    <n v="-6750.1361299999999"/>
    <n v="13081.663799999998"/>
    <n v="6383.5510100000001"/>
    <n v="3219.5164900000013"/>
    <n v="35563119.782749981"/>
    <n v="35274659.092"/>
    <n v="145.131"/>
    <n v="140.405"/>
    <n v="0"/>
    <n v="0"/>
    <n v="-7036.5038600000007"/>
    <n v="13079.612160000001"/>
    <n v="33749.765579999999"/>
    <n v="30767.657940000001"/>
    <n v="0"/>
    <n v="0"/>
    <n v="0"/>
    <n v="0"/>
    <n v="0"/>
    <n v="0"/>
    <s v="RC General"/>
    <s v="Daños Sin Autos"/>
    <s v="Responsabilidad Civil y Riesgos Profesionales"/>
    <x v="36"/>
    <x v="0"/>
    <n v="956082.45328000002"/>
    <n v="935835.38778999995"/>
    <n v="558940177.29368985"/>
    <n v="533186385.44996989"/>
    <n v="535437122.91273993"/>
    <n v="512068683.5256899"/>
    <n v="8729513.125500001"/>
    <n v="9582692.5877899975"/>
    <n v="5055557.2443700004"/>
    <n v="2932303.7598800003"/>
    <n v="55158.469299999997"/>
    <n v="48461.536329999995"/>
    <n v="0.40507477520946644"/>
    <n v="0.33723558941227511"/>
    <n v="3044.8058400000045"/>
    <n v="9.4219033954039855"/>
    <n v="64.108116339624388"/>
    <n v="66.68432797908369"/>
    <n v="3.6985362035134117"/>
    <n v="3.453198099968807"/>
    <n v="6.3264472847905278E-3"/>
    <n v="6.6041471830788215E-3"/>
    <n v="6.0609668048308227E-3"/>
    <n v="6.3109209505835227E-3"/>
    <m/>
    <m/>
    <m/>
    <n v="0"/>
    <m/>
    <n v="0"/>
    <m/>
    <n v="0"/>
    <m/>
    <n v="-151.59998172403729"/>
    <n v="-19.089181592863909"/>
    <n v="40.480141937310918"/>
    <n v="-0.13351913159557488"/>
    <n v="-153.79749624013317"/>
    <n v="9.6923452731286996"/>
    <n v="-20.849045138760342"/>
    <n v="42.510912548191179"/>
    <s v="Resto"/>
    <n v="2025"/>
    <n v="2"/>
    <d v="2026-08-03T00:00:00"/>
    <n v="1.0336597699512124"/>
    <s v="47 RC General"/>
    <n v="9.4219033954039855"/>
    <n v="5.8587231275998821"/>
    <n v="-151.59998172403729"/>
    <n v="-149.91969623280659"/>
    <n v="2.0463005584031672E-4"/>
    <n v="1.6408557351099978E-5"/>
    <m/>
    <m/>
    <m/>
    <m/>
    <n v="1.8603867994763354E-4"/>
    <n v="1.1372784276624461E-5"/>
    <x v="36"/>
    <x v="25"/>
  </r>
  <r>
    <n v="2026"/>
    <n v="6"/>
    <n v="107"/>
    <x v="71"/>
    <s v="Maritimo y Transportes"/>
    <n v="70"/>
    <s v="ff5a1ae012afa5d4c889c50ad427aaf545d31a4fac04ffc1c4d03d403ba4250a"/>
    <s v="62494afd1a4895e2be1120874c058412e30b56ad7bf55525b0ac454fd367add2"/>
    <x v="25"/>
    <n v="25628.217359999999"/>
    <n v="54738.520570000001"/>
    <n v="47793.466460000003"/>
    <n v="228190.46775999997"/>
    <n v="-17459.753320000007"/>
    <n v="78433.530660000019"/>
    <n v="-30411.980110000011"/>
    <n v="146857.06037000002"/>
    <n v="35563119.782749981"/>
    <n v="35274659.092"/>
    <n v="145.131"/>
    <n v="140.405"/>
    <n v="0"/>
    <n v="0"/>
    <n v="-390.00650999999999"/>
    <n v="19834.46788"/>
    <n v="8153.7872100000004"/>
    <n v="12045.97386"/>
    <n v="0"/>
    <n v="0"/>
    <n v="0"/>
    <n v="0"/>
    <n v="0"/>
    <n v="0"/>
    <s v="Maritimo y Transportes"/>
    <s v="Daños Sin Autos"/>
    <s v="Maritimo y Transportes"/>
    <x v="40"/>
    <x v="0"/>
    <n v="189836.06152000002"/>
    <n v="455455.20262"/>
    <n v="558940177.29368985"/>
    <n v="533186385.44996989"/>
    <n v="535437122.91273993"/>
    <n v="512068683.5256899"/>
    <n v="14105050.96421"/>
    <n v="15962808.80302"/>
    <n v="3896017.91072"/>
    <n v="-67081.096579998208"/>
    <n v="25628.217359999999"/>
    <n v="54738.520570000001"/>
    <n v="0.18169531910964912"/>
    <n v="0.34291283724230309"/>
    <n v="-29110.303210000002"/>
    <n v="-53.180653965197223"/>
    <n v="100"/>
    <n v="100"/>
    <n v="13.500183871703406"/>
    <n v="12.018420308982614"/>
    <n v="4.5851449584619671E-3"/>
    <n v="4.7864102549678138E-3"/>
    <n v="1.0266301252948298E-2"/>
    <n v="1.0689683304418251E-2"/>
    <m/>
    <m/>
    <m/>
    <n v="0"/>
    <m/>
    <n v="0"/>
    <m/>
    <n v="0"/>
    <m/>
    <n v="-122.26057296296651"/>
    <n v="-68.127068983154615"/>
    <n v="143.28763335811877"/>
    <n v="-0.44814355888762775"/>
    <n v="-101.9663068974654"/>
    <n v="-32.31109991799368"/>
    <n v="-4.7831332846371888"/>
    <n v="164.65640811211259"/>
    <s v="Resto"/>
    <n v="2025"/>
    <n v="2"/>
    <d v="2026-08-03T00:00:00"/>
    <n v="1.0336597699512124"/>
    <s v="51 Maritimo y Transportes"/>
    <n v="-53.180653965197223"/>
    <n v="-54.705264347269122"/>
    <n v="-122.26057296296651"/>
    <n v="-121.53568670280859"/>
    <n v="1.3439053365386238E-4"/>
    <n v="3.3013188986357222E-6"/>
    <m/>
    <m/>
    <m/>
    <m/>
    <n v="6.4583162554157831E-4"/>
    <n v="1.1758921394556625E-5"/>
    <x v="40"/>
    <x v="25"/>
  </r>
  <r>
    <n v="2026"/>
    <n v="6"/>
    <n v="109"/>
    <x v="60"/>
    <s v="MyT Carga"/>
    <n v="228"/>
    <s v="9d693eeee1d1899cbc50b6d45df953d3835acf28ee869879b45565fccc814765"/>
    <s v="62494afd1a4895e2be1120874c058412e30b56ad7bf55525b0ac454fd367add2"/>
    <x v="25"/>
    <n v="5081.2697099999996"/>
    <n v="2628.59042"/>
    <n v="10279.205910000001"/>
    <n v="9214.5879000000004"/>
    <n v="3017.8845700000002"/>
    <n v="3253.2818700000003"/>
    <n v="2495.7326400000002"/>
    <n v="4375.7116000000005"/>
    <n v="35563119.782749981"/>
    <n v="35274659.092"/>
    <n v="145.131"/>
    <n v="140.405"/>
    <n v="0"/>
    <n v="0"/>
    <n v="34.482690000000005"/>
    <n v="-4.897E-2"/>
    <n v="11.77933"/>
    <n v="191.76486"/>
    <n v="0"/>
    <n v="0"/>
    <n v="0"/>
    <n v="0"/>
    <n v="0"/>
    <n v="0"/>
    <s v="MyT Carga"/>
    <s v="Daños Sin Autos"/>
    <s v="Maritimo y Transportes"/>
    <x v="41"/>
    <x v="0"/>
    <n v="1582494.71114"/>
    <n v="1851722.72551"/>
    <n v="558940177.29368985"/>
    <n v="533186385.44996989"/>
    <n v="535437122.91273993"/>
    <n v="512068683.5256899"/>
    <n v="7315033.6216200003"/>
    <n v="7755472.2297"/>
    <n v="2759672.59131"/>
    <n v="3877269.6166600003"/>
    <n v="5081.2697099999996"/>
    <n v="2628.59042"/>
    <n v="6.9463381480325895E-2"/>
    <n v="3.3893363835843175E-2"/>
    <n v="2452.6792899999996"/>
    <n v="93.307777101310421"/>
    <n v="100"/>
    <n v="100"/>
    <n v="0.32109236601110325"/>
    <n v="0.14195378086511498"/>
    <n v="9.0909008091041095E-4"/>
    <n v="9.4899466110198965E-4"/>
    <n v="4.9299653774573856E-4"/>
    <n v="5.1332770477226946E-4"/>
    <m/>
    <m/>
    <m/>
    <n v="0"/>
    <m/>
    <n v="0"/>
    <m/>
    <n v="0"/>
    <m/>
    <n v="-7.2356872046872471"/>
    <n v="59.392331882339711"/>
    <n v="123.76526389379447"/>
    <n v="0.10935661641540703"/>
    <n v="-70515.948539922407"/>
    <n v="-93.857409537910129"/>
    <n v="292.7389758161118"/>
    <n v="-2.5536482544299303E-2"/>
    <s v="Resto"/>
    <n v="2025"/>
    <n v="2"/>
    <d v="2026-08-03T00:00:00"/>
    <n v="1.0336597699512124"/>
    <s v="52 MyT Carga"/>
    <n v="93.307777101310421"/>
    <n v="87.012963763148406"/>
    <n v="-7.2356872046872498"/>
    <n v="-10.256434958583021"/>
    <n v="2.8904117447496735E-5"/>
    <n v="4.8251613666812828E-7"/>
    <m/>
    <m/>
    <m/>
    <m/>
    <n v="2.6079407876107332E-5"/>
    <n v="1.1487601121088419E-7"/>
    <x v="41"/>
    <x v="25"/>
  </r>
  <r>
    <n v="2026"/>
    <n v="6"/>
    <n v="103"/>
    <x v="59"/>
    <s v="Incendio"/>
    <n v="205"/>
    <s v="f8809aff4d69bece79dabe35be0c708b890d7eafb841f121330667b77d2e2590"/>
    <s v="62494afd1a4895e2be1120874c058412e30b56ad7bf55525b0ac454fd367add2"/>
    <x v="25"/>
    <n v="105867.74829999999"/>
    <n v="374413.99102999998"/>
    <n v="260360.19078"/>
    <n v="460144.64954999991"/>
    <n v="19028.384590000001"/>
    <n v="83563.295199999993"/>
    <n v="92899.964899999992"/>
    <n v="47652.450079999981"/>
    <n v="35563119.782749981"/>
    <n v="35274659.092"/>
    <n v="145.131"/>
    <n v="140.405"/>
    <n v="0"/>
    <n v="0"/>
    <n v="5157.3285999999998"/>
    <n v="-527.75833999999998"/>
    <n v="793.2348199999999"/>
    <n v="-583.82191"/>
    <n v="0"/>
    <n v="0"/>
    <n v="0"/>
    <n v="0"/>
    <n v="0"/>
    <n v="0"/>
    <s v="Incendio"/>
    <s v="Daños Sin Autos"/>
    <s v="Incendio"/>
    <x v="43"/>
    <x v="0"/>
    <n v="785158.79136999999"/>
    <n v="1638035.7448499999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56232445364362937"/>
    <n v="1.7702372114804581"/>
    <n v="-268546.24273"/>
    <n v="-71.724414461980587"/>
    <m/>
    <m/>
    <n v="13.483609871485299"/>
    <n v="22.857498208275441"/>
    <n v="1.8940801288001307E-2"/>
    <n v="1.977220924169153E-2"/>
    <n v="7.022197138698924E-2"/>
    <n v="7.3117924035519755E-2"/>
    <m/>
    <m/>
    <m/>
    <n v="0"/>
    <m/>
    <n v="0"/>
    <m/>
    <n v="0"/>
    <m/>
    <n v="-77.22877664833878"/>
    <n v="17.973731278461511"/>
    <n v="22.318422174908648"/>
    <n v="0.24116070359046118"/>
    <n v="-1077.2140408051155"/>
    <n v="-235.86931329795416"/>
    <n v="650.16417206698009"/>
    <n v="90.397145252736394"/>
    <s v="Resto"/>
    <n v="2025"/>
    <n v="2"/>
    <d v="2026-08-03T00:00:00"/>
    <n v="1.0336597699512124"/>
    <s v="54 Incendio"/>
    <n v="-71.724414461980587"/>
    <n v="-72.645171689951724"/>
    <n v="-77.228776648338766"/>
    <n v="-77.970291566309101"/>
    <n v="7.3210728521711042E-4"/>
    <n v="3.1620879116560634E-5"/>
    <m/>
    <m/>
    <m/>
    <m/>
    <n v="1.3023154293881028E-3"/>
    <n v="3.133739784910108E-4"/>
    <x v="43"/>
    <x v="25"/>
  </r>
  <r>
    <n v="2026"/>
    <n v="6"/>
    <n v="9"/>
    <x v="16"/>
    <s v="Riesgos Catastroficos"/>
    <n v="9"/>
    <s v="19581e27de7ced00ff1ce50b2047e7a567c76b1cbaebabe5ef03f7c3017bb5b7"/>
    <s v="62494afd1a4895e2be1120874c058412e30b56ad7bf55525b0ac454fd367add2"/>
    <x v="25"/>
    <n v="133715.86934"/>
    <n v="51603.98403"/>
    <n v="231106.36692000003"/>
    <n v="146634.63821999999"/>
    <n v="15874.232610000001"/>
    <n v="20701.030890000005"/>
    <n v="22515.238519999995"/>
    <n v="30962.707119999999"/>
    <n v="35563119.782749981"/>
    <n v="35274659.092"/>
    <n v="145.131"/>
    <n v="140.405"/>
    <n v="0"/>
    <n v="0"/>
    <n v="9320.5539100000005"/>
    <n v="8874.8060299999997"/>
    <n v="13891.602060000001"/>
    <n v="-2071.50812"/>
    <n v="0"/>
    <n v="0"/>
    <n v="0"/>
    <n v="0"/>
    <n v="0"/>
    <n v="0"/>
    <s v="Riesgos Catastroficos"/>
    <s v="Daños Sin Autos"/>
    <s v="Riesgos Catastroficos"/>
    <x v="44"/>
    <x v="0"/>
    <n v="2096632.9897100001"/>
    <n v="1704189.54003"/>
    <n v="558940177.29368985"/>
    <n v="533186385.44996989"/>
    <n v="535437122.91273993"/>
    <n v="512068683.5256899"/>
    <n v="23861872.30387"/>
    <n v="25393145.209070001"/>
    <n v="2047024.05226"/>
    <n v="2089187.4729500005"/>
    <n v="133715.86934"/>
    <n v="51603.98403"/>
    <n v="0.56037459105132126"/>
    <n v="0.20322013521809787"/>
    <n v="82111.885310000012"/>
    <n v="159.11927509756657"/>
    <n v="100"/>
    <n v="100"/>
    <n v="6.3776478762024622"/>
    <n v="3.0280659995772288"/>
    <n v="2.3923109265008208E-2"/>
    <n v="2.4973216016961088E-2"/>
    <n v="9.6784136726315792E-3"/>
    <n v="1.0077551252440746E-2"/>
    <m/>
    <m/>
    <m/>
    <n v="0"/>
    <m/>
    <n v="0"/>
    <m/>
    <n v="0"/>
    <m/>
    <n v="-23.316704881261131"/>
    <n v="11.871614557309208"/>
    <n v="40.115179630249962"/>
    <n v="0.77547855837229585"/>
    <n v="5.0226210972185159"/>
    <n v="-770.6033119483983"/>
    <n v="67.094881279661422"/>
    <n v="-428.42245918881554"/>
    <s v="Resto"/>
    <n v="2025"/>
    <n v="2"/>
    <d v="2026-08-03T00:00:00"/>
    <n v="1.0336597699512124"/>
    <s v="55 Riesgos Catastroficos"/>
    <n v="159.11927509756657"/>
    <n v="150.68139694533789"/>
    <n v="-23.316704881261124"/>
    <n v="-25.813795459643124"/>
    <n v="6.498484056848663E-4"/>
    <n v="3.1401968229593553E-5"/>
    <m/>
    <m/>
    <m/>
    <m/>
    <n v="4.1500982793867724E-4"/>
    <n v="4.129842335806199E-6"/>
    <x v="44"/>
    <x v="25"/>
  </r>
  <r>
    <n v="2026"/>
    <n v="6"/>
    <n v="103"/>
    <x v="59"/>
    <s v="Terremoto y Erupcion Volcanica"/>
    <n v="205"/>
    <s v="f8809aff4d69bece79dabe35be0c708b890d7eafb841f121330667b77d2e2590"/>
    <s v="62494afd1a4895e2be1120874c058412e30b56ad7bf55525b0ac454fd367add2"/>
    <x v="25"/>
    <n v="49544.789509999995"/>
    <n v="335943.96785000002"/>
    <n v="63495.334809999913"/>
    <n v="343136.44370999996"/>
    <n v="489.08597999999995"/>
    <n v="-8446.0641599999981"/>
    <n v="-6443.4244200000021"/>
    <n v="-119650.45792"/>
    <n v="35563119.782749981"/>
    <n v="35274659.092"/>
    <n v="145.131"/>
    <n v="140.405"/>
    <n v="0"/>
    <n v="0"/>
    <n v="-2.2843899999999997"/>
    <n v="-243.51017999999999"/>
    <n v="429.94362999999998"/>
    <n v="487.82423999999997"/>
    <n v="0"/>
    <n v="0"/>
    <n v="0"/>
    <n v="0"/>
    <n v="0"/>
    <n v="0"/>
    <s v="Terremoto y Erupcion Volcanica"/>
    <s v="Daños Sin Autos"/>
    <s v="Riesgos Catastroficos"/>
    <x v="45"/>
    <x v="0"/>
    <n v="785158.79136999999"/>
    <n v="1638035.7448499999"/>
    <n v="558940177.29368985"/>
    <n v="533186385.44996989"/>
    <n v="535437122.91273993"/>
    <n v="512068683.5256899"/>
    <n v="9433065.3521900009"/>
    <n v="9697566.7351200003"/>
    <n v="907474.54581000016"/>
    <n v="276437.41434000002"/>
    <n v="102143.63737000001"/>
    <n v="468817.24304999999"/>
    <n v="0.52522470331977045"/>
    <n v="3.4642088786393175"/>
    <n v="-286399.17834000004"/>
    <n v="-85.252067531653992"/>
    <n v="48.505017821649943"/>
    <n v="71.657767036135041"/>
    <n v="6.3101617220066757"/>
    <n v="20.508952195103866"/>
    <n v="8.8640594329591656E-3"/>
    <n v="9.2531480149302785E-3"/>
    <n v="6.3006854079083088E-2"/>
    <n v="6.5605255438970056E-2"/>
    <m/>
    <m/>
    <m/>
    <n v="0"/>
    <m/>
    <n v="0"/>
    <m/>
    <n v="0"/>
    <m/>
    <n v="-105.79069695345531"/>
    <n v="0.98715926505507523"/>
    <n v="-2.514128833464035"/>
    <n v="5.3895283593155562E-2"/>
    <n v="-99.061891375547418"/>
    <n v="-11.865054102272577"/>
    <n v="-0.53132314112898937"/>
    <n v="-49.917605570399701"/>
    <s v="Resto"/>
    <n v="2025"/>
    <n v="2"/>
    <d v="2026-08-03T00:00:00"/>
    <n v="1.0336597699512124"/>
    <s v="56 Terremoto y Erupcion Volcanica"/>
    <n v="-85.252067531653992"/>
    <n v="-85.732314541909588"/>
    <n v="-105.79069695345531"/>
    <n v="-105.60213052862511"/>
    <n v="1.7854264529626153E-4"/>
    <n v="2.7586098897734091E-5"/>
    <m/>
    <m/>
    <m/>
    <m/>
    <n v="9.7115523448097275E-4"/>
    <n v="1.2000743154843476E-3"/>
    <x v="45"/>
    <x v="25"/>
  </r>
  <r>
    <n v="2026"/>
    <n v="6"/>
    <n v="9"/>
    <x v="16"/>
    <s v="Huracan y Otros Riesgos Hidrometeorologicos"/>
    <n v="9"/>
    <s v="19581e27de7ced00ff1ce50b2047e7a567c76b1cbaebabe5ef03f7c3017bb5b7"/>
    <s v="62494afd1a4895e2be1120874c058412e30b56ad7bf55525b0ac454fd367add2"/>
    <x v="25"/>
    <n v="76703.781140000006"/>
    <n v="37939.02461"/>
    <n v="151421.26715999999"/>
    <n v="113962.49715000001"/>
    <n v="14851.897400000002"/>
    <n v="20628.550650000001"/>
    <n v="21343.496579999992"/>
    <n v="30698.571199999998"/>
    <n v="35563119.782749981"/>
    <n v="35274659.092"/>
    <n v="145.131"/>
    <n v="140.405"/>
    <n v="0"/>
    <n v="0"/>
    <n v="8371.6899200000007"/>
    <n v="8825.3476699999992"/>
    <n v="14869.509840000001"/>
    <n v="158.33924999999999"/>
    <n v="0"/>
    <n v="0"/>
    <n v="0"/>
    <n v="0"/>
    <n v="0"/>
    <n v="0"/>
    <s v="Huracan y Otros Riesgos Hidrometeorologicos"/>
    <s v="Daños Sin Autos"/>
    <s v="Riesgos Catastroficos"/>
    <x v="46"/>
    <x v="0"/>
    <n v="2096632.9897100001"/>
    <n v="1704189.54003"/>
    <n v="558940177.29368985"/>
    <n v="533186385.44996989"/>
    <n v="535437122.91273993"/>
    <n v="512068683.5256899"/>
    <n v="14428806.951679999"/>
    <n v="15695578.629980002"/>
    <n v="1139589.9410999997"/>
    <n v="1835326.74049"/>
    <n v="133715.86934"/>
    <n v="51603.98403"/>
    <n v="0.53160168679829145"/>
    <n v="0.24171790989299985"/>
    <n v="38764.756530000006"/>
    <n v="102.17647113621986"/>
    <n v="57.36325951332293"/>
    <n v="73.51956505517893"/>
    <n v="3.6584267020719463"/>
    <n v="2.2262209524729353"/>
    <n v="1.3723075251342459E-2"/>
    <n v="1.4325450712632118E-2"/>
    <n v="7.1155276363597079E-3"/>
    <n v="7.408971849007173E-3"/>
    <m/>
    <m/>
    <m/>
    <n v="0"/>
    <m/>
    <n v="0"/>
    <m/>
    <n v="0"/>
    <m/>
    <n v="-28.003194931195996"/>
    <n v="19.362666584704954"/>
    <n v="54.372907216393514"/>
    <n v="1.303266803642025"/>
    <n v="-5.1403952225260952"/>
    <n v="9290.9184488369119"/>
    <n v="56.301048320231651"/>
    <n v="5573.6955113782587"/>
    <s v="Resto"/>
    <n v="2025"/>
    <n v="2"/>
    <d v="2026-08-03T00:00:00"/>
    <n v="1.0336597699512124"/>
    <s v="57 Huracan y Otros Riesgos Hidrometeorologicos"/>
    <n v="102.17647113621986"/>
    <n v="95.592860449393697"/>
    <n v="-28.003194931195996"/>
    <n v="-30.347676129252697"/>
    <n v="4.2578173142573229E-4"/>
    <n v="2.8260035340678877E-5"/>
    <m/>
    <m/>
    <m/>
    <m/>
    <n v="3.2254013722681722E-4"/>
    <n v="5.8427547963040392E-6"/>
    <x v="46"/>
    <x v="25"/>
  </r>
  <r>
    <n v="2026"/>
    <n v="6"/>
    <n v="103"/>
    <x v="59"/>
    <s v="Diversos"/>
    <n v="205"/>
    <s v="f8809aff4d69bece79dabe35be0c708b890d7eafb841f121330667b77d2e2590"/>
    <s v="62494afd1a4895e2be1120874c058412e30b56ad7bf55525b0ac454fd367add2"/>
    <x v="25"/>
    <n v="118056.23877"/>
    <n v="321757.18864000001"/>
    <n v="498272.23363999999"/>
    <n v="566916.55688000005"/>
    <n v="-83017.396869999982"/>
    <n v="7227.8051999999998"/>
    <n v="123194.35363"/>
    <n v="-168484.64787000004"/>
    <n v="35563119.782749981"/>
    <n v="35274659.092"/>
    <n v="145.131"/>
    <n v="140.405"/>
    <n v="6698.5981700000002"/>
    <n v="5170.91885"/>
    <n v="8251.0793599999997"/>
    <n v="-7083.7429599999996"/>
    <n v="18829.453369999999"/>
    <n v="26349.152249999999"/>
    <n v="0"/>
    <n v="0"/>
    <n v="0"/>
    <n v="0"/>
    <n v="0"/>
    <n v="0"/>
    <s v="Diversos"/>
    <s v="Daños Sin Autos"/>
    <s v="Diversos"/>
    <x v="52"/>
    <x v="0"/>
    <n v="785158.79136999999"/>
    <n v="1638035.7448499999"/>
    <n v="558940177.29368985"/>
    <n v="533186385.44996989"/>
    <n v="535437122.91273993"/>
    <n v="512068683.5256899"/>
    <n v="18731365.569540001"/>
    <n v="19037256.571589999"/>
    <n v="4255932.8630999988"/>
    <n v="5127603.960119999"/>
    <n v="118056.23877"/>
    <n v="321757.18864000001"/>
    <n v="0.63025964835141057"/>
    <n v="1.6901447297830201"/>
    <n v="-203700.94987000001"/>
    <n v="-63.308904062408388"/>
    <n v="100"/>
    <n v="100"/>
    <n v="15.035969802236718"/>
    <n v="19.642867358151843"/>
    <n v="2.1121444398864254E-2"/>
    <n v="2.2048571852430112E-2"/>
    <n v="6.0346099866833758E-2"/>
    <n v="6.2834771778004631E-2"/>
    <m/>
    <m/>
    <m/>
    <n v="0"/>
    <m/>
    <n v="0"/>
    <m/>
    <n v="0"/>
    <m/>
    <n v="-1248.5837619143358"/>
    <n v="-70.320211566062568"/>
    <n v="2.24635391381632"/>
    <n v="-1.9506275014293941"/>
    <n v="-216.47909031414096"/>
    <n v="-28.538674825866551"/>
    <n v="43.820068473926177"/>
    <n v="-26.884139925222833"/>
    <s v="Resto"/>
    <n v="2025"/>
    <n v="2"/>
    <d v="2026-08-03T00:00:00"/>
    <n v="1.0336597699512124"/>
    <s v="63 Diversos"/>
    <n v="-63.308904062408388"/>
    <n v="-64.503701310419203"/>
    <n v="-1248.5837619143358"/>
    <n v="-1211.1816434227171"/>
    <n v="1.4010925832263139E-3"/>
    <n v="3.9722722434004373E-5"/>
    <m/>
    <m/>
    <m/>
    <m/>
    <n v="1.6045045398711667E-3"/>
    <n v="2.8565892076133181E-4"/>
    <x v="52"/>
    <x v="25"/>
  </r>
  <r>
    <n v="2026"/>
    <n v="6"/>
    <n v="8"/>
    <x v="40"/>
    <s v="Miscelaneos"/>
    <n v="8"/>
    <s v="2c624232cdd221771294dfbb310aca000a0df6ac8b66b696d90ef06fdefb64a3"/>
    <s v="62494afd1a4895e2be1120874c058412e30b56ad7bf55525b0ac454fd367add2"/>
    <x v="25"/>
    <n v="33744.10482"/>
    <n v="30383.797690000003"/>
    <n v="53529.948779999992"/>
    <n v="53880.200620000003"/>
    <n v="8977.0529099999985"/>
    <n v="5904.2980699999998"/>
    <n v="18842.619839999996"/>
    <n v="8643.1750200000006"/>
    <n v="35563119.782749981"/>
    <n v="35274659.092"/>
    <n v="145.131"/>
    <n v="140.405"/>
    <n v="0"/>
    <n v="0"/>
    <n v="6253.5569999999998"/>
    <n v="4069.4220099999998"/>
    <n v="20261.248030000002"/>
    <n v="17459.411629999999"/>
    <n v="0"/>
    <n v="0"/>
    <n v="0"/>
    <n v="0"/>
    <n v="0"/>
    <n v="0"/>
    <s v="Miscelaneos"/>
    <s v="Daños Sin Autos"/>
    <s v="Diversos"/>
    <x v="53"/>
    <x v="0"/>
    <n v="2110711.4658499998"/>
    <n v="1860236.7715"/>
    <n v="558940177.29368985"/>
    <n v="533186385.44996989"/>
    <n v="535437122.91273993"/>
    <n v="512068683.5256899"/>
    <n v="8825960.7029900011"/>
    <n v="9299326.5157200005"/>
    <n v="1450320.2206299996"/>
    <n v="1811773.9441199994"/>
    <n v="149066.93312"/>
    <n v="116863.88282"/>
    <n v="0.38232783892373767"/>
    <n v="0.32673116315077078"/>
    <n v="3360.3071299999974"/>
    <n v="11.059536284056914"/>
    <n v="22.63688137518449"/>
    <n v="25.999305308722931"/>
    <n v="1.598707609541079"/>
    <n v="1.6333295930657288"/>
    <n v="6.037158570955525E-3"/>
    <n v="6.3021601185279177E-3"/>
    <n v="5.6985321679506734E-3"/>
    <n v="5.9335395167698602E-3"/>
    <m/>
    <m/>
    <m/>
    <n v="0"/>
    <m/>
    <n v="0"/>
    <m/>
    <n v="0"/>
    <m/>
    <n v="52.042678123125285"/>
    <n v="26.603322144374488"/>
    <n v="19.432390019971855"/>
    <n v="0.61897040269496395"/>
    <n v="53.671872433795585"/>
    <n v="16.047713745322834"/>
    <n v="30.864618955064433"/>
    <n v="23.307898892810513"/>
    <s v="Resto"/>
    <n v="2025"/>
    <n v="2"/>
    <d v="2026-08-03T00:00:00"/>
    <n v="1.0336597699512124"/>
    <s v="64 Miscelaneos"/>
    <n v="11.059536284056914"/>
    <n v="7.4430286566137749"/>
    <n v="52.042678123125299"/>
    <n v="47.091608421890641"/>
    <n v="1.5052095852952947E-4"/>
    <n v="1.4617457641609549E-5"/>
    <m/>
    <m/>
    <m/>
    <m/>
    <n v="1.5249338805650454E-4"/>
    <n v="1.0675325297385559E-5"/>
    <x v="53"/>
    <x v="25"/>
  </r>
  <r>
    <n v="2026"/>
    <n v="6"/>
    <n v="12"/>
    <x v="42"/>
    <s v="Tecnicos"/>
    <n v="12"/>
    <s v="6b51d431df5d7f141cbececcf79edf3dd861c3b4069f0b11661a3eefacbba918"/>
    <s v="62494afd1a4895e2be1120874c058412e30b56ad7bf55525b0ac454fd367add2"/>
    <x v="25"/>
    <n v="35060.003049999999"/>
    <n v="39705.009270000002"/>
    <n v="69074.539959999995"/>
    <n v="97141.147219999984"/>
    <n v="9424.5308699999987"/>
    <n v="42854.799940000004"/>
    <n v="307941.79810000001"/>
    <n v="50096.383580000016"/>
    <n v="35563119.782749981"/>
    <n v="35274659.092"/>
    <n v="145.131"/>
    <n v="140.405"/>
    <n v="46.674399999999999"/>
    <n v="681.23325"/>
    <n v="2408.7313899999999"/>
    <n v="10316.5519"/>
    <n v="11179.3627"/>
    <n v="23910.26755"/>
    <n v="0"/>
    <n v="0"/>
    <n v="0"/>
    <n v="0"/>
    <n v="0"/>
    <n v="0"/>
    <s v="Tecnicos"/>
    <s v="Daños Sin Autos"/>
    <s v="Diversos"/>
    <x v="54"/>
    <x v="0"/>
    <n v="2879749.4015600001"/>
    <n v="4354857.8661599997"/>
    <n v="558940177.29368985"/>
    <n v="533186385.44996989"/>
    <n v="535437122.91273993"/>
    <n v="512068683.5256899"/>
    <n v="9905404.8665500041"/>
    <n v="9737930.0558699984"/>
    <n v="2805612.6424699998"/>
    <n v="3315830.0159999998"/>
    <n v="132970.73548999999"/>
    <n v="135867.14487000002"/>
    <n v="0.35394820829985113"/>
    <n v="0.40773561775652645"/>
    <n v="-4645.0062200000029"/>
    <n v="-11.698791425568666"/>
    <n v="26.366706118307263"/>
    <n v="29.223407401392315"/>
    <n v="1.2174671529059962"/>
    <n v="0.91174064665882759"/>
    <n v="6.2725859536087794E-3"/>
    <n v="6.5479216045529432E-3"/>
    <n v="7.4467410184324021E-3"/>
    <n v="7.7538444641104577E-3"/>
    <m/>
    <m/>
    <m/>
    <n v="0"/>
    <m/>
    <n v="0"/>
    <m/>
    <n v="0"/>
    <m/>
    <n v="-78.008225722217674"/>
    <n v="26.881146748787859"/>
    <n v="107.9329805682224"/>
    <n v="0.3359170374176404"/>
    <n v="-76.651778488120641"/>
    <n v="-53.244510222973233"/>
    <n v="21.546231700667519"/>
    <n v="43.146952991749352"/>
    <s v="Resto"/>
    <n v="2025"/>
    <n v="2"/>
    <d v="2026-08-03T00:00:00"/>
    <n v="1.0336597699512124"/>
    <s v="65 Tecnicos"/>
    <n v="-11.698791425568666"/>
    <n v="-14.574204064651708"/>
    <n v="-78.008225722217674"/>
    <n v="-78.724358906973492"/>
    <n v="1.9423082221685413E-4"/>
    <n v="1.2527933415867481E-5"/>
    <m/>
    <m/>
    <m/>
    <m/>
    <n v="2.7493183931788962E-4"/>
    <n v="1.6624833398729624E-5"/>
    <x v="54"/>
    <x v="25"/>
  </r>
  <r>
    <n v="2026"/>
    <n v="6"/>
    <n v="10"/>
    <x v="17"/>
    <s v="Total General"/>
    <n v="10"/>
    <s v="4a44dc15364204a80fe80e9039455cc1608281820fe2b24f1e5233ade6af1dd5"/>
    <s v="62494afd1a4895e2be1120874c058412e30b56ad7bf55525b0ac454fd367add2"/>
    <x v="26"/>
    <n v="3435865.2452399996"/>
    <n v="3211255.1390500003"/>
    <n v="7235109.8867799994"/>
    <n v="6499424.1877900008"/>
    <n v="1904820.1932700006"/>
    <n v="1604347.2630800002"/>
    <n v="4204037.8309399998"/>
    <n v="3189459.3018199997"/>
    <n v="35563119.782749981"/>
    <n v="35274659.092"/>
    <n v="145.131"/>
    <n v="140.405"/>
    <n v="502.1754900000002"/>
    <n v="105.00368000000026"/>
    <n v="1640733.27621"/>
    <n v="1302983.01642"/>
    <n v="2584188.6623499999"/>
    <n v="2302379.2617800003"/>
    <n v="703097.16516999993"/>
    <n v="588089.41571999993"/>
    <n v="61100.825270000008"/>
    <n v="85613.062030000001"/>
    <n v="31.34545"/>
    <n v="33.47775"/>
    <s v="Total General"/>
    <s v="Totales"/>
    <s v="Total General"/>
    <x v="0"/>
    <x v="0"/>
    <n v="3435865.2452399996"/>
    <n v="3211255.1390500003"/>
    <n v="558940177.29368985"/>
    <n v="533186385.44996989"/>
    <n v="535437122.91273993"/>
    <n v="512068683.5256899"/>
    <n v="558940177.29368985"/>
    <n v="533186385.44996989"/>
    <n v="290994775.94425023"/>
    <n v="269811598.98249996"/>
    <n v="3435865.2452399996"/>
    <n v="3211255.1390500003"/>
    <n v="0.61471073020300282"/>
    <n v="0.6022762821184825"/>
    <n v="224610.10618999926"/>
    <n v="6.9944646707968072"/>
    <n v="100"/>
    <n v="100"/>
    <n v="100"/>
    <n v="100"/>
    <n v="0.61471073020300282"/>
    <n v="0.64169350577508266"/>
    <n v="0.6022762821184825"/>
    <n v="0.62711414354416295"/>
    <n v="0.12579113002294773"/>
    <n v="1.0931550057081539E-2"/>
    <n v="5.6080151818339991E-6"/>
    <n v="115007.74945"/>
    <n v="19.556167204471041"/>
    <n v="-24512.236759999993"/>
    <n v="-28.631421629809907"/>
    <n v="-2.1323000000000008"/>
    <n v="-6.3693049861475171"/>
    <n v="18.728671597766009"/>
    <n v="55.43931607646465"/>
    <n v="49.960130653294065"/>
    <n v="0.65458913724105228"/>
    <n v="25.921309451751952"/>
    <n v="12.23992090478303"/>
    <n v="63.491234216543468"/>
    <n v="56.59289232012307"/>
    <s v="Resto"/>
    <n v="2025"/>
    <n v="2"/>
    <d v="2026-08-03T00:00:00"/>
    <n v="1.0336597699512124"/>
    <s v="10 Total General"/>
    <n v="6.9944646707968072"/>
    <n v="3.5103307501721108"/>
    <n v="18.728671597766017"/>
    <n v="14.862428672608463"/>
    <n v="2.0344418405860487E-2"/>
    <n v="3.7786928182670894E-5"/>
    <n v="3331442.59442"/>
    <n v="3769929.3779699998"/>
    <n v="9.3676893781291046E-3"/>
    <n v="1.0669769172444405E-2"/>
    <n v="1.8394868679174795E-2"/>
    <n v="3.6273672000246197E-5"/>
    <x v="0"/>
    <x v="26"/>
  </r>
  <r>
    <n v="2026"/>
    <n v="6"/>
    <n v="12"/>
    <x v="42"/>
    <s v="Total General Sin Pensiones"/>
    <n v="12"/>
    <s v="6b51d431df5d7f141cbececcf79edf3dd861c3b4069f0b11661a3eefacbba918"/>
    <s v="62494afd1a4895e2be1120874c058412e30b56ad7bf55525b0ac454fd367add2"/>
    <x v="26"/>
    <n v="2879749.4015600001"/>
    <n v="4354857.8661599997"/>
    <n v="7024099.8169900002"/>
    <n v="7215040.6145199994"/>
    <n v="1440239.3403299998"/>
    <n v="1476732.1301600002"/>
    <n v="2748339.41396"/>
    <n v="2493124.1971499999"/>
    <n v="35563119.782749981"/>
    <n v="35274659.092"/>
    <n v="145.131"/>
    <n v="140.405"/>
    <n v="12591.808669999999"/>
    <n v="3038.0819099999999"/>
    <n v="347084.00693999999"/>
    <n v="352587.06836999999"/>
    <n v="684045.71609"/>
    <n v="691791.65708999999"/>
    <n v="0"/>
    <n v="0"/>
    <n v="0"/>
    <n v="0"/>
    <n v="0"/>
    <n v="0"/>
    <s v="Total General Sin Pensiones"/>
    <s v="Totales"/>
    <s v="Total General Sin Pensiones"/>
    <x v="1"/>
    <x v="0"/>
    <n v="2879749.4015600001"/>
    <n v="4354857.8661599997"/>
    <n v="558940177.29368985"/>
    <n v="533186385.44996989"/>
    <n v="535437122.91273993"/>
    <n v="512068683.5256899"/>
    <n v="535437122.91273993"/>
    <n v="512068683.5256899"/>
    <n v="272087211.59836"/>
    <n v="252694789.22596997"/>
    <n v="2879749.4015600001"/>
    <n v="4354857.8661599997"/>
    <n v="0.53783147979997503"/>
    <n v="0.85044409202608884"/>
    <n v="-1475108.4645999996"/>
    <n v="-33.872712036425469"/>
    <n v="100"/>
    <n v="100"/>
    <n v="100"/>
    <n v="100"/>
    <n v="0.51521603179491304"/>
    <n v="0.53783147979997503"/>
    <n v="0.81676088981244743"/>
    <n v="0.85044409202608884"/>
    <m/>
    <m/>
    <m/>
    <n v="0"/>
    <m/>
    <n v="0"/>
    <m/>
    <n v="0"/>
    <m/>
    <n v="-2.4711854699095981"/>
    <n v="50.012662197266266"/>
    <n v="33.909996044535532"/>
    <n v="0.52933003792034183"/>
    <n v="-1.5607666655049202"/>
    <n v="-1.1196927457296946"/>
    <n v="50.7398845977619"/>
    <n v="50.967233379648789"/>
    <s v="Resto"/>
    <n v="2025"/>
    <n v="2"/>
    <d v="2026-08-03T00:00:00"/>
    <n v="1.0336597699512124"/>
    <s v="11 Total General Sin Pensiones"/>
    <n v="-33.872712036425469"/>
    <n v="-36.026060135149052"/>
    <n v="-2.471185469909595"/>
    <n v="-5.6470829519720507"/>
    <n v="1.9751078813948896E-2"/>
    <n v="2.8926270066383093E-5"/>
    <m/>
    <m/>
    <m/>
    <m/>
    <n v="2.0420228128568522E-2"/>
    <n v="7.2325515366207876E-5"/>
    <x v="1"/>
    <x v="26"/>
  </r>
  <r>
    <n v="2026"/>
    <n v="6"/>
    <n v="23"/>
    <x v="28"/>
    <s v="Vida Total"/>
    <n v="17"/>
    <s v="4523540f1504cd17100c4835e85b7eefd49911580f8efff0599a8f283be6b9e3"/>
    <s v="62494afd1a4895e2be1120874c058412e30b56ad7bf55525b0ac454fd367add2"/>
    <x v="26"/>
    <n v="1074711.3102299999"/>
    <n v="2179411.2560200002"/>
    <n v="1980519.5458199997"/>
    <n v="3158594.4097999996"/>
    <n v="573000.39577999979"/>
    <n v="1086065.9705999997"/>
    <n v="1506827.8420500001"/>
    <n v="2089198.1849999998"/>
    <n v="35563119.782749981"/>
    <n v="35274659.092"/>
    <n v="145.131"/>
    <n v="140.405"/>
    <n v="-11180.760050000001"/>
    <n v="3191.14302"/>
    <n v="409631.88310000004"/>
    <n v="485662.50933999999"/>
    <n v="724228.91419000004"/>
    <n v="650927.04981"/>
    <n v="583632.83166999999"/>
    <n v="1719761.8052699999"/>
    <n v="421838.79476000002"/>
    <n v="407336.35785999999"/>
    <n v="69239.683799999999"/>
    <n v="52313.09289"/>
    <s v="Vida Total"/>
    <s v="Totales"/>
    <s v="Vida Total"/>
    <x v="2"/>
    <x v="0"/>
    <n v="12771305.68936"/>
    <n v="12724961.123440001"/>
    <n v="558940177.29368985"/>
    <n v="533186385.44996989"/>
    <n v="535437122.91273993"/>
    <n v="512068683.5256899"/>
    <n v="229504437.01060998"/>
    <n v="215530450.89256996"/>
    <n v="107972465.57320999"/>
    <n v="106915701.13472"/>
    <n v="1074711.3102299999"/>
    <n v="2179411.2560200002"/>
    <n v="0.4682747419738626"/>
    <n v="1.011184845108646"/>
    <n v="-1104699.9457900003"/>
    <n v="-50.687998547249059"/>
    <n v="100"/>
    <n v="100"/>
    <n v="8.4150464828773206"/>
    <n v="17.127056302006441"/>
    <n v="0.19227662527922071"/>
    <n v="0.20071662278170901"/>
    <n v="0.40875223289520762"/>
    <n v="0.42560916653100928"/>
    <n v="0.25430132823228102"/>
    <n v="0.18380420015169399"/>
    <n v="3.0169213589887615E-2"/>
    <n v="-1136128.9735999999"/>
    <n v="-66.063158869936032"/>
    <n v="14502.43690000003"/>
    <n v="3.5603099551905215"/>
    <n v="16926.590909999999"/>
    <n v="32.356318418396611"/>
    <n v="-47.240737552669621"/>
    <n v="53.316680519289541"/>
    <n v="49.832998136540461"/>
    <n v="0.53069122089416476"/>
    <n v="-15.655033027631305"/>
    <n v="11.261148910833585"/>
    <n v="56.561105898146167"/>
    <n v="74.610896794312154"/>
    <s v="Resto"/>
    <n v="2025"/>
    <n v="2"/>
    <d v="2026-08-03T00:00:00"/>
    <n v="1.0336597699512124"/>
    <s v="12 Vida Total"/>
    <n v="-50.687998547249059"/>
    <n v="-52.29377897228369"/>
    <n v="-47.240737552669621"/>
    <n v="-48.958773494860345"/>
    <n v="5.5690264462699302E-3"/>
    <n v="2.1928123397068758E-5"/>
    <m/>
    <m/>
    <m/>
    <m/>
    <n v="8.9395502894238713E-3"/>
    <n v="1.0224947909773963E-4"/>
    <x v="2"/>
    <x v="26"/>
  </r>
  <r>
    <n v="2026"/>
    <n v="6"/>
    <n v="98"/>
    <x v="58"/>
    <s v="Vida Individual"/>
    <n v="205"/>
    <s v="f8809aff4d69bece79dabe35be0c708b890d7eafb841f121330667b77d2e2590"/>
    <s v="62494afd1a4895e2be1120874c058412e30b56ad7bf55525b0ac454fd367add2"/>
    <x v="26"/>
    <n v="44155.351419999999"/>
    <n v="67669.440439999991"/>
    <n v="110192.07138000001"/>
    <n v="139480.64076999997"/>
    <n v="3294.43905"/>
    <n v="-30558.446049999999"/>
    <n v="8613.9546599999994"/>
    <n v="-24358.179090000001"/>
    <n v="35563119.782749981"/>
    <n v="35274659.092"/>
    <n v="145.131"/>
    <n v="140.405"/>
    <n v="0"/>
    <n v="0"/>
    <n v="3294.43905"/>
    <n v="-30558.446050000002"/>
    <n v="46708.025379999999"/>
    <n v="71258.593859999994"/>
    <n v="0"/>
    <n v="0"/>
    <n v="0"/>
    <n v="0"/>
    <n v="44155.351420000006"/>
    <n v="67669.440440000006"/>
    <s v="Vida Individual"/>
    <s v="Vida"/>
    <s v="Vida"/>
    <x v="3"/>
    <x v="0"/>
    <n v="1394747.67365"/>
    <n v="1790791.82225"/>
    <n v="558940177.29368985"/>
    <n v="533186385.44996989"/>
    <n v="535437122.91273993"/>
    <n v="512068683.5256899"/>
    <n v="171635604.89679998"/>
    <n v="160803690.49424002"/>
    <n v="79251984.91757001"/>
    <n v="77260926.294649988"/>
    <n v="1290246.3930799998"/>
    <n v="1476740.3871900002"/>
    <n v="2.5726218896451852E-2"/>
    <n v="4.2082019530779308E-2"/>
    <n v="-23514.089019999992"/>
    <n v="-34.748460851910053"/>
    <n v="3.4222418025595065"/>
    <n v="4.5823518491807533"/>
    <n v="3.165830798946391"/>
    <n v="3.7787441063349423"/>
    <n v="7.899834940081429E-3"/>
    <n v="8.2465988125361989E-3"/>
    <n v="1.269151694165859E-2"/>
    <n v="1.3214914838002408E-2"/>
    <m/>
    <m/>
    <n v="2.5726218896451859E-2"/>
    <n v="0"/>
    <m/>
    <n v="0"/>
    <m/>
    <n v="-23514.089019999999"/>
    <n v="-34.748460851910068"/>
    <n v="-110.7807806869813"/>
    <n v="7.4610187532281671"/>
    <n v="-45.158413977273909"/>
    <n v="4.1569167679857437E-3"/>
    <n v="-110.7807806869813"/>
    <n v="-34.452782675215133"/>
    <n v="7.0532612397925352"/>
    <n v="-42.883874624353986"/>
    <s v="Resto"/>
    <n v="2025"/>
    <n v="2"/>
    <d v="2026-08-03T00:00:00"/>
    <n v="1.0336597699512124"/>
    <s v="13 Vida Individual"/>
    <n v="-34.748460851910053"/>
    <n v="-36.873291343079231"/>
    <n v="-110.7807806869813"/>
    <n v="-110.42971875309624"/>
    <n v="3.0984928221468658E-4"/>
    <n v="6.6183833870815643E-8"/>
    <m/>
    <m/>
    <m/>
    <m/>
    <n v="3.947623660371871E-4"/>
    <n v="1.770896367788891E-7"/>
    <x v="3"/>
    <x v="26"/>
  </r>
  <r>
    <n v="2026"/>
    <n v="6"/>
    <n v="94"/>
    <x v="41"/>
    <s v="Vida Gpo y Col"/>
    <n v="7"/>
    <s v="7902699be42c8a8e46fbbb4501726517e86b22c56a189f7625a6da49081b2451"/>
    <s v="62494afd1a4895e2be1120874c058412e30b56ad7bf55525b0ac454fd367add2"/>
    <x v="26"/>
    <n v="358866.21243999997"/>
    <n v="693005.80028999993"/>
    <n v="761038.83816999989"/>
    <n v="1287070.2261699999"/>
    <n v="109458.32621999999"/>
    <n v="125320.96960000004"/>
    <n v="254884.28615999999"/>
    <n v="249924.86676000003"/>
    <n v="35563119.782749981"/>
    <n v="35274659.092"/>
    <n v="145.131"/>
    <n v="140.405"/>
    <n v="7726.6024400000006"/>
    <n v="11141.18074"/>
    <n v="66225.849860000002"/>
    <n v="76481.570030000003"/>
    <n v="299926.53437000001"/>
    <n v="335003.31954"/>
    <n v="358866.21243999997"/>
    <n v="693005.80028999993"/>
    <n v="0"/>
    <n v="0"/>
    <n v="0"/>
    <n v="0"/>
    <s v="Vida Gpo y Col"/>
    <s v="Vida"/>
    <s v="Vida"/>
    <x v="4"/>
    <x v="0"/>
    <n v="3631207.3068499998"/>
    <n v="3833520.1551100002"/>
    <n v="558940177.29368985"/>
    <n v="533186385.44996989"/>
    <n v="535437122.91273993"/>
    <n v="512068683.5256899"/>
    <n v="57868832.11381001"/>
    <n v="54726760.39833001"/>
    <n v="28720480.655640002"/>
    <n v="29654774.840070006"/>
    <n v="1242287.0023800002"/>
    <n v="1498652.18417"/>
    <n v="0.62013729901136017"/>
    <n v="1.2663015227759526"/>
    <n v="-334139.58784999995"/>
    <n v="-48.21598718368211"/>
    <n v="28.887544645679814"/>
    <n v="46.241937095885127"/>
    <n v="9.8828346088372818"/>
    <n v="18.077531152829287"/>
    <n v="6.4204762337461585E-2"/>
    <n v="6.702303540101838E-2"/>
    <n v="0.12997439904718389"/>
    <n v="0.13533454057735453"/>
    <n v="0.62013729901136017"/>
    <m/>
    <m/>
    <n v="-334139.58784999995"/>
    <n v="-48.21598718368211"/>
    <n v="0"/>
    <m/>
    <n v="0"/>
    <m/>
    <n v="-12.657613032065186"/>
    <n v="30.501151244017066"/>
    <n v="18.083682639821681"/>
    <n v="0.38111592745403805"/>
    <n v="-13.409400677806671"/>
    <n v="-10.470578386555884"/>
    <n v="22.080690526134457"/>
    <n v="22.830093186843172"/>
    <s v="Resto"/>
    <n v="2025"/>
    <n v="2"/>
    <d v="2026-08-03T00:00:00"/>
    <n v="1.0336597699512124"/>
    <s v="14 Vida Gpo y Col"/>
    <n v="-48.21598718368211"/>
    <n v="-49.902265405219318"/>
    <n v="-12.657613032065186"/>
    <n v="-15.501802907491241"/>
    <n v="2.1399664675626814E-3"/>
    <n v="3.8457026962510513E-5"/>
    <m/>
    <m/>
    <m/>
    <m/>
    <n v="3.6427054316212166E-3"/>
    <n v="1.6035195465846964E-4"/>
    <x v="4"/>
    <x v="26"/>
  </r>
  <r>
    <n v="2026"/>
    <n v="6"/>
    <n v="79"/>
    <x v="1"/>
    <s v="Accidentes y Enfermedades Total"/>
    <n v="51"/>
    <s v="031b4af5197ec30a926f48cf40e11a7dbc470048a21e4003b7a3c07c5dab1baa"/>
    <s v="62494afd1a4895e2be1120874c058412e30b56ad7bf55525b0ac454fd367add2"/>
    <x v="26"/>
    <n v="277237.51152999996"/>
    <n v="297170.93857999996"/>
    <n v="560610.44128999999"/>
    <n v="559607.02356000012"/>
    <n v="29245.316500000001"/>
    <n v="3695.8506800000018"/>
    <n v="2293.3283599999963"/>
    <n v="26016.762610000005"/>
    <n v="35563119.782749981"/>
    <n v="35274659.092"/>
    <n v="145.131"/>
    <n v="140.405"/>
    <n v="0"/>
    <n v="0"/>
    <n v="29245.316500000001"/>
    <n v="3695.85068"/>
    <n v="286404.13952999999"/>
    <n v="320594.60657999996"/>
    <n v="0"/>
    <n v="0"/>
    <n v="0"/>
    <n v="0"/>
    <n v="0"/>
    <n v="0"/>
    <s v="Accidentes y Enfermedades Total"/>
    <s v="Totales"/>
    <s v="Accidentes y Enfermedades Total"/>
    <x v="18"/>
    <x v="0"/>
    <n v="55806634.746509999"/>
    <n v="49586162.051349998"/>
    <n v="558940177.29368985"/>
    <n v="533186385.44996989"/>
    <n v="535437122.91273993"/>
    <n v="512068683.5256899"/>
    <n v="104862690.40417002"/>
    <n v="96161356.508719951"/>
    <n v="73824842.736680001"/>
    <n v="63674470.30387"/>
    <n v="277237.51152999996"/>
    <n v="297170.93857999996"/>
    <n v="0.26438145966067567"/>
    <n v="0.30903363821937391"/>
    <n v="-19933.427049999998"/>
    <n v="-6.7077309595782726"/>
    <n v="100"/>
    <n v="100"/>
    <n v="0.49678234996482684"/>
    <n v="0.59930215666269615"/>
    <n v="4.9600569576577082E-2"/>
    <n v="5.1777790456860297E-2"/>
    <n v="5.5734907471279418E-2"/>
    <n v="5.8033413903369704E-2"/>
    <m/>
    <m/>
    <m/>
    <n v="0"/>
    <m/>
    <n v="0"/>
    <m/>
    <n v="0"/>
    <m/>
    <n v="691.30135473979658"/>
    <n v="10.548830978392099"/>
    <n v="1.2436783683021748"/>
    <n v="3.9614465017301578E-2"/>
    <n v="691.30135473979703"/>
    <n v="-10.664704380005908"/>
    <n v="10.211205937174187"/>
    <n v="1.1528112463981053"/>
    <s v="Resto"/>
    <n v="2025"/>
    <n v="2"/>
    <d v="2026-08-03T00:00:00"/>
    <n v="1.0336597699512124"/>
    <s v="28 Accidentes y Enfermedades Total"/>
    <n v="-6.7077309595782726"/>
    <n v="-9.7456709137233659"/>
    <n v="691.30135473979658"/>
    <n v="665.53366759852247"/>
    <n v="1.5763815005958115E-3"/>
    <n v="6.9897556212309472E-6"/>
    <m/>
    <m/>
    <m/>
    <m/>
    <n v="1.5838168756039158E-3"/>
    <n v="9.5501789551102893E-6"/>
    <x v="18"/>
    <x v="26"/>
  </r>
  <r>
    <n v="2026"/>
    <n v="6"/>
    <n v="16"/>
    <x v="50"/>
    <s v="Accidentes Personales"/>
    <n v="14"/>
    <s v="8527a891e224136950ff32ca212b45bc93f69fbb801c3b1ebedac52775f99e61"/>
    <s v="62494afd1a4895e2be1120874c058412e30b56ad7bf55525b0ac454fd367add2"/>
    <x v="26"/>
    <n v="10597.65934"/>
    <n v="7374.0716299999995"/>
    <n v="26302.34721"/>
    <n v="22118.05357"/>
    <n v="6551.9280200000003"/>
    <n v="6329.6010000000006"/>
    <n v="11435.050759999998"/>
    <n v="11977.177950000001"/>
    <n v="35563119.782749981"/>
    <n v="35274659.092"/>
    <n v="145.131"/>
    <n v="140.405"/>
    <n v="0"/>
    <n v="0"/>
    <n v="6551.9280199999994"/>
    <n v="6329.6009999999997"/>
    <n v="10300.111989999999"/>
    <n v="9936.8634000000002"/>
    <n v="0"/>
    <n v="0"/>
    <n v="0"/>
    <n v="0"/>
    <n v="0"/>
    <n v="0"/>
    <s v="Accidentes Personales"/>
    <s v="Accidentes y Enfermedades"/>
    <s v="Accidentes Personales"/>
    <x v="19"/>
    <x v="0"/>
    <n v="2810084.57234"/>
    <n v="2671500.3155200002"/>
    <n v="558940177.29368985"/>
    <n v="533186385.44996989"/>
    <n v="535437122.91273993"/>
    <n v="512068683.5256899"/>
    <n v="3258047.170789999"/>
    <n v="3201354.5602400005"/>
    <n v="762805.7273899999"/>
    <n v="869289.54186999996"/>
    <n v="1559693.10895"/>
    <n v="1394067.4186500001"/>
    <n v="0.32527642432599646"/>
    <n v="0.23034223455233827"/>
    <n v="3223.5877100000007"/>
    <n v="43.715166759235835"/>
    <n v="0.67947080609559429"/>
    <n v="0.52896090471298518"/>
    <n v="0.37712955134212095"/>
    <n v="0.27602735388652411"/>
    <n v="1.8960274767350566E-3"/>
    <n v="1.9792537510939633E-3"/>
    <n v="1.3830194902251353E-3"/>
    <n v="1.4400551854153859E-3"/>
    <m/>
    <m/>
    <m/>
    <n v="0"/>
    <m/>
    <n v="0"/>
    <m/>
    <n v="0"/>
    <m/>
    <n v="3.5124966012865633"/>
    <n v="61.824293551975984"/>
    <n v="85.835903386796915"/>
    <n v="0.85892485920601824"/>
    <n v="3.5124966012865633"/>
    <n v="3.6555659002014629"/>
    <n v="63.61026002786209"/>
    <n v="63.698178642568436"/>
    <s v="Resto"/>
    <n v="2025"/>
    <n v="2"/>
    <d v="2026-08-03T00:00:00"/>
    <n v="1.0336597699512124"/>
    <s v="29 Accidentes Personales"/>
    <n v="43.715166759235835"/>
    <n v="39.035271505264291"/>
    <n v="3.5124966012865535"/>
    <n v="0.14174838803315812"/>
    <n v="7.3959617071497891E-5"/>
    <n v="1.0580475222230571E-5"/>
    <m/>
    <m/>
    <m/>
    <m/>
    <n v="6.2599190190330907E-5"/>
    <n v="5.3057545018564419E-6"/>
    <x v="19"/>
    <x v="26"/>
  </r>
  <r>
    <n v="2026"/>
    <n v="6"/>
    <n v="715"/>
    <x v="44"/>
    <s v="AP Individual"/>
    <n v="251"/>
    <s v="c75d3f1f5bcd6914d0331ce5ec17c0db8f2070a2d4285f8e3ff11c6ca19168ff"/>
    <s v="62494afd1a4895e2be1120874c058412e30b56ad7bf55525b0ac454fd367add2"/>
    <x v="26"/>
    <n v="5.5445399999999996"/>
    <n v="9.3449899999999992"/>
    <n v="11.53322"/>
    <n v="20.0227"/>
    <n v="-0.31157000000000001"/>
    <n v="-2.861E-2"/>
    <n v="-0.98357000000000006"/>
    <n v="-0.72313000000000005"/>
    <n v="35563119.782749981"/>
    <n v="35274659.092"/>
    <n v="145.131"/>
    <n v="140.405"/>
    <n v="0"/>
    <n v="0"/>
    <n v="-0.31157000000000001"/>
    <n v="-2.861E-2"/>
    <n v="4.7508599999999994"/>
    <n v="8.08263"/>
    <n v="0"/>
    <n v="0"/>
    <n v="0"/>
    <n v="0"/>
    <n v="0"/>
    <n v="0"/>
    <s v="AP Individual"/>
    <s v="Accidentes y Enfermedades"/>
    <s v="Accidentes Personales"/>
    <x v="20"/>
    <x v="0"/>
    <n v="75686.340590000007"/>
    <n v="60253.779270000006"/>
    <n v="558940177.29368985"/>
    <n v="533186385.44996989"/>
    <n v="535437122.91273993"/>
    <n v="512068683.5256899"/>
    <n v="1831690.0583299999"/>
    <n v="1927936.4523199999"/>
    <n v="148204.84184000004"/>
    <n v="240716.59444999998"/>
    <n v="75686.340590000007"/>
    <n v="60253.779270000006"/>
    <n v="3.027007748819199E-4"/>
    <n v="4.8471462784754237E-4"/>
    <n v="-3.8004499999999997"/>
    <n v="-40.668315321899748"/>
    <n v="7.3256811688588459E-3"/>
    <n v="1.5509383997516009E-2"/>
    <n v="7.3256811688588459E-3"/>
    <n v="1.5509383997516009E-2"/>
    <n v="9.9197377917005124E-7"/>
    <n v="1.0355165457781663E-6"/>
    <n v="1.7526685329959277E-6"/>
    <n v="1.8249485470695011E-6"/>
    <m/>
    <m/>
    <m/>
    <n v="0"/>
    <m/>
    <n v="0"/>
    <m/>
    <n v="0"/>
    <m/>
    <n v="989.02481649772812"/>
    <n v="-5.6194021505841789"/>
    <n v="-0.30615335061888782"/>
    <n v="-2.102292989431255E-4"/>
    <n v="989.02481649772812"/>
    <n v="-41.221359879148253"/>
    <n v="-6.5581810451160436"/>
    <n v="-0.35396894327712636"/>
    <s v="Resto"/>
    <n v="2025"/>
    <n v="2"/>
    <d v="2026-08-03T00:00:00"/>
    <n v="1.0336597699512124"/>
    <s v="30 AP Individual"/>
    <n v="-40.668315321899748"/>
    <n v="-42.600373543704194"/>
    <n v="989.0248164977279"/>
    <n v="953.5621566747526"/>
    <n v="3.243028190567867E-8"/>
    <n v="9.1627759114114755E-12"/>
    <m/>
    <m/>
    <m/>
    <m/>
    <n v="5.6668856572623756E-8"/>
    <n v="2.349482704493815E-11"/>
    <x v="20"/>
    <x v="26"/>
  </r>
  <r>
    <n v="2026"/>
    <n v="6"/>
    <n v="104"/>
    <x v="53"/>
    <s v="AP Gpo y Col"/>
    <n v="225"/>
    <s v="0e6523810856a138a75dec70a9cf3778a5c70b83ac915f22c33f05db97cb3e68"/>
    <s v="62494afd1a4895e2be1120874c058412e30b56ad7bf55525b0ac454fd367add2"/>
    <x v="26"/>
    <n v="5640.4808600000006"/>
    <n v="646.26081000000011"/>
    <n v="16775.54034"/>
    <n v="9797.8776600000001"/>
    <n v="203.35583000000003"/>
    <n v="-36.164429999999996"/>
    <n v="1353.32662"/>
    <n v="440.01240000000001"/>
    <n v="35563119.782749981"/>
    <n v="35274659.092"/>
    <n v="145.131"/>
    <n v="140.405"/>
    <n v="0"/>
    <n v="0"/>
    <n v="203.35583"/>
    <n v="-36.164430000000003"/>
    <n v="5197.3899800000008"/>
    <n v="849.4309300000001"/>
    <n v="0"/>
    <n v="0"/>
    <n v="0"/>
    <n v="0"/>
    <n v="0"/>
    <n v="0"/>
    <s v="AP Gpo y Col"/>
    <s v="Accidentes y Enfermedades"/>
    <s v="Accidentes Personales"/>
    <x v="21"/>
    <x v="0"/>
    <n v="2536028.02079"/>
    <n v="2462424.9121500002"/>
    <n v="558940177.29368985"/>
    <n v="533186385.44996989"/>
    <n v="535437122.91273993"/>
    <n v="512068683.5256899"/>
    <n v="1426357.1124600004"/>
    <n v="1273418.1079200001"/>
    <n v="614600.88751999999"/>
    <n v="628572.9474200001"/>
    <n v="51510.861600000004"/>
    <n v="29507.031230000001"/>
    <n v="0.39544661086114768"/>
    <n v="5.0750087970368341E-2"/>
    <n v="4994.2200500000008"/>
    <n v="772.78708111667788"/>
    <n v="10.950080594264415"/>
    <n v="2.1901925848200627"/>
    <n v="0.22241398019896211"/>
    <n v="2.6244894080272071E-2"/>
    <n v="1.0091385606435415E-3"/>
    <n v="1.0534347766767058E-3"/>
    <n v="1.2120729779223521E-4"/>
    <n v="1.2620588424786533E-4"/>
    <m/>
    <m/>
    <m/>
    <n v="0"/>
    <m/>
    <n v="0"/>
    <m/>
    <n v="0"/>
    <m/>
    <n v="-662.30895938357128"/>
    <n v="3.6052924395527515"/>
    <n v="-5.5959497219087124"/>
    <n v="3.3087461168591716E-2"/>
    <n v="-662.30895938357105"/>
    <n v="511.86728625481067"/>
    <n v="3.9126529042948581"/>
    <n v="-4.2574891874963861"/>
    <s v="Resto"/>
    <n v="2025"/>
    <n v="2"/>
    <d v="2026-08-03T00:00:00"/>
    <n v="1.0336597699512124"/>
    <s v="31 AP Gpo y Col"/>
    <n v="772.78708111667788"/>
    <n v="744.36591854384778"/>
    <n v="-662.30895938357116"/>
    <n v="-643.99810820741482"/>
    <n v="4.7171171827666922E-5"/>
    <n v="1.5637802204156797E-5"/>
    <m/>
    <m/>
    <m/>
    <m/>
    <n v="2.7730252355109676E-5"/>
    <n v="2.5755714290001252E-7"/>
    <x v="21"/>
    <x v="26"/>
  </r>
  <r>
    <n v="2026"/>
    <n v="6"/>
    <n v="104"/>
    <x v="53"/>
    <s v="Gastos Medicos"/>
    <n v="225"/>
    <s v="0e6523810856a138a75dec70a9cf3778a5c70b83ac915f22c33f05db97cb3e68"/>
    <s v="62494afd1a4895e2be1120874c058412e30b56ad7bf55525b0ac454fd367add2"/>
    <x v="26"/>
    <n v="22332.934390000002"/>
    <n v="14213.65631"/>
    <n v="40415.21817"/>
    <n v="47616.903640000004"/>
    <n v="10750.369550000001"/>
    <n v="5382.6319799999992"/>
    <n v="21282.269730000007"/>
    <n v="12119.181759999999"/>
    <n v="35563119.782749981"/>
    <n v="35274659.092"/>
    <n v="145.131"/>
    <n v="140.405"/>
    <n v="0"/>
    <n v="0"/>
    <n v="12035.971519999999"/>
    <n v="4954.0162799999998"/>
    <n v="22732.38492"/>
    <n v="19790.941030000002"/>
    <n v="0"/>
    <n v="0"/>
    <n v="0"/>
    <n v="0"/>
    <n v="0"/>
    <n v="0"/>
    <s v="Gastos Medicos"/>
    <s v="Accidentes y Enfermedades"/>
    <s v="Gastos Medicos"/>
    <x v="22"/>
    <x v="0"/>
    <n v="2536028.02079"/>
    <n v="2462424.9121500002"/>
    <n v="558940177.29368985"/>
    <n v="533186385.44996989"/>
    <n v="535437122.91273993"/>
    <n v="512068683.5256899"/>
    <n v="98610475.131789997"/>
    <n v="90208136.069440037"/>
    <n v="71280271.095210001"/>
    <n v="60948248.666680008"/>
    <n v="51510.861600000004"/>
    <n v="29507.031230000001"/>
    <n v="2.2647628824577402E-2"/>
    <n v="1.5756512582256077E-2"/>
    <n v="8119.2780800000019"/>
    <n v="57.123078699234433"/>
    <n v="43.355777201754279"/>
    <n v="48.170404535814086"/>
    <n v="0.88062648389204512"/>
    <n v="0.57722191811281376"/>
    <n v="3.9955858063617728E-3"/>
    <n v="4.1709723577831931E-3"/>
    <n v="2.6657950573896827E-3"/>
    <n v="2.7757323904551794E-3"/>
    <m/>
    <m/>
    <m/>
    <n v="0"/>
    <m/>
    <n v="0"/>
    <m/>
    <n v="0"/>
    <m/>
    <n v="99.723287602508591"/>
    <n v="48.136842934592977"/>
    <n v="37.869439520730886"/>
    <n v="1.5081830336532518E-2"/>
    <n v="142.95381443518389"/>
    <n v="14.862577204091632"/>
    <n v="52.946365119001335"/>
    <n v="25.031736856223652"/>
    <s v="Resto"/>
    <n v="2025"/>
    <n v="2"/>
    <d v="2026-08-03T00:00:00"/>
    <n v="1.0336597699512124"/>
    <s v="32 Gastos Medicos"/>
    <n v="57.123078699234433"/>
    <n v="52.006572439837207"/>
    <n v="99.723287602508591"/>
    <n v="93.219561608686092"/>
    <n v="1.1364362411647458E-4"/>
    <n v="5.1291509137582919E-8"/>
    <m/>
    <m/>
    <m/>
    <m/>
    <n v="1.3476681380670966E-4"/>
    <n v="2.4826768875479404E-8"/>
    <x v="22"/>
    <x v="26"/>
  </r>
  <r>
    <n v="2026"/>
    <n v="6"/>
    <n v="707"/>
    <x v="26"/>
    <s v="GMM. Individual"/>
    <n v="9"/>
    <s v="19581e27de7ced00ff1ce50b2047e7a567c76b1cbaebabe5ef03f7c3017bb5b7"/>
    <s v="62494afd1a4895e2be1120874c058412e30b56ad7bf55525b0ac454fd367add2"/>
    <x v="26"/>
    <n v="1401.2687700000001"/>
    <n v="1466.5206699999999"/>
    <n v="2282.7444"/>
    <n v="2747.8726199999996"/>
    <n v="741.49653000000001"/>
    <n v="761.93867999999986"/>
    <n v="1323.1359800000002"/>
    <n v="1239.1235399999998"/>
    <n v="35563119.782749981"/>
    <n v="35274659.092"/>
    <n v="145.131"/>
    <n v="140.405"/>
    <n v="0"/>
    <n v="0"/>
    <n v="180.49653000000001"/>
    <n v="381.93867999999998"/>
    <n v="85.024169999999998"/>
    <n v="359.01539000000002"/>
    <n v="0"/>
    <n v="0"/>
    <n v="0"/>
    <n v="0"/>
    <n v="0"/>
    <n v="0"/>
    <s v="GMM. Individual"/>
    <s v="Accidentes y Enfermedades"/>
    <s v="Gastos Medicos"/>
    <x v="23"/>
    <x v="0"/>
    <n v="397690.09380999999"/>
    <n v="408268.24757999997"/>
    <n v="558940177.29368985"/>
    <n v="533186385.44996989"/>
    <n v="535437122.91273993"/>
    <n v="512068683.5256899"/>
    <n v="47491324.482370012"/>
    <n v="42836881.990619987"/>
    <n v="33535124.903859999"/>
    <n v="29112160.675519999"/>
    <n v="397690.09380999999"/>
    <n v="408268.24757999997"/>
    <n v="2.9505784167383809E-3"/>
    <n v="3.423500035135901E-3"/>
    <n v="-65.25189999999975"/>
    <n v="-4.449436092844139"/>
    <n v="0.35235194233162587"/>
    <n v="0.35920517421885367"/>
    <n v="0.35235194233162587"/>
    <n v="0.35920517421885367"/>
    <n v="2.5070102793196001E-4"/>
    <n v="2.6170556915762537E-4"/>
    <n v="2.7504840896534988E-4"/>
    <n v="2.8639139966590561E-4"/>
    <m/>
    <m/>
    <m/>
    <n v="0"/>
    <m/>
    <n v="0"/>
    <m/>
    <n v="0"/>
    <m/>
    <n v="-2.6829127509315875"/>
    <n v="52.916081901975161"/>
    <n v="51.955536364857366"/>
    <n v="2.2111041247818682E-3"/>
    <n v="-52.742013456191451"/>
    <n v="-76.317402437817506"/>
    <n v="212.28849396589231"/>
    <n v="106.38504382778686"/>
    <s v="Resto"/>
    <n v="2025"/>
    <n v="2"/>
    <d v="2026-08-03T00:00:00"/>
    <n v="1.0336597699512124"/>
    <s v="33 GMM. Individual"/>
    <n v="-4.449436092844139"/>
    <n v="-7.560914447056664"/>
    <n v="-2.682912750931592"/>
    <n v="-5.8519156127536336"/>
    <n v="6.4188530532331233E-6"/>
    <n v="8.7059129933223704E-10"/>
    <m/>
    <m/>
    <m/>
    <m/>
    <n v="7.7771129459373507E-6"/>
    <n v="1.1720352490575515E-9"/>
    <x v="23"/>
    <x v="26"/>
  </r>
  <r>
    <n v="2026"/>
    <n v="6"/>
    <n v="50"/>
    <x v="22"/>
    <s v="GMM. Gpo y Col"/>
    <n v="38"/>
    <s v="aea92132c4cbeb263e6ac2bf6c183b5d81737f179f21efdc5863739672f0f470"/>
    <s v="62494afd1a4895e2be1120874c058412e30b56ad7bf55525b0ac454fd367add2"/>
    <x v="26"/>
    <n v="0"/>
    <n v="0"/>
    <n v="0"/>
    <n v="0"/>
    <n v="-1.1399999999999999"/>
    <n v="0"/>
    <n v="-1.1399999999999999"/>
    <n v="0"/>
    <n v="35563119.782749981"/>
    <n v="35274659.092"/>
    <n v="145.131"/>
    <n v="140.405"/>
    <n v="0"/>
    <n v="0"/>
    <n v="-1.1399999999999999"/>
    <n v="0"/>
    <n v="0"/>
    <n v="0"/>
    <n v="0"/>
    <n v="0"/>
    <n v="0"/>
    <n v="0"/>
    <n v="0"/>
    <n v="0"/>
    <s v="GMM. Gpo y Col"/>
    <s v="Accidentes y Enfermedades"/>
    <s v="Gastos Medicos"/>
    <x v="24"/>
    <x v="0"/>
    <n v="27984284.840740003"/>
    <n v="26568293.871599998"/>
    <n v="558940177.29368985"/>
    <n v="533186385.44996989"/>
    <n v="535437122.91273993"/>
    <n v="512068683.5256899"/>
    <n v="51119150.649419993"/>
    <n v="47371254.078819998"/>
    <n v="37745146.191339992"/>
    <n v="31836731.141160015"/>
    <n v="336456.25926999998"/>
    <n v="455128.81404999999"/>
    <m/>
    <m/>
    <m/>
    <m/>
    <m/>
    <m/>
    <m/>
    <m/>
    <m/>
    <m/>
    <m/>
    <m/>
    <m/>
    <m/>
    <m/>
    <n v="0"/>
    <m/>
    <n v="0"/>
    <m/>
    <n v="0"/>
    <m/>
    <m/>
    <m/>
    <m/>
    <n v="-3.0202558872630735E-6"/>
    <m/>
    <m/>
    <m/>
    <m/>
    <s v="Resto"/>
    <n v="2025"/>
    <n v="2"/>
    <d v="2026-08-03T00:00:00"/>
    <n v="1.0336597699512124"/>
    <s v="34 GMM. Gpo y Col"/>
    <m/>
    <m/>
    <m/>
    <m/>
    <n v="0"/>
    <m/>
    <m/>
    <m/>
    <m/>
    <m/>
    <m/>
    <m/>
    <x v="24"/>
    <x v="26"/>
  </r>
  <r>
    <n v="2026"/>
    <n v="6"/>
    <n v="104"/>
    <x v="53"/>
    <s v="GMM. Gpo y Col"/>
    <n v="225"/>
    <s v="0e6523810856a138a75dec70a9cf3778a5c70b83ac915f22c33f05db97cb3e68"/>
    <s v="62494afd1a4895e2be1120874c058412e30b56ad7bf55525b0ac454fd367add2"/>
    <x v="26"/>
    <n v="0"/>
    <n v="204.70574999999999"/>
    <n v="539.41381000000013"/>
    <n v="-149.04715999999971"/>
    <n v="-209.88310000000001"/>
    <n v="113.32042"/>
    <n v="-234.85817000000003"/>
    <n v="447.24423999999999"/>
    <n v="35563119.782749981"/>
    <n v="35274659.092"/>
    <n v="145.131"/>
    <n v="140.405"/>
    <n v="0"/>
    <n v="0"/>
    <n v="1075.7188700000002"/>
    <n v="-315.29528000000005"/>
    <n v="4210.0847199999998"/>
    <n v="1224.2898899999998"/>
    <n v="0"/>
    <n v="0"/>
    <n v="0"/>
    <n v="0"/>
    <n v="0"/>
    <n v="0"/>
    <s v="GMM. Gpo y Col"/>
    <s v="Accidentes y Enfermedades"/>
    <s v="Gastos Medicos"/>
    <x v="24"/>
    <x v="0"/>
    <n v="2536028.02079"/>
    <n v="2462424.9121500002"/>
    <n v="558940177.29368985"/>
    <n v="533186385.44996989"/>
    <n v="535437122.91273993"/>
    <n v="512068683.5256899"/>
    <n v="51119150.649419993"/>
    <n v="47371254.078819998"/>
    <n v="37745146.191339992"/>
    <n v="31836731.141160015"/>
    <n v="51510.861600000004"/>
    <n v="29507.031230000001"/>
    <m/>
    <n v="4.3213073831525455E-4"/>
    <m/>
    <m/>
    <m/>
    <n v="0.69375244294951044"/>
    <m/>
    <n v="8.3131773476603863E-3"/>
    <m/>
    <m/>
    <n v="3.8392906418126843E-5"/>
    <n v="3.9976229085239525E-5"/>
    <m/>
    <m/>
    <m/>
    <n v="0"/>
    <m/>
    <n v="0"/>
    <m/>
    <n v="0"/>
    <m/>
    <n v="-285.2120738698286"/>
    <m/>
    <n v="55.357712228405894"/>
    <n v="-5.5605321790528467E-4"/>
    <n v="-441.17823457426954"/>
    <n v="243.87972606716542"/>
    <n v="25.551002926135897"/>
    <n v="-25.753318930045243"/>
    <s v="Resto"/>
    <n v="2025"/>
    <n v="2"/>
    <d v="2026-08-03T00:00:00"/>
    <n v="1.0336597699512124"/>
    <s v="34 GMM. Gpo y Col"/>
    <m/>
    <n v="-100"/>
    <n v="-285.2120738698286"/>
    <n v="-279.18088645219348"/>
    <n v="1.5167786552338548E-6"/>
    <m/>
    <m/>
    <m/>
    <m/>
    <m/>
    <n v="-4.2183782070334578E-7"/>
    <n v="1.8673697499688699E-11"/>
    <x v="24"/>
    <x v="26"/>
  </r>
  <r>
    <n v="2026"/>
    <n v="6"/>
    <n v="81"/>
    <x v="55"/>
    <s v="Daños"/>
    <n v="53"/>
    <s v="2858dcd1057d3eae7f7d5f782167e24b61153c01551450a628cee722509f6529"/>
    <s v="62494afd1a4895e2be1120874c058412e30b56ad7bf55525b0ac454fd367add2"/>
    <x v="26"/>
    <n v="956082.45328000002"/>
    <n v="935835.38778999995"/>
    <n v="1919886.0232000002"/>
    <n v="1883939.7765200003"/>
    <n v="405974.69400000008"/>
    <n v="750117.92507"/>
    <n v="960365.72845999966"/>
    <n v="1146532.7505300005"/>
    <n v="35563119.782749981"/>
    <n v="35274659.092"/>
    <n v="145.131"/>
    <n v="140.405"/>
    <n v="0"/>
    <n v="0"/>
    <n v="304101.53818999999"/>
    <n v="382572.60044999997"/>
    <n v="694038.33588999999"/>
    <n v="709353.64687000006"/>
    <n v="0"/>
    <n v="0"/>
    <n v="0"/>
    <n v="0"/>
    <n v="0"/>
    <n v="0"/>
    <s v="Daños"/>
    <s v="Totales"/>
    <s v="Daños Total"/>
    <x v="28"/>
    <x v="0"/>
    <n v="956082.45328000002"/>
    <n v="935835.38778999995"/>
    <n v="558940177.29368985"/>
    <n v="533186385.44996989"/>
    <n v="535437122.91273993"/>
    <n v="512068683.5256899"/>
    <n v="201069995.49796006"/>
    <n v="200376876.12440008"/>
    <n v="90289903.28847003"/>
    <n v="82104617.787379965"/>
    <n v="956082.45328000002"/>
    <n v="935835.38778999995"/>
    <n v="0.47549732664598376"/>
    <n v="0.46703761725929133"/>
    <n v="20247.065490000066"/>
    <n v="2.1635285173190688"/>
    <n v="100"/>
    <n v="100"/>
    <n v="100"/>
    <n v="100"/>
    <n v="0.17105273374857707"/>
    <n v="0.17856110687263882"/>
    <n v="0.17551749506886305"/>
    <n v="0.18275583293760439"/>
    <m/>
    <m/>
    <m/>
    <n v="0"/>
    <m/>
    <n v="0"/>
    <m/>
    <n v="0"/>
    <m/>
    <n v="-45.878550500960891"/>
    <n v="42.46230987790188"/>
    <n v="80.15490062215143"/>
    <n v="0.44963465372527744"/>
    <n v="-20.511417223214256"/>
    <n v="-2.1590515601884075"/>
    <n v="43.816245078167825"/>
    <n v="53.932562712278866"/>
    <s v="Resto"/>
    <n v="2025"/>
    <n v="2"/>
    <d v="2026-08-03T00:00:00"/>
    <n v="1.0336597699512124"/>
    <s v="38 Daños Total"/>
    <n v="2.1635285173190688"/>
    <n v="-1.1632923257320356"/>
    <n v="-45.878550500960891"/>
    <n v="-47.640944271640187"/>
    <n v="5.3985309357792834E-3"/>
    <n v="2.2609770764747738E-5"/>
    <m/>
    <m/>
    <m/>
    <m/>
    <n v="5.3319838476865123E-3"/>
    <n v="2.181241359352363E-5"/>
    <x v="28"/>
    <x v="26"/>
  </r>
  <r>
    <n v="2026"/>
    <n v="6"/>
    <n v="130"/>
    <x v="57"/>
    <s v="Automoviles"/>
    <n v="282"/>
    <s v="27e1615212f3c6ea846ed6c412df1361ce97f006ee20bb5aa2483a3b61d5cadd"/>
    <s v="62494afd1a4895e2be1120874c058412e30b56ad7bf55525b0ac454fd367add2"/>
    <x v="26"/>
    <n v="117392.26604999999"/>
    <n v="49226.622719999999"/>
    <n v="183824.57639"/>
    <n v="79531.122470000002"/>
    <n v="51176.123400000011"/>
    <n v="20281.533489999994"/>
    <n v="87128.496180000002"/>
    <n v="29766.691350000001"/>
    <n v="35563119.782749981"/>
    <n v="35274659.092"/>
    <n v="145.131"/>
    <n v="140.405"/>
    <n v="0"/>
    <n v="0"/>
    <n v="21148.4771"/>
    <n v="6622.3992900000003"/>
    <n v="39623.628810000002"/>
    <n v="12211.49583"/>
    <n v="0"/>
    <n v="0"/>
    <n v="0"/>
    <n v="0"/>
    <n v="0"/>
    <n v="0"/>
    <s v="Automoviles"/>
    <s v="Totales"/>
    <s v="Automoviles Total"/>
    <x v="29"/>
    <x v="0"/>
    <n v="117392.26604999999"/>
    <n v="49226.622719999999"/>
    <n v="558940177.29368985"/>
    <n v="533186385.44996989"/>
    <n v="535437122.91273993"/>
    <n v="512068683.5256899"/>
    <n v="111867630.92766999"/>
    <n v="104683930.16637003"/>
    <n v="65593449.113900006"/>
    <n v="57891971.036489993"/>
    <n v="117392.26604999999"/>
    <n v="49226.622719999999"/>
    <n v="0.10493854663455066"/>
    <n v="4.7024049098812082E-2"/>
    <n v="68165.643329999992"/>
    <n v="138.47312605157728"/>
    <n v="100"/>
    <n v="100"/>
    <n v="100"/>
    <n v="100"/>
    <n v="2.1002653024228268E-2"/>
    <n v="2.1924566121115097E-2"/>
    <n v="9.232535575426663E-3"/>
    <n v="9.6132851517232755E-3"/>
    <m/>
    <m/>
    <m/>
    <n v="0"/>
    <m/>
    <n v="0"/>
    <m/>
    <n v="0"/>
    <m/>
    <n v="152.32866846697215"/>
    <n v="43.594118353761871"/>
    <n v="41.200335040981649"/>
    <n v="7.8020174409696053E-2"/>
    <n v="219.34765896606029"/>
    <n v="224.47809311498577"/>
    <n v="53.373397982828521"/>
    <n v="54.230860675812885"/>
    <s v="Resto"/>
    <n v="2025"/>
    <n v="2"/>
    <d v="2026-08-03T00:00:00"/>
    <n v="1.0336597699512124"/>
    <s v="39 Automoviles Total"/>
    <n v="138.47312605157728"/>
    <n v="130.70756256948354"/>
    <n v="152.32866846697215"/>
    <n v="144.11191748217286"/>
    <n v="5.168966544919515E-4"/>
    <n v="1.1012098569771763E-6"/>
    <m/>
    <m/>
    <m/>
    <m/>
    <n v="2.2509140986541295E-4"/>
    <n v="2.2112611936474896E-7"/>
    <x v="29"/>
    <x v="26"/>
  </r>
  <r>
    <n v="2026"/>
    <n v="6"/>
    <n v="115"/>
    <x v="74"/>
    <s v="Automoviles Residentes"/>
    <n v="232"/>
    <s v="835d5e8314340ab852a2f979ab4cd53e994dbe38366afb6eed84fe4957b980c8"/>
    <s v="62494afd1a4895e2be1120874c058412e30b56ad7bf55525b0ac454fd367add2"/>
    <x v="26"/>
    <n v="32341.39014"/>
    <n v="30426.777879999998"/>
    <n v="59475.925710000003"/>
    <n v="59060.2163"/>
    <n v="22580.62256"/>
    <n v="26053.105159999999"/>
    <n v="47164.009580000005"/>
    <n v="49169.205939999985"/>
    <n v="35563119.782749981"/>
    <n v="35274659.092"/>
    <n v="145.131"/>
    <n v="140.405"/>
    <n v="0"/>
    <n v="0"/>
    <n v="22580.62256"/>
    <n v="26053.105159999999"/>
    <n v="28399.34102"/>
    <n v="28324.462760000002"/>
    <n v="0"/>
    <n v="0"/>
    <n v="0"/>
    <n v="0"/>
    <n v="0"/>
    <n v="0"/>
    <s v="Automoviles Residentes"/>
    <s v="Automóviles"/>
    <s v="Automóviles"/>
    <x v="30"/>
    <x v="0"/>
    <n v="32341.39014"/>
    <n v="30426.777879999998"/>
    <n v="558940177.29368985"/>
    <n v="533186385.44996989"/>
    <n v="535437122.91273993"/>
    <n v="512068683.5256899"/>
    <n v="70203684.327219978"/>
    <n v="63495573.047850005"/>
    <n v="41862778.105490007"/>
    <n v="35779806.134049997"/>
    <n v="32341.39014"/>
    <n v="30426.777879999998"/>
    <n v="4.6067938527636951E-2"/>
    <n v="4.7919526385044986E-2"/>
    <n v="1914.6122600000017"/>
    <n v="6.292523866809141"/>
    <n v="100"/>
    <n v="100"/>
    <n v="100"/>
    <n v="100"/>
    <n v="5.786198855232144E-3"/>
    <n v="6.0401845064580375E-3"/>
    <n v="5.7065931746029201E-3"/>
    <n v="5.9419329591698265E-3"/>
    <m/>
    <m/>
    <m/>
    <n v="0"/>
    <m/>
    <n v="0"/>
    <m/>
    <n v="0"/>
    <m/>
    <n v="-13.328478807706157"/>
    <n v="69.819579375693465"/>
    <n v="85.625580410619548"/>
    <n v="5.3939617918092049E-2"/>
    <n v="-13.328478807706157"/>
    <n v="0.2643589770244148"/>
    <n v="79.511079303205605"/>
    <n v="91.980933162807844"/>
    <s v="Resto"/>
    <n v="2025"/>
    <n v="2"/>
    <d v="2026-08-03T00:00:00"/>
    <n v="1.0336597699512124"/>
    <s v="41 Automoviles Residentes"/>
    <n v="6.292523866809141"/>
    <n v="2.8312477246028589"/>
    <n v="-13.328478807706157"/>
    <n v="-16.15082282211231"/>
    <n v="1.6724046167301951E-4"/>
    <n v="2.1222549601861366E-7"/>
    <m/>
    <m/>
    <m/>
    <m/>
    <n v="1.6715402651255E-4"/>
    <n v="2.2962810089670226E-7"/>
    <x v="30"/>
    <x v="26"/>
  </r>
  <r>
    <n v="2026"/>
    <n v="6"/>
    <n v="126"/>
    <x v="45"/>
    <s v="Daños Sin Autos"/>
    <n v="239"/>
    <s v="79bf08685d3138f9b109c3546780f056bc954fd69377b84a2cf23622e464897b"/>
    <s v="62494afd1a4895e2be1120874c058412e30b56ad7bf55525b0ac454fd367add2"/>
    <x v="26"/>
    <n v="512336.66522999998"/>
    <n v="508175.23067999998"/>
    <n v="1041917.7630999999"/>
    <n v="946056.54842999997"/>
    <n v="217022.51626999999"/>
    <n v="173027.61788000001"/>
    <n v="501414.20741000003"/>
    <n v="321109.03925999999"/>
    <n v="35563119.782749981"/>
    <n v="35274659.092"/>
    <n v="145.131"/>
    <n v="140.405"/>
    <n v="15386.43317"/>
    <n v="4623.9155700000001"/>
    <n v="25366.884180000001"/>
    <n v="11579.44224"/>
    <n v="17441.262559999999"/>
    <n v="20893.348680000003"/>
    <n v="0"/>
    <n v="0"/>
    <n v="0"/>
    <n v="0"/>
    <n v="0"/>
    <n v="0"/>
    <s v="Daños Sin Autos"/>
    <s v="Totales"/>
    <s v="Daños Sin Autos Total"/>
    <x v="34"/>
    <x v="0"/>
    <n v="512336.66523000004"/>
    <n v="508175.23067999998"/>
    <n v="558940177.29368985"/>
    <n v="533186385.44996989"/>
    <n v="535437122.91273993"/>
    <n v="512068683.5256899"/>
    <n v="89202364.570290014"/>
    <n v="95692945.958029971"/>
    <n v="24696454.174569987"/>
    <n v="24212646.750889998"/>
    <n v="512336.66523000004"/>
    <n v="508175.23067999998"/>
    <n v="0.5743532334574909"/>
    <n v="0.53104774400286614"/>
    <n v="4161.4345500000054"/>
    <n v="0.81889755713426826"/>
    <n v="99.999999999999986"/>
    <n v="100"/>
    <n v="99.999999999999986"/>
    <n v="100"/>
    <n v="9.1662164582739861E-2"/>
    <n v="9.5685682464996993E-2"/>
    <n v="9.5309116014119094E-2"/>
    <n v="9.923966198852803E-2"/>
    <m/>
    <m/>
    <m/>
    <n v="0"/>
    <m/>
    <n v="0"/>
    <m/>
    <n v="0"/>
    <m/>
    <n v="25.42651799119826"/>
    <n v="42.359356844502528"/>
    <n v="34.048809826576573"/>
    <n v="0.87875982007760756"/>
    <n v="119.06827336098011"/>
    <n v="-16.522416644989445"/>
    <n v="145.44178836099124"/>
    <n v="55.421667523714532"/>
    <s v="Resto"/>
    <n v="2025"/>
    <n v="2"/>
    <d v="2026-08-03T00:00:00"/>
    <n v="1.0336597699512124"/>
    <s v="46 Daños Sin Autos Total"/>
    <n v="0.81889755713426826"/>
    <n v="-2.464137148442167"/>
    <n v="25.426517991198267"/>
    <n v="21.342168513647628"/>
    <n v="2.9297704179636844E-3"/>
    <n v="3.2988163678307497E-5"/>
    <m/>
    <m/>
    <m/>
    <m/>
    <n v="2.6775581141689751E-3"/>
    <n v="2.8201170641053364E-5"/>
    <x v="34"/>
    <x v="26"/>
  </r>
  <r>
    <n v="2026"/>
    <n v="6"/>
    <n v="127"/>
    <x v="52"/>
    <s v="Responsabilidad Civil y Riesgos Profesionales"/>
    <n v="263"/>
    <s v="4be84111a613654b362415e563cb7607df7b203b5d303802a8a546061bbc7847"/>
    <s v="62494afd1a4895e2be1120874c058412e30b56ad7bf55525b0ac454fd367add2"/>
    <x v="26"/>
    <n v="36125.929600000003"/>
    <n v="49365.24669"/>
    <n v="77087.029020000002"/>
    <n v="86765.238079999996"/>
    <n v="-519.63015999999959"/>
    <n v="7701.6745500000006"/>
    <n v="10911.021159999998"/>
    <n v="18308.695460000006"/>
    <n v="35563119.782749981"/>
    <n v="35274659.092"/>
    <n v="145.131"/>
    <n v="140.405"/>
    <n v="0"/>
    <n v="0"/>
    <n v="2384.3575000000001"/>
    <n v="660.18543999999997"/>
    <n v="-526.36257000000001"/>
    <n v="-834.11731999999995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590912.01783999999"/>
    <n v="833808.04034000007"/>
    <n v="558940177.29368985"/>
    <n v="533186385.44996989"/>
    <n v="535437122.91273993"/>
    <n v="512068683.5256899"/>
    <n v="12032871.974339999"/>
    <n v="12141199.838969996"/>
    <n v="5707796.6931599993"/>
    <n v="3790374.5277900007"/>
    <n v="36125.929600000003"/>
    <n v="49365.24669"/>
    <n v="0.30022699216810628"/>
    <n v="0.40659281903548605"/>
    <n v="-13239.317089999997"/>
    <n v="-26.819104486885724"/>
    <n v="100"/>
    <n v="100"/>
    <n v="6.1135885731438533"/>
    <n v="5.9204570238817134"/>
    <n v="6.4632908972328124E-3"/>
    <n v="6.7469975565903071E-3"/>
    <n v="9.2585347332789416E-3"/>
    <n v="9.6403565143079878E-3"/>
    <m/>
    <m/>
    <m/>
    <n v="0"/>
    <m/>
    <n v="0"/>
    <m/>
    <n v="0"/>
    <m/>
    <n v="-106.74697634425489"/>
    <n v="-1.438385574443459"/>
    <n v="15.601410033184623"/>
    <n v="-9.1038659562402442E-3"/>
    <n v="261.16481151114147"/>
    <n v="-36.89585896621832"/>
    <n v="-452.98766209762977"/>
    <n v="-79.147791823816831"/>
    <s v="Resto"/>
    <n v="2025"/>
    <n v="2"/>
    <d v="2026-08-03T00:00:00"/>
    <n v="1.0336597699512124"/>
    <s v="46 Responsabilidad Civil y Riesgos Profesionales"/>
    <n v="-26.819104486885724"/>
    <n v="-29.202144031813937"/>
    <n v="-106.74697634425489"/>
    <n v="-106.52726993967593"/>
    <n v="2.1676115450757315E-4"/>
    <n v="9.013624682630815E-6"/>
    <m/>
    <m/>
    <m/>
    <m/>
    <n v="2.4556562462830047E-4"/>
    <n v="1.6531772049122348E-5"/>
    <x v="35"/>
    <x v="26"/>
  </r>
  <r>
    <n v="2026"/>
    <n v="6"/>
    <n v="127"/>
    <x v="52"/>
    <s v="RC General"/>
    <n v="263"/>
    <s v="4be84111a613654b362415e563cb7607df7b203b5d303802a8a546061bbc7847"/>
    <s v="62494afd1a4895e2be1120874c058412e30b56ad7bf55525b0ac454fd367add2"/>
    <x v="26"/>
    <n v="35174.875899999999"/>
    <n v="48015.073469999996"/>
    <n v="74041.004860000015"/>
    <n v="82747.975799999986"/>
    <n v="-558.2251500000001"/>
    <n v="7666.67731"/>
    <n v="10892.212219999999"/>
    <n v="18249.741930000004"/>
    <n v="35563119.782749981"/>
    <n v="35274659.092"/>
    <n v="145.131"/>
    <n v="140.405"/>
    <n v="0"/>
    <n v="0"/>
    <n v="2345.7625099999996"/>
    <n v="625.18819999999994"/>
    <n v="-577.10572000000002"/>
    <n v="-938.00441000000001"/>
    <n v="0"/>
    <n v="0"/>
    <n v="0"/>
    <n v="0"/>
    <n v="0"/>
    <n v="0"/>
    <s v="RC General"/>
    <s v="Daños Sin Autos"/>
    <s v="Responsabilidad Civil y Riesgos Profesionales"/>
    <x v="36"/>
    <x v="0"/>
    <n v="590912.01783999999"/>
    <n v="833808.04034000007"/>
    <n v="558940177.29368985"/>
    <n v="533186385.44996989"/>
    <n v="535437122.91273993"/>
    <n v="512068683.5256899"/>
    <n v="8729513.125500001"/>
    <n v="9582692.5877899975"/>
    <n v="5055557.2443700004"/>
    <n v="2932303.7598800003"/>
    <n v="36125.929600000003"/>
    <n v="49365.24669"/>
    <n v="0.40294201285120679"/>
    <n v="0.50106035469800503"/>
    <n v="-12840.197569999997"/>
    <n v="-26.742013792861531"/>
    <n v="97.367393142459079"/>
    <n v="97.264931686701146"/>
    <n v="5.9526418211254297"/>
    <n v="5.7585284798190468"/>
    <n v="6.2931378578494441E-3"/>
    <n v="6.5693756362373932E-3"/>
    <n v="9.0053074835132595E-3"/>
    <n v="9.3766861779961061E-3"/>
    <m/>
    <m/>
    <m/>
    <n v="0"/>
    <m/>
    <n v="0"/>
    <m/>
    <n v="0"/>
    <m/>
    <n v="-107.28118750050797"/>
    <n v="-1.5869996289027422"/>
    <n v="15.967230196555191"/>
    <n v="-1.1041812465315354E-2"/>
    <n v="275.20901866030101"/>
    <n v="-38.475159194614015"/>
    <n v="-406.47015420328876"/>
    <n v="-66.650880671232656"/>
    <s v="Resto"/>
    <n v="2025"/>
    <n v="2"/>
    <d v="2026-08-03T00:00:00"/>
    <n v="1.0336597699512124"/>
    <s v="47 RC General"/>
    <n v="-26.742013792861531"/>
    <n v="-29.12756369477728"/>
    <n v="-107.28118750050794"/>
    <n v="-107.04408521273069"/>
    <n v="2.0819603373468338E-4"/>
    <n v="1.6236226572058209E-5"/>
    <m/>
    <m/>
    <m/>
    <m/>
    <n v="2.3419584632867395E-4"/>
    <n v="2.5106147905009061E-5"/>
    <x v="36"/>
    <x v="26"/>
  </r>
  <r>
    <n v="2026"/>
    <n v="6"/>
    <n v="103"/>
    <x v="59"/>
    <s v="Maritimo y Transportes"/>
    <n v="205"/>
    <s v="f8809aff4d69bece79dabe35be0c708b890d7eafb841f121330667b77d2e2590"/>
    <s v="62494afd1a4895e2be1120874c058412e30b56ad7bf55525b0ac454fd367add2"/>
    <x v="26"/>
    <n v="21585.53573"/>
    <n v="13831.98336"/>
    <n v="37601.124889999999"/>
    <n v="29635.52533"/>
    <n v="9615.6695400000008"/>
    <n v="-89.184500000000071"/>
    <n v="-9353.5892600000006"/>
    <n v="21512.980640000002"/>
    <n v="35563119.782749981"/>
    <n v="35274659.092"/>
    <n v="145.131"/>
    <n v="140.405"/>
    <n v="0"/>
    <n v="0"/>
    <n v="9008.0231500000009"/>
    <n v="-89.1845"/>
    <n v="3029.46036"/>
    <n v="4107.9901200000004"/>
    <n v="0"/>
    <n v="0"/>
    <n v="0"/>
    <n v="0"/>
    <n v="0"/>
    <n v="0"/>
    <s v="Maritimo y Transportes"/>
    <s v="Daños Sin Autos"/>
    <s v="Maritimo y Transportes"/>
    <x v="40"/>
    <x v="0"/>
    <n v="785158.79136999999"/>
    <n v="1638035.7448499999"/>
    <n v="558940177.29368985"/>
    <n v="533186385.44996989"/>
    <n v="535437122.91273993"/>
    <n v="512068683.5256899"/>
    <n v="14105050.96421"/>
    <n v="15962808.80302"/>
    <n v="3896017.91072"/>
    <n v="-67081.096579998208"/>
    <n v="21585.53573"/>
    <n v="13831.98336"/>
    <n v="0.1530340853412788"/>
    <n v="8.6651312627281041E-2"/>
    <n v="7753.5523699999994"/>
    <n v="56.055246512384471"/>
    <n v="100"/>
    <n v="100"/>
    <n v="2.74919366212993"/>
    <n v="0.84442500131562381"/>
    <n v="3.8618686948778931E-3"/>
    <n v="4.0313857232341715E-3"/>
    <n v="2.5942116560847346E-3"/>
    <n v="2.7011968911600246E-3"/>
    <m/>
    <m/>
    <m/>
    <n v="0"/>
    <m/>
    <n v="0"/>
    <m/>
    <n v="0"/>
    <m/>
    <n v="-10881.772101654427"/>
    <n v="44.546819037879864"/>
    <n v="-0.64477015102482071"/>
    <n v="0.24680763180123538"/>
    <n v="-10200.43578200248"/>
    <n v="-26.254438995583573"/>
    <n v="297.34745068590371"/>
    <n v="-2.1710008397001692"/>
    <s v="Resto"/>
    <n v="2025"/>
    <n v="2"/>
    <d v="2026-08-03T00:00:00"/>
    <n v="1.0336597699512124"/>
    <s v="51 Maritimo y Transportes"/>
    <n v="56.055246512384471"/>
    <n v="50.973512802718531"/>
    <n v="-10881.772101654427"/>
    <n v="-10530.677883655388"/>
    <n v="1.0573067019907112E-4"/>
    <n v="2.3419431276241801E-6"/>
    <m/>
    <m/>
    <m/>
    <m/>
    <n v="8.3875368176126514E-5"/>
    <n v="7.5084499800307954E-7"/>
    <x v="40"/>
    <x v="26"/>
  </r>
  <r>
    <n v="2026"/>
    <n v="6"/>
    <n v="16"/>
    <x v="50"/>
    <s v="MyT Carga"/>
    <n v="14"/>
    <s v="8527a891e224136950ff32ca212b45bc93f69fbb801c3b1ebedac52775f99e61"/>
    <s v="62494afd1a4895e2be1120874c058412e30b56ad7bf55525b0ac454fd367add2"/>
    <x v="26"/>
    <n v="2986.4875200000001"/>
    <n v="9135.0881399999998"/>
    <n v="7223.5022700000009"/>
    <n v="24803.565969999996"/>
    <n v="-1000.7541400000001"/>
    <n v="-874.79956999999979"/>
    <n v="3233.2767099999996"/>
    <n v="3040.6298299999989"/>
    <n v="35563119.782749981"/>
    <n v="35274659.092"/>
    <n v="145.131"/>
    <n v="140.405"/>
    <n v="0"/>
    <n v="0"/>
    <n v="114.54586"/>
    <n v="-4765.1509699999997"/>
    <n v="1058.22128"/>
    <n v="3622.0912499999999"/>
    <n v="0"/>
    <n v="0"/>
    <n v="0"/>
    <n v="0"/>
    <n v="0"/>
    <n v="0"/>
    <s v="MyT Carga"/>
    <s v="Daños Sin Autos"/>
    <s v="Maritimo y Transportes"/>
    <x v="41"/>
    <x v="0"/>
    <n v="2810084.57234"/>
    <n v="2671500.3155200002"/>
    <n v="558940177.29368985"/>
    <n v="533186385.44996989"/>
    <n v="535437122.91273993"/>
    <n v="512068683.5256899"/>
    <n v="7315033.6216200003"/>
    <n v="7755472.2297"/>
    <n v="2759672.59131"/>
    <n v="3877269.6166600003"/>
    <n v="56223.49626"/>
    <n v="52190.290380000006"/>
    <n v="4.0826709410784735E-2"/>
    <n v="0.11778893495378252"/>
    <n v="-6148.6006199999993"/>
    <n v="-67.307512809613684"/>
    <n v="5.3118139544173557"/>
    <n v="17.503424628387741"/>
    <n v="0.10627749603682236"/>
    <n v="0.34194598768826573"/>
    <n v="5.343125510247188E-4"/>
    <n v="5.5776624223470345E-4"/>
    <n v="1.7133010874406821E-3"/>
    <n v="1.7839575888732714E-3"/>
    <m/>
    <m/>
    <m/>
    <n v="0"/>
    <m/>
    <n v="0"/>
    <m/>
    <n v="0"/>
    <m/>
    <n v="14.398106071314176"/>
    <n v="-33.509403046157715"/>
    <n v="-9.5762575751130061"/>
    <n v="-3.6263509778344694E-2"/>
    <n v="-102.40382436403688"/>
    <n v="-70.784245703362657"/>
    <n v="10.824376920486802"/>
    <n v="-131.55800450913543"/>
    <s v="Resto"/>
    <n v="2025"/>
    <n v="2"/>
    <d v="2026-08-03T00:00:00"/>
    <n v="1.0336597699512124"/>
    <s v="52 MyT Carga"/>
    <n v="-67.307512809613684"/>
    <n v="-68.372100626563636"/>
    <n v="14.398106071314182"/>
    <n v="10.672882312826816"/>
    <n v="2.0311778927516328E-5"/>
    <n v="1.6668202013126589E-7"/>
    <m/>
    <m/>
    <m/>
    <m/>
    <n v="7.0199809338577761E-5"/>
    <n v="1.387423319754641E-6"/>
    <x v="41"/>
    <x v="26"/>
  </r>
  <r>
    <n v="2026"/>
    <n v="6"/>
    <n v="93"/>
    <x v="64"/>
    <s v="Incendio"/>
    <n v="220"/>
    <s v="36790ecd55c2030dc553685bef719df653f413a20cdad1bfd1dc934c76686ddd"/>
    <s v="62494afd1a4895e2be1120874c058412e30b56ad7bf55525b0ac454fd367add2"/>
    <x v="26"/>
    <n v="92651.883450000008"/>
    <n v="128982.66098999999"/>
    <n v="130669.72814000002"/>
    <n v="186104.67060999997"/>
    <n v="568.11481999999955"/>
    <n v="4296.6942799999997"/>
    <n v="8349.1215699999993"/>
    <n v="12497.32583"/>
    <n v="35563119.782749981"/>
    <n v="35274659.092"/>
    <n v="145.131"/>
    <n v="140.405"/>
    <n v="0"/>
    <n v="0"/>
    <n v="3709.9205699999998"/>
    <n v="401.99189000000001"/>
    <n v="7605.0519199999999"/>
    <n v="11511.27924"/>
    <n v="0"/>
    <n v="0"/>
    <n v="0"/>
    <n v="0"/>
    <n v="0"/>
    <n v="0"/>
    <s v="Incendio"/>
    <s v="Daños Sin Autos"/>
    <s v="Incendio"/>
    <x v="43"/>
    <x v="0"/>
    <n v="413334.64854999998"/>
    <n v="541187.50646000006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4921274002393653"/>
    <n v="0.60983272951990697"/>
    <n v="-36330.777539999981"/>
    <n v="-28.167179418648136"/>
    <m/>
    <m/>
    <n v="22.415706927795132"/>
    <n v="23.833266557407729"/>
    <n v="1.6576350603137436E-2"/>
    <n v="1.7303970809117667E-2"/>
    <n v="2.4190914192444759E-2"/>
    <n v="2.5188546993721611E-2"/>
    <m/>
    <m/>
    <m/>
    <n v="0"/>
    <m/>
    <n v="0"/>
    <m/>
    <n v="0"/>
    <m/>
    <n v="-86.777862631641554"/>
    <n v="0.61317136667446726"/>
    <n v="3.3312185118689106"/>
    <n v="7.2001366728402924E-3"/>
    <n v="822.88443182274148"/>
    <n v="-33.933911588439578"/>
    <n v="48.782317451949751"/>
    <n v="3.4921565328998136"/>
    <s v="Resto"/>
    <n v="2025"/>
    <n v="2"/>
    <d v="2026-08-03T00:00:00"/>
    <n v="1.0336597699512124"/>
    <s v="54 Incendio"/>
    <n v="-28.167179418648136"/>
    <n v="-30.506320677700089"/>
    <n v="-86.777862631641554"/>
    <n v="-87.208424132650038"/>
    <n v="3.6743044181231213E-4"/>
    <n v="2.4218937806635643E-5"/>
    <m/>
    <m/>
    <m/>
    <m/>
    <n v="5.2671911811561249E-4"/>
    <n v="3.7189595799370004E-5"/>
    <x v="43"/>
    <x v="26"/>
  </r>
  <r>
    <n v="2026"/>
    <n v="6"/>
    <n v="93"/>
    <x v="64"/>
    <s v="Riesgos Catastroficos"/>
    <n v="220"/>
    <s v="36790ecd55c2030dc553685bef719df653f413a20cdad1bfd1dc934c76686ddd"/>
    <s v="62494afd1a4895e2be1120874c058412e30b56ad7bf55525b0ac454fd367add2"/>
    <x v="26"/>
    <n v="113396.91259000001"/>
    <n v="137329.26194"/>
    <n v="143504.45574"/>
    <n v="193759.41117000001"/>
    <n v="-403.98057"/>
    <n v="-1985.6670200000001"/>
    <n v="7522.5698599999996"/>
    <n v="10492.396790000001"/>
    <n v="35563119.782749981"/>
    <n v="35274659.092"/>
    <n v="145.131"/>
    <n v="140.405"/>
    <n v="0"/>
    <n v="0"/>
    <n v="-778.07627000000002"/>
    <n v="-1016.09745"/>
    <n v="5.2199999999999998E-3"/>
    <n v="0.52525999999999995"/>
    <n v="0"/>
    <n v="0"/>
    <n v="0"/>
    <n v="0"/>
    <n v="0"/>
    <n v="0"/>
    <s v="Riesgos Catastroficos"/>
    <s v="Daños Sin Autos"/>
    <s v="Riesgos Catastroficos"/>
    <x v="44"/>
    <x v="0"/>
    <n v="413334.64854999998"/>
    <n v="541187.50646000006"/>
    <n v="558940177.29368985"/>
    <n v="533186385.44996989"/>
    <n v="535437122.91273993"/>
    <n v="512068683.5256899"/>
    <n v="23861872.30387"/>
    <n v="25393145.209070001"/>
    <n v="2047024.05226"/>
    <n v="2089187.4729500005"/>
    <n v="113396.91259000001"/>
    <n v="137329.26194"/>
    <n v="0.47522219189652148"/>
    <n v="0.54081233659447714"/>
    <n v="-23932.349349999989"/>
    <n v="-17.426984614871209"/>
    <n v="100"/>
    <n v="100"/>
    <n v="27.434649620544139"/>
    <n v="25.375541804040186"/>
    <n v="2.0287844244629538E-2"/>
    <n v="2.1178380754238491E-2"/>
    <n v="2.5756333186209221E-2"/>
    <n v="2.6818523834432131E-2"/>
    <m/>
    <m/>
    <m/>
    <n v="0"/>
    <m/>
    <n v="0"/>
    <m/>
    <n v="0"/>
    <m/>
    <n v="-79.655170482712663"/>
    <n v="-0.35625358819127617"/>
    <n v="-1.4459169094402839"/>
    <n v="-1.9735018235569269E-2"/>
    <n v="-23.425034675561875"/>
    <n v="-99.006206450138976"/>
    <n v="-14905675.670498086"/>
    <n v="-193446.56931805203"/>
    <s v="Resto"/>
    <n v="2025"/>
    <n v="2"/>
    <d v="2026-08-03T00:00:00"/>
    <n v="1.0336597699512124"/>
    <s v="55 Riesgos Catastroficos"/>
    <n v="-17.426984614871209"/>
    <n v="-20.115866181939019"/>
    <n v="-79.655170482712663"/>
    <n v="-80.317673078978785"/>
    <n v="4.0352043526172124E-4"/>
    <n v="2.2583613167093428E-5"/>
    <m/>
    <m/>
    <m/>
    <m/>
    <n v="5.4838379844819943E-4"/>
    <n v="2.9247798341277807E-5"/>
    <x v="44"/>
    <x v="26"/>
  </r>
  <r>
    <n v="2026"/>
    <n v="6"/>
    <n v="94"/>
    <x v="41"/>
    <s v="Terremoto y Erupcion Volcanica"/>
    <n v="7"/>
    <s v="7902699be42c8a8e46fbbb4501726517e86b22c56a189f7625a6da49081b2451"/>
    <s v="62494afd1a4895e2be1120874c058412e30b56ad7bf55525b0ac454fd367add2"/>
    <x v="26"/>
    <n v="44721.372189999995"/>
    <n v="93614.095579999994"/>
    <n v="112862.66502999997"/>
    <n v="146015.30578999998"/>
    <n v="2061.7027699999985"/>
    <n v="-3776.4281099999998"/>
    <n v="415.64218000000005"/>
    <n v="-12584.629480000003"/>
    <n v="35563119.782749981"/>
    <n v="35274659.092"/>
    <n v="145.131"/>
    <n v="140.405"/>
    <n v="0"/>
    <n v="0"/>
    <n v="390.78409999999997"/>
    <n v="-374.69513000000001"/>
    <n v="13257.612560000001"/>
    <n v="16994.130390000002"/>
    <n v="0"/>
    <n v="0"/>
    <n v="0"/>
    <n v="0"/>
    <n v="0"/>
    <n v="0"/>
    <s v="Terremoto y Erupcion Volcanica"/>
    <s v="Daños Sin Autos"/>
    <s v="Riesgos Catastroficos"/>
    <x v="45"/>
    <x v="0"/>
    <n v="3631207.3068499998"/>
    <n v="3833520.1551100002"/>
    <n v="558940177.29368985"/>
    <n v="533186385.44996989"/>
    <n v="535437122.91273993"/>
    <n v="512068683.5256899"/>
    <n v="9433065.3521900009"/>
    <n v="9697566.7351200003"/>
    <n v="907474.54581000016"/>
    <n v="276437.41434000002"/>
    <n v="138371.80468999999"/>
    <n v="236878.02312"/>
    <n v="0.47409161836896829"/>
    <n v="0.96533592536129731"/>
    <n v="-48892.723389999999"/>
    <n v="-52.227950381914056"/>
    <n v="32.319714475207654"/>
    <n v="39.51995814004917"/>
    <n v="1.2315841099360119"/>
    <n v="2.4419878282161736"/>
    <n v="8.0011017290856825E-3"/>
    <n v="8.352310715162764E-3"/>
    <n v="1.755748048611493E-2"/>
    <n v="1.8281550618453997E-2"/>
    <m/>
    <m/>
    <m/>
    <n v="0"/>
    <m/>
    <n v="0"/>
    <m/>
    <n v="0"/>
    <m/>
    <n v="-154.59398960993326"/>
    <n v="4.610106240123395"/>
    <n v="-4.034037915553828"/>
    <n v="0.22719125065483228"/>
    <n v="-204.29388286952116"/>
    <n v="-21.987108161761025"/>
    <n v="2.9476204575403577"/>
    <n v="-2.204850271247095"/>
    <s v="Resto"/>
    <n v="2025"/>
    <n v="2"/>
    <d v="2026-08-03T00:00:00"/>
    <n v="1.0336597699512124"/>
    <s v="56 Terremoto y Erupcion Volcanica"/>
    <n v="-52.227950381914056"/>
    <n v="-53.783584302269283"/>
    <n v="-154.59398960993326"/>
    <n v="-152.81620819247908"/>
    <n v="3.173587292663351E-4"/>
    <n v="2.2476286260770747E-5"/>
    <m/>
    <m/>
    <m/>
    <m/>
    <n v="4.132569743951269E-4"/>
    <n v="9.3187344879315211E-5"/>
    <x v="45"/>
    <x v="26"/>
  </r>
  <r>
    <n v="2026"/>
    <n v="6"/>
    <n v="93"/>
    <x v="64"/>
    <s v="Huracan y Otros Riesgos Hidrometeorologicos"/>
    <n v="220"/>
    <s v="36790ecd55c2030dc553685bef719df653f413a20cdad1bfd1dc934c76686ddd"/>
    <s v="62494afd1a4895e2be1120874c058412e30b56ad7bf55525b0ac454fd367add2"/>
    <x v="26"/>
    <n v="72400.898709999994"/>
    <n v="80931.345760000011"/>
    <n v="85995.908149999988"/>
    <n v="103754.82600000002"/>
    <n v="-694.54413"/>
    <n v="-1131.7711899999999"/>
    <n v="5451.8301099999999"/>
    <n v="11346.29262"/>
    <n v="35563119.782749981"/>
    <n v="35274659.092"/>
    <n v="145.131"/>
    <n v="140.405"/>
    <n v="0"/>
    <n v="0"/>
    <n v="-854.37967000000003"/>
    <n v="-11.41621"/>
    <n v="-0.12795000000000001"/>
    <n v="0.49593999999999999"/>
    <n v="0"/>
    <n v="0"/>
    <n v="0"/>
    <n v="0"/>
    <n v="0"/>
    <n v="0"/>
    <s v="Huracan y Otros Riesgos Hidrometeorologicos"/>
    <s v="Daños Sin Autos"/>
    <s v="Riesgos Catastroficos"/>
    <x v="46"/>
    <x v="0"/>
    <n v="413334.64854999998"/>
    <n v="541187.50646000006"/>
    <n v="558940177.29368985"/>
    <n v="533186385.44996989"/>
    <n v="535437122.91273993"/>
    <n v="512068683.5256899"/>
    <n v="14428806.951679999"/>
    <n v="15695578.629980002"/>
    <n v="1139589.9410999997"/>
    <n v="1835326.74049"/>
    <n v="113396.91259000001"/>
    <n v="137329.26194"/>
    <n v="0.50178021614995749"/>
    <n v="0.51563148876470011"/>
    <n v="-8530.447050000017"/>
    <n v="-10.540349934742043"/>
    <n v="63.847327988350123"/>
    <n v="58.932338684933306"/>
    <n v="17.516290725683465"/>
    <n v="14.954400239093799"/>
    <n v="1.2953246456634237E-2"/>
    <n v="1.3521830222780267E-2"/>
    <n v="1.5178809506116692E-2"/>
    <n v="1.5804783296407107E-2"/>
    <m/>
    <m/>
    <m/>
    <n v="0"/>
    <m/>
    <n v="0"/>
    <m/>
    <n v="0"/>
    <m/>
    <n v="-38.632107254824177"/>
    <n v="-0.9593031887380008"/>
    <n v="-1.3984336716162371"/>
    <n v="-6.0946846312945238E-2"/>
    <n v="7383.9169041214209"/>
    <n v="-125.79949187401702"/>
    <n v="667744.9550605705"/>
    <n v="-2301.9337016574586"/>
    <s v="Resto"/>
    <n v="2025"/>
    <n v="2"/>
    <d v="2026-08-03T00:00:00"/>
    <n v="1.0336597699512124"/>
    <s v="57 Huracan y Otros Riesgos Hidrometeorologicos"/>
    <n v="-10.540349934742043"/>
    <n v="-13.453485696284432"/>
    <n v="-38.632107254824184"/>
    <n v="-40.630471912365991"/>
    <n v="2.4181204763624989E-4"/>
    <n v="2.5178338531949806E-5"/>
    <m/>
    <m/>
    <m/>
    <m/>
    <n v="2.9365007483064391E-4"/>
    <n v="2.658758322057011E-5"/>
    <x v="46"/>
    <x v="26"/>
  </r>
  <r>
    <n v="2026"/>
    <n v="6"/>
    <n v="127"/>
    <x v="52"/>
    <s v="Diversos"/>
    <n v="263"/>
    <s v="4be84111a613654b362415e563cb7607df7b203b5d303802a8a546061bbc7847"/>
    <s v="62494afd1a4895e2be1120874c058412e30b56ad7bf55525b0ac454fd367add2"/>
    <x v="26"/>
    <n v="101517.6151"/>
    <n v="176125.08216999998"/>
    <n v="310535.50022000005"/>
    <n v="430936.69430999993"/>
    <n v="1724.8584299999995"/>
    <n v="64655.873359999998"/>
    <n v="-323.54069000000084"/>
    <n v="99208.433309999993"/>
    <n v="35563119.782749981"/>
    <n v="35274659.092"/>
    <n v="145.131"/>
    <n v="140.405"/>
    <n v="0"/>
    <n v="0"/>
    <n v="1456.4737"/>
    <n v="774.81253000000004"/>
    <n v="4078.9322400000001"/>
    <n v="3487.04261"/>
    <n v="0"/>
    <n v="0"/>
    <n v="0"/>
    <n v="0"/>
    <n v="0"/>
    <n v="0"/>
    <s v="Diversos"/>
    <s v="Daños Sin Autos"/>
    <s v="Diversos"/>
    <x v="52"/>
    <x v="0"/>
    <n v="590912.01783999999"/>
    <n v="833808.04034000007"/>
    <n v="558940177.29368985"/>
    <n v="533186385.44996989"/>
    <n v="535437122.91273993"/>
    <n v="512068683.5256899"/>
    <n v="18731365.569540001"/>
    <n v="19037256.571589999"/>
    <n v="4255932.8630999988"/>
    <n v="5127603.960119999"/>
    <n v="101517.6151"/>
    <n v="176125.08216999998"/>
    <n v="0.54196590591922889"/>
    <n v="0.92515999617737954"/>
    <n v="-74607.467069999984"/>
    <n v="-42.360500929667211"/>
    <n v="100"/>
    <n v="100"/>
    <n v="17.179818997603753"/>
    <n v="21.122977190071452"/>
    <n v="1.8162518856943526E-2"/>
    <n v="1.895976404246149E-2"/>
    <n v="3.3032554276749476E-2"/>
    <n v="3.4394816132348772E-2"/>
    <m/>
    <m/>
    <m/>
    <n v="0"/>
    <m/>
    <n v="0"/>
    <m/>
    <n v="0"/>
    <m/>
    <n v="-97.332247883504579"/>
    <n v="1.6990730409702066"/>
    <n v="36.710201956126085"/>
    <n v="4.0528327994902198E-2"/>
    <n v="87.977561488325435"/>
    <n v="16.973971820780243"/>
    <n v="35.70722959594935"/>
    <n v="22.219760887865952"/>
    <s v="Resto"/>
    <n v="2025"/>
    <n v="2"/>
    <d v="2026-08-03T00:00:00"/>
    <n v="1.0336597699512124"/>
    <s v="63 Diversos"/>
    <n v="-42.360500929667211"/>
    <n v="-44.237455354334529"/>
    <n v="-97.332247883504579"/>
    <n v="-97.419119720000964"/>
    <n v="8.7319532739820653E-4"/>
    <n v="2.9372704317885043E-5"/>
    <m/>
    <m/>
    <m/>
    <m/>
    <n v="1.2196501831288483E-3"/>
    <n v="8.5592101852692895E-5"/>
    <x v="52"/>
    <x v="26"/>
  </r>
  <r>
    <n v="2026"/>
    <n v="6"/>
    <n v="81"/>
    <x v="55"/>
    <s v="Miscelaneos"/>
    <n v="53"/>
    <s v="2858dcd1057d3eae7f7d5f782167e24b61153c01551450a628cee722509f6529"/>
    <s v="62494afd1a4895e2be1120874c058412e30b56ad7bf55525b0ac454fd367add2"/>
    <x v="26"/>
    <n v="25192.899020000001"/>
    <n v="22669.415109999998"/>
    <n v="55670.062669999999"/>
    <n v="51058.379589999997"/>
    <n v="8756.4178900000006"/>
    <n v="6923.95543"/>
    <n v="21555.550700000003"/>
    <n v="3923.0314800000001"/>
    <n v="35563119.782749981"/>
    <n v="35274659.092"/>
    <n v="145.131"/>
    <n v="140.405"/>
    <n v="0"/>
    <n v="0"/>
    <n v="8756.4178900000006"/>
    <n v="6494.6514800000004"/>
    <n v="22659.624179999999"/>
    <n v="22505.855090000001"/>
    <n v="0"/>
    <n v="0"/>
    <n v="0"/>
    <n v="0"/>
    <n v="0"/>
    <n v="0"/>
    <s v="Miscelaneos"/>
    <s v="Daños Sin Autos"/>
    <s v="Diversos"/>
    <x v="53"/>
    <x v="0"/>
    <n v="956082.45328000002"/>
    <n v="935835.38778999995"/>
    <n v="558940177.29368985"/>
    <n v="533186385.44996989"/>
    <n v="535437122.91273993"/>
    <n v="512068683.5256899"/>
    <n v="8825960.7029900011"/>
    <n v="9299326.5157200005"/>
    <n v="1450320.2206299996"/>
    <n v="1811773.9441199994"/>
    <n v="92427.092319999996"/>
    <n v="80078.786999999997"/>
    <n v="0.28544087003996421"/>
    <n v="0.2437748053224994"/>
    <n v="2523.4839100000027"/>
    <n v="11.131667481296571"/>
    <n v="27.257050273503619"/>
    <n v="28.308889231801178"/>
    <n v="2.6350132181143548"/>
    <n v="2.4223720758769791"/>
    <n v="4.5072621442209596E-3"/>
    <n v="4.7051087685053327E-3"/>
    <n v="4.251686788826892E-3"/>
    <n v="4.4270262641169112E-3"/>
    <m/>
    <m/>
    <m/>
    <n v="0"/>
    <m/>
    <n v="0"/>
    <m/>
    <n v="0"/>
    <m/>
    <n v="26.465543843051577"/>
    <n v="34.757484174602148"/>
    <n v="30.543158684961767"/>
    <n v="0.60375755405218923"/>
    <n v="34.82506208323899"/>
    <n v="0.68324038071463367"/>
    <n v="38.643261778933883"/>
    <n v="28.857608182529184"/>
    <s v="Resto"/>
    <n v="2025"/>
    <n v="2"/>
    <d v="2026-08-03T00:00:00"/>
    <n v="1.0336597699512124"/>
    <s v="64 Miscelaneos"/>
    <n v="11.131667481296571"/>
    <n v="7.5128109963512157"/>
    <n v="26.465543843051581"/>
    <n v="22.347359856155194"/>
    <n v="1.5653874859708727E-4"/>
    <n v="8.1476490289171733E-6"/>
    <m/>
    <m/>
    <m/>
    <m/>
    <n v="1.4450698406390195E-4"/>
    <n v="5.9426155710022475E-6"/>
    <x v="53"/>
    <x v="26"/>
  </r>
  <r>
    <n v="2026"/>
    <n v="6"/>
    <n v="103"/>
    <x v="59"/>
    <s v="Tecnicos"/>
    <n v="205"/>
    <s v="f8809aff4d69bece79dabe35be0c708b890d7eafb841f121330667b77d2e2590"/>
    <s v="62494afd1a4895e2be1120874c058412e30b56ad7bf55525b0ac454fd367add2"/>
    <x v="26"/>
    <n v="34535.873479999995"/>
    <n v="162037.56413999997"/>
    <n v="285224.65674000001"/>
    <n v="309285.00990999996"/>
    <n v="-100154.95097000001"/>
    <n v="-55721.300289999999"/>
    <n v="79670.199680000005"/>
    <n v="-184353.46299"/>
    <n v="35563119.782749981"/>
    <n v="35274659.092"/>
    <n v="145.131"/>
    <n v="140.405"/>
    <n v="0"/>
    <n v="0"/>
    <n v="1777.69885"/>
    <n v="-4568.5961799999995"/>
    <n v="2362.6987300000001"/>
    <n v="6934.8666700000003"/>
    <n v="0"/>
    <n v="0"/>
    <n v="0"/>
    <n v="0"/>
    <n v="0"/>
    <n v="0"/>
    <s v="Tecnicos"/>
    <s v="Daños Sin Autos"/>
    <s v="Diversos"/>
    <x v="54"/>
    <x v="0"/>
    <n v="785158.79136999999"/>
    <n v="1638035.7448499999"/>
    <n v="558940177.29368985"/>
    <n v="533186385.44996989"/>
    <n v="535437122.91273993"/>
    <n v="512068683.5256899"/>
    <n v="9905404.8665500041"/>
    <n v="9737930.0558699984"/>
    <n v="2805612.6424699998"/>
    <n v="3315830.0159999998"/>
    <n v="118056.23877"/>
    <n v="321757.18864000001"/>
    <n v="0.3486568590106367"/>
    <n v="1.6639836516624409"/>
    <n v="-127501.69065999998"/>
    <n v="-78.686501698975732"/>
    <n v="29.253747061418427"/>
    <n v="50.360200132559171"/>
    <n v="4.398584574177586"/>
    <n v="9.8921873133384075"/>
    <n v="6.178813920161879E-3"/>
    <n v="6.450033440365004E-3"/>
    <n v="3.0390416665131512E-2"/>
    <n v="3.1643716820239941E-2"/>
    <m/>
    <m/>
    <m/>
    <n v="0"/>
    <m/>
    <n v="0"/>
    <m/>
    <n v="0"/>
    <m/>
    <n v="79.742666536398616"/>
    <n v="-290.00265775238188"/>
    <n v="-34.387890601624299"/>
    <n v="-3.5698068027604042"/>
    <n v="-138.911271208041"/>
    <n v="-65.930149166083396"/>
    <n v="75.240183076578703"/>
    <n v="-65.878644787268854"/>
    <s v="Resto"/>
    <n v="2025"/>
    <n v="2"/>
    <d v="2026-08-03T00:00:00"/>
    <n v="1.0336597699512124"/>
    <s v="65 Tecnicos"/>
    <n v="-78.686501698975732"/>
    <n v="-79.380547719265266"/>
    <n v="79.742666536398602"/>
    <n v="73.889583169984689"/>
    <n v="8.0202372143500539E-4"/>
    <n v="1.2156160533516302E-5"/>
    <m/>
    <m/>
    <m/>
    <m/>
    <n v="8.7534787349619698E-4"/>
    <n v="2.7688415929998713E-4"/>
    <x v="54"/>
    <x v="26"/>
  </r>
  <r>
    <n v="2026"/>
    <n v="6"/>
    <n v="65"/>
    <x v="47"/>
    <s v="Total General"/>
    <n v="225"/>
    <s v="0e6523810856a138a75dec70a9cf3778a5c70b83ac915f22c33f05db97cb3e68"/>
    <s v="62494afd1a4895e2be1120874c058412e30b56ad7bf55525b0ac454fd367add2"/>
    <x v="27"/>
    <n v="3219378.6591699999"/>
    <n v="2893563.4842399997"/>
    <n v="6390151.5341800004"/>
    <n v="5741229.1780999992"/>
    <n v="2023485.55235"/>
    <n v="1850292.5009599999"/>
    <n v="4391784.7085799994"/>
    <n v="3674580.9095499995"/>
    <n v="35563119.782749981"/>
    <n v="35274659.092"/>
    <n v="145.131"/>
    <n v="140.405"/>
    <n v="0"/>
    <n v="0"/>
    <n v="1932606.47224"/>
    <n v="1734776.5651"/>
    <n v="3175596.0688400003"/>
    <n v="2846970.6538800001"/>
    <n v="0"/>
    <n v="0"/>
    <n v="0"/>
    <n v="0"/>
    <n v="0"/>
    <n v="0"/>
    <s v="Total General"/>
    <s v="Totales"/>
    <s v="Total General"/>
    <x v="0"/>
    <x v="0"/>
    <n v="3219378.6591699999"/>
    <n v="2893563.4842399997"/>
    <n v="558940177.29368985"/>
    <n v="533186385.44996989"/>
    <n v="535437122.91273993"/>
    <n v="512068683.5256899"/>
    <n v="558940177.29368985"/>
    <n v="533186385.44996989"/>
    <n v="290994775.94425023"/>
    <n v="269811598.98249996"/>
    <n v="3219378.6591699999"/>
    <n v="2893563.4842399997"/>
    <n v="0.57597911010043712"/>
    <n v="0.54269267993368697"/>
    <n v="325815.17493000021"/>
    <n v="11.259997463493576"/>
    <n v="100"/>
    <n v="100"/>
    <n v="100"/>
    <n v="100"/>
    <n v="0.57597911010043712"/>
    <n v="0.60126175817933736"/>
    <n v="0.54269267993368697"/>
    <n v="0.5650733148368432"/>
    <m/>
    <m/>
    <m/>
    <n v="0"/>
    <m/>
    <n v="0"/>
    <m/>
    <n v="0"/>
    <m/>
    <n v="9.3603066163939541"/>
    <n v="62.853294581746475"/>
    <n v="63.945115116283091"/>
    <n v="0.69536834322333896"/>
    <n v="11.403768711194019"/>
    <n v="11.542985682417628"/>
    <n v="60.858069803126867"/>
    <n v="60.934121773814418"/>
    <s v="Resto"/>
    <n v="2025"/>
    <n v="2"/>
    <d v="2026-08-03T00:00:00"/>
    <n v="1.0336597699512124"/>
    <s v="10 Total General"/>
    <n v="11.259997463493576"/>
    <n v="7.6369620815802088"/>
    <n v="9.3603066163939612"/>
    <n v="5.7991321666273574"/>
    <n v="1.7968478505869349E-2"/>
    <n v="3.3175193527209144E-5"/>
    <n v="2897742.88643"/>
    <n v="2812971.7616099999"/>
    <n v="8.148168395044916E-3"/>
    <n v="7.9613585231521136E-3"/>
    <n v="1.6249002024917289E-2"/>
    <n v="2.9451534485360718E-5"/>
    <x v="0"/>
    <x v="27"/>
  </r>
  <r>
    <n v="2026"/>
    <n v="6"/>
    <n v="16"/>
    <x v="50"/>
    <s v="Total General Sin Pensiones"/>
    <n v="14"/>
    <s v="8527a891e224136950ff32ca212b45bc93f69fbb801c3b1ebedac52775f99e61"/>
    <s v="62494afd1a4895e2be1120874c058412e30b56ad7bf55525b0ac454fd367add2"/>
    <x v="27"/>
    <n v="2810084.57234"/>
    <n v="2671500.3155200002"/>
    <n v="4935455.8772999998"/>
    <n v="4666842.9717900008"/>
    <n v="1566696.7107799998"/>
    <n v="1588668.3692000001"/>
    <n v="3492148.1625300003"/>
    <n v="3145095.8433000012"/>
    <n v="35563119.782749981"/>
    <n v="35274659.092"/>
    <n v="145.131"/>
    <n v="140.405"/>
    <n v="6194.2804800000004"/>
    <n v="-5395.9450700000007"/>
    <n v="1422152.08571"/>
    <n v="1134242.89769"/>
    <n v="1881873.4313800002"/>
    <n v="1642439.50593"/>
    <n v="114042.80439999999"/>
    <n v="19957.031850000003"/>
    <n v="215581.89547000002"/>
    <n v="191568.58146999998"/>
    <n v="115567.76286"/>
    <n v="266741.17499999999"/>
    <s v="Total General Sin Pensiones"/>
    <s v="Totales"/>
    <s v="Total General Sin Pensiones"/>
    <x v="1"/>
    <x v="0"/>
    <n v="2810084.57234"/>
    <n v="2671500.3155200002"/>
    <n v="558940177.29368985"/>
    <n v="533186385.44996989"/>
    <n v="535437122.91273993"/>
    <n v="512068683.5256899"/>
    <n v="535437122.91273993"/>
    <n v="512068683.5256899"/>
    <n v="272087211.59836"/>
    <n v="252694789.22596997"/>
    <n v="2810084.57234"/>
    <n v="2671500.3155200002"/>
    <n v="0.52482064692364616"/>
    <n v="0.52170741962312839"/>
    <n v="138584.25681999978"/>
    <n v="5.1875066611408949"/>
    <n v="100"/>
    <n v="100"/>
    <n v="100"/>
    <n v="100"/>
    <n v="0.50275229559378543"/>
    <n v="0.52482064692364616"/>
    <n v="0.50104436055047641"/>
    <n v="0.52170741962312839"/>
    <n v="2.1299009635270569E-2"/>
    <n v="4.0262784600598817E-2"/>
    <n v="2.1583815898180456E-2"/>
    <n v="94085.772549999994"/>
    <n v="471.44171165914122"/>
    <n v="24013.314000000042"/>
    <n v="12.535100388453092"/>
    <n v="-151173.41213999997"/>
    <n v="-56.674194428362988"/>
    <n v="-1.3830235967412396"/>
    <n v="55.752653361439144"/>
    <n v="59.467272377647838"/>
    <n v="0.57580681634264763"/>
    <n v="25.383380280040193"/>
    <n v="14.577944854926361"/>
    <n v="75.571080498602868"/>
    <n v="69.058427637354995"/>
    <s v="Resto"/>
    <n v="2025"/>
    <n v="2"/>
    <d v="2026-08-03T00:00:00"/>
    <n v="1.0336597699512124"/>
    <s v="11 Total General Sin Pensiones"/>
    <n v="5.1875066611408949"/>
    <n v="1.7622139498624541"/>
    <n v="-1.383023596741239"/>
    <n v="-4.5943556380129102"/>
    <n v="1.3878017191545609E-2"/>
    <n v="2.7543671143735443E-5"/>
    <m/>
    <m/>
    <m/>
    <m/>
    <n v="1.3208241396780888E-2"/>
    <n v="2.7217863168982298E-5"/>
    <x v="1"/>
    <x v="27"/>
  </r>
  <r>
    <n v="2026"/>
    <n v="6"/>
    <n v="10"/>
    <x v="17"/>
    <s v="Vida Total"/>
    <n v="10"/>
    <s v="4a44dc15364204a80fe80e9039455cc1608281820fe2b24f1e5233ade6af1dd5"/>
    <s v="62494afd1a4895e2be1120874c058412e30b56ad7bf55525b0ac454fd367add2"/>
    <x v="27"/>
    <n v="764229.33588999999"/>
    <n v="673735.95550000004"/>
    <n v="1234765.0429599998"/>
    <n v="1250365.1080800002"/>
    <n v="294967.27207999997"/>
    <n v="196537.88141"/>
    <n v="597401.36303000001"/>
    <n v="553962.9023099998"/>
    <n v="35563119.782749981"/>
    <n v="35274659.092"/>
    <n v="145.131"/>
    <n v="140.405"/>
    <n v="-939.65460999999993"/>
    <n v="-3650.1324799999998"/>
    <n v="201503.93747999999"/>
    <n v="99848.471849999987"/>
    <n v="598326.95465999993"/>
    <n v="468036.85668999999"/>
    <n v="703097.16516999993"/>
    <n v="588089.41571999993"/>
    <n v="61100.825270000008"/>
    <n v="85613.062030000001"/>
    <n v="31.34545"/>
    <n v="33.47775"/>
    <s v="Vida Total"/>
    <s v="Totales"/>
    <s v="Vida Total"/>
    <x v="2"/>
    <x v="0"/>
    <n v="3435865.2452399996"/>
    <n v="3211255.1390500003"/>
    <n v="558940177.29368985"/>
    <n v="533186385.44996989"/>
    <n v="535437122.91273993"/>
    <n v="512068683.5256899"/>
    <n v="229504437.01060998"/>
    <n v="215530450.89256996"/>
    <n v="107972465.57320999"/>
    <n v="106915701.13472"/>
    <n v="764229.33588999999"/>
    <n v="673735.95550000004"/>
    <n v="0.33299109413499905"/>
    <n v="0.31259432377646734"/>
    <n v="90493.380389999948"/>
    <n v="13.431579486186408"/>
    <n v="100"/>
    <n v="100"/>
    <n v="22.242703986972504"/>
    <n v="20.980455501873148"/>
    <n v="0.13672828809521109"/>
    <n v="0.14272998699317796"/>
    <n v="0.12636030736820422"/>
    <n v="0.13157140383223601"/>
    <n v="0.30635449768559192"/>
    <n v="2.662293856531206E-2"/>
    <n v="1.3657884095090893E-5"/>
    <n v="115007.74945"/>
    <n v="19.556167204471041"/>
    <n v="-24512.236759999993"/>
    <n v="-28.631421629809907"/>
    <n v="-2.1323000000000008"/>
    <n v="-6.3693049861475171"/>
    <n v="50.081638187940605"/>
    <n v="38.596695812061363"/>
    <n v="29.17135115108162"/>
    <n v="0.27318749323178088"/>
    <n v="101.8097360395406"/>
    <n v="27.837572214167828"/>
    <n v="33.677897328644477"/>
    <n v="21.333463470406507"/>
    <s v="Resto"/>
    <n v="2025"/>
    <n v="2"/>
    <d v="2026-08-03T00:00:00"/>
    <n v="1.0336597699512124"/>
    <s v="12 Vida Total"/>
    <n v="13.431579486186408"/>
    <n v="9.7378293938442049"/>
    <n v="50.081638187940605"/>
    <n v="45.194427171161237"/>
    <n v="3.4720380284491434E-3"/>
    <n v="1.1088306877322381E-5"/>
    <m/>
    <m/>
    <m/>
    <m/>
    <n v="3.5388214862730164E-3"/>
    <n v="9.7715211257266897E-6"/>
    <x v="2"/>
    <x v="27"/>
  </r>
  <r>
    <n v="2026"/>
    <n v="6"/>
    <n v="10"/>
    <x v="17"/>
    <s v="Vida Individual"/>
    <n v="10"/>
    <s v="4a44dc15364204a80fe80e9039455cc1608281820fe2b24f1e5233ade6af1dd5"/>
    <s v="62494afd1a4895e2be1120874c058412e30b56ad7bf55525b0ac454fd367add2"/>
    <x v="27"/>
    <n v="24189.949989999997"/>
    <n v="29042.773590000001"/>
    <n v="53834.10024"/>
    <n v="62114.594349999999"/>
    <n v="25241.381819999999"/>
    <n v="16748.84345"/>
    <n v="51070.906279999996"/>
    <n v="55281.603309999999"/>
    <n v="35563119.782749981"/>
    <n v="35274659.092"/>
    <n v="145.131"/>
    <n v="140.405"/>
    <n v="0"/>
    <n v="0"/>
    <n v="24440.767370000001"/>
    <n v="16513.63982"/>
    <n v="20645.319769999998"/>
    <n v="20168.790590000001"/>
    <n v="12099.68297"/>
    <n v="16549.793020000001"/>
    <n v="12058.92157"/>
    <n v="12459.50282"/>
    <n v="31.34545"/>
    <n v="33.47775"/>
    <s v="Vida Individual"/>
    <s v="Vida"/>
    <s v="Vida"/>
    <x v="3"/>
    <x v="0"/>
    <n v="3435865.2452399996"/>
    <n v="3211255.1390500003"/>
    <n v="558940177.29368985"/>
    <n v="533186385.44996989"/>
    <n v="535437122.91273993"/>
    <n v="512068683.5256899"/>
    <n v="171635604.89679998"/>
    <n v="160803690.49424002"/>
    <n v="79251984.91757001"/>
    <n v="77260926.294649988"/>
    <n v="764229.33588999999"/>
    <n v="673735.95550000004"/>
    <n v="1.4093783166112175E-2"/>
    <n v="1.8061011846640617E-2"/>
    <n v="-4852.8236000000034"/>
    <n v="-16.709229182129238"/>
    <n v="3.1652736755818283"/>
    <n v="4.3107056040146281"/>
    <n v="0.70404245403723043"/>
    <n v="0.90440567106704117"/>
    <n v="4.3278245101513995E-3"/>
    <n v="4.5177947054564288E-3"/>
    <n v="5.4470208509712877E-3"/>
    <n v="5.6716558782769141E-3"/>
    <n v="7.0496345890907804E-3"/>
    <n v="7.0258857870723942E-3"/>
    <n v="1.8262789949001085E-5"/>
    <n v="-4450.1100500000011"/>
    <n v="-26.889218763172185"/>
    <n v="-400.58124999999927"/>
    <n v="-3.2150660888088267"/>
    <n v="-2.1323000000000008"/>
    <n v="-6.3693049861475171"/>
    <n v="50.70522269404816"/>
    <n v="104.34656471152135"/>
    <n v="57.669572770305102"/>
    <n v="3.1849526350984848E-2"/>
    <n v="48.003514890758957"/>
    <n v="2.3627057749127989"/>
    <n v="118.38405818986257"/>
    <n v="81.877194104973853"/>
    <s v="Resto"/>
    <n v="2025"/>
    <n v="2"/>
    <d v="2026-08-03T00:00:00"/>
    <n v="1.0336597699512124"/>
    <s v="13 Vida Individual"/>
    <n v="-16.709229182129238"/>
    <n v="-19.421483510186345"/>
    <n v="50.70522269404816"/>
    <n v="45.79770546856173"/>
    <n v="1.5137620256283708E-4"/>
    <n v="1.986347239333869E-8"/>
    <m/>
    <m/>
    <m/>
    <m/>
    <n v="1.7579862048009784E-4"/>
    <n v="3.2620014892449267E-8"/>
    <x v="3"/>
    <x v="27"/>
  </r>
  <r>
    <n v="2026"/>
    <n v="6"/>
    <n v="16"/>
    <x v="50"/>
    <s v="Vida Gpo y Col"/>
    <n v="14"/>
    <s v="8527a891e224136950ff32ca212b45bc93f69fbb801c3b1ebedac52775f99e61"/>
    <s v="62494afd1a4895e2be1120874c058412e30b56ad7bf55525b0ac454fd367add2"/>
    <x v="27"/>
    <n v="322238.04533999995"/>
    <n v="203189.55368000001"/>
    <n v="494536.09048999997"/>
    <n v="460474.31717000005"/>
    <n v="74861.256049999982"/>
    <n v="142172.24445999999"/>
    <n v="188077.84563999998"/>
    <n v="317993.08190000005"/>
    <n v="35563119.782749981"/>
    <n v="35274659.092"/>
    <n v="145.131"/>
    <n v="140.405"/>
    <n v="6194.2804800000004"/>
    <n v="-5395.9450700000007"/>
    <n v="39838.252780000003"/>
    <n v="81888.817260000011"/>
    <n v="113461.70339"/>
    <n v="108354.23248999999"/>
    <n v="113523.55806"/>
    <n v="19275.082190000001"/>
    <n v="208714.48728"/>
    <n v="183914.47149"/>
    <n v="0"/>
    <n v="0"/>
    <s v="Vida Gpo y Col"/>
    <s v="Vida"/>
    <s v="Vida"/>
    <x v="4"/>
    <x v="0"/>
    <n v="2810084.57234"/>
    <n v="2671500.3155200002"/>
    <n v="558940177.29368985"/>
    <n v="533186385.44996989"/>
    <n v="535437122.91273993"/>
    <n v="512068683.5256899"/>
    <n v="57868832.11381001"/>
    <n v="54726760.39833001"/>
    <n v="28720480.655640002"/>
    <n v="29654774.840070006"/>
    <n v="445192.46273000003"/>
    <n v="478266.78831999999"/>
    <n v="0.55684214380939623"/>
    <n v="0.3712800688384989"/>
    <n v="119048.49165999994"/>
    <n v="58.589868181652434"/>
    <n v="72.381738757205909"/>
    <n v="42.484562725699746"/>
    <n v="11.467200970099894"/>
    <n v="7.6058218110466411"/>
    <n v="5.7651616117530058E-2"/>
    <n v="6.0182238315312893E-2"/>
    <n v="3.810854125776731E-2"/>
    <n v="3.9680136711544522E-2"/>
    <n v="0.19617392284111496"/>
    <n v="0.36066822096828127"/>
    <m/>
    <n v="94248.475869999995"/>
    <n v="488.96536440657326"/>
    <n v="24800.015790000005"/>
    <n v="13.484537453241385"/>
    <n v="0"/>
    <m/>
    <n v="-47.344675935630946"/>
    <n v="23.231662782404335"/>
    <n v="69.970252842773988"/>
    <n v="0.260654607238612"/>
    <n v="-51.350802083864423"/>
    <n v="4.7136791822796287"/>
    <n v="35.111629377768679"/>
    <n v="75.575097878670789"/>
    <s v="Resto"/>
    <n v="2025"/>
    <n v="2"/>
    <d v="2026-08-03T00:00:00"/>
    <n v="1.0336597699512124"/>
    <s v="14 Vida Gpo y Col"/>
    <n v="58.589868181652434"/>
    <n v="53.425597853283676"/>
    <n v="-47.344675935630946"/>
    <n v="-49.059327261179639"/>
    <n v="1.3905869156335281E-3"/>
    <n v="3.1007317312224432E-5"/>
    <m/>
    <m/>
    <m/>
    <m/>
    <n v="1.303248464746692E-3"/>
    <n v="1.3784888951672046E-5"/>
    <x v="4"/>
    <x v="27"/>
  </r>
  <r>
    <n v="2026"/>
    <n v="6"/>
    <n v="77"/>
    <x v="43"/>
    <s v="Accidentes y Enfermedades Total"/>
    <n v="49"/>
    <s v="0e17daca5f3e175f448bacace3bc0da47d0655a74c8dd0dc497a3afbdad95f1f"/>
    <s v="62494afd1a4895e2be1120874c058412e30b56ad7bf55525b0ac454fd367add2"/>
    <x v="27"/>
    <n v="271172.56542"/>
    <n v="242695.76008000001"/>
    <n v="464220.26500000001"/>
    <n v="442828.59862"/>
    <n v="24944.257990000006"/>
    <n v="43076.86447"/>
    <n v="74200.960789999997"/>
    <n v="64578.930839999994"/>
    <n v="35563119.782749981"/>
    <n v="35274659.092"/>
    <n v="145.131"/>
    <n v="140.405"/>
    <n v="0"/>
    <n v="0"/>
    <n v="25329.40799"/>
    <n v="43093.889470000002"/>
    <n v="262673.65247999999"/>
    <n v="237048.21011000001"/>
    <n v="0"/>
    <n v="0"/>
    <n v="0"/>
    <n v="0"/>
    <n v="0"/>
    <n v="0"/>
    <s v="Accidentes y Enfermedades Total"/>
    <s v="Totales"/>
    <s v="Accidentes y Enfermedades Total"/>
    <x v="18"/>
    <x v="0"/>
    <n v="9771555.1653899997"/>
    <n v="8235194.7031499995"/>
    <n v="558940177.29368985"/>
    <n v="533186385.44996989"/>
    <n v="535437122.91273993"/>
    <n v="512068683.5256899"/>
    <n v="104862690.40417002"/>
    <n v="96161356.508719951"/>
    <n v="73824842.736680001"/>
    <n v="63674470.30387"/>
    <n v="271172.56542"/>
    <n v="242695.76008000001"/>
    <n v="0.2585977571000948"/>
    <n v="0.25238387736137258"/>
    <n v="28476.805339999992"/>
    <n v="11.733540516164421"/>
    <n v="100"/>
    <n v="100"/>
    <n v="2.7751218800920214"/>
    <n v="2.9470555199765682"/>
    <n v="4.8515489928274549E-2"/>
    <n v="5.0645081152543264E-2"/>
    <n v="4.5517996464816468E-2"/>
    <n v="4.7395157698180979E-2"/>
    <m/>
    <m/>
    <m/>
    <n v="0"/>
    <m/>
    <n v="0"/>
    <m/>
    <n v="0"/>
    <m/>
    <n v="-42.093608026248241"/>
    <n v="9.1986657836738051"/>
    <n v="17.749327164100656"/>
    <n v="3.3788433629275326E-2"/>
    <n v="-41.222738765241473"/>
    <n v="10.810223944786902"/>
    <n v="9.6429191701777501"/>
    <n v="18.179377709708369"/>
    <s v="Resto"/>
    <n v="2025"/>
    <n v="2"/>
    <d v="2026-08-03T00:00:00"/>
    <n v="1.0336597699512124"/>
    <s v="28 Accidentes y Enfermedades Total"/>
    <n v="11.733540516164421"/>
    <n v="8.0950848279972405"/>
    <n v="-42.093608026248234"/>
    <n v="-43.97925346704276"/>
    <n v="1.3053417918221328E-3"/>
    <n v="6.6872799977199633E-6"/>
    <m/>
    <m/>
    <m/>
    <m/>
    <n v="1.2533070136121877E-3"/>
    <n v="6.3697621551960344E-6"/>
    <x v="18"/>
    <x v="27"/>
  </r>
  <r>
    <n v="2026"/>
    <n v="6"/>
    <n v="37"/>
    <x v="27"/>
    <s v="Accidentes Personales"/>
    <n v="25"/>
    <s v="b7a56873cd771f2c446d369b649430b65a756ba278ff97ec81bb6f55b2e73569"/>
    <s v="62494afd1a4895e2be1120874c058412e30b56ad7bf55525b0ac454fd367add2"/>
    <x v="27"/>
    <n v="9205.6196500000005"/>
    <n v="12062.205119999999"/>
    <n v="11906.050840000002"/>
    <n v="15892.48475"/>
    <n v="1766.62796"/>
    <n v="2747.12761"/>
    <n v="-776.44654000000014"/>
    <n v="9573.9506399999991"/>
    <n v="35563119.782749981"/>
    <n v="35274659.092"/>
    <n v="145.131"/>
    <n v="140.405"/>
    <n v="0"/>
    <n v="0"/>
    <n v="1817.0773700000002"/>
    <n v="2747.12761"/>
    <n v="8096.8385799999996"/>
    <n v="10469.97148"/>
    <n v="0"/>
    <n v="0"/>
    <n v="0"/>
    <n v="0"/>
    <n v="0"/>
    <n v="0"/>
    <s v="Accidentes Personales"/>
    <s v="Accidentes y Enfermedades"/>
    <s v="Accidentes Personales"/>
    <x v="19"/>
    <x v="0"/>
    <n v="7921715.0272200005"/>
    <n v="7089738.4457900003"/>
    <n v="558940177.29368985"/>
    <n v="533186385.44996989"/>
    <n v="535437122.91273993"/>
    <n v="512068683.5256899"/>
    <n v="3258047.170789999"/>
    <n v="3201354.5602400005"/>
    <n v="762805.7273899999"/>
    <n v="869289.54186999996"/>
    <n v="1479985.2701600001"/>
    <n v="1227086.2867699999"/>
    <n v="0.28255022617637104"/>
    <n v="0.37678441712797078"/>
    <n v="-2856.5854699999982"/>
    <n v="-23.682116508395101"/>
    <n v="0.62200751829136702"/>
    <n v="0.98299567439146929"/>
    <n v="0.11620740734005633"/>
    <n v="0.17013610885973837"/>
    <n v="1.6469776237185746E-3"/>
    <n v="1.7192718353038509E-3"/>
    <n v="2.2622867817265043E-3"/>
    <n v="2.3555834418440575E-3"/>
    <m/>
    <m/>
    <m/>
    <n v="0"/>
    <m/>
    <n v="0"/>
    <m/>
    <n v="0"/>
    <m/>
    <n v="-35.691813020655417"/>
    <n v="19.190755507696867"/>
    <n v="22.774671651413602"/>
    <n v="0.23159605343350756"/>
    <n v="-33.855370846787849"/>
    <n v="-22.666087529781887"/>
    <n v="22.441812962510614"/>
    <n v="26.238157527435785"/>
    <s v="Resto"/>
    <n v="2025"/>
    <n v="2"/>
    <d v="2026-08-03T00:00:00"/>
    <n v="1.0336597699512124"/>
    <s v="29 Accidentes Personales"/>
    <n v="-23.682116508395101"/>
    <n v="-26.1673079380781"/>
    <n v="-35.691813020655417"/>
    <n v="-37.785924490047776"/>
    <n v="3.3478645610206213E-5"/>
    <n v="7.9834630312318424E-6"/>
    <m/>
    <m/>
    <m/>
    <m/>
    <n v="4.4979395330318094E-5"/>
    <n v="1.4196649699046467E-5"/>
    <x v="19"/>
    <x v="27"/>
  </r>
  <r>
    <n v="2026"/>
    <n v="6"/>
    <n v="37"/>
    <x v="27"/>
    <s v="AP Individual"/>
    <n v="25"/>
    <s v="b7a56873cd771f2c446d369b649430b65a756ba278ff97ec81bb6f55b2e73569"/>
    <s v="62494afd1a4895e2be1120874c058412e30b56ad7bf55525b0ac454fd367add2"/>
    <x v="27"/>
    <n v="0"/>
    <n v="0"/>
    <n v="0"/>
    <n v="0"/>
    <n v="962.00625000000002"/>
    <n v="1085.079"/>
    <n v="2095.0850499999997"/>
    <n v="2562.30564"/>
    <n v="35563119.782749981"/>
    <n v="35274659.092"/>
    <n v="145.131"/>
    <n v="140.405"/>
    <n v="0"/>
    <n v="0"/>
    <n v="962.00625000000002"/>
    <n v="1085.079"/>
    <n v="0"/>
    <n v="0"/>
    <n v="0"/>
    <n v="0"/>
    <n v="0"/>
    <n v="0"/>
    <n v="0"/>
    <n v="0"/>
    <s v="AP Individual"/>
    <s v="Accidentes y Enfermedades"/>
    <s v="Accidentes Personales"/>
    <x v="20"/>
    <x v="0"/>
    <n v="7921715.0272200005"/>
    <n v="7089738.4457900003"/>
    <n v="558940177.29368985"/>
    <n v="533186385.44996989"/>
    <n v="535437122.91273993"/>
    <n v="512068683.5256899"/>
    <n v="1831690.0583299999"/>
    <n v="1927936.4523199999"/>
    <n v="148204.84184000004"/>
    <n v="240716.59444999998"/>
    <n v="1479985.2701600001"/>
    <n v="1227086.2867699999"/>
    <m/>
    <m/>
    <m/>
    <m/>
    <m/>
    <m/>
    <m/>
    <m/>
    <m/>
    <m/>
    <m/>
    <m/>
    <m/>
    <m/>
    <m/>
    <n v="0"/>
    <m/>
    <n v="0"/>
    <m/>
    <n v="0"/>
    <m/>
    <n v="-11.342284755303522"/>
    <m/>
    <m/>
    <n v="0.64910581736497452"/>
    <n v="-11.342284755303522"/>
    <m/>
    <m/>
    <m/>
    <s v="Resto"/>
    <n v="2025"/>
    <n v="2"/>
    <d v="2026-08-03T00:00:00"/>
    <n v="1.0336597699512124"/>
    <s v="30 AP Individual"/>
    <m/>
    <m/>
    <n v="-11.342284755303526"/>
    <n v="-14.229306564885446"/>
    <n v="0"/>
    <m/>
    <m/>
    <m/>
    <m/>
    <m/>
    <n v="0"/>
    <m/>
    <x v="20"/>
    <x v="27"/>
  </r>
  <r>
    <n v="2026"/>
    <n v="6"/>
    <n v="34"/>
    <x v="2"/>
    <s v="AP Individual"/>
    <n v="23"/>
    <s v="535fa30d7e25dd8a49f1536779734ec8286108d115da5045d77f3b4185d8f790"/>
    <s v="62494afd1a4895e2be1120874c058412e30b56ad7bf55525b0ac454fd367add2"/>
    <x v="27"/>
    <n v="0"/>
    <n v="0"/>
    <n v="0"/>
    <n v="0"/>
    <n v="0"/>
    <n v="0"/>
    <n v="281.15994000000001"/>
    <n v="6.0224799999999998"/>
    <n v="35563119.782749981"/>
    <n v="35274659.092"/>
    <n v="145.131"/>
    <n v="140.405"/>
    <n v="0"/>
    <n v="0"/>
    <n v="0"/>
    <n v="0"/>
    <n v="48.059730000000002"/>
    <n v="22.287290000000002"/>
    <n v="0"/>
    <n v="0"/>
    <n v="0"/>
    <n v="0"/>
    <n v="0"/>
    <n v="0"/>
    <s v="AP Individual"/>
    <s v="Accidentes y Enfermedades"/>
    <s v="Accidentes Personales"/>
    <x v="20"/>
    <x v="0"/>
    <n v="47394577.606800005"/>
    <n v="45949941.079129994"/>
    <n v="558940177.29368985"/>
    <n v="533186385.44996989"/>
    <n v="535437122.91273993"/>
    <n v="512068683.5256899"/>
    <n v="1831690.0583299999"/>
    <n v="1927936.4523199999"/>
    <n v="148204.84184000004"/>
    <n v="240716.59444999998"/>
    <n v="19072119.521710001"/>
    <n v="18650169.214959998"/>
    <m/>
    <m/>
    <m/>
    <m/>
    <m/>
    <m/>
    <m/>
    <m/>
    <m/>
    <m/>
    <m/>
    <m/>
    <m/>
    <m/>
    <m/>
    <n v="0"/>
    <m/>
    <n v="0"/>
    <m/>
    <n v="0"/>
    <m/>
    <m/>
    <m/>
    <m/>
    <m/>
    <m/>
    <n v="115.63738794622402"/>
    <m/>
    <m/>
    <s v="Resto"/>
    <n v="2025"/>
    <n v="2"/>
    <d v="2026-08-03T00:00:00"/>
    <n v="1.0336597699512124"/>
    <s v="30 AP Individual"/>
    <m/>
    <m/>
    <m/>
    <m/>
    <n v="0"/>
    <m/>
    <m/>
    <m/>
    <m/>
    <m/>
    <n v="0"/>
    <m/>
    <x v="20"/>
    <x v="27"/>
  </r>
  <r>
    <n v="2026"/>
    <n v="6"/>
    <n v="3"/>
    <x v="19"/>
    <s v="AP Individual"/>
    <n v="3"/>
    <s v="4e07408562bedb8b60ce05c1decfe3ad16b72230967de01f640b7e4729b49fce"/>
    <s v="62494afd1a4895e2be1120874c058412e30b56ad7bf55525b0ac454fd367add2"/>
    <x v="27"/>
    <n v="0"/>
    <n v="0"/>
    <n v="0"/>
    <n v="0"/>
    <n v="0"/>
    <n v="-0.13342999999999999"/>
    <n v="-4.6310000000000018E-2"/>
    <n v="-0.49870000000000003"/>
    <n v="35563119.782749981"/>
    <n v="35274659.092"/>
    <n v="145.131"/>
    <n v="140.405"/>
    <n v="0"/>
    <n v="0"/>
    <n v="0.17466000000000001"/>
    <n v="-0.13342999999999999"/>
    <n v="0"/>
    <n v="0"/>
    <n v="0"/>
    <n v="0"/>
    <n v="0"/>
    <n v="0"/>
    <n v="0"/>
    <n v="0"/>
    <s v="AP Individual"/>
    <s v="Accidentes y Enfermedades"/>
    <s v="Accidentes Personales"/>
    <x v="20"/>
    <x v="0"/>
    <n v="17351290.107669998"/>
    <n v="15439688.598989999"/>
    <n v="558940177.29368985"/>
    <n v="533186385.44996989"/>
    <n v="535437122.91273993"/>
    <n v="512068683.5256899"/>
    <n v="1831690.0583299999"/>
    <n v="1927936.4523199999"/>
    <n v="148204.84184000004"/>
    <n v="240716.59444999998"/>
    <n v="1514577.4511800001"/>
    <n v="1522406.3372500001"/>
    <m/>
    <m/>
    <m/>
    <m/>
    <m/>
    <m/>
    <m/>
    <m/>
    <m/>
    <m/>
    <m/>
    <m/>
    <m/>
    <m/>
    <m/>
    <n v="0"/>
    <m/>
    <n v="0"/>
    <m/>
    <n v="0"/>
    <m/>
    <m/>
    <m/>
    <m/>
    <m/>
    <n v="-230.90009742936371"/>
    <m/>
    <m/>
    <m/>
    <s v="Resto"/>
    <n v="2025"/>
    <n v="2"/>
    <d v="2026-08-03T00:00:00"/>
    <n v="1.0336597699512124"/>
    <s v="30 AP Individual"/>
    <m/>
    <m/>
    <n v="-100"/>
    <n v="-100"/>
    <n v="0"/>
    <m/>
    <m/>
    <m/>
    <m/>
    <m/>
    <n v="0"/>
    <m/>
    <x v="20"/>
    <x v="27"/>
  </r>
  <r>
    <n v="2026"/>
    <n v="6"/>
    <n v="718"/>
    <x v="48"/>
    <s v="AP Individual"/>
    <n v="281"/>
    <s v="71a1c003a2b855d85582c8f6c7648c49d3fe836408a7e1b5d9b222448acb3c1b"/>
    <s v="62494afd1a4895e2be1120874c058412e30b56ad7bf55525b0ac454fd367add2"/>
    <x v="27"/>
    <n v="0"/>
    <n v="0"/>
    <n v="0"/>
    <n v="0"/>
    <n v="1.1999999999999999E-4"/>
    <n v="1E-4"/>
    <n v="-1.8000000000000002E-3"/>
    <n v="-5.6499999999999988E-3"/>
    <n v="35563119.782749981"/>
    <n v="35274659.092"/>
    <n v="145.131"/>
    <n v="140.405"/>
    <n v="0"/>
    <n v="0"/>
    <n v="1.1999999999999999E-4"/>
    <n v="1E-4"/>
    <n v="0"/>
    <n v="0"/>
    <n v="0"/>
    <n v="0"/>
    <n v="0"/>
    <n v="0"/>
    <n v="0"/>
    <n v="0"/>
    <s v="AP Individual"/>
    <s v="Accidentes y Enfermedades"/>
    <s v="Accidentes Personales"/>
    <x v="20"/>
    <x v="0"/>
    <n v="65986.926980000004"/>
    <n v="22239.322980000001"/>
    <n v="558940177.29368985"/>
    <n v="533186385.44996989"/>
    <n v="535437122.91273993"/>
    <n v="512068683.5256899"/>
    <n v="1831690.0583299999"/>
    <n v="1927936.4523199999"/>
    <n v="148204.84184000004"/>
    <n v="240716.59444999998"/>
    <n v="65986.926980000004"/>
    <n v="22239.322980000001"/>
    <m/>
    <m/>
    <m/>
    <m/>
    <m/>
    <m/>
    <m/>
    <m/>
    <m/>
    <m/>
    <m/>
    <m/>
    <m/>
    <m/>
    <m/>
    <n v="0"/>
    <m/>
    <n v="0"/>
    <m/>
    <n v="0"/>
    <m/>
    <n v="19.999999999999972"/>
    <m/>
    <m/>
    <n v="8.0969014581554888E-8"/>
    <n v="19.999999999999972"/>
    <m/>
    <m/>
    <m/>
    <s v="Resto"/>
    <n v="2025"/>
    <n v="2"/>
    <d v="2026-08-03T00:00:00"/>
    <n v="1.0336597699512124"/>
    <s v="30 AP Individual"/>
    <m/>
    <m/>
    <n v="19.999999999999986"/>
    <n v="16.092357938689872"/>
    <n v="0"/>
    <m/>
    <m/>
    <m/>
    <m/>
    <m/>
    <n v="0"/>
    <m/>
    <x v="20"/>
    <x v="27"/>
  </r>
  <r>
    <n v="2026"/>
    <n v="6"/>
    <n v="9"/>
    <x v="16"/>
    <s v="AP Gpo y Col"/>
    <n v="9"/>
    <s v="19581e27de7ced00ff1ce50b2047e7a567c76b1cbaebabe5ef03f7c3017bb5b7"/>
    <s v="62494afd1a4895e2be1120874c058412e30b56ad7bf55525b0ac454fd367add2"/>
    <x v="27"/>
    <n v="5590.3659699999998"/>
    <n v="9857.5491300000012"/>
    <n v="43581.039239999998"/>
    <n v="44916.400500000003"/>
    <n v="13258.755740000001"/>
    <n v="11760.369439999999"/>
    <n v="23265.660740000007"/>
    <n v="21137.396779999999"/>
    <n v="35563119.782749981"/>
    <n v="35274659.092"/>
    <n v="145.131"/>
    <n v="140.405"/>
    <n v="0"/>
    <n v="0"/>
    <n v="13258.755740000001"/>
    <n v="11760.369439999999"/>
    <n v="16561.325870000001"/>
    <n v="19102.82084"/>
    <n v="0"/>
    <n v="0"/>
    <n v="0"/>
    <n v="0"/>
    <n v="0"/>
    <n v="0"/>
    <s v="AP Gpo y Col"/>
    <s v="Accidentes y Enfermedades"/>
    <s v="Accidentes Personales"/>
    <x v="21"/>
    <x v="0"/>
    <n v="2096632.9897100001"/>
    <n v="1704189.54003"/>
    <n v="558940177.29368985"/>
    <n v="533186385.44996989"/>
    <n v="535437122.91273993"/>
    <n v="512068683.5256899"/>
    <n v="1426357.1124600004"/>
    <n v="1273418.1079200001"/>
    <n v="614600.88751999999"/>
    <n v="628572.9474200001"/>
    <n v="17254.391600000003"/>
    <n v="17428.810170000001"/>
    <n v="0.39193312257955115"/>
    <n v="0.77410153575570806"/>
    <n v="-4267.1831600000014"/>
    <n v="-43.288479760282982"/>
    <n v="32.399670180199216"/>
    <n v="56.558933362919298"/>
    <n v="0.26663541008067621"/>
    <n v="0.57843032705308539"/>
    <n v="1.0001725045187787E-3"/>
    <n v="1.0440751548172092E-3"/>
    <n v="1.8487998566731891E-3"/>
    <n v="1.9250443245482046E-3"/>
    <m/>
    <m/>
    <m/>
    <n v="0"/>
    <m/>
    <n v="0"/>
    <m/>
    <n v="0"/>
    <m/>
    <n v="12.740979844592392"/>
    <n v="237.17151633992222"/>
    <n v="119.30317855793429"/>
    <n v="2.157295247896716"/>
    <n v="12.740979844592392"/>
    <n v="-13.304291503788191"/>
    <n v="80.058540264687153"/>
    <n v="61.56352267815123"/>
    <s v="Resto"/>
    <n v="2025"/>
    <n v="2"/>
    <d v="2026-08-03T00:00:00"/>
    <n v="1.0336597699512124"/>
    <s v="31 AP Gpo y Col"/>
    <n v="-43.288479760282982"/>
    <n v="-45.135215775695961"/>
    <n v="12.740979844592385"/>
    <n v="9.0697182206420042"/>
    <n v="1.2254560203444001E-4"/>
    <n v="1.5361157257495746E-5"/>
    <m/>
    <m/>
    <m/>
    <m/>
    <n v="1.2712376740864247E-4"/>
    <n v="5.9923318765934576E-5"/>
    <x v="21"/>
    <x v="27"/>
  </r>
  <r>
    <n v="2026"/>
    <n v="6"/>
    <n v="715"/>
    <x v="44"/>
    <s v="Gastos Medicos"/>
    <n v="251"/>
    <s v="c75d3f1f5bcd6914d0331ce5ec17c0db8f2070a2d4285f8e3ff11c6ca19168ff"/>
    <s v="62494afd1a4895e2be1120874c058412e30b56ad7bf55525b0ac454fd367add2"/>
    <x v="27"/>
    <n v="17613.997159999999"/>
    <n v="13388.780349999999"/>
    <n v="33631.605869999999"/>
    <n v="28786.17397"/>
    <n v="6176.6488799999997"/>
    <n v="6530.4305599999998"/>
    <n v="13860.39359"/>
    <n v="9400.6513500000001"/>
    <n v="35563119.782749981"/>
    <n v="35274659.092"/>
    <n v="145.131"/>
    <n v="140.405"/>
    <n v="0"/>
    <n v="0"/>
    <n v="6084.6488799999997"/>
    <n v="6512.4305599999998"/>
    <n v="16555.871640000001"/>
    <n v="12941.4876"/>
    <n v="0"/>
    <n v="0"/>
    <n v="0"/>
    <n v="0"/>
    <n v="0"/>
    <n v="0"/>
    <s v="Gastos Medicos"/>
    <s v="Accidentes y Enfermedades"/>
    <s v="Gastos Medicos"/>
    <x v="22"/>
    <x v="0"/>
    <n v="75686.340590000007"/>
    <n v="60253.779270000006"/>
    <n v="558940177.29368985"/>
    <n v="533186385.44996989"/>
    <n v="535437122.91273993"/>
    <n v="512068683.5256899"/>
    <n v="98610475.131789997"/>
    <n v="90208136.069440037"/>
    <n v="71280271.095210001"/>
    <n v="60948248.666680008"/>
    <n v="75686.340590000007"/>
    <n v="60253.779270000006"/>
    <n v="1.7862196826918652E-2"/>
    <n v="1.4842098432999037E-2"/>
    <n v="4225.2168099999999"/>
    <n v="31.557891753747391"/>
    <n v="23.272359348718773"/>
    <n v="22.220648251795538"/>
    <n v="23.272359348718773"/>
    <n v="22.220648251795538"/>
    <n v="3.1513206377978605E-3"/>
    <n v="3.2896481036244003E-3"/>
    <n v="2.5110881889268155E-3"/>
    <n v="2.6146454139346523E-3"/>
    <m/>
    <m/>
    <m/>
    <n v="0"/>
    <m/>
    <n v="0"/>
    <m/>
    <n v="0"/>
    <m/>
    <n v="-5.4174326906861747"/>
    <n v="35.066707595631293"/>
    <n v="48.775395437718124"/>
    <n v="8.665299366987211E-3"/>
    <n v="-6.5686946840934901"/>
    <n v="27.928659762421759"/>
    <n v="36.752211011947658"/>
    <n v="50.322117219352734"/>
    <s v="Resto"/>
    <n v="2025"/>
    <n v="2"/>
    <d v="2026-08-03T00:00:00"/>
    <n v="1.0336597699512124"/>
    <s v="32 Gastos Medicos"/>
    <n v="31.557891753747391"/>
    <n v="27.273882159462161"/>
    <n v="-5.4174326906861721"/>
    <n v="-8.4973895097242504"/>
    <n v="9.4568772580838449E-5"/>
    <n v="3.1905807548358273E-8"/>
    <m/>
    <m/>
    <m/>
    <m/>
    <n v="8.1471508037403819E-5"/>
    <n v="2.2028788589483246E-8"/>
    <x v="22"/>
    <x v="27"/>
  </r>
  <r>
    <n v="2026"/>
    <n v="6"/>
    <n v="715"/>
    <x v="44"/>
    <s v="GMM. Individual"/>
    <n v="251"/>
    <s v="c75d3f1f5bcd6914d0331ce5ec17c0db8f2070a2d4285f8e3ff11c6ca19168ff"/>
    <s v="62494afd1a4895e2be1120874c058412e30b56ad7bf55525b0ac454fd367add2"/>
    <x v="27"/>
    <n v="457.23634000000004"/>
    <n v="433.16343000000001"/>
    <n v="892.22028999999998"/>
    <n v="788.55604999999991"/>
    <n v="166.08179000000001"/>
    <n v="192.15107"/>
    <n v="387.02519999999998"/>
    <n v="364.065"/>
    <n v="35563119.782749981"/>
    <n v="35274659.092"/>
    <n v="145.131"/>
    <n v="140.405"/>
    <n v="0"/>
    <n v="0"/>
    <n v="166.08179000000001"/>
    <n v="192.15107"/>
    <n v="438.39227"/>
    <n v="453.30021999999997"/>
    <n v="0"/>
    <n v="0"/>
    <n v="0"/>
    <n v="0"/>
    <n v="0"/>
    <n v="0"/>
    <s v="GMM. Individual"/>
    <s v="Accidentes y Enfermedades"/>
    <s v="Gastos Medicos"/>
    <x v="23"/>
    <x v="0"/>
    <n v="75686.340590000007"/>
    <n v="60253.779270000006"/>
    <n v="558940177.29368985"/>
    <n v="533186385.44996989"/>
    <n v="535437122.91273993"/>
    <n v="512068683.5256899"/>
    <n v="47491324.482370012"/>
    <n v="42836881.990619987"/>
    <n v="33535124.903859999"/>
    <n v="29112160.675519999"/>
    <n v="75686.340590000007"/>
    <n v="60253.779270000006"/>
    <n v="9.6277866533231308E-4"/>
    <n v="1.0111927149479506E-3"/>
    <n v="24.072910000000036"/>
    <n v="5.5574659199646659"/>
    <n v="0.60412002540444132"/>
    <n v="0.71889835832367366"/>
    <n v="0.60412002540444132"/>
    <n v="0.71889835832367366"/>
    <n v="8.1804164126092062E-5"/>
    <n v="8.5394964307417977E-5"/>
    <n v="8.1240527106565577E-5"/>
    <n v="8.4590884765220901E-5"/>
    <m/>
    <m/>
    <m/>
    <n v="0"/>
    <m/>
    <n v="0"/>
    <m/>
    <n v="0"/>
    <m/>
    <n v="-13.567075114387862"/>
    <n v="36.322963743432993"/>
    <n v="44.359947468326219"/>
    <n v="4.9524726827805394E-4"/>
    <n v="-13.567075114387862"/>
    <n v="-3.2887586068235275"/>
    <n v="37.884287968854927"/>
    <n v="42.389361734702007"/>
    <s v="Resto"/>
    <n v="2025"/>
    <n v="2"/>
    <d v="2026-08-03T00:00:00"/>
    <n v="1.0336597699512124"/>
    <s v="33 GMM. Individual"/>
    <n v="5.5574659199646659"/>
    <n v="2.1201259723466488"/>
    <n v="-13.567075114387858"/>
    <n v="-16.381649554096821"/>
    <n v="2.5088358261323702E-6"/>
    <n v="9.269427584190701E-11"/>
    <m/>
    <m/>
    <m/>
    <m/>
    <n v="2.2317953970705609E-6"/>
    <n v="1.0225107067638075E-10"/>
    <x v="23"/>
    <x v="27"/>
  </r>
  <r>
    <n v="2026"/>
    <n v="6"/>
    <n v="80"/>
    <x v="51"/>
    <s v="Daños"/>
    <n v="52"/>
    <s v="41cfc0d1f2d127b04555b7246d84019b4d27710a3f3aff6e7764375b1e06e05d"/>
    <s v="62494afd1a4895e2be1120874c058412e30b56ad7bf55525b0ac454fd367add2"/>
    <x v="27"/>
    <n v="832804.37485999998"/>
    <n v="884374.56228999991"/>
    <n v="1189266.6650799999"/>
    <n v="1278496.5358299999"/>
    <n v="130305.46840000004"/>
    <n v="275477.24483999994"/>
    <n v="320810.81449000014"/>
    <n v="603044.59219"/>
    <n v="35563119.782749981"/>
    <n v="35274659.092"/>
    <n v="145.131"/>
    <n v="140.405"/>
    <n v="-208.19415999999995"/>
    <n v="1576.3525500000001"/>
    <n v="35415.803220000002"/>
    <n v="39570.6541"/>
    <n v="83375.680099999998"/>
    <n v="70750.25722"/>
    <n v="0"/>
    <n v="0"/>
    <n v="0"/>
    <n v="0"/>
    <n v="0"/>
    <n v="0"/>
    <s v="Daños"/>
    <s v="Totales"/>
    <s v="Daños Total"/>
    <x v="28"/>
    <x v="0"/>
    <n v="866044.95096000005"/>
    <n v="914305.01283000002"/>
    <n v="558940177.29368985"/>
    <n v="533186385.44996989"/>
    <n v="535437122.91273993"/>
    <n v="512068683.5256899"/>
    <n v="201069995.49796006"/>
    <n v="200376876.12440008"/>
    <n v="90289903.28847003"/>
    <n v="82104617.787379965"/>
    <n v="832804.37485999998"/>
    <n v="884374.56228999991"/>
    <n v="0.41418630004815871"/>
    <n v="0.44135559920644396"/>
    <n v="-51570.187429999933"/>
    <n v="-5.8312608287221739"/>
    <n v="100"/>
    <n v="100"/>
    <n v="96.161795520757522"/>
    <n v="96.726426070075021"/>
    <n v="0.14899704989759768"/>
    <n v="0.15553728705428627"/>
    <n v="0.16586593101840985"/>
    <n v="0.1727062385852057"/>
    <m/>
    <m/>
    <m/>
    <n v="0"/>
    <m/>
    <n v="0"/>
    <m/>
    <n v="0"/>
    <m/>
    <n v="-52.698282402351303"/>
    <n v="15.646587882286914"/>
    <n v="31.14938585825886"/>
    <n v="0.14431898103122676"/>
    <n v="-10.499828659642995"/>
    <n v="17.845055800632469"/>
    <n v="42.477378508364339"/>
    <n v="55.930049804559566"/>
    <s v="Resto"/>
    <n v="2025"/>
    <n v="2"/>
    <d v="2026-08-03T00:00:00"/>
    <n v="1.0336597699512124"/>
    <s v="38 Daños Total"/>
    <n v="-5.8312608287221739"/>
    <n v="-8.8977418791073912"/>
    <n v="-52.698282402351303"/>
    <n v="-54.23860057949117"/>
    <n v="3.3441010584702919E-3"/>
    <n v="1.7155029114758335E-5"/>
    <m/>
    <m/>
    <m/>
    <m/>
    <n v="3.6184399115776885E-3"/>
    <n v="1.9479476495087922E-5"/>
    <x v="28"/>
    <x v="27"/>
  </r>
  <r>
    <n v="2026"/>
    <n v="6"/>
    <n v="107"/>
    <x v="71"/>
    <s v="Automoviles"/>
    <n v="70"/>
    <s v="ff5a1ae012afa5d4c889c50ad427aaf545d31a4fac04ffc1c4d03d403ba4250a"/>
    <s v="62494afd1a4895e2be1120874c058412e30b56ad7bf55525b0ac454fd367add2"/>
    <x v="27"/>
    <n v="85923.092749999996"/>
    <n v="310197.03469999996"/>
    <n v="18271.741480000026"/>
    <n v="1057369.89567"/>
    <n v="11847.883859999987"/>
    <n v="541811.25420999993"/>
    <n v="363407.92969999998"/>
    <n v="1085051.86451"/>
    <n v="35563119.782749981"/>
    <n v="35274659.092"/>
    <n v="145.131"/>
    <n v="140.405"/>
    <n v="0"/>
    <n v="0"/>
    <n v="6529.4722400000001"/>
    <n v="528180.32600999996"/>
    <n v="133703.90476"/>
    <n v="529024.65775999997"/>
    <n v="0"/>
    <n v="0"/>
    <n v="0"/>
    <n v="0"/>
    <n v="0"/>
    <n v="0"/>
    <s v="Automoviles"/>
    <s v="Totales"/>
    <s v="Automoviles Total"/>
    <x v="29"/>
    <x v="0"/>
    <n v="189836.06152000002"/>
    <n v="455455.20262"/>
    <n v="558940177.29368985"/>
    <n v="533186385.44996989"/>
    <n v="535437122.91273993"/>
    <n v="512068683.5256899"/>
    <n v="111867630.92766999"/>
    <n v="104683930.16637003"/>
    <n v="65593449.113900006"/>
    <n v="57891971.036489993"/>
    <n v="85923.092749999996"/>
    <n v="310197.03469999996"/>
    <n v="7.6807823708678613E-2"/>
    <n v="0.2963177196414159"/>
    <n v="-224273.94194999995"/>
    <n v="-72.300479005836223"/>
    <n v="100"/>
    <n v="100"/>
    <n v="45.261733762290277"/>
    <n v="68.107035097106291"/>
    <n v="1.5372502503940153E-2"/>
    <n v="1.6047279703466297E-2"/>
    <n v="5.8177973625154845E-2"/>
    <n v="6.0577232054933455E-2"/>
    <m/>
    <m/>
    <m/>
    <n v="0"/>
    <m/>
    <n v="0"/>
    <m/>
    <n v="0"/>
    <m/>
    <n v="-97.813282066782634"/>
    <n v="13.788940179879624"/>
    <n v="174.66680644900438"/>
    <n v="1.806260231784226E-2"/>
    <n v="-98.763779732326412"/>
    <n v="-74.726337837232379"/>
    <n v="4.8835314508730878"/>
    <n v="99.840398412887765"/>
    <s v="Resto"/>
    <n v="2025"/>
    <n v="2"/>
    <d v="2026-08-03T00:00:00"/>
    <n v="1.0336597699512124"/>
    <s v="39 Automoviles Total"/>
    <n v="-72.300479005836223"/>
    <n v="-73.202477450127361"/>
    <n v="-97.813282066782648"/>
    <n v="-97.884489658216495"/>
    <n v="5.1378342484066316E-5"/>
    <n v="5.8994417828634522E-7"/>
    <m/>
    <m/>
    <m/>
    <m/>
    <n v="2.9926005464764177E-3"/>
    <n v="8.780419097348875E-6"/>
    <x v="29"/>
    <x v="27"/>
  </r>
  <r>
    <n v="2026"/>
    <n v="6"/>
    <n v="107"/>
    <x v="71"/>
    <s v="Automoviles Residentes"/>
    <n v="70"/>
    <s v="ff5a1ae012afa5d4c889c50ad427aaf545d31a4fac04ffc1c4d03d403ba4250a"/>
    <s v="62494afd1a4895e2be1120874c058412e30b56ad7bf55525b0ac454fd367add2"/>
    <x v="27"/>
    <n v="29882.641660000001"/>
    <n v="165276.58697"/>
    <n v="-63735.897410000005"/>
    <n v="617594.98145000008"/>
    <n v="-23662.392869999996"/>
    <n v="342617.24715000001"/>
    <n v="188224.98224999994"/>
    <n v="671024.97405000031"/>
    <n v="35563119.782749981"/>
    <n v="35274659.092"/>
    <n v="145.131"/>
    <n v="140.405"/>
    <n v="0"/>
    <n v="0"/>
    <n v="-25050.218359999999"/>
    <n v="335472.99226999999"/>
    <n v="70210.135410000003"/>
    <n v="341403.58130000002"/>
    <n v="0"/>
    <n v="0"/>
    <n v="0"/>
    <n v="0"/>
    <n v="0"/>
    <n v="0"/>
    <s v="Automoviles Residentes"/>
    <s v="Automóviles"/>
    <s v="Automóviles"/>
    <x v="30"/>
    <x v="0"/>
    <n v="189836.06152000002"/>
    <n v="455455.20262"/>
    <n v="558940177.29368985"/>
    <n v="533186385.44996989"/>
    <n v="535437122.91273993"/>
    <n v="512068683.5256899"/>
    <n v="70203684.327219978"/>
    <n v="63495573.047850005"/>
    <n v="41862778.105490007"/>
    <n v="35779806.134049997"/>
    <n v="85923.092749999996"/>
    <n v="310197.03469999996"/>
    <n v="4.2565631627988001E-2"/>
    <n v="0.26029623647218403"/>
    <n v="-135393.94531000001"/>
    <n v="-81.919615955389915"/>
    <n v="34.778358999420448"/>
    <n v="53.281162771218469"/>
    <n v="15.741288257211206"/>
    <n v="36.288220228740094"/>
    <n v="5.3463041080152032E-3"/>
    <n v="5.5809805449126412E-3"/>
    <n v="3.0997900824215305E-2"/>
    <n v="3.2276253613487821E-2"/>
    <m/>
    <m/>
    <m/>
    <n v="0"/>
    <m/>
    <n v="0"/>
    <m/>
    <n v="0"/>
    <m/>
    <n v="-106.90636360744574"/>
    <n v="-79.184407922254607"/>
    <n v="207.2993237766882"/>
    <n v="-5.6523704208958941E-2"/>
    <n v="-107.46713414707278"/>
    <n v="-79.434856792464473"/>
    <n v="-35.678920448901607"/>
    <n v="98.262880252334355"/>
    <s v="Resto"/>
    <n v="2025"/>
    <n v="2"/>
    <d v="2026-08-03T00:00:00"/>
    <n v="1.0336597699512124"/>
    <s v="41 Automoviles Residentes"/>
    <n v="-81.919615955389915"/>
    <n v="-82.508379865201235"/>
    <n v="-106.90636360744573"/>
    <n v="-106.68146696641942"/>
    <n v="-1.7921908370062441E-4"/>
    <n v="1.8118329958895724E-7"/>
    <m/>
    <m/>
    <m/>
    <m/>
    <n v="1.7479361636423797E-3"/>
    <n v="6.7754130721583151E-6"/>
    <x v="30"/>
    <x v="27"/>
  </r>
  <r>
    <n v="2026"/>
    <n v="6"/>
    <n v="7"/>
    <x v="20"/>
    <s v="Daños Sin Autos"/>
    <n v="264"/>
    <s v="bba58959c32abe688d9cb5222b97de973002a67c412d6a8c8d2a79ac692f32b7"/>
    <s v="62494afd1a4895e2be1120874c058412e30b56ad7bf55525b0ac454fd367add2"/>
    <x v="27"/>
    <n v="480786.83261000004"/>
    <n v="505608.20723"/>
    <n v="770072.54949000012"/>
    <n v="806484.37214999995"/>
    <n v="211374.07954999997"/>
    <n v="296602.02140000009"/>
    <n v="434796.32685999991"/>
    <n v="839267.28852000018"/>
    <n v="35563119.782749981"/>
    <n v="35274659.092"/>
    <n v="145.131"/>
    <n v="140.405"/>
    <n v="-43.690489999999997"/>
    <n v="-1406.9171799999999"/>
    <n v="56747.51496"/>
    <n v="20623.45378"/>
    <n v="99334.127059999999"/>
    <n v="111024.05240999999"/>
    <n v="0"/>
    <n v="0"/>
    <n v="0"/>
    <n v="0"/>
    <n v="0"/>
    <n v="0"/>
    <s v="Daños Sin Autos"/>
    <s v="Totales"/>
    <s v="Daños Sin Autos Total"/>
    <x v="34"/>
    <x v="0"/>
    <n v="480786.83261000004"/>
    <n v="505608.20723"/>
    <n v="558940177.29368985"/>
    <n v="533186385.44996989"/>
    <n v="535437122.91273993"/>
    <n v="512068683.5256899"/>
    <n v="89202364.570290014"/>
    <n v="95692945.958029971"/>
    <n v="24696454.174569987"/>
    <n v="24212646.750889998"/>
    <n v="480786.83261000004"/>
    <n v="505608.20723"/>
    <n v="0.53898440352570232"/>
    <n v="0.52836518111978181"/>
    <n v="-24821.374619999959"/>
    <n v="-4.9092111767696789"/>
    <n v="100"/>
    <n v="100"/>
    <n v="100"/>
    <n v="100"/>
    <n v="8.6017583301651823E-2"/>
    <n v="8.9793331847174473E-2"/>
    <n v="9.4827666464758667E-2"/>
    <n v="9.8738357469703414E-2"/>
    <m/>
    <m/>
    <m/>
    <n v="0"/>
    <m/>
    <n v="0"/>
    <m/>
    <n v="0"/>
    <m/>
    <n v="-28.734781188514212"/>
    <n v="43.964198936675189"/>
    <n v="58.662422238940536"/>
    <n v="0.85588837189288691"/>
    <n v="175.16009474141532"/>
    <n v="-10.529182727748342"/>
    <n v="57.127914282392858"/>
    <n v="18.575662959806028"/>
    <s v="Resto"/>
    <n v="2025"/>
    <n v="2"/>
    <d v="2026-08-03T00:00:00"/>
    <n v="1.0336597699512124"/>
    <s v="46 Daños Sin Autos Total"/>
    <n v="-4.9092111767696789"/>
    <n v="-8.0057175605097779"/>
    <n v="-28.734781188514212"/>
    <n v="-31.055439242982807"/>
    <n v="2.1653683765492549E-3"/>
    <n v="2.9050418724395714E-5"/>
    <m/>
    <m/>
    <m/>
    <m/>
    <n v="2.2825366815379974E-3"/>
    <n v="2.7916976461973987E-5"/>
    <x v="34"/>
    <x v="27"/>
  </r>
  <r>
    <n v="2026"/>
    <n v="6"/>
    <n v="103"/>
    <x v="59"/>
    <s v="Responsabilidad Civil y Riesgos Profesionales"/>
    <n v="205"/>
    <s v="f8809aff4d69bece79dabe35be0c708b890d7eafb841f121330667b77d2e2590"/>
    <s v="62494afd1a4895e2be1120874c058412e30b56ad7bf55525b0ac454fd367add2"/>
    <x v="27"/>
    <n v="34806.26928"/>
    <n v="173728.45124000002"/>
    <n v="168066.25799999997"/>
    <n v="322608.41560000001"/>
    <n v="12856.264809999999"/>
    <n v="40585.937980000002"/>
    <n v="55041.573760000007"/>
    <n v="14625.459080000008"/>
    <n v="35563119.782749981"/>
    <n v="35274659.092"/>
    <n v="145.131"/>
    <n v="140.405"/>
    <n v="0"/>
    <n v="0"/>
    <n v="3544.08241"/>
    <n v="20.524529999999999"/>
    <n v="503.12889000000001"/>
    <n v="221.41727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785158.79136999999"/>
    <n v="1638035.7448499999"/>
    <n v="558940177.29368985"/>
    <n v="533186385.44996989"/>
    <n v="535437122.91273993"/>
    <n v="512068683.5256899"/>
    <n v="12032871.974339999"/>
    <n v="12141199.838969996"/>
    <n v="5707796.6931599993"/>
    <n v="3790374.5277900007"/>
    <n v="34806.26928"/>
    <n v="173728.45124000002"/>
    <n v="0.28925986542717386"/>
    <n v="1.4309001873305658"/>
    <n v="-138922.18196000002"/>
    <n v="-79.96513004544299"/>
    <n v="100"/>
    <n v="100"/>
    <n v="4.4330229327583011"/>
    <n v="10.605901109679928"/>
    <n v="6.2271904389709616E-3"/>
    <n v="6.5005334502502114E-3"/>
    <n v="3.2583062130025334E-2"/>
    <n v="3.3926786938784606E-2"/>
    <m/>
    <m/>
    <m/>
    <n v="0"/>
    <m/>
    <n v="0"/>
    <m/>
    <n v="0"/>
    <m/>
    <n v="-68.323351757115176"/>
    <n v="36.936635485341505"/>
    <n v="23.361710583565781"/>
    <n v="0.22524041238901246"/>
    <n v="17167.544786652852"/>
    <n v="127.23109629163072"/>
    <n v="704.40844889666346"/>
    <n v="9.2696156898691768"/>
    <s v="Resto"/>
    <n v="2025"/>
    <n v="2"/>
    <d v="2026-08-03T00:00:00"/>
    <n v="1.0336597699512124"/>
    <s v="46 Responsabilidad Civil y Riesgos Profesionales"/>
    <n v="-79.96513004544299"/>
    <n v="-80.617539216503857"/>
    <n v="-68.323351757115162"/>
    <n v="-69.354860115742014"/>
    <n v="4.7258581088130836E-4"/>
    <n v="8.3671269746946726E-6"/>
    <m/>
    <m/>
    <m/>
    <m/>
    <n v="9.1305618287033192E-4"/>
    <n v="2.0474753461026485E-4"/>
    <x v="35"/>
    <x v="27"/>
  </r>
  <r>
    <n v="2026"/>
    <n v="6"/>
    <n v="103"/>
    <x v="59"/>
    <s v="RC General"/>
    <n v="205"/>
    <s v="f8809aff4d69bece79dabe35be0c708b890d7eafb841f121330667b77d2e2590"/>
    <s v="62494afd1a4895e2be1120874c058412e30b56ad7bf55525b0ac454fd367add2"/>
    <x v="27"/>
    <n v="28457.67352"/>
    <n v="153681.7904"/>
    <n v="81966.242210000011"/>
    <n v="221804.86901999998"/>
    <n v="12922.561499999998"/>
    <n v="40702.152090000003"/>
    <n v="55262.343000000001"/>
    <n v="18154.61105"/>
    <n v="35563119.782749981"/>
    <n v="35274659.092"/>
    <n v="145.131"/>
    <n v="140.405"/>
    <n v="0"/>
    <n v="0"/>
    <n v="3616.1791000000003"/>
    <n v="100.87255999999999"/>
    <n v="386.78343000000001"/>
    <n v="-301.28543000000002"/>
    <n v="0"/>
    <n v="0"/>
    <n v="0"/>
    <n v="0"/>
    <n v="0"/>
    <n v="0"/>
    <s v="RC General"/>
    <s v="Daños Sin Autos"/>
    <s v="Responsabilidad Civil y Riesgos Profesionales"/>
    <x v="36"/>
    <x v="0"/>
    <n v="785158.79136999999"/>
    <n v="1638035.7448499999"/>
    <n v="558940177.29368985"/>
    <n v="533186385.44996989"/>
    <n v="535437122.91273993"/>
    <n v="512068683.5256899"/>
    <n v="8729513.125500001"/>
    <n v="9582692.5877899975"/>
    <n v="5055557.2443700004"/>
    <n v="2932303.7598800003"/>
    <n v="34806.26928"/>
    <n v="173728.45124000002"/>
    <n v="0.32599382246040243"/>
    <n v="1.6037433006649622"/>
    <n v="-125224.11688"/>
    <n v="-81.482729055972797"/>
    <n v="81.760194668010683"/>
    <n v="88.460922378047201"/>
    <n v="3.6244481795007428"/>
    <n v="9.3820779481264083"/>
    <n v="5.0913630252504083E-3"/>
    <n v="5.3148488033837246E-3"/>
    <n v="2.8823277299232598E-2"/>
    <n v="3.0011948659283704E-2"/>
    <m/>
    <m/>
    <m/>
    <n v="0"/>
    <m/>
    <n v="0"/>
    <m/>
    <n v="0"/>
    <m/>
    <n v="-68.250913437142529"/>
    <n v="45.409760888984991"/>
    <n v="26.484694109862485"/>
    <n v="0.25561102120623591"/>
    <n v="3484.898707834916"/>
    <n v="-228.37774133319354"/>
    <n v="934.93640614335527"/>
    <n v="-33.480729552703558"/>
    <s v="Resto"/>
    <n v="2025"/>
    <n v="2"/>
    <d v="2026-08-03T00:00:00"/>
    <n v="1.0336597699512124"/>
    <s v="47 RC General"/>
    <n v="-81.482729055972797"/>
    <n v="-82.085719612652426"/>
    <n v="-68.250913437142543"/>
    <n v="-69.284780654319192"/>
    <n v="2.3048102278630246E-4"/>
    <n v="1.0627197228234438E-5"/>
    <m/>
    <m/>
    <m/>
    <m/>
    <n v="6.2775890911834947E-4"/>
    <n v="2.5719925744277473E-4"/>
    <x v="36"/>
    <x v="27"/>
  </r>
  <r>
    <n v="2026"/>
    <n v="6"/>
    <n v="109"/>
    <x v="60"/>
    <s v="Maritimo y Transportes"/>
    <n v="228"/>
    <s v="9d693eeee1d1899cbc50b6d45df953d3835acf28ee869879b45565fccc814765"/>
    <s v="62494afd1a4895e2be1120874c058412e30b56ad7bf55525b0ac454fd367add2"/>
    <x v="27"/>
    <n v="5081.2697099999996"/>
    <n v="2628.59042"/>
    <n v="10279.205910000001"/>
    <n v="9214.5879000000004"/>
    <n v="3017.8845700000002"/>
    <n v="3253.2818700000003"/>
    <n v="2495.7326400000002"/>
    <n v="4375.7116000000005"/>
    <n v="35563119.782749981"/>
    <n v="35274659.092"/>
    <n v="145.131"/>
    <n v="140.405"/>
    <n v="0"/>
    <n v="0"/>
    <n v="34.482690000000005"/>
    <n v="-4.897E-2"/>
    <n v="11.77933"/>
    <n v="191.76486"/>
    <n v="0"/>
    <n v="0"/>
    <n v="0"/>
    <n v="0"/>
    <n v="0"/>
    <n v="0"/>
    <s v="Maritimo y Transportes"/>
    <s v="Daños Sin Autos"/>
    <s v="Maritimo y Transportes"/>
    <x v="40"/>
    <x v="0"/>
    <n v="1582494.71114"/>
    <n v="1851722.72551"/>
    <n v="558940177.29368985"/>
    <n v="533186385.44996989"/>
    <n v="535437122.91273993"/>
    <n v="512068683.5256899"/>
    <n v="14105050.96421"/>
    <n v="15962808.80302"/>
    <n v="3896017.91072"/>
    <n v="-67081.096579998208"/>
    <n v="5081.2697099999996"/>
    <n v="2628.59042"/>
    <n v="3.6024468985565224E-2"/>
    <n v="1.646696676278361E-2"/>
    <n v="2452.6792899999996"/>
    <n v="93.307777101310421"/>
    <n v="100"/>
    <n v="100"/>
    <n v="0.32109236601110325"/>
    <n v="0.14195378086511498"/>
    <n v="9.0909008091041095E-4"/>
    <n v="9.4899466110198965E-4"/>
    <n v="4.9299653774573856E-4"/>
    <n v="5.1332770477226946E-4"/>
    <m/>
    <m/>
    <m/>
    <n v="0"/>
    <m/>
    <n v="0"/>
    <m/>
    <n v="0"/>
    <m/>
    <n v="-7.2356872046872471"/>
    <n v="59.392331882339711"/>
    <n v="123.76526389379447"/>
    <n v="7.7460746822960128E-2"/>
    <n v="-70515.948539922407"/>
    <n v="-93.857409537910129"/>
    <n v="292.7389758161118"/>
    <n v="-2.5536482544299303E-2"/>
    <s v="Resto"/>
    <n v="2025"/>
    <n v="2"/>
    <d v="2026-08-03T00:00:00"/>
    <n v="1.0336597699512124"/>
    <s v="51 Maritimo y Transportes"/>
    <n v="93.307777101310421"/>
    <n v="87.012963763148406"/>
    <n v="-7.2356872046872498"/>
    <n v="-10.256434958583021"/>
    <n v="2.8904117447496735E-5"/>
    <n v="1.2977623656919507E-7"/>
    <m/>
    <m/>
    <m/>
    <m/>
    <n v="2.6079407876107332E-5"/>
    <n v="2.7116099436662009E-8"/>
    <x v="40"/>
    <x v="27"/>
  </r>
  <r>
    <n v="2026"/>
    <n v="6"/>
    <n v="103"/>
    <x v="59"/>
    <s v="MyT Carga"/>
    <n v="205"/>
    <s v="f8809aff4d69bece79dabe35be0c708b890d7eafb841f121330667b77d2e2590"/>
    <s v="62494afd1a4895e2be1120874c058412e30b56ad7bf55525b0ac454fd367add2"/>
    <x v="27"/>
    <n v="201.20918"/>
    <n v="3484.4067400000004"/>
    <n v="7032.6541399999987"/>
    <n v="13763.110399999998"/>
    <n v="9610.3788999999997"/>
    <n v="-79.346370000000093"/>
    <n v="-9738.641239999999"/>
    <n v="22098.373589999999"/>
    <n v="35563119.782749981"/>
    <n v="35274659.092"/>
    <n v="145.131"/>
    <n v="140.405"/>
    <n v="0"/>
    <n v="0"/>
    <n v="9002.7325099999998"/>
    <n v="-79.346369999999993"/>
    <n v="2968.26485"/>
    <n v="4268.2604000000001"/>
    <n v="0"/>
    <n v="0"/>
    <n v="0"/>
    <n v="0"/>
    <n v="0"/>
    <n v="0"/>
    <s v="MyT Carga"/>
    <s v="Daños Sin Autos"/>
    <s v="Maritimo y Transportes"/>
    <x v="41"/>
    <x v="0"/>
    <n v="785158.79136999999"/>
    <n v="1638035.7448499999"/>
    <n v="558940177.29368985"/>
    <n v="533186385.44996989"/>
    <n v="535437122.91273993"/>
    <n v="512068683.5256899"/>
    <n v="7315033.6216200003"/>
    <n v="7755472.2297"/>
    <n v="2759672.59131"/>
    <n v="3877269.6166600003"/>
    <n v="21585.53573"/>
    <n v="13831.98336"/>
    <n v="2.7506254982248442E-3"/>
    <n v="4.4928363313020143E-2"/>
    <n v="-3283.1975600000005"/>
    <n v="-94.225439364177106"/>
    <n v="0.93214818717867431"/>
    <n v="25.19094080228853"/>
    <n v="2.5626558883575148E-2"/>
    <n v="0.21271860220114297"/>
    <n v="3.5998339030525005E-5"/>
    <n v="3.7578488937307218E-5"/>
    <n v="6.5350632257037448E-4"/>
    <n v="6.8045690980537998E-4"/>
    <m/>
    <m/>
    <m/>
    <n v="0"/>
    <m/>
    <n v="0"/>
    <m/>
    <n v="0"/>
    <m/>
    <n v="-12211.932656780629"/>
    <n v="4776.3123432042212"/>
    <n v="-2.2771844942533916"/>
    <n v="0.34824344490220888"/>
    <n v="-11446.117673688161"/>
    <n v="-30.457268961378269"/>
    <n v="303.29950206431204"/>
    <n v="-1.858986157451874"/>
    <s v="Resto"/>
    <n v="2025"/>
    <n v="2"/>
    <d v="2026-08-03T00:00:00"/>
    <n v="1.0336597699512124"/>
    <s v="52 MyT Carga"/>
    <n v="-94.225439364177106"/>
    <n v="-94.413480331061493"/>
    <n v="-12211.932656780627"/>
    <n v="-11817.523511002366"/>
    <n v="1.977513273009083E-5"/>
    <n v="7.5659406314846713E-10"/>
    <m/>
    <m/>
    <m/>
    <m/>
    <n v="3.895277506284299E-5"/>
    <n v="2.0185578299867345E-7"/>
    <x v="41"/>
    <x v="27"/>
  </r>
  <r>
    <n v="2026"/>
    <n v="6"/>
    <n v="16"/>
    <x v="50"/>
    <s v="Incendio"/>
    <n v="14"/>
    <s v="8527a891e224136950ff32ca212b45bc93f69fbb801c3b1ebedac52775f99e61"/>
    <s v="62494afd1a4895e2be1120874c058412e30b56ad7bf55525b0ac454fd367add2"/>
    <x v="27"/>
    <n v="88152.379050000003"/>
    <n v="57513.820310000003"/>
    <n v="199585.50235999998"/>
    <n v="130259.22195000001"/>
    <n v="63322.691970000014"/>
    <n v="16340.990350000002"/>
    <n v="71276.864899999986"/>
    <n v="17121.322220000002"/>
    <n v="35563119.782749981"/>
    <n v="35274659.092"/>
    <n v="145.131"/>
    <n v="140.405"/>
    <n v="0"/>
    <n v="0"/>
    <n v="10769.75749"/>
    <n v="3008.1153599999998"/>
    <n v="9658.6966400000001"/>
    <n v="9828.0593399999998"/>
    <n v="0"/>
    <n v="0"/>
    <n v="0"/>
    <n v="0"/>
    <n v="0"/>
    <n v="0"/>
    <s v="Incendio"/>
    <s v="Daños Sin Autos"/>
    <s v="Incendio"/>
    <x v="43"/>
    <x v="0"/>
    <n v="2810084.57234"/>
    <n v="2671500.3155200002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46822794649612259"/>
    <n v="0.27192655009252781"/>
    <n v="30638.55874"/>
    <n v="53.271645971103808"/>
    <m/>
    <m/>
    <n v="3.1370009257975529"/>
    <n v="2.1528659373863892"/>
    <n v="1.5771344167245498E-2"/>
    <n v="1.6463628552771486E-2"/>
    <n v="1.0786813369486656E-2"/>
    <n v="1.1231661329883806E-2"/>
    <m/>
    <m/>
    <m/>
    <n v="0"/>
    <m/>
    <n v="0"/>
    <m/>
    <n v="0"/>
    <m/>
    <n v="287.5082881375057"/>
    <n v="71.833219536915053"/>
    <n v="28.41228466814049"/>
    <n v="0.80253501691113593"/>
    <n v="258.02342001937058"/>
    <n v="-1.7232567909993834"/>
    <n v="111.50321716699034"/>
    <n v="30.607419592564238"/>
    <s v="Resto"/>
    <n v="2025"/>
    <n v="2"/>
    <d v="2026-08-03T00:00:00"/>
    <n v="1.0336597699512124"/>
    <s v="54 Incendio"/>
    <n v="53.271645971103808"/>
    <n v="48.280556549412822"/>
    <n v="287.5082881375057"/>
    <n v="274.88959075556915"/>
    <n v="5.6121483036145113E-4"/>
    <n v="2.1923740987997584E-5"/>
    <m/>
    <m/>
    <m/>
    <m/>
    <n v="3.6866362508283665E-4"/>
    <n v="7.3944048645224031E-6"/>
    <x v="43"/>
    <x v="27"/>
  </r>
  <r>
    <n v="2026"/>
    <n v="6"/>
    <n v="103"/>
    <x v="59"/>
    <s v="Riesgos Catastroficos"/>
    <n v="205"/>
    <s v="f8809aff4d69bece79dabe35be0c708b890d7eafb841f121330667b77d2e2590"/>
    <s v="62494afd1a4895e2be1120874c058412e30b56ad7bf55525b0ac454fd367add2"/>
    <x v="27"/>
    <n v="102143.63737000001"/>
    <n v="468817.24304999999"/>
    <n v="156533.90003000002"/>
    <n v="502566.86709999997"/>
    <n v="83990.385269999999"/>
    <n v="28798.65569"/>
    <n v="182622.45332999999"/>
    <n v="-444001.24703000003"/>
    <n v="35563119.782749981"/>
    <n v="35274659.092"/>
    <n v="145.131"/>
    <n v="140.405"/>
    <n v="0"/>
    <n v="0"/>
    <n v="3118.7349199999999"/>
    <n v="-722.03566000000001"/>
    <n v="1005.28813"/>
    <n v="647.82839999999999"/>
    <n v="0"/>
    <n v="0"/>
    <n v="0"/>
    <n v="0"/>
    <n v="0"/>
    <n v="0"/>
    <s v="Riesgos Catastroficos"/>
    <s v="Daños Sin Autos"/>
    <s v="Riesgos Catastroficos"/>
    <x v="44"/>
    <x v="0"/>
    <n v="785158.79136999999"/>
    <n v="1638035.7448499999"/>
    <n v="558940177.29368985"/>
    <n v="533186385.44996989"/>
    <n v="535437122.91273993"/>
    <n v="512068683.5256899"/>
    <n v="23861872.30387"/>
    <n v="25393145.209070001"/>
    <n v="2047024.05226"/>
    <n v="2089187.4729500005"/>
    <n v="102143.63737000001"/>
    <n v="468817.24304999999"/>
    <n v="0.42806212383189229"/>
    <n v="1.8462354276718207"/>
    <n v="-366673.60567999998"/>
    <n v="-78.212482820495097"/>
    <n v="100"/>
    <n v="100"/>
    <n v="13.00929678081712"/>
    <n v="28.620696741445716"/>
    <n v="1.8274520515695475E-2"/>
    <n v="1.9076682022782784E-2"/>
    <n v="8.7927459485739295E-2"/>
    <n v="9.1553586097494671E-2"/>
    <m/>
    <m/>
    <m/>
    <n v="0"/>
    <m/>
    <n v="0"/>
    <m/>
    <n v="0"/>
    <m/>
    <n v="191.64689551521215"/>
    <n v="82.227721111749148"/>
    <n v="6.1428320133115468"/>
    <n v="4.1030482850101881"/>
    <n v="-531.93641156172248"/>
    <n v="55.178150571972459"/>
    <n v="310.23293988361326"/>
    <n v="-111.45477104739466"/>
    <s v="Resto"/>
    <n v="2025"/>
    <n v="2"/>
    <d v="2026-08-03T00:00:00"/>
    <n v="1.0336597699512124"/>
    <s v="55 Riesgos Catastroficos"/>
    <n v="-78.212482820495097"/>
    <n v="-78.921964641679679"/>
    <n v="191.64689551521215"/>
    <n v="182.14979821549747"/>
    <n v="4.4015795291932558E-4"/>
    <n v="1.8323718185947027E-5"/>
    <m/>
    <m/>
    <m/>
    <m/>
    <n v="1.4223800840966884E-3"/>
    <n v="3.4085852543905509E-4"/>
    <x v="44"/>
    <x v="27"/>
  </r>
  <r>
    <n v="2026"/>
    <n v="6"/>
    <n v="93"/>
    <x v="64"/>
    <s v="Terremoto y Erupcion Volcanica"/>
    <n v="220"/>
    <s v="36790ecd55c2030dc553685bef719df653f413a20cdad1bfd1dc934c76686ddd"/>
    <s v="62494afd1a4895e2be1120874c058412e30b56ad7bf55525b0ac454fd367add2"/>
    <x v="27"/>
    <n v="40996.013880000006"/>
    <n v="56397.91618"/>
    <n v="57508.547590000009"/>
    <n v="90004.585170000006"/>
    <n v="290.56355999999994"/>
    <n v="-853.89582999999993"/>
    <n v="2070.7397499999997"/>
    <n v="-853.89582999999993"/>
    <n v="35563119.782749981"/>
    <n v="35274659.092"/>
    <n v="145.131"/>
    <n v="140.405"/>
    <n v="0"/>
    <n v="0"/>
    <n v="76.303399999999996"/>
    <n v="-1004.68124"/>
    <n v="0.13316999999999998"/>
    <n v="2.9319999999999999E-2"/>
    <n v="0"/>
    <n v="0"/>
    <n v="0"/>
    <n v="0"/>
    <n v="0"/>
    <n v="0"/>
    <s v="Terremoto y Erupcion Volcanica"/>
    <s v="Daños Sin Autos"/>
    <s v="Riesgos Catastroficos"/>
    <x v="45"/>
    <x v="0"/>
    <n v="413334.64854999998"/>
    <n v="541187.50646000006"/>
    <n v="558940177.29368985"/>
    <n v="533186385.44996989"/>
    <n v="535437122.91273993"/>
    <n v="512068683.5256899"/>
    <n v="9433065.3521900009"/>
    <n v="9697566.7351200003"/>
    <n v="907474.54581000016"/>
    <n v="276437.41434000002"/>
    <n v="113396.91259000001"/>
    <n v="137329.26194"/>
    <n v="0.43459906562061806"/>
    <n v="0.58156770373905675"/>
    <n v="-15401.902299999994"/>
    <n v="-27.309346414224191"/>
    <n v="36.152672011649869"/>
    <n v="41.067661315066708"/>
    <n v="9.9183588948606687"/>
    <n v="10.421141564946391"/>
    <n v="7.3345977879953035E-3"/>
    <n v="7.6565505314582219E-3"/>
    <n v="1.0577523680092529E-2"/>
    <n v="1.1013740538025028E-2"/>
    <m/>
    <m/>
    <m/>
    <n v="0"/>
    <m/>
    <n v="0"/>
    <m/>
    <n v="0"/>
    <m/>
    <n v="-134.02798676274131"/>
    <n v="0.70876051718226196"/>
    <n v="-1.5140556386422148"/>
    <n v="3.2018921229426511E-2"/>
    <n v="-107.59478697940055"/>
    <n v="354.19508867667116"/>
    <n v="57297.739731170688"/>
    <n v="-3426607.2305593449"/>
    <s v="Resto"/>
    <n v="2025"/>
    <n v="2"/>
    <d v="2026-08-03T00:00:00"/>
    <n v="1.0336597699512124"/>
    <s v="56 Terremoto y Erupcion Volcanica"/>
    <n v="-27.309346414224191"/>
    <n v="-29.676421876023362"/>
    <n v="-134.02798676274134"/>
    <n v="-132.91991015994304"/>
    <n v="1.6170838762547132E-4"/>
    <n v="1.888763478383143E-5"/>
    <m/>
    <m/>
    <m/>
    <m/>
    <n v="2.5473372361755551E-4"/>
    <n v="3.3822099403231925E-5"/>
    <x v="45"/>
    <x v="27"/>
  </r>
  <r>
    <n v="2026"/>
    <n v="6"/>
    <n v="103"/>
    <x v="59"/>
    <s v="Huracan y Otros Riesgos Hidrometeorologicos"/>
    <n v="205"/>
    <s v="f8809aff4d69bece79dabe35be0c708b890d7eafb841f121330667b77d2e2590"/>
    <s v="62494afd1a4895e2be1120874c058412e30b56ad7bf55525b0ac454fd367add2"/>
    <x v="27"/>
    <n v="52598.847860000002"/>
    <n v="132873.2752"/>
    <n v="93038.565220000019"/>
    <n v="159430.42338999998"/>
    <n v="83501.299289999995"/>
    <n v="37244.719850000001"/>
    <n v="189065.87775000001"/>
    <n v="-324350.78911000001"/>
    <n v="35563119.782749981"/>
    <n v="35274659.092"/>
    <n v="145.131"/>
    <n v="140.405"/>
    <n v="0"/>
    <n v="0"/>
    <n v="3121.0193100000001"/>
    <n v="-478.52547999999996"/>
    <n v="575.34450000000004"/>
    <n v="160.00416000000001"/>
    <n v="0"/>
    <n v="0"/>
    <n v="0"/>
    <n v="0"/>
    <n v="0"/>
    <n v="0"/>
    <s v="Huracan y Otros Riesgos Hidrometeorologicos"/>
    <s v="Daños Sin Autos"/>
    <s v="Riesgos Catastroficos"/>
    <x v="46"/>
    <x v="0"/>
    <n v="785158.79136999999"/>
    <n v="1638035.7448499999"/>
    <n v="558940177.29368985"/>
    <n v="533186385.44996989"/>
    <n v="535437122.91273993"/>
    <n v="512068683.5256899"/>
    <n v="14428806.951679999"/>
    <n v="15695578.629980002"/>
    <n v="1139589.9410999997"/>
    <n v="1835326.74049"/>
    <n v="102143.63737000001"/>
    <n v="468817.24304999999"/>
    <n v="0.36454051978203039"/>
    <n v="0.84656499981593425"/>
    <n v="-80274.427339999995"/>
    <n v="-60.414276098163036"/>
    <n v="51.494982178350043"/>
    <n v="28.342232963864962"/>
    <n v="6.6991350588104419"/>
    <n v="8.1117445463418516"/>
    <n v="9.4104610827363076E-3"/>
    <n v="9.8235340078525E-3"/>
    <n v="2.4920605406656207E-2"/>
    <n v="2.5948330658524619E-2"/>
    <m/>
    <m/>
    <m/>
    <n v="0"/>
    <m/>
    <n v="0"/>
    <m/>
    <n v="0"/>
    <m/>
    <n v="124.19634145804963"/>
    <n v="158.75119453614585"/>
    <n v="28.030256493594734"/>
    <n v="7.3273110158729198"/>
    <n v="-752.21590917164963"/>
    <n v="259.58096339495171"/>
    <n v="542.46096208445545"/>
    <n v="-299.07064916312169"/>
    <s v="Resto"/>
    <n v="2025"/>
    <n v="2"/>
    <d v="2026-08-03T00:00:00"/>
    <n v="1.0336597699512124"/>
    <s v="57 Huracan y Otros Riesgos Hidrometeorologicos"/>
    <n v="-60.414276098163036"/>
    <n v="-61.703333096048262"/>
    <n v="124.19634145804963"/>
    <n v="116.89568267577199"/>
    <n v="2.6161530762306378E-4"/>
    <n v="1.3288979056295289E-5"/>
    <m/>
    <m/>
    <m/>
    <m/>
    <n v="4.5122484961571552E-4"/>
    <n v="7.1667229891335274E-5"/>
    <x v="46"/>
    <x v="27"/>
  </r>
  <r>
    <n v="2026"/>
    <n v="6"/>
    <n v="81"/>
    <x v="55"/>
    <s v="Diversos"/>
    <n v="53"/>
    <s v="2858dcd1057d3eae7f7d5f782167e24b61153c01551450a628cee722509f6529"/>
    <s v="62494afd1a4895e2be1120874c058412e30b56ad7bf55525b0ac454fd367add2"/>
    <x v="27"/>
    <n v="92427.092319999996"/>
    <n v="80078.786999999997"/>
    <n v="194347.37001000001"/>
    <n v="163563.36546999999"/>
    <n v="13824.20918"/>
    <n v="-1435.3409899999995"/>
    <n v="39683.038039999999"/>
    <n v="-18825.297520000004"/>
    <n v="35563119.782749981"/>
    <n v="35274659.092"/>
    <n v="145.131"/>
    <n v="140.405"/>
    <n v="0"/>
    <n v="0"/>
    <n v="11087.404"/>
    <n v="13934.99682"/>
    <n v="85319.633730000001"/>
    <n v="83462.438479999997"/>
    <n v="0"/>
    <n v="0"/>
    <n v="0"/>
    <n v="0"/>
    <n v="0"/>
    <n v="0"/>
    <s v="Diversos"/>
    <s v="Daños Sin Autos"/>
    <s v="Diversos"/>
    <x v="52"/>
    <x v="0"/>
    <n v="956082.45328000002"/>
    <n v="935835.38778999995"/>
    <n v="558940177.29368985"/>
    <n v="533186385.44996989"/>
    <n v="535437122.91273993"/>
    <n v="512068683.5256899"/>
    <n v="18731365.569540001"/>
    <n v="19037256.571589999"/>
    <n v="4255932.8630999988"/>
    <n v="5127603.960119999"/>
    <n v="92427.092319999996"/>
    <n v="80078.786999999997"/>
    <n v="0.49343488587025525"/>
    <n v="0.42064247387149539"/>
    <n v="12348.305319999999"/>
    <n v="15.420195263447244"/>
    <n v="100"/>
    <n v="100"/>
    <n v="9.6672721063872125"/>
    <n v="8.5569308496773306"/>
    <n v="1.653613321688898E-2"/>
    <n v="1.7261988077554875E-2"/>
    <n v="1.501891068212843E-2"/>
    <n v="1.5638290248222636E-2"/>
    <m/>
    <m/>
    <m/>
    <n v="0"/>
    <m/>
    <n v="0"/>
    <m/>
    <n v="0"/>
    <m/>
    <n v="-1063.130662073547"/>
    <n v="14.95687988554047"/>
    <n v="-1.7924110039279184"/>
    <n v="0.32482206897245364"/>
    <n v="-20.434829349318782"/>
    <n v="2.2251869030222915"/>
    <n v="12.995137830861852"/>
    <n v="16.69612950901168"/>
    <s v="Resto"/>
    <n v="2025"/>
    <n v="2"/>
    <d v="2026-08-03T00:00:00"/>
    <n v="1.0336597699512124"/>
    <s v="63 Diversos"/>
    <n v="15.420195263447244"/>
    <n v="11.661688515646624"/>
    <n v="-1063.130662073547"/>
    <n v="-1031.7675796930798"/>
    <n v="5.4648571665601988E-4"/>
    <n v="2.4347798659379183E-5"/>
    <m/>
    <m/>
    <m/>
    <m/>
    <n v="4.6292202841550199E-4"/>
    <n v="1.769400908247317E-5"/>
    <x v="52"/>
    <x v="27"/>
  </r>
  <r>
    <n v="2026"/>
    <n v="6"/>
    <n v="16"/>
    <x v="50"/>
    <s v="Miscelaneos"/>
    <n v="14"/>
    <s v="8527a891e224136950ff32ca212b45bc93f69fbb801c3b1ebedac52775f99e61"/>
    <s v="62494afd1a4895e2be1120874c058412e30b56ad7bf55525b0ac454fd367add2"/>
    <x v="27"/>
    <n v="21215.592670000002"/>
    <n v="42071.682310000004"/>
    <n v="55414.026060000004"/>
    <n v="56972.929450000003"/>
    <n v="8165.2330299999994"/>
    <n v="229.86811"/>
    <n v="11806.364779999998"/>
    <n v="1487.5450600000008"/>
    <n v="35563119.782749981"/>
    <n v="35274659.092"/>
    <n v="145.131"/>
    <n v="140.405"/>
    <n v="0"/>
    <n v="0"/>
    <n v="8082.1776200000004"/>
    <n v="-181.16408999999999"/>
    <n v="19914.008719999998"/>
    <n v="12275.695669999999"/>
    <n v="0"/>
    <n v="0"/>
    <n v="0"/>
    <n v="0"/>
    <n v="0"/>
    <n v="0"/>
    <s v="Miscelaneos"/>
    <s v="Daños Sin Autos"/>
    <s v="Diversos"/>
    <x v="53"/>
    <x v="0"/>
    <n v="2810084.57234"/>
    <n v="2671500.3155200002"/>
    <n v="558940177.29368985"/>
    <n v="533186385.44996989"/>
    <n v="535437122.91273993"/>
    <n v="512068683.5256899"/>
    <n v="8825960.7029900011"/>
    <n v="9299326.5157200005"/>
    <n v="1450320.2206299996"/>
    <n v="1811773.9441199994"/>
    <n v="118165.15844"/>
    <n v="86585.489150000009"/>
    <n v="0.24037714855010311"/>
    <n v="0.45241644369492923"/>
    <n v="-20856.089640000002"/>
    <n v="-49.57274940023666"/>
    <n v="17.954186284760507"/>
    <n v="48.589761082385706"/>
    <n v="0.75498057527619022"/>
    <n v="1.5748335145455847"/>
    <n v="3.7956821734882141E-3"/>
    <n v="3.962293939312367E-3"/>
    <n v="7.89061451268952E-3"/>
    <n v="8.2160232920959943E-3"/>
    <m/>
    <m/>
    <m/>
    <n v="0"/>
    <m/>
    <n v="0"/>
    <m/>
    <n v="0"/>
    <m/>
    <n v="3452.1382370090391"/>
    <n v="38.486942867950525"/>
    <n v="0.54637251799499054"/>
    <n v="0.56299518643221647"/>
    <n v="-4561.2470495670532"/>
    <n v="62.223056479535543"/>
    <n v="40.585387571327736"/>
    <n v="-1.4757948948077824"/>
    <s v="Resto"/>
    <n v="2025"/>
    <n v="2"/>
    <d v="2026-08-03T00:00:00"/>
    <n v="1.0336597699512124"/>
    <s v="64 Miscelaneos"/>
    <n v="-49.57274940023666"/>
    <n v="-51.214846445902175"/>
    <n v="3452.1382370090391"/>
    <n v="3336.4675304880016"/>
    <n v="1.5581879879638337E-4"/>
    <n v="5.7781173545078342E-6"/>
    <m/>
    <m/>
    <m/>
    <m/>
    <n v="1.6124652357195891E-4"/>
    <n v="2.046806385255671E-5"/>
    <x v="53"/>
    <x v="27"/>
  </r>
  <r>
    <n v="2026"/>
    <n v="6"/>
    <n v="76"/>
    <x v="15"/>
    <s v="Tecnicos"/>
    <n v="48"/>
    <s v="98010bd9270f9b100b6214a21754fd33bdc8d41b2bc9f9dd16ff54d3c34ffd71"/>
    <s v="62494afd1a4895e2be1120874c058412e30b56ad7bf55525b0ac454fd367add2"/>
    <x v="27"/>
    <n v="27619.93721"/>
    <n v="57620.478459999998"/>
    <n v="66644.866890000005"/>
    <n v="76144.777879999994"/>
    <n v="20641.9411"/>
    <n v="-3731.31612"/>
    <n v="-13346.104480000002"/>
    <n v="14829.634370000002"/>
    <n v="35563119.782749981"/>
    <n v="35274659.092"/>
    <n v="145.131"/>
    <n v="140.405"/>
    <n v="0"/>
    <n v="0"/>
    <n v="-129.22767999999999"/>
    <n v="294.78532000000001"/>
    <n v="195.64041"/>
    <n v="-1435.22875"/>
    <n v="0"/>
    <n v="0"/>
    <n v="0"/>
    <n v="0"/>
    <n v="0"/>
    <n v="0"/>
    <s v="Tecnicos"/>
    <s v="Daños Sin Autos"/>
    <s v="Diversos"/>
    <x v="54"/>
    <x v="0"/>
    <n v="1547102.12528"/>
    <n v="1710707.5392100001"/>
    <n v="558940177.29368985"/>
    <n v="533186385.44996989"/>
    <n v="535437122.91273993"/>
    <n v="512068683.5256899"/>
    <n v="9905404.8665500041"/>
    <n v="9737930.0558699984"/>
    <n v="2805612.6424699998"/>
    <n v="3315830.0159999998"/>
    <n v="27619.93721"/>
    <n v="57620.478459999998"/>
    <n v="0.27883703475131011"/>
    <n v="0.59171177169491507"/>
    <n v="-30000.541249999998"/>
    <n v="-52.065762124530615"/>
    <n v="100"/>
    <n v="100"/>
    <n v="1.7852691660546487"/>
    <n v="3.3682249677001468"/>
    <n v="4.9414836027232593E-3"/>
    <n v="5.1583904118843128E-3"/>
    <n v="1.08068172842359E-2"/>
    <n v="1.1252490205663835E-2"/>
    <m/>
    <m/>
    <m/>
    <n v="0"/>
    <m/>
    <n v="0"/>
    <m/>
    <n v="0"/>
    <m/>
    <n v="-653.20804874608166"/>
    <n v="74.73565541824054"/>
    <n v="-6.4756770851708056"/>
    <n v="0.7357373853942748"/>
    <n v="-143.83789531988907"/>
    <n v="-113.63130511425443"/>
    <n v="-66.053674698391802"/>
    <n v="-20.539256895460046"/>
    <s v="Resto"/>
    <n v="2025"/>
    <n v="2"/>
    <d v="2026-08-03T00:00:00"/>
    <n v="1.0336597699512124"/>
    <s v="65 Tecnicos"/>
    <n v="-52.065762124530615"/>
    <n v="-53.626677492022509"/>
    <n v="-653.20804874608154"/>
    <n v="-635.19355674661927"/>
    <n v="1.8739882017416914E-4"/>
    <n v="7.7750091948903335E-6"/>
    <m/>
    <m/>
    <m/>
    <m/>
    <n v="2.1550727406573604E-4"/>
    <n v="3.5012282076233529E-5"/>
    <x v="54"/>
    <x v="27"/>
  </r>
  <r>
    <n v="2026"/>
    <n v="6"/>
    <n v="89"/>
    <x v="39"/>
    <s v="Total General"/>
    <n v="61"/>
    <s v="d029fa3a95e174a19934857f535eb9427d967218a36ea014b70ad704bc6c8d1c"/>
    <s v="62494afd1a4895e2be1120874c058412e30b56ad7bf55525b0ac454fd367add2"/>
    <x v="28"/>
    <n v="3077958.9960599998"/>
    <n v="2214299.0685000001"/>
    <n v="5598821.3752699997"/>
    <n v="4227357.0597600006"/>
    <n v="1654168.4228299998"/>
    <n v="1171179.1889999995"/>
    <n v="3186591.9824099997"/>
    <n v="2503850.1221299991"/>
    <n v="35563119.782749981"/>
    <n v="35274659.092"/>
    <n v="145.131"/>
    <n v="140.405"/>
    <n v="10100.036269999999"/>
    <n v="2886.5453900000002"/>
    <n v="1355536.04125"/>
    <n v="999081.74775999994"/>
    <n v="2231653.7675600001"/>
    <n v="1567216.1314900001"/>
    <n v="0"/>
    <n v="0"/>
    <n v="0"/>
    <n v="0"/>
    <n v="0"/>
    <n v="0"/>
    <s v="Total General"/>
    <s v="Totales"/>
    <s v="Total General"/>
    <x v="0"/>
    <x v="0"/>
    <n v="3077958.9960599998"/>
    <n v="2214299.0685000001"/>
    <n v="558940177.29368985"/>
    <n v="533186385.44996989"/>
    <n v="535437122.91273993"/>
    <n v="512068683.5256899"/>
    <n v="558940177.29368985"/>
    <n v="533186385.44996989"/>
    <n v="290994775.94425023"/>
    <n v="269811598.98249996"/>
    <n v="3077958.9960599998"/>
    <n v="2214299.0685000001"/>
    <n v="0.55067771491450956"/>
    <n v="0.41529550058396469"/>
    <n v="863659.92755999975"/>
    <n v="39.003761499346879"/>
    <n v="100"/>
    <n v="100"/>
    <n v="100"/>
    <n v="100"/>
    <n v="0.55067771491450956"/>
    <n v="0.57484975627317758"/>
    <n v="0.41529550058396469"/>
    <n v="0.43242227844400311"/>
    <m/>
    <m/>
    <m/>
    <n v="0"/>
    <m/>
    <n v="0"/>
    <m/>
    <n v="0"/>
    <m/>
    <n v="41.239567639721827"/>
    <n v="53.74238009497364"/>
    <n v="52.891644388098591"/>
    <n v="0.56845296190022021"/>
    <n v="35.678190927738562"/>
    <n v="42.396043705745853"/>
    <n v="60.741323809028323"/>
    <n v="63.748817261735468"/>
    <s v="Resto"/>
    <n v="2025"/>
    <n v="2"/>
    <d v="2026-08-03T00:00:00"/>
    <n v="1.0336597699512124"/>
    <s v="10 Total General"/>
    <n v="39.003761499346879"/>
    <n v="34.477286956720498"/>
    <n v="41.23956763972182"/>
    <n v="36.640287012803228"/>
    <n v="1.5743335819445536E-2"/>
    <n v="3.0324594570346587E-5"/>
    <n v="3674171.0139200003"/>
    <n v="2730572.9999099998"/>
    <n v="1.0331408032717563E-2"/>
    <n v="7.7281510332262255E-3"/>
    <n v="1.1964394956764468E-2"/>
    <n v="1.7247035280528583E-5"/>
    <x v="0"/>
    <x v="28"/>
  </r>
  <r>
    <n v="2026"/>
    <n v="6"/>
    <n v="13"/>
    <x v="7"/>
    <s v="Total General Sin Pensiones"/>
    <n v="13"/>
    <s v="3fdba35f04dc8c462986c992bcf875546257113072a909c162f7e470e581e278"/>
    <s v="62494afd1a4895e2be1120874c058412e30b56ad7bf55525b0ac454fd367add2"/>
    <x v="28"/>
    <n v="2672071.2804399999"/>
    <n v="699707.28188999998"/>
    <n v="3424713.8054599995"/>
    <n v="1443997.9576900001"/>
    <n v="962069.85913000011"/>
    <n v="395641.69705999992"/>
    <n v="1366929.3266799997"/>
    <n v="833083.68127000076"/>
    <n v="35563119.782749981"/>
    <n v="35274659.092"/>
    <n v="145.131"/>
    <n v="140.405"/>
    <n v="3355.9900400000001"/>
    <n v="7188.6067700000003"/>
    <n v="299270.65055999998"/>
    <n v="262140.41253"/>
    <n v="690419.81200999999"/>
    <n v="510278.73376999999"/>
    <n v="1360890.79584"/>
    <n v="2299.4720799999996"/>
    <n v="88467.124179999999"/>
    <n v="99368.430430000008"/>
    <n v="0"/>
    <n v="0"/>
    <s v="Total General Sin Pensiones"/>
    <s v="Totales"/>
    <s v="Total General Sin Pensiones"/>
    <x v="1"/>
    <x v="0"/>
    <n v="2672071.2804399999"/>
    <n v="699707.28188999998"/>
    <n v="558940177.29368985"/>
    <n v="533186385.44996989"/>
    <n v="535437122.91273993"/>
    <n v="512068683.5256899"/>
    <n v="535437122.91273993"/>
    <n v="512068683.5256899"/>
    <n v="272087211.59836"/>
    <n v="252694789.22596997"/>
    <n v="2672071.2804399999"/>
    <n v="699707.28188999998"/>
    <n v="0.49904483012013101"/>
    <n v="0.1366432481424919"/>
    <n v="1972363.9985499999"/>
    <n v="281.88416064820552"/>
    <n v="100"/>
    <n v="100"/>
    <n v="100"/>
    <n v="100"/>
    <n v="0.47806033435953654"/>
    <n v="0.49904483012013101"/>
    <n v="0.13123127315028849"/>
    <n v="0.1366432481424919"/>
    <n v="0.25416444575916791"/>
    <n v="1.6522411389547503E-2"/>
    <m/>
    <n v="1358591.3237600001"/>
    <n v="59082.749278695323"/>
    <n v="-10901.306250000009"/>
    <n v="-10.970593178161769"/>
    <n v="0"/>
    <m/>
    <n v="143.16695289680251"/>
    <n v="36.004648011170559"/>
    <n v="56.543887322613031"/>
    <n v="0.35358878261068521"/>
    <n v="14.164255587928732"/>
    <n v="35.302485939223118"/>
    <n v="43.346185227324469"/>
    <n v="51.372004197250284"/>
    <s v="Resto"/>
    <n v="2025"/>
    <n v="2"/>
    <d v="2026-08-03T00:00:00"/>
    <n v="1.0336597699512124"/>
    <s v="11 Total General Sin Pensiones"/>
    <n v="281.88416064820552"/>
    <n v="269.4486055757302"/>
    <n v="143.16695289680251"/>
    <n v="135.24854112130114"/>
    <n v="9.6299588629487152E-3"/>
    <n v="2.4904574246963041E-5"/>
    <m/>
    <m/>
    <m/>
    <m/>
    <n v="4.0868470863318256E-3"/>
    <n v="1.8671377262930615E-6"/>
    <x v="1"/>
    <x v="28"/>
  </r>
  <r>
    <n v="2026"/>
    <n v="6"/>
    <n v="37"/>
    <x v="27"/>
    <s v="Vida Total"/>
    <n v="25"/>
    <s v="b7a56873cd771f2c446d369b649430b65a756ba278ff97ec81bb6f55b2e73569"/>
    <s v="62494afd1a4895e2be1120874c058412e30b56ad7bf55525b0ac454fd367add2"/>
    <x v="28"/>
    <n v="755934.31110000005"/>
    <n v="542199.58502999996"/>
    <n v="1373299.1005200001"/>
    <n v="860659.40223999997"/>
    <n v="368767.25722000003"/>
    <n v="171496.99692000003"/>
    <n v="550990.1669999999"/>
    <n v="361414.22693"/>
    <n v="35563119.782749981"/>
    <n v="35274659.092"/>
    <n v="145.131"/>
    <n v="140.405"/>
    <n v="37988.888330000002"/>
    <n v="8945.2974300000005"/>
    <n v="303230.42277"/>
    <n v="135371.45493000001"/>
    <n v="547492.48814000003"/>
    <n v="367523.83100999997"/>
    <n v="320632.37052"/>
    <n v="268282.68781000003"/>
    <n v="215409.31498000002"/>
    <n v="136426.49406999999"/>
    <n v="219892.6256"/>
    <n v="137490.40315"/>
    <s v="Vida Total"/>
    <s v="Totales"/>
    <s v="Vida Total"/>
    <x v="2"/>
    <x v="0"/>
    <n v="7921715.0272200005"/>
    <n v="7089738.4457900003"/>
    <n v="558940177.29368985"/>
    <n v="533186385.44996989"/>
    <n v="535437122.91273993"/>
    <n v="512068683.5256899"/>
    <n v="229504437.01060998"/>
    <n v="215530450.89256996"/>
    <n v="107972465.57320999"/>
    <n v="106915701.13472"/>
    <n v="755934.31110000005"/>
    <n v="542199.58502999996"/>
    <n v="0.32937677412530947"/>
    <n v="0.25156518848478471"/>
    <n v="213734.72607000009"/>
    <n v="39.419935383789365"/>
    <n v="100"/>
    <n v="100"/>
    <n v="9.5425587578259954"/>
    <n v="7.6476669650904645"/>
    <n v="0.13524422501887917"/>
    <n v="0.14118078085205804"/>
    <n v="0.10169044068378144"/>
    <n v="0.10588415235566703"/>
    <n v="0.13970639291177503"/>
    <n v="9.3858453364037434E-2"/>
    <n v="9.5811927849497033E-2"/>
    <n v="52349.682709999965"/>
    <n v="19.512881407791195"/>
    <n v="78982.820910000039"/>
    <n v="57.894048695170767"/>
    <n v="82402.222450000001"/>
    <n v="59.933072099658034"/>
    <n v="115.02840506998653"/>
    <n v="48.782976484211602"/>
    <n v="31.629865026641635"/>
    <n v="0.34153823871879624"/>
    <n v="123.99879127161566"/>
    <n v="48.967887778984135"/>
    <n v="55.385312006775976"/>
    <n v="36.833381540996371"/>
    <s v="Resto"/>
    <n v="2025"/>
    <n v="2"/>
    <d v="2026-08-03T00:00:00"/>
    <n v="1.0336597699512124"/>
    <s v="12 Vida Total"/>
    <n v="39.419935383789365"/>
    <n v="34.879908686365759"/>
    <n v="115.02840506998655"/>
    <n v="108.02628806975396"/>
    <n v="3.8615821921959836E-3"/>
    <n v="1.0848905933319515E-5"/>
    <m/>
    <m/>
    <m/>
    <m/>
    <n v="2.435864504957805E-3"/>
    <n v="6.3285044057385257E-6"/>
    <x v="2"/>
    <x v="28"/>
  </r>
  <r>
    <n v="2026"/>
    <n v="6"/>
    <n v="91"/>
    <x v="32"/>
    <s v="Vida Individual"/>
    <n v="218"/>
    <s v="5966abd0cbfc86f98a186531b2b4ee5f6e910120ce13222f98207203dfc9a9a2"/>
    <s v="62494afd1a4895e2be1120874c058412e30b56ad7bf55525b0ac454fd367add2"/>
    <x v="28"/>
    <n v="16042.74207"/>
    <n v="2975.7164199999997"/>
    <n v="76632.909100000004"/>
    <n v="124839.55051"/>
    <n v="19897.550810000001"/>
    <n v="6797.5762899999991"/>
    <n v="68863.139909999998"/>
    <n v="10901.989800000001"/>
    <n v="35563119.782749981"/>
    <n v="35274659.092"/>
    <n v="145.131"/>
    <n v="140.405"/>
    <n v="0"/>
    <n v="0"/>
    <n v="19659.99281"/>
    <n v="6263.0442699999994"/>
    <n v="19355.974819999999"/>
    <n v="10116.95969"/>
    <n v="14001.23964"/>
    <n v="244.94656000000001"/>
    <n v="2041.50243"/>
    <n v="2730.7698599999999"/>
    <n v="0"/>
    <n v="0"/>
    <s v="Vida Individual"/>
    <s v="Vida"/>
    <s v="Vida"/>
    <x v="3"/>
    <x v="0"/>
    <n v="4740041.6585600004"/>
    <n v="3561914.8073400003"/>
    <n v="558940177.29368985"/>
    <n v="533186385.44996989"/>
    <n v="535437122.91273993"/>
    <n v="512068683.5256899"/>
    <n v="171635604.89679998"/>
    <n v="160803690.49424002"/>
    <n v="79251984.91757001"/>
    <n v="77260926.294649988"/>
    <n v="4660143.1311400002"/>
    <n v="3543259.5221799999"/>
    <n v="9.3469779068545145E-3"/>
    <n v="1.850527441785666E-3"/>
    <n v="13067.02565"/>
    <n v="439.1220064578601"/>
    <n v="0.34425427757356242"/>
    <n v="8.3982457434254837E-2"/>
    <n v="0.33845149949322811"/>
    <n v="8.3542605058042729E-2"/>
    <n v="2.8702073534374846E-3"/>
    <n v="2.9961953296642231E-3"/>
    <n v="5.5810060069120388E-4"/>
    <n v="5.8111665792792255E-4"/>
    <n v="8.1575379702938551E-3"/>
    <n v="1.1894399365606585E-3"/>
    <m/>
    <n v="13756.293079999999"/>
    <n v="5616.0384861089697"/>
    <n v="-689.26742999999988"/>
    <n v="-25.240773310717579"/>
    <n v="0"/>
    <m/>
    <n v="192.71537326137172"/>
    <n v="124.02836574433562"/>
    <n v="228.43494912058856"/>
    <n v="2.5106690804899644E-2"/>
    <n v="213.90473965147305"/>
    <n v="91.322051417603305"/>
    <n v="101.57066741834086"/>
    <n v="61.906387510772021"/>
    <s v="Resto"/>
    <n v="2025"/>
    <n v="2"/>
    <d v="2026-08-03T00:00:00"/>
    <n v="1.0336597699512124"/>
    <s v="13 Vida Individual"/>
    <n v="439.1220064578601"/>
    <n v="421.56620788608802"/>
    <n v="192.71537326137172"/>
    <n v="183.18348239013648"/>
    <n v="2.1548421389388643E-4"/>
    <n v="8.7365995991226398E-9"/>
    <m/>
    <m/>
    <m/>
    <m/>
    <n v="3.5332470558126569E-4"/>
    <n v="3.4244518128018016E-10"/>
    <x v="3"/>
    <x v="28"/>
  </r>
  <r>
    <n v="2026"/>
    <n v="6"/>
    <n v="38"/>
    <x v="33"/>
    <s v="Vida Gpo y Col"/>
    <n v="26"/>
    <s v="5f9c4ab08cac7457e9111a30e4664920607ea2c115a1433d7be98e97e64244ca"/>
    <s v="62494afd1a4895e2be1120874c058412e30b56ad7bf55525b0ac454fd367add2"/>
    <x v="28"/>
    <n v="307078.67574999999"/>
    <n v="331976.84336"/>
    <n v="506322.40380000003"/>
    <n v="568565.33872999996"/>
    <n v="132356.59415999998"/>
    <n v="156481.14066000003"/>
    <n v="222498.27061000004"/>
    <n v="339788.31727000006"/>
    <n v="35563119.782749981"/>
    <n v="35274659.092"/>
    <n v="145.131"/>
    <n v="140.405"/>
    <n v="23498.134300000002"/>
    <n v="-2453.4645099999998"/>
    <n v="94829.186710000009"/>
    <n v="109797.52036000001"/>
    <n v="173649.24208"/>
    <n v="199018.05531999998"/>
    <n v="41466.026550000002"/>
    <n v="12885.733770000001"/>
    <n v="265612.64919999999"/>
    <n v="319091.10959000001"/>
    <n v="0"/>
    <n v="0"/>
    <s v="Vida Gpo y Col"/>
    <s v="Vida"/>
    <s v="Vida"/>
    <x v="4"/>
    <x v="0"/>
    <n v="23484450.173020002"/>
    <n v="22546358.18217"/>
    <n v="558940177.29368985"/>
    <n v="533186385.44996989"/>
    <n v="535437122.91273993"/>
    <n v="512068683.5256899"/>
    <n v="57868832.11381001"/>
    <n v="54726760.39833001"/>
    <n v="28720480.655640002"/>
    <n v="29654774.840070006"/>
    <n v="14663463.302649999"/>
    <n v="14249971.680200001"/>
    <n v="0.53064605683776656"/>
    <n v="0.60660788423012568"/>
    <n v="-24898.167610000004"/>
    <n v="-7.4999711901592159"/>
    <n v="2.0941756351277827"/>
    <n v="2.3296666885399779"/>
    <n v="1.3075829899683402"/>
    <n v="1.4724189187348771"/>
    <n v="5.4939452954846077E-2"/>
    <n v="5.735102453851422E-2"/>
    <n v="6.2262813233656768E-2"/>
    <n v="6.4830530364457475E-2"/>
    <n v="7.1655198550489518E-2"/>
    <n v="0.45899085828727709"/>
    <m/>
    <n v="28580.292780000003"/>
    <n v="221.79794562060087"/>
    <n v="-53478.460390000022"/>
    <n v="-16.759620930434092"/>
    <n v="0"/>
    <m/>
    <n v="-15.416903531153014"/>
    <n v="43.101851288350154"/>
    <n v="47.13616138891647"/>
    <n v="0.46084393832736348"/>
    <n v="-13.632670028359827"/>
    <n v="-12.746990819104131"/>
    <n v="54.609617395457633"/>
    <n v="55.169627792542343"/>
    <s v="Resto"/>
    <n v="2025"/>
    <n v="2"/>
    <d v="2026-08-03T00:00:00"/>
    <n v="1.0336597699512124"/>
    <s v="14 Vida Gpo y Col"/>
    <n v="-7.4999711901592159"/>
    <n v="-10.512112883906974"/>
    <n v="-15.416903531153011"/>
    <n v="-18.171240743132316"/>
    <n v="1.4237288710693867E-3"/>
    <n v="2.8158523763747021E-5"/>
    <m/>
    <m/>
    <m/>
    <m/>
    <n v="1.6091709725789031E-3"/>
    <n v="3.6797312521014954E-5"/>
    <x v="4"/>
    <x v="28"/>
  </r>
  <r>
    <n v="2026"/>
    <n v="6"/>
    <n v="98"/>
    <x v="58"/>
    <s v="Accidentes y Enfermedades Total"/>
    <n v="205"/>
    <s v="f8809aff4d69bece79dabe35be0c708b890d7eafb841f121330667b77d2e2590"/>
    <s v="62494afd1a4895e2be1120874c058412e30b56ad7bf55525b0ac454fd367add2"/>
    <x v="28"/>
    <n v="104501.28056999999"/>
    <n v="314051.43505999999"/>
    <n v="197155.47839"/>
    <n v="392038.64008999994"/>
    <n v="18803.017469999995"/>
    <n v="125740.4154"/>
    <n v="123356.42386000001"/>
    <n v="269640.58362000005"/>
    <n v="35563119.782749981"/>
    <n v="35274659.092"/>
    <n v="145.131"/>
    <n v="140.405"/>
    <n v="0"/>
    <n v="0"/>
    <n v="8730.2791300000008"/>
    <n v="1662.30296"/>
    <n v="78614.5916"/>
    <n v="86661.977769999998"/>
    <n v="0"/>
    <n v="0"/>
    <n v="0"/>
    <n v="0"/>
    <n v="0"/>
    <n v="0"/>
    <s v="Accidentes y Enfermedades Total"/>
    <s v="Totales"/>
    <s v="Accidentes y Enfermedades Total"/>
    <x v="18"/>
    <x v="0"/>
    <n v="1394747.67365"/>
    <n v="1790791.82225"/>
    <n v="558940177.29368985"/>
    <n v="533186385.44996989"/>
    <n v="535437122.91273993"/>
    <n v="512068683.5256899"/>
    <n v="104862690.40417002"/>
    <n v="96161356.508719951"/>
    <n v="73824842.736680001"/>
    <n v="63674470.30387"/>
    <n v="104501.28056999999"/>
    <n v="314051.43505999999"/>
    <n v="9.9655349454818437E-2"/>
    <n v="0.32658798342920803"/>
    <n v="-209550.15448999999"/>
    <n v="-66.72478807491045"/>
    <n v="100"/>
    <n v="100"/>
    <n v="7.4924864578927188"/>
    <n v="17.537015255375533"/>
    <n v="1.8696326514937713E-2"/>
    <n v="1.9517003229346602E-2"/>
    <n v="5.8900872871118753E-2"/>
    <n v="6.1329943650858781E-2"/>
    <m/>
    <m/>
    <m/>
    <n v="0"/>
    <m/>
    <n v="0"/>
    <m/>
    <n v="0"/>
    <m/>
    <n v="-85.046162436966156"/>
    <n v="17.993097661042373"/>
    <n v="40.038159792512047"/>
    <n v="2.5469769759032191E-2"/>
    <n v="425.19181762150026"/>
    <n v="-9.2859479751981606"/>
    <n v="11.105163751814239"/>
    <n v="1.9181456536934052"/>
    <s v="Resto"/>
    <n v="2025"/>
    <n v="2"/>
    <d v="2026-08-03T00:00:00"/>
    <n v="1.0336597699512124"/>
    <s v="28 Accidentes y Enfermedades Total"/>
    <n v="-66.72478807491045"/>
    <n v="-67.808351555889516"/>
    <n v="-85.046162436966156"/>
    <n v="-85.533114475627073"/>
    <n v="5.5438184162242979E-4"/>
    <n v="9.9311886749619805E-7"/>
    <m/>
    <m/>
    <m/>
    <m/>
    <n v="1.1095597230237017E-3"/>
    <n v="1.0665971092035667E-5"/>
    <x v="18"/>
    <x v="28"/>
  </r>
  <r>
    <n v="2026"/>
    <n v="6"/>
    <n v="106"/>
    <x v="63"/>
    <s v="Accidentes Personales"/>
    <n v="227"/>
    <s v="dfe62e836a0a6f2633422230c81287700a56e2639652c73f264e6562220c207a"/>
    <s v="62494afd1a4895e2be1120874c058412e30b56ad7bf55525b0ac454fd367add2"/>
    <x v="28"/>
    <n v="2863.2045400000002"/>
    <n v="0"/>
    <n v="2881.2585400000003"/>
    <n v="0"/>
    <n v="579.43349999999998"/>
    <n v="0"/>
    <n v="582.98380999999995"/>
    <n v="0"/>
    <n v="35563119.782749981"/>
    <n v="35274659.092"/>
    <n v="145.131"/>
    <n v="140.405"/>
    <n v="0"/>
    <n v="0"/>
    <n v="579.43349999999998"/>
    <n v="0"/>
    <n v="2516.7856900000002"/>
    <n v="0"/>
    <n v="0"/>
    <n v="0"/>
    <n v="0"/>
    <n v="0"/>
    <n v="0"/>
    <n v="0"/>
    <s v="Accidentes Personales"/>
    <s v="Accidentes y Enfermedades"/>
    <s v="Accidentes Personales"/>
    <x v="19"/>
    <x v="0"/>
    <n v="1328865.4243900001"/>
    <n v="1197283.1268800001"/>
    <n v="558940177.29368985"/>
    <n v="533186385.44996989"/>
    <n v="535437122.91273993"/>
    <n v="512068683.5256899"/>
    <n v="3258047.170789999"/>
    <n v="3201354.5602400005"/>
    <n v="762805.7273899999"/>
    <n v="869289.54186999996"/>
    <n v="2971.8252400000001"/>
    <n v="0"/>
    <n v="8.7881003248511627E-2"/>
    <m/>
    <m/>
    <m/>
    <n v="96.344983596680137"/>
    <m/>
    <n v="0.21546234008717027"/>
    <m/>
    <n v="5.1225599023194861E-4"/>
    <n v="5.347415069811317E-4"/>
    <m/>
    <m/>
    <m/>
    <m/>
    <m/>
    <n v="0"/>
    <m/>
    <n v="0"/>
    <m/>
    <n v="0"/>
    <m/>
    <m/>
    <n v="20.237237399742316"/>
    <m/>
    <n v="7.5960821896628575E-2"/>
    <m/>
    <m/>
    <n v="23.022758842847676"/>
    <m/>
    <s v="Resto"/>
    <n v="2025"/>
    <n v="2"/>
    <d v="2026-08-03T00:00:00"/>
    <n v="1.0336597699512124"/>
    <s v="29 Accidentes Personales"/>
    <m/>
    <m/>
    <m/>
    <m/>
    <n v="8.1018160318925808E-6"/>
    <n v="7.7230707319649124E-7"/>
    <m/>
    <m/>
    <m/>
    <m/>
    <m/>
    <m/>
    <x v="19"/>
    <x v="28"/>
  </r>
  <r>
    <n v="2026"/>
    <n v="6"/>
    <n v="106"/>
    <x v="63"/>
    <s v="AP Gpo y Col"/>
    <n v="227"/>
    <s v="dfe62e836a0a6f2633422230c81287700a56e2639652c73f264e6562220c207a"/>
    <s v="62494afd1a4895e2be1120874c058412e30b56ad7bf55525b0ac454fd367add2"/>
    <x v="28"/>
    <n v="2863.2045400000002"/>
    <n v="0"/>
    <n v="2881.2585400000003"/>
    <n v="0"/>
    <n v="579.43349999999998"/>
    <n v="0"/>
    <n v="582.98380999999995"/>
    <n v="0"/>
    <n v="35563119.782749981"/>
    <n v="35274659.092"/>
    <n v="145.131"/>
    <n v="140.405"/>
    <n v="0"/>
    <n v="0"/>
    <n v="579.43349999999998"/>
    <n v="0"/>
    <n v="2516.7856900000002"/>
    <n v="0"/>
    <n v="0"/>
    <n v="0"/>
    <n v="0"/>
    <n v="0"/>
    <n v="0"/>
    <n v="0"/>
    <s v="AP Gpo y Col"/>
    <s v="Accidentes y Enfermedades"/>
    <s v="Accidentes Personales"/>
    <x v="21"/>
    <x v="0"/>
    <n v="1328865.4243900001"/>
    <n v="1197283.1268800001"/>
    <n v="558940177.29368985"/>
    <n v="533186385.44996989"/>
    <n v="535437122.91273993"/>
    <n v="512068683.5256899"/>
    <n v="1426357.1124600004"/>
    <n v="1273418.1079200001"/>
    <n v="614600.88751999999"/>
    <n v="628572.9474200001"/>
    <n v="2971.8252400000001"/>
    <n v="0"/>
    <n v="0.20073546203740711"/>
    <m/>
    <m/>
    <m/>
    <n v="96.344983596680137"/>
    <m/>
    <n v="0.21546234008717027"/>
    <m/>
    <n v="5.1225599023194861E-4"/>
    <n v="5.347415069811317E-4"/>
    <m/>
    <m/>
    <m/>
    <m/>
    <m/>
    <n v="0"/>
    <m/>
    <n v="0"/>
    <m/>
    <n v="0"/>
    <m/>
    <m/>
    <n v="20.237237399742316"/>
    <m/>
    <n v="9.4278012245978801E-2"/>
    <m/>
    <m/>
    <n v="23.022758842847676"/>
    <m/>
    <s v="Resto"/>
    <n v="2025"/>
    <n v="2"/>
    <d v="2026-08-03T00:00:00"/>
    <n v="1.0336597699512124"/>
    <s v="31 AP Gpo y Col"/>
    <m/>
    <m/>
    <m/>
    <m/>
    <n v="8.1018160318925808E-6"/>
    <n v="4.0294725719371308E-6"/>
    <m/>
    <m/>
    <m/>
    <m/>
    <m/>
    <m/>
    <x v="21"/>
    <x v="28"/>
  </r>
  <r>
    <n v="2026"/>
    <n v="6"/>
    <n v="120"/>
    <x v="56"/>
    <s v="Gastos Medicos"/>
    <n v="234"/>
    <s v="114bd151f8fb0c58642d2170da4ae7d7c57977260ac2cc8905306cab6b2acabc"/>
    <s v="62494afd1a4895e2be1120874c058412e30b56ad7bf55525b0ac454fd367add2"/>
    <x v="28"/>
    <n v="5803.1928699999999"/>
    <n v="3778.53971"/>
    <n v="6800.6482399999995"/>
    <n v="3795.3492500000002"/>
    <n v="1047.6376699999998"/>
    <n v="229.22004999999999"/>
    <n v="2179.65326"/>
    <n v="250.14022"/>
    <n v="35563119.782749981"/>
    <n v="35274659.092"/>
    <n v="145.131"/>
    <n v="140.405"/>
    <n v="0"/>
    <n v="0"/>
    <n v="1047.6376700000001"/>
    <n v="229.22004999999999"/>
    <n v="3393.00533"/>
    <n v="2177.4193399999999"/>
    <n v="0"/>
    <n v="0"/>
    <n v="0"/>
    <n v="0"/>
    <n v="0"/>
    <n v="0"/>
    <s v="Gastos Medicos"/>
    <s v="Accidentes y Enfermedades"/>
    <s v="Gastos Medicos"/>
    <x v="22"/>
    <x v="0"/>
    <n v="1534431.5230099999"/>
    <n v="1641820.7880200001"/>
    <n v="558940177.29368985"/>
    <n v="533186385.44996989"/>
    <n v="535437122.91273993"/>
    <n v="512068683.5256899"/>
    <n v="98610475.131789997"/>
    <n v="90208136.069440037"/>
    <n v="71280271.095210001"/>
    <n v="60948248.666680008"/>
    <n v="61756.952119999994"/>
    <n v="47814.806799999998"/>
    <n v="5.884965935154661E-3"/>
    <n v="4.188690593375493E-3"/>
    <n v="2024.6531599999998"/>
    <n v="53.582953082157772"/>
    <n v="9.396825249283367"/>
    <n v="7.9024468838803301"/>
    <n v="0.37819823061352609"/>
    <n v="0.23014324934677163"/>
    <n v="1.038249370102226E-3"/>
    <n v="1.083823407393018E-3"/>
    <n v="7.086714539440447E-4"/>
    <n v="7.3789705005665224E-4"/>
    <m/>
    <m/>
    <m/>
    <n v="0"/>
    <m/>
    <n v="0"/>
    <m/>
    <n v="0"/>
    <m/>
    <n v="357.04451683000673"/>
    <n v="18.05278048599477"/>
    <n v="6.0663660459452995"/>
    <n v="1.4697442278251949E-3"/>
    <n v="357.04451683000684"/>
    <n v="55.826912513783398"/>
    <n v="30.876393288778008"/>
    <n v="10.527143108777567"/>
    <s v="Resto"/>
    <n v="2025"/>
    <n v="2"/>
    <d v="2026-08-03T00:00:00"/>
    <n v="1.0336597699512124"/>
    <s v="32 Gastos Medicos"/>
    <n v="53.582953082157772"/>
    <n v="48.581726354123951"/>
    <n v="357.04451683000673"/>
    <n v="342.16146368120604"/>
    <n v="1.9122754925732581E-5"/>
    <n v="3.4632824057930775E-9"/>
    <m/>
    <m/>
    <m/>
    <m/>
    <n v="1.0741713270001804E-5"/>
    <n v="1.7545128887032341E-9"/>
    <x v="22"/>
    <x v="28"/>
  </r>
  <r>
    <n v="2026"/>
    <n v="6"/>
    <n v="106"/>
    <x v="63"/>
    <s v="GMM. Individual"/>
    <n v="227"/>
    <s v="dfe62e836a0a6f2633422230c81287700a56e2639652c73f264e6562220c207a"/>
    <s v="62494afd1a4895e2be1120874c058412e30b56ad7bf55525b0ac454fd367add2"/>
    <x v="28"/>
    <n v="108.6207"/>
    <n v="0"/>
    <n v="108.6207"/>
    <n v="0.16563999999999998"/>
    <n v="0.27714"/>
    <n v="1.439E-2"/>
    <n v="0.26071"/>
    <n v="1.9949999999999999E-2"/>
    <n v="35563119.782749981"/>
    <n v="35274659.092"/>
    <n v="145.131"/>
    <n v="140.405"/>
    <n v="0"/>
    <n v="0"/>
    <n v="0.27714"/>
    <n v="1.1990000000000001E-2"/>
    <n v="47.110390000000002"/>
    <n v="3.832E-2"/>
    <n v="0"/>
    <n v="0"/>
    <n v="0"/>
    <n v="0"/>
    <n v="0"/>
    <n v="0"/>
    <s v="GMM. Individual"/>
    <s v="Accidentes y Enfermedades"/>
    <s v="Gastos Medicos"/>
    <x v="23"/>
    <x v="0"/>
    <n v="1328865.4243900001"/>
    <n v="1197283.1268800001"/>
    <n v="558940177.29368985"/>
    <n v="533186385.44996989"/>
    <n v="535437122.91273993"/>
    <n v="512068683.5256899"/>
    <n v="47491324.482370012"/>
    <n v="42836881.990619987"/>
    <n v="33535124.903859999"/>
    <n v="29112160.675519999"/>
    <n v="2971.8252400000001"/>
    <n v="0"/>
    <n v="2.2871693132147278E-4"/>
    <m/>
    <m/>
    <m/>
    <n v="3.6550164033198671"/>
    <m/>
    <n v="8.1739428241848523E-3"/>
    <m/>
    <n v="1.9433331940088157E-5"/>
    <n v="2.0286359565267177E-5"/>
    <m/>
    <m/>
    <m/>
    <m/>
    <m/>
    <n v="0"/>
    <m/>
    <n v="0"/>
    <m/>
    <n v="0"/>
    <m/>
    <n v="1825.9207783182767"/>
    <n v="0.25514473760526307"/>
    <m/>
    <n v="8.2641707998558938E-7"/>
    <n v="2211.4261884904085"/>
    <n v="122839.43110647183"/>
    <n v="0.58827787246083085"/>
    <n v="31.289144050104383"/>
    <s v="Resto"/>
    <n v="2025"/>
    <n v="2"/>
    <d v="2026-08-03T00:00:00"/>
    <n v="1.0336597699512124"/>
    <s v="33 GMM. Individual"/>
    <m/>
    <m/>
    <n v="1825.9207783182762"/>
    <n v="1763.2057029840464"/>
    <n v="3.0543074022624656E-7"/>
    <n v="5.2311434673111295E-12"/>
    <m/>
    <m/>
    <m/>
    <m/>
    <n v="4.6879938283495217E-10"/>
    <m/>
    <x v="23"/>
    <x v="28"/>
  </r>
  <r>
    <n v="2026"/>
    <n v="6"/>
    <n v="16"/>
    <x v="50"/>
    <s v="Daños"/>
    <n v="14"/>
    <s v="8527a891e224136950ff32ca212b45bc93f69fbb801c3b1ebedac52775f99e61"/>
    <s v="62494afd1a4895e2be1120874c058412e30b56ad7bf55525b0ac454fd367add2"/>
    <x v="28"/>
    <n v="805199.00066000002"/>
    <n v="799166.10855"/>
    <n v="1454601.26651"/>
    <n v="1320172.8035899999"/>
    <n v="177862.27784999998"/>
    <n v="438109.71218000003"/>
    <n v="716616.48344999994"/>
    <n v="833954.83050000039"/>
    <n v="35563119.782749981"/>
    <n v="35274659.092"/>
    <n v="145.131"/>
    <n v="140.405"/>
    <n v="0"/>
    <n v="0"/>
    <n v="133209.62873"/>
    <n v="115036.00765"/>
    <n v="223471.00581"/>
    <n v="273027.80016000004"/>
    <n v="0"/>
    <n v="0"/>
    <n v="0"/>
    <n v="0"/>
    <n v="0"/>
    <n v="0"/>
    <s v="Daños"/>
    <s v="Totales"/>
    <s v="Daños Total"/>
    <x v="28"/>
    <x v="0"/>
    <n v="2810084.57234"/>
    <n v="2671500.3155200002"/>
    <n v="558940177.29368985"/>
    <n v="533186385.44996989"/>
    <n v="535437122.91273993"/>
    <n v="512068683.5256899"/>
    <n v="201069995.49796006"/>
    <n v="200376876.12440008"/>
    <n v="90289903.28847003"/>
    <n v="82104617.787379965"/>
    <n v="805199.00066000002"/>
    <n v="799166.10855"/>
    <n v="0.40045706405169196"/>
    <n v="0.39883150391757444"/>
    <n v="6032.8921100000152"/>
    <n v="0.75489839289430982"/>
    <n v="100"/>
    <n v="100"/>
    <n v="28.653906312488619"/>
    <n v="29.91450548994019"/>
    <n v="0.14405817176332911"/>
    <n v="0.15038161647809822"/>
    <n v="0.14988494274390801"/>
    <n v="0.15606619468458605"/>
    <m/>
    <m/>
    <m/>
    <n v="0"/>
    <m/>
    <n v="0"/>
    <m/>
    <n v="0"/>
    <m/>
    <n v="-59.402343087768806"/>
    <n v="22.089232314522377"/>
    <n v="54.820857327759107"/>
    <n v="0.19699021858705759"/>
    <n v="15.79820219012964"/>
    <n v="-18.150823586813768"/>
    <n v="59.609356590652197"/>
    <n v="42.133441203638043"/>
    <s v="Resto"/>
    <n v="2025"/>
    <n v="2"/>
    <d v="2026-08-03T00:00:00"/>
    <n v="1.0336597699512124"/>
    <s v="38 Daños Total"/>
    <n v="0.75489839289430982"/>
    <n v="-2.5260522641315215"/>
    <n v="-59.402343087768806"/>
    <n v="-60.724352352276078"/>
    <n v="4.0901958978738408E-3"/>
    <n v="1.6036586014890094E-5"/>
    <m/>
    <m/>
    <m/>
    <m/>
    <n v="3.7363933564264705E-3"/>
    <n v="1.5906656851715418E-5"/>
    <x v="28"/>
    <x v="28"/>
  </r>
  <r>
    <n v="2026"/>
    <n v="6"/>
    <n v="115"/>
    <x v="74"/>
    <s v="Automoviles"/>
    <n v="232"/>
    <s v="835d5e8314340ab852a2f979ab4cd53e994dbe38366afb6eed84fe4957b980c8"/>
    <s v="62494afd1a4895e2be1120874c058412e30b56ad7bf55525b0ac454fd367add2"/>
    <x v="28"/>
    <n v="32341.39014"/>
    <n v="30426.777879999998"/>
    <n v="59475.925710000003"/>
    <n v="59060.216299999993"/>
    <n v="22580.62256"/>
    <n v="26053.105159999999"/>
    <n v="47164.009580000005"/>
    <n v="49169.205939999985"/>
    <n v="35563119.782749981"/>
    <n v="35274659.092"/>
    <n v="145.131"/>
    <n v="140.405"/>
    <n v="0"/>
    <n v="0"/>
    <n v="22580.62256"/>
    <n v="26053.105159999999"/>
    <n v="28399.34102"/>
    <n v="28324.462760000002"/>
    <n v="0"/>
    <n v="0"/>
    <n v="0"/>
    <n v="0"/>
    <n v="0"/>
    <n v="0"/>
    <s v="Automoviles"/>
    <s v="Totales"/>
    <s v="Automoviles Total"/>
    <x v="29"/>
    <x v="0"/>
    <n v="32341.39014"/>
    <n v="30426.777879999998"/>
    <n v="558940177.29368985"/>
    <n v="533186385.44996989"/>
    <n v="535437122.91273993"/>
    <n v="512068683.5256899"/>
    <n v="111867630.92766999"/>
    <n v="104683930.16637003"/>
    <n v="65593449.113900006"/>
    <n v="57891971.036489993"/>
    <n v="32341.39014"/>
    <n v="30426.777879999998"/>
    <n v="2.8910409447135698E-2"/>
    <n v="2.906537596710777E-2"/>
    <n v="1914.6122600000017"/>
    <n v="6.292523866809141"/>
    <n v="100"/>
    <n v="100"/>
    <n v="100"/>
    <n v="100"/>
    <n v="5.786198855232144E-3"/>
    <n v="6.0401845064580375E-3"/>
    <n v="5.7065931746029201E-3"/>
    <n v="5.9419329591698265E-3"/>
    <m/>
    <m/>
    <m/>
    <n v="0"/>
    <m/>
    <n v="0"/>
    <m/>
    <n v="0"/>
    <m/>
    <n v="-13.328478807706157"/>
    <n v="69.819579375693465"/>
    <n v="85.625580410619548"/>
    <n v="3.4425118460823412E-2"/>
    <n v="-13.328478807706157"/>
    <n v="0.2643589770244148"/>
    <n v="79.511079303205605"/>
    <n v="91.980933162807844"/>
    <s v="Resto"/>
    <n v="2025"/>
    <n v="2"/>
    <d v="2026-08-03T00:00:00"/>
    <n v="1.0336597699512124"/>
    <s v="39 Automoviles Total"/>
    <n v="6.292523866809141"/>
    <n v="2.8312477246028589"/>
    <n v="-13.328478807706157"/>
    <n v="-16.15082282211231"/>
    <n v="1.6724046167301951E-4"/>
    <n v="8.3581177440103317E-8"/>
    <m/>
    <m/>
    <m/>
    <m/>
    <n v="1.6715402651255E-4"/>
    <n v="8.4479608010932595E-8"/>
    <x v="29"/>
    <x v="28"/>
  </r>
  <r>
    <n v="2026"/>
    <n v="6"/>
    <n v="80"/>
    <x v="51"/>
    <s v="Automoviles Residentes"/>
    <n v="52"/>
    <s v="41cfc0d1f2d127b04555b7246d84019b4d27710a3f3aff6e7764375b1e06e05d"/>
    <s v="62494afd1a4895e2be1120874c058412e30b56ad7bf55525b0ac454fd367add2"/>
    <x v="28"/>
    <n v="22206.155920000001"/>
    <n v="19164.55054"/>
    <n v="27430.587869999999"/>
    <n v="23906.82936"/>
    <n v="3935.1524499999996"/>
    <n v="6071.1883000000016"/>
    <n v="11006.757910000002"/>
    <n v="13719.806989999995"/>
    <n v="35563119.782749981"/>
    <n v="35274659.092"/>
    <n v="145.131"/>
    <n v="140.405"/>
    <n v="0"/>
    <n v="0"/>
    <n v="3935.15245"/>
    <n v="6071.1882999999998"/>
    <n v="14879.34209"/>
    <n v="12214.59757"/>
    <n v="0"/>
    <n v="0"/>
    <n v="0"/>
    <n v="0"/>
    <n v="0"/>
    <n v="0"/>
    <s v="Automoviles Residentes"/>
    <s v="Automóviles"/>
    <s v="Automóviles"/>
    <x v="30"/>
    <x v="0"/>
    <n v="866044.95096000005"/>
    <n v="914305.01283000002"/>
    <n v="558940177.29368985"/>
    <n v="533186385.44996989"/>
    <n v="535437122.91273993"/>
    <n v="512068683.5256899"/>
    <n v="70203684.327219978"/>
    <n v="63495573.047850005"/>
    <n v="41862778.105490007"/>
    <n v="35779806.134049997"/>
    <n v="24516.49293"/>
    <n v="28392.501420000001"/>
    <n v="3.1631040639543813E-2"/>
    <n v="3.0182498747680683E-2"/>
    <n v="3041.6053800000009"/>
    <n v="15.870997723904878"/>
    <n v="90.576396809296824"/>
    <n v="67.498633729046048"/>
    <n v="2.5640881452382756"/>
    <n v="2.0960784717433607"/>
    <n v="3.9729038673725512E-3"/>
    <n v="4.1472947933083324E-3"/>
    <n v="3.5943435659608106E-3"/>
    <n v="3.7425742203269371E-3"/>
    <m/>
    <m/>
    <m/>
    <n v="0"/>
    <m/>
    <n v="0"/>
    <m/>
    <n v="0"/>
    <m/>
    <n v="-35.183159283661183"/>
    <n v="17.720998015941156"/>
    <n v="31.679262643432711"/>
    <n v="9.4001225625394702E-3"/>
    <n v="-35.183159283661155"/>
    <n v="21.816064792382672"/>
    <n v="26.447086344259191"/>
    <n v="49.70436615047646"/>
    <s v="Resto"/>
    <n v="2025"/>
    <n v="2"/>
    <d v="2026-08-03T00:00:00"/>
    <n v="1.0336597699512124"/>
    <s v="41 Automoviles Residentes"/>
    <n v="15.870997723904878"/>
    <n v="12.097811187305716"/>
    <n v="-35.183159283661183"/>
    <n v="-37.29383439253121"/>
    <n v="7.7132118997347654E-5"/>
    <n v="1.0005227319404723E-7"/>
    <m/>
    <m/>
    <m/>
    <m/>
    <n v="6.7661838019249671E-5"/>
    <n v="9.1098323065374605E-8"/>
    <x v="30"/>
    <x v="28"/>
  </r>
  <r>
    <n v="2026"/>
    <n v="6"/>
    <n v="81"/>
    <x v="55"/>
    <s v="Daños Sin Autos"/>
    <n v="53"/>
    <s v="2858dcd1057d3eae7f7d5f782167e24b61153c01551450a628cee722509f6529"/>
    <s v="62494afd1a4895e2be1120874c058412e30b56ad7bf55525b0ac454fd367add2"/>
    <x v="28"/>
    <n v="474624.29629999999"/>
    <n v="445079.09371000004"/>
    <n v="936232.57377999998"/>
    <n v="865406.68248000019"/>
    <n v="116456.66772"/>
    <n v="430445.17763000005"/>
    <n v="327837.85983999976"/>
    <n v="486738.93662000005"/>
    <n v="35563119.782749981"/>
    <n v="35274659.092"/>
    <n v="145.131"/>
    <n v="140.405"/>
    <n v="0"/>
    <n v="0"/>
    <n v="16870.21112"/>
    <n v="69358.080130000002"/>
    <n v="213209.62974"/>
    <n v="224613.50047"/>
    <n v="0"/>
    <n v="0"/>
    <n v="0"/>
    <n v="0"/>
    <n v="0"/>
    <n v="0"/>
    <s v="Daños Sin Autos"/>
    <s v="Totales"/>
    <s v="Daños Sin Autos Total"/>
    <x v="34"/>
    <x v="0"/>
    <n v="956082.45328000002"/>
    <n v="935835.38778999995"/>
    <n v="558940177.29368985"/>
    <n v="533186385.44996989"/>
    <n v="535437122.91273993"/>
    <n v="512068683.5256899"/>
    <n v="89202364.570290014"/>
    <n v="95692945.958029971"/>
    <n v="24696454.174569987"/>
    <n v="24212646.750889998"/>
    <n v="956082.45328000002"/>
    <n v="935835.38778999995"/>
    <n v="0.53207591366706852"/>
    <n v="0.46511170625388365"/>
    <n v="29545.202589999943"/>
    <n v="6.6381915051823892"/>
    <n v="49.642611332497772"/>
    <n v="47.559549416170945"/>
    <n v="49.642611332497772"/>
    <n v="47.559549416170945"/>
    <n v="8.4915043788418368E-2"/>
    <n v="8.8642396275790056E-2"/>
    <n v="8.3475329801301318E-2"/>
    <n v="8.6917850676894781E-2"/>
    <m/>
    <m/>
    <m/>
    <n v="0"/>
    <m/>
    <n v="0"/>
    <m/>
    <n v="0"/>
    <m/>
    <n v="-72.945063907742693"/>
    <n v="24.536600554976687"/>
    <n v="96.71206392598279"/>
    <n v="0.47155217869258242"/>
    <n v="-75.676646342604002"/>
    <n v="-5.0771083243605464"/>
    <n v="7.9124996092214506"/>
    <n v="30.878856339832367"/>
    <s v="Resto"/>
    <n v="2025"/>
    <n v="2"/>
    <d v="2026-08-03T00:00:00"/>
    <n v="1.0336597699512124"/>
    <s v="46 Daños Sin Autos Total"/>
    <n v="6.6381915051823892"/>
    <n v="3.1656591512849301"/>
    <n v="-72.945063907742679"/>
    <n v="-73.826072293077374"/>
    <n v="2.632594045458641E-3"/>
    <n v="2.831047779046458E-5"/>
    <m/>
    <m/>
    <m/>
    <m/>
    <n v="2.449300402365778E-3"/>
    <n v="2.1632889929439896E-5"/>
    <x v="34"/>
    <x v="28"/>
  </r>
  <r>
    <n v="2026"/>
    <n v="6"/>
    <n v="93"/>
    <x v="64"/>
    <s v="Responsabilidad Civil y Riesgos Profesionales"/>
    <n v="220"/>
    <s v="36790ecd55c2030dc553685bef719df653f413a20cdad1bfd1dc934c76686ddd"/>
    <s v="62494afd1a4895e2be1120874c058412e30b56ad7bf55525b0ac454fd367add2"/>
    <x v="28"/>
    <n v="28400.159809999997"/>
    <n v="35420.763310000002"/>
    <n v="36759.447569999997"/>
    <n v="47026.938389999996"/>
    <n v="1689.8699899999999"/>
    <n v="4313.309729999999"/>
    <n v="-12243.700460000002"/>
    <n v="26208.631400000002"/>
    <n v="35563119.782749981"/>
    <n v="35274659.092"/>
    <n v="145.131"/>
    <n v="140.405"/>
    <n v="0"/>
    <n v="0"/>
    <n v="1449.43642"/>
    <n v="3371.1219100000003"/>
    <n v="74.406190000000009"/>
    <n v="1330.9164599999999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413334.64854999998"/>
    <n v="541187.50646000006"/>
    <n v="558940177.29368985"/>
    <n v="533186385.44996989"/>
    <n v="535437122.91273993"/>
    <n v="512068683.5256899"/>
    <n v="12032871.974339999"/>
    <n v="12141199.838969996"/>
    <n v="5707796.6931599993"/>
    <n v="3790374.5277900007"/>
    <n v="28400.159809999997"/>
    <n v="35420.763310000002"/>
    <n v="0.23602145747551462"/>
    <n v="0.29174022155791263"/>
    <n v="-7020.6035000000047"/>
    <n v="-19.820587824593673"/>
    <n v="100"/>
    <n v="100"/>
    <n v="6.8709845423385802"/>
    <n v="6.5450075781854729"/>
    <n v="5.0810732460689441E-3"/>
    <n v="5.3041073535404389E-3"/>
    <n v="6.6432235099378048E-3"/>
    <n v="6.9171899101740288E-3"/>
    <m/>
    <m/>
    <m/>
    <n v="0"/>
    <m/>
    <n v="0"/>
    <m/>
    <n v="0"/>
    <m/>
    <n v="-60.821965131634535"/>
    <n v="5.9502129611431931"/>
    <n v="12.17734833168393"/>
    <n v="2.9606345159859566E-2"/>
    <n v="-57.004330940971528"/>
    <n v="-94.409401924445362"/>
    <n v="1948.005159248175"/>
    <n v="253.29327657424875"/>
    <s v="Resto"/>
    <n v="2025"/>
    <n v="2"/>
    <d v="2026-08-03T00:00:00"/>
    <n v="1.0336597699512124"/>
    <s v="46 Responsabilidad Civil y Riesgos Profesionales"/>
    <n v="-19.820587824593673"/>
    <n v="-22.431524853491492"/>
    <n v="-60.821965131634528"/>
    <n v="-62.097746272727015"/>
    <n v="1.0336395624050481E-4"/>
    <n v="5.5706128388866146E-6"/>
    <m/>
    <m/>
    <m/>
    <m/>
    <n v="1.3309707615219348E-4"/>
    <n v="8.5112356874659938E-6"/>
    <x v="35"/>
    <x v="28"/>
  </r>
  <r>
    <n v="2026"/>
    <n v="6"/>
    <n v="93"/>
    <x v="64"/>
    <s v="RC General"/>
    <n v="220"/>
    <s v="36790ecd55c2030dc553685bef719df653f413a20cdad1bfd1dc934c76686ddd"/>
    <s v="62494afd1a4895e2be1120874c058412e30b56ad7bf55525b0ac454fd367add2"/>
    <x v="28"/>
    <n v="26324.907569999999"/>
    <n v="33783.241869999998"/>
    <n v="34074.619319999998"/>
    <n v="44159.849370000004"/>
    <n v="1689.8699899999999"/>
    <n v="4313.309729999999"/>
    <n v="-12243.700460000002"/>
    <n v="26208.631400000002"/>
    <n v="35563119.782749981"/>
    <n v="35274659.092"/>
    <n v="145.131"/>
    <n v="140.405"/>
    <n v="0"/>
    <n v="0"/>
    <n v="1449.43642"/>
    <n v="3371.1219100000003"/>
    <n v="162.35333"/>
    <n v="1333.6008100000001"/>
    <n v="0"/>
    <n v="0"/>
    <n v="0"/>
    <n v="0"/>
    <n v="0"/>
    <n v="0"/>
    <s v="RC General"/>
    <s v="Daños Sin Autos"/>
    <s v="Responsabilidad Civil y Riesgos Profesionales"/>
    <x v="36"/>
    <x v="0"/>
    <n v="413334.64854999998"/>
    <n v="541187.50646000006"/>
    <n v="558940177.29368985"/>
    <n v="533186385.44996989"/>
    <n v="535437122.91273993"/>
    <n v="512068683.5256899"/>
    <n v="8729513.125500001"/>
    <n v="9582692.5877899975"/>
    <n v="5055557.2443700004"/>
    <n v="2932303.7598800003"/>
    <n v="28400.159809999997"/>
    <n v="35420.763310000002"/>
    <n v="0.30156215119376645"/>
    <n v="0.35254435598868811"/>
    <n v="-7458.3342999999986"/>
    <n v="-22.07702365776538"/>
    <n v="92.692814921170694"/>
    <n v="95.376944800233318"/>
    <n v="6.3689089850921476"/>
    <n v="6.242428265017046"/>
    <n v="4.7097898199878058E-3"/>
    <n v="4.9165264124374436E-3"/>
    <n v="6.3361036200295017E-3"/>
    <n v="6.5974044023539933E-3"/>
    <m/>
    <m/>
    <m/>
    <n v="0"/>
    <m/>
    <n v="0"/>
    <m/>
    <n v="0"/>
    <m/>
    <n v="-60.821965131634535"/>
    <n v="6.4192817600840684"/>
    <n v="12.76760160140309"/>
    <n v="3.342598863620589E-2"/>
    <n v="-57.004330940971528"/>
    <n v="-87.825942457248502"/>
    <n v="892.76667130880526"/>
    <n v="252.78343299746498"/>
    <s v="Resto"/>
    <n v="2025"/>
    <n v="2"/>
    <d v="2026-08-03T00:00:00"/>
    <n v="1.0336597699512124"/>
    <s v="47 RC General"/>
    <n v="-22.07702365776538"/>
    <n v="-24.614482823576949"/>
    <n v="-60.821965131634528"/>
    <n v="-62.097746272727015"/>
    <n v="9.5814482891706291E-5"/>
    <n v="9.0939731032612064E-6"/>
    <m/>
    <m/>
    <m/>
    <m/>
    <n v="1.249825533128499E-4"/>
    <n v="1.2428752293947886E-5"/>
    <x v="36"/>
    <x v="28"/>
  </r>
  <r>
    <n v="2026"/>
    <n v="6"/>
    <n v="79"/>
    <x v="1"/>
    <s v="Maritimo y Transportes"/>
    <n v="51"/>
    <s v="031b4af5197ec30a926f48cf40e11a7dbc470048a21e4003b7a3c07c5dab1baa"/>
    <s v="62494afd1a4895e2be1120874c058412e30b56ad7bf55525b0ac454fd367add2"/>
    <x v="28"/>
    <n v="9.4855499999999999"/>
    <n v="10.61003"/>
    <n v="49.893049999999995"/>
    <n v="63.143949999999997"/>
    <n v="0"/>
    <n v="0"/>
    <n v="0"/>
    <n v="0"/>
    <n v="35563119.782749981"/>
    <n v="35274659.092"/>
    <n v="145.131"/>
    <n v="140.405"/>
    <n v="0"/>
    <n v="0"/>
    <n v="0"/>
    <n v="0"/>
    <n v="21.668490000000002"/>
    <n v="24.340599999999998"/>
    <n v="0"/>
    <n v="0"/>
    <n v="0"/>
    <n v="0"/>
    <n v="0"/>
    <n v="0"/>
    <s v="Maritimo y Transportes"/>
    <s v="Daños Sin Autos"/>
    <s v="Maritimo y Transportes"/>
    <x v="40"/>
    <x v="0"/>
    <n v="55806634.746509999"/>
    <n v="49586162.051349998"/>
    <n v="558940177.29368985"/>
    <n v="533186385.44996989"/>
    <n v="535437122.91273993"/>
    <n v="512068683.5256899"/>
    <n v="14105050.96421"/>
    <n v="15962808.80302"/>
    <n v="3896017.91072"/>
    <n v="-67081.096579998208"/>
    <n v="9.4855499999999999"/>
    <n v="10.61003"/>
    <n v="6.7249313909382747E-5"/>
    <n v="6.6467187140603292E-5"/>
    <n v="-1.1244800000000001"/>
    <n v="-10.598273520433022"/>
    <n v="100"/>
    <n v="100"/>
    <n v="1.6997172546035311E-5"/>
    <n v="2.1397159128816137E-5"/>
    <n v="1.6970599690878739E-6"/>
    <n v="1.7715525491395294E-6"/>
    <n v="1.9899289047011053E-6"/>
    <n v="2.0719935315996936E-6"/>
    <m/>
    <m/>
    <m/>
    <n v="0"/>
    <m/>
    <n v="0"/>
    <m/>
    <n v="0"/>
    <m/>
    <m/>
    <m/>
    <m/>
    <m/>
    <m/>
    <n v="-10.977995612269197"/>
    <m/>
    <m/>
    <s v="Resto"/>
    <n v="2025"/>
    <n v="2"/>
    <d v="2026-08-03T00:00:00"/>
    <n v="1.0336597699512124"/>
    <s v="51 Maritimo y Transportes"/>
    <n v="-10.598273520433022"/>
    <n v="-13.509523076643838"/>
    <m/>
    <m/>
    <n v="1.4029435635790537E-7"/>
    <n v="4.5224702212826995E-13"/>
    <m/>
    <m/>
    <m/>
    <m/>
    <n v="1.7871193425356844E-7"/>
    <n v="4.4178869663839801E-13"/>
    <x v="40"/>
    <x v="28"/>
  </r>
  <r>
    <n v="2026"/>
    <n v="6"/>
    <n v="127"/>
    <x v="52"/>
    <s v="MyT Carga"/>
    <n v="263"/>
    <s v="4be84111a613654b362415e563cb7607df7b203b5d303802a8a546061bbc7847"/>
    <s v="62494afd1a4895e2be1120874c058412e30b56ad7bf55525b0ac454fd367add2"/>
    <x v="28"/>
    <n v="0"/>
    <n v="0"/>
    <n v="0"/>
    <n v="0"/>
    <n v="0"/>
    <n v="0.47316000000000003"/>
    <n v="0"/>
    <n v="-17.105309999999996"/>
    <n v="35563119.782749981"/>
    <n v="35274659.092"/>
    <n v="145.131"/>
    <n v="140.405"/>
    <n v="0"/>
    <n v="0"/>
    <n v="0"/>
    <n v="0.47316000000000003"/>
    <n v="0"/>
    <n v="0"/>
    <n v="0"/>
    <n v="0"/>
    <n v="0"/>
    <n v="0"/>
    <n v="0"/>
    <n v="0"/>
    <s v="MyT Carga"/>
    <s v="Daños Sin Autos"/>
    <s v="Maritimo y Transportes"/>
    <x v="41"/>
    <x v="0"/>
    <n v="590912.01783999999"/>
    <n v="833808.04034000007"/>
    <n v="558940177.29368985"/>
    <n v="533186385.44996989"/>
    <n v="535437122.91273993"/>
    <n v="512068683.5256899"/>
    <n v="7315033.6216200003"/>
    <n v="7755472.2297"/>
    <n v="2759672.59131"/>
    <n v="3877269.61666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52 MyT Carga"/>
    <m/>
    <m/>
    <n v="-100"/>
    <n v="-100"/>
    <n v="0"/>
    <m/>
    <m/>
    <m/>
    <m/>
    <m/>
    <n v="0"/>
    <m/>
    <x v="41"/>
    <x v="28"/>
  </r>
  <r>
    <n v="2026"/>
    <n v="6"/>
    <n v="8"/>
    <x v="40"/>
    <s v="Incendio"/>
    <n v="8"/>
    <s v="2c624232cdd221771294dfbb310aca000a0df6ac8b66b696d90ef06fdefb64a3"/>
    <s v="62494afd1a4895e2be1120874c058412e30b56ad7bf55525b0ac454fd367add2"/>
    <x v="28"/>
    <n v="60110.326159999997"/>
    <n v="71532.533319999988"/>
    <n v="119132.26049000002"/>
    <n v="127776.95919999998"/>
    <n v="18020.254010000001"/>
    <n v="39599.927390000019"/>
    <n v="37963.747499999998"/>
    <n v="82540.132140000016"/>
    <n v="35563119.782749981"/>
    <n v="35274659.092"/>
    <n v="145.131"/>
    <n v="140.405"/>
    <n v="0"/>
    <n v="0"/>
    <n v="5979.2230999999992"/>
    <n v="12949.73841"/>
    <n v="25965.077880000001"/>
    <n v="32244.593440000001"/>
    <n v="0"/>
    <n v="0"/>
    <n v="0"/>
    <n v="0"/>
    <n v="0"/>
    <n v="0"/>
    <s v="Incendio"/>
    <s v="Daños Sin Autos"/>
    <s v="Incendio"/>
    <x v="43"/>
    <x v="0"/>
    <n v="2110711.4658499998"/>
    <n v="1860236.7715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0.31928048776930834"/>
    <n v="0.33820731956670802"/>
    <n v="-11422.207159999991"/>
    <n v="-15.967849354506814"/>
    <m/>
    <m/>
    <n v="2.8478703571069626"/>
    <n v="3.8453456256710696"/>
    <n v="1.0754339838486077E-2"/>
    <n v="1.1226402426676002E-2"/>
    <n v="1.3416046484313703E-2"/>
    <n v="1.3969323964020791E-2"/>
    <m/>
    <m/>
    <m/>
    <n v="0"/>
    <m/>
    <n v="0"/>
    <m/>
    <n v="0"/>
    <m/>
    <n v="-54.494224616809348"/>
    <n v="29.978632892515321"/>
    <n v="55.359324704537151"/>
    <n v="0.2283839237837493"/>
    <n v="-53.827460364892431"/>
    <n v="-19.474630907301648"/>
    <n v="23.02794209835815"/>
    <n v="40.160960423013478"/>
    <s v="Resto"/>
    <n v="2025"/>
    <n v="2"/>
    <d v="2026-08-03T00:00:00"/>
    <n v="1.0336597699512124"/>
    <s v="54 Incendio"/>
    <n v="-15.967849354506814"/>
    <n v="-18.704245740879124"/>
    <n v="-54.494224616809348"/>
    <n v="-55.976060299475073"/>
    <n v="3.3498821593201601E-4"/>
    <n v="1.0194002987020747E-5"/>
    <m/>
    <m/>
    <m/>
    <m/>
    <n v="3.6163824929658816E-4"/>
    <n v="1.1438419100849737E-5"/>
    <x v="43"/>
    <x v="28"/>
  </r>
  <r>
    <n v="2026"/>
    <n v="6"/>
    <n v="8"/>
    <x v="40"/>
    <s v="Riesgos Catastroficos"/>
    <n v="8"/>
    <s v="2c624232cdd221771294dfbb310aca000a0df6ac8b66b696d90ef06fdefb64a3"/>
    <s v="62494afd1a4895e2be1120874c058412e30b56ad7bf55525b0ac454fd367add2"/>
    <x v="28"/>
    <n v="76869.511459999994"/>
    <n v="88709.58352"/>
    <n v="131514.70428000001"/>
    <n v="144752.58481999999"/>
    <n v="8199.6852099999996"/>
    <n v="-1221.2110500000001"/>
    <n v="17482.044429999994"/>
    <n v="-206.90636000000006"/>
    <n v="35563119.782749981"/>
    <n v="35274659.092"/>
    <n v="145.131"/>
    <n v="140.405"/>
    <n v="0"/>
    <n v="0"/>
    <n v="4412.13328"/>
    <n v="-1951.3609799999999"/>
    <n v="28354.001039999999"/>
    <n v="25582.901949999999"/>
    <n v="0"/>
    <n v="0"/>
    <n v="0"/>
    <n v="0"/>
    <n v="0"/>
    <n v="0"/>
    <s v="Riesgos Catastroficos"/>
    <s v="Daños Sin Autos"/>
    <s v="Riesgos Catastroficos"/>
    <x v="44"/>
    <x v="0"/>
    <n v="2110711.4658499998"/>
    <n v="1860236.7715"/>
    <n v="558940177.29368985"/>
    <n v="533186385.44996989"/>
    <n v="535437122.91273993"/>
    <n v="512068683.5256899"/>
    <n v="23861872.30387"/>
    <n v="25393145.209070001"/>
    <n v="2047024.05226"/>
    <n v="2089187.4729500005"/>
    <n v="76869.511459999994"/>
    <n v="88709.58352"/>
    <n v="0.32214367121365006"/>
    <n v="0.34934460772631837"/>
    <n v="-11840.072060000006"/>
    <n v="-13.347004450010303"/>
    <n v="100"/>
    <n v="100"/>
    <n v="3.6418768128046364"/>
    <n v="4.7687254052326429"/>
    <n v="1.3752726066712793E-2"/>
    <n v="1.4356403052861802E-2"/>
    <n v="1.6637631031245419E-2"/>
    <n v="1.7323766591078704E-2"/>
    <m/>
    <m/>
    <m/>
    <n v="0"/>
    <m/>
    <n v="0"/>
    <m/>
    <n v="0"/>
    <m/>
    <n v="-771.43883196929789"/>
    <n v="10.667018762395553"/>
    <n v="-1.3766393680843652"/>
    <n v="0.40056613897365811"/>
    <n v="-326.10543744704785"/>
    <n v="10.831840326073717"/>
    <n v="15.560884242670536"/>
    <n v="-7.6275982443813408"/>
    <s v="Resto"/>
    <n v="2025"/>
    <n v="2"/>
    <d v="2026-08-03T00:00:00"/>
    <n v="1.0336597699512124"/>
    <s v="55 Riesgos Catastroficos"/>
    <n v="-13.347004450010303"/>
    <n v="-16.168745201257448"/>
    <n v="-771.43883196929789"/>
    <n v="-749.57431012429663"/>
    <n v="3.6980643172872501E-4"/>
    <n v="1.0377654490300827E-5"/>
    <m/>
    <m/>
    <m/>
    <m/>
    <n v="4.0968318297138412E-4"/>
    <n v="1.2204165494745526E-5"/>
    <x v="44"/>
    <x v="28"/>
  </r>
  <r>
    <n v="2026"/>
    <n v="6"/>
    <n v="8"/>
    <x v="40"/>
    <s v="Terremoto y Erupcion Volcanica"/>
    <n v="8"/>
    <s v="2c624232cdd221771294dfbb310aca000a0df6ac8b66b696d90ef06fdefb64a3"/>
    <s v="62494afd1a4895e2be1120874c058412e30b56ad7bf55525b0ac454fd367add2"/>
    <x v="28"/>
    <n v="28623.127800000002"/>
    <n v="27199.665499999999"/>
    <n v="50284.699349999995"/>
    <n v="47716.123199999995"/>
    <n v="1356.5708299999999"/>
    <n v="-335.62274000000008"/>
    <n v="1575.28042"/>
    <n v="-1660.9107500000005"/>
    <n v="35563119.782749981"/>
    <n v="35274659.092"/>
    <n v="145.131"/>
    <n v="140.405"/>
    <n v="0"/>
    <n v="0"/>
    <n v="904.90268999999989"/>
    <n v="-329.16057000000001"/>
    <n v="11711.485289999999"/>
    <n v="10755.64991"/>
    <n v="0"/>
    <n v="0"/>
    <n v="0"/>
    <n v="0"/>
    <n v="0"/>
    <n v="0"/>
    <s v="Terremoto y Erupcion Volcanica"/>
    <s v="Daños Sin Autos"/>
    <s v="Riesgos Catastroficos"/>
    <x v="45"/>
    <x v="0"/>
    <n v="2110711.4658499998"/>
    <n v="1860236.7715"/>
    <n v="558940177.29368985"/>
    <n v="533186385.44996989"/>
    <n v="535437122.91273993"/>
    <n v="512068683.5256899"/>
    <n v="9433065.3521900009"/>
    <n v="9697566.7351200003"/>
    <n v="907474.54581000016"/>
    <n v="276437.41434000002"/>
    <n v="76869.511459999994"/>
    <n v="88709.58352"/>
    <n v="0.30343400296018086"/>
    <n v="0.28047928148301032"/>
    <n v="1423.4623000000029"/>
    <n v="5.2333816384616982"/>
    <n v="37.235995463421673"/>
    <n v="30.66147356431642"/>
    <n v="1.3560890847993401"/>
    <n v="1.462161479480248"/>
    <n v="5.1209644542979868E-3"/>
    <n v="5.3457495894741512E-3"/>
    <n v="5.1013428403738209E-3"/>
    <n v="5.311722113667477E-3"/>
    <m/>
    <m/>
    <m/>
    <n v="0"/>
    <m/>
    <n v="0"/>
    <m/>
    <n v="0"/>
    <m/>
    <n v="-504.19514780196346"/>
    <n v="4.7394220487671497"/>
    <n v="-1.2339223068754286"/>
    <n v="0.14948858194023967"/>
    <n v="-374.91223812135212"/>
    <n v="8.8868212334739294"/>
    <n v="7.7266261929446518"/>
    <n v="-3.0603503531103682"/>
    <s v="Resto"/>
    <n v="2025"/>
    <n v="2"/>
    <d v="2026-08-03T00:00:00"/>
    <n v="1.0336597699512124"/>
    <s v="56 Terremoto y Erupcion Volcanica"/>
    <n v="5.2333816384616982"/>
    <n v="1.806595068925438"/>
    <n v="-504.19514780196346"/>
    <n v="-491.03306479756003"/>
    <n v="1.4139563586429435E-4"/>
    <n v="9.2072194152439052E-6"/>
    <m/>
    <m/>
    <m/>
    <m/>
    <n v="1.3504762803330438E-4"/>
    <n v="7.866862734122573E-6"/>
    <x v="45"/>
    <x v="28"/>
  </r>
  <r>
    <n v="2026"/>
    <n v="6"/>
    <n v="8"/>
    <x v="40"/>
    <s v="Huracan y Otros Riesgos Hidrometeorologicos"/>
    <n v="8"/>
    <s v="2c624232cdd221771294dfbb310aca000a0df6ac8b66b696d90ef06fdefb64a3"/>
    <s v="62494afd1a4895e2be1120874c058412e30b56ad7bf55525b0ac454fd367add2"/>
    <x v="28"/>
    <n v="48246.38366"/>
    <n v="61509.918020000005"/>
    <n v="81230.004929999996"/>
    <n v="97036.461620000002"/>
    <n v="6843.1143800000009"/>
    <n v="-885.58831000000009"/>
    <n v="15906.764009999999"/>
    <n v="1454.0043900000003"/>
    <n v="35563119.782749981"/>
    <n v="35274659.092"/>
    <n v="145.131"/>
    <n v="140.405"/>
    <n v="0"/>
    <n v="0"/>
    <n v="3507.2305899999997"/>
    <n v="-1622.2004099999999"/>
    <n v="16642.515749999999"/>
    <n v="14827.252039999999"/>
    <n v="0"/>
    <n v="0"/>
    <n v="0"/>
    <n v="0"/>
    <n v="0"/>
    <n v="0"/>
    <s v="Huracan y Otros Riesgos Hidrometeorologicos"/>
    <s v="Daños Sin Autos"/>
    <s v="Riesgos Catastroficos"/>
    <x v="46"/>
    <x v="0"/>
    <n v="2110711.4658499998"/>
    <n v="1860236.7715"/>
    <n v="558940177.29368985"/>
    <n v="533186385.44996989"/>
    <n v="535437122.91273993"/>
    <n v="512068683.5256899"/>
    <n v="14428806.951679999"/>
    <n v="15695578.629980002"/>
    <n v="1139589.9410999997"/>
    <n v="1835326.74049"/>
    <n v="76869.511459999994"/>
    <n v="88709.58352"/>
    <n v="0.33437541871320481"/>
    <n v="0.3918932807135278"/>
    <n v="-13263.534360000005"/>
    <n v="-21.563245061857106"/>
    <n v="62.764004536578334"/>
    <n v="69.338526435683576"/>
    <n v="2.2857877280052965"/>
    <n v="3.3065639257523949"/>
    <n v="8.6317616124148098E-3"/>
    <n v="9.0106534633876533E-3"/>
    <n v="1.15362881908716E-2"/>
    <n v="1.2012044477411226E-2"/>
    <m/>
    <m/>
    <m/>
    <n v="0"/>
    <m/>
    <n v="0"/>
    <m/>
    <n v="0"/>
    <m/>
    <n v="-872.71959247068196"/>
    <n v="14.183683544500505"/>
    <n v="-1.4397488055699412"/>
    <n v="0.60048918766294312"/>
    <n v="-316.20205298801517"/>
    <n v="12.242752096631925"/>
    <n v="21.073920810319798"/>
    <n v="-10.940667937819718"/>
    <s v="Resto"/>
    <n v="2025"/>
    <n v="2"/>
    <d v="2026-08-03T00:00:00"/>
    <n v="1.0336597699512124"/>
    <s v="57 Huracan y Otros Riesgos Hidrometeorologicos"/>
    <n v="-21.563245061857106"/>
    <n v="-24.117434751431784"/>
    <n v="-872.71959247068196"/>
    <n v="-847.55699596120837"/>
    <n v="2.2841079586443061E-4"/>
    <n v="1.1180692063963104E-5"/>
    <m/>
    <m/>
    <m/>
    <m/>
    <n v="2.7463555493807977E-4"/>
    <n v="1.5358034346841188E-5"/>
    <x v="46"/>
    <x v="28"/>
  </r>
  <r>
    <n v="2026"/>
    <n v="6"/>
    <n v="125"/>
    <x v="67"/>
    <s v="Diversos"/>
    <n v="238"/>
    <s v="8ae4c23b80d1e7c8ff79e515fe791ebd68190bae842dda7af193db125f700452"/>
    <s v="62494afd1a4895e2be1120874c058412e30b56ad7bf55525b0ac454fd367add2"/>
    <x v="28"/>
    <n v="72435.084950000004"/>
    <n v="70997.719799999992"/>
    <n v="147481.86676999999"/>
    <n v="125929.18147000001"/>
    <n v="38520.549229999997"/>
    <n v="18598.224129999999"/>
    <n v="62905.41247000001"/>
    <n v="34936.960720000003"/>
    <n v="35563119.782749981"/>
    <n v="35274659.092"/>
    <n v="145.131"/>
    <n v="140.405"/>
    <n v="0"/>
    <n v="0"/>
    <n v="34707.527560000002"/>
    <n v="14017.86112"/>
    <n v="64141.592189999996"/>
    <n v="49728.71501"/>
    <n v="0"/>
    <n v="0"/>
    <n v="0"/>
    <n v="0"/>
    <n v="0"/>
    <n v="0"/>
    <s v="Diversos"/>
    <s v="Daños Sin Autos"/>
    <s v="Diversos"/>
    <x v="52"/>
    <x v="0"/>
    <n v="73788.869449999998"/>
    <n v="71767.872759999998"/>
    <n v="558940177.29368985"/>
    <n v="533186385.44996989"/>
    <n v="535437122.91273993"/>
    <n v="512068683.5256899"/>
    <n v="18731365.569540001"/>
    <n v="19037256.571589999"/>
    <n v="4255932.8630999988"/>
    <n v="5127603.960119999"/>
    <n v="72435.084950000004"/>
    <n v="70997.719799999992"/>
    <n v="0.38670477430535161"/>
    <n v="0.37294091999554452"/>
    <n v="1437.3651500000124"/>
    <n v="2.0245229762998918"/>
    <n v="100"/>
    <n v="100"/>
    <n v="98.165326952302294"/>
    <n v="98.926883394502312"/>
    <n v="1.2959362717620437E-2"/>
    <n v="1.3528214957520742E-2"/>
    <n v="1.3315741312502412E-2"/>
    <n v="1.3864882208997285E-2"/>
    <m/>
    <m/>
    <m/>
    <n v="0"/>
    <m/>
    <n v="0"/>
    <m/>
    <n v="0"/>
    <m/>
    <n v="107.11950216722114"/>
    <n v="53.179407819552772"/>
    <n v="26.195523155378858"/>
    <n v="0.90510237048104736"/>
    <n v="147.59503081736912"/>
    <n v="28.983007457767009"/>
    <n v="54.110798274525976"/>
    <n v="28.188665476638864"/>
    <s v="Resto"/>
    <n v="2025"/>
    <n v="2"/>
    <d v="2026-08-03T00:00:00"/>
    <n v="1.0336597699512124"/>
    <s v="63 Diversos"/>
    <n v="2.0245229762998918"/>
    <n v="-1.2977713342608632"/>
    <n v="107.11950216722117"/>
    <n v="100.37492818066913"/>
    <n v="4.1470452443696072E-4"/>
    <n v="1.4954058247055292E-5"/>
    <m/>
    <m/>
    <m/>
    <m/>
    <n v="3.5640861237651956E-4"/>
    <n v="1.3908492980712314E-5"/>
    <x v="52"/>
    <x v="28"/>
  </r>
  <r>
    <n v="2026"/>
    <n v="6"/>
    <n v="127"/>
    <x v="52"/>
    <s v="Miscelaneos"/>
    <n v="263"/>
    <s v="4be84111a613654b362415e563cb7607df7b203b5d303802a8a546061bbc7847"/>
    <s v="62494afd1a4895e2be1120874c058412e30b56ad7bf55525b0ac454fd367add2"/>
    <x v="28"/>
    <n v="21142.722859999998"/>
    <n v="23698.3959"/>
    <n v="35720.587019999999"/>
    <n v="39878.571040000003"/>
    <n v="3547.4643699999992"/>
    <n v="811.17610999999988"/>
    <n v="11455.732360000002"/>
    <n v="7213.1065500000004"/>
    <n v="35563119.782749981"/>
    <n v="35274659.092"/>
    <n v="145.131"/>
    <n v="140.405"/>
    <n v="0"/>
    <n v="0"/>
    <n v="594.69829000000004"/>
    <n v="224.76241000000002"/>
    <n v="-1118.45155"/>
    <n v="-348.62675000000002"/>
    <n v="0"/>
    <n v="0"/>
    <n v="0"/>
    <n v="0"/>
    <n v="0"/>
    <n v="0"/>
    <s v="Miscelaneos"/>
    <s v="Daños Sin Autos"/>
    <s v="Diversos"/>
    <x v="53"/>
    <x v="0"/>
    <n v="590912.01783999999"/>
    <n v="833808.04034000007"/>
    <n v="558940177.29368985"/>
    <n v="533186385.44996989"/>
    <n v="535437122.91273993"/>
    <n v="512068683.5256899"/>
    <n v="8825960.7029900011"/>
    <n v="9299326.5157200005"/>
    <n v="1450320.2206299996"/>
    <n v="1811773.9441199994"/>
    <n v="101517.6151"/>
    <n v="176125.08216999998"/>
    <n v="0.23955151820285589"/>
    <n v="0.2548399162018794"/>
    <n v="-2555.6730400000015"/>
    <n v="-10.784160458725401"/>
    <n v="20.826654407881179"/>
    <n v="13.455434971565131"/>
    <n v="3.5779815305304505"/>
    <n v="2.8421884598685994"/>
    <n v="3.7826450341018787E-3"/>
    <n v="3.9486845336731769E-3"/>
    <n v="4.4446738601549825E-3"/>
    <n v="4.6279721182775823E-3"/>
    <m/>
    <m/>
    <m/>
    <n v="0"/>
    <m/>
    <n v="0"/>
    <m/>
    <n v="0"/>
    <m/>
    <n v="337.32357576457713"/>
    <n v="16.77865426080697"/>
    <n v="3.4229156835041312"/>
    <n v="0.24459869755239488"/>
    <n v="164.58974612347325"/>
    <n v="220.81633150640334"/>
    <n v="-53.171573681488482"/>
    <n v="-64.470787167077674"/>
    <s v="Resto"/>
    <n v="2025"/>
    <n v="2"/>
    <d v="2026-08-03T00:00:00"/>
    <n v="1.0336597699512124"/>
    <s v="64 Miscelaneos"/>
    <n v="-10.784160458725401"/>
    <n v="-13.68935685144689"/>
    <n v="337.32357576457719"/>
    <n v="323.0827091057422"/>
    <n v="1.0044278240551437E-4"/>
    <n v="5.7384929873293199E-6"/>
    <m/>
    <m/>
    <m/>
    <m/>
    <n v="1.1286554873153707E-4"/>
    <n v="6.4943382889780916E-6"/>
    <x v="53"/>
    <x v="28"/>
  </r>
  <r>
    <n v="2026"/>
    <n v="6"/>
    <n v="80"/>
    <x v="51"/>
    <s v="Tecnicos"/>
    <n v="52"/>
    <s v="41cfc0d1f2d127b04555b7246d84019b4d27710a3f3aff6e7764375b1e06e05d"/>
    <s v="62494afd1a4895e2be1120874c058412e30b56ad7bf55525b0ac454fd367add2"/>
    <x v="28"/>
    <n v="24668.262050000001"/>
    <n v="21493.078249999999"/>
    <n v="43146.851199999997"/>
    <n v="44923.988670000006"/>
    <n v="-157.93527000000006"/>
    <n v="4601.5227700000023"/>
    <n v="-2212.6067499999995"/>
    <n v="6260.5184000000017"/>
    <n v="35563119.782749981"/>
    <n v="35274659.092"/>
    <n v="145.131"/>
    <n v="140.405"/>
    <n v="0"/>
    <n v="0"/>
    <n v="-295.25943999999998"/>
    <n v="2852.8670200000001"/>
    <n v="8671.9159999999993"/>
    <n v="9755.5191899999991"/>
    <n v="0"/>
    <n v="0"/>
    <n v="0"/>
    <n v="0"/>
    <n v="0"/>
    <n v="0"/>
    <s v="Tecnicos"/>
    <s v="Daños Sin Autos"/>
    <s v="Diversos"/>
    <x v="54"/>
    <x v="0"/>
    <n v="866044.95096000005"/>
    <n v="914305.01283000002"/>
    <n v="558940177.29368985"/>
    <n v="533186385.44996989"/>
    <n v="535437122.91273993"/>
    <n v="512068683.5256899"/>
    <n v="9905404.8665500041"/>
    <n v="9737930.0558699984"/>
    <n v="2805612.6424699998"/>
    <n v="3315830.0159999998"/>
    <n v="39464.263930000001"/>
    <n v="36039.020429999997"/>
    <n v="0.24903840259274346"/>
    <n v="0.22071506086700662"/>
    <n v="3175.1838000000025"/>
    <n v="14.773052808291908"/>
    <n v="62.507847843698528"/>
    <n v="59.638353078288709"/>
    <n v="2.8483812558061263"/>
    <n v="2.3507558143505753"/>
    <n v="4.4133993318283679E-3"/>
    <n v="4.6071258406227807E-3"/>
    <n v="4.0310628396599867E-3"/>
    <n v="4.1973037878465999E-3"/>
    <m/>
    <m/>
    <m/>
    <n v="0"/>
    <m/>
    <n v="0"/>
    <m/>
    <n v="0"/>
    <m/>
    <n v="-103.43223923675163"/>
    <n v="-0.6402367125818661"/>
    <n v="21.409324045986772"/>
    <n v="-5.6292614172481527E-3"/>
    <n v="-110.34956897500257"/>
    <n v="-11.107591189106147"/>
    <n v="-3.404777444799973"/>
    <n v="29.243620605291436"/>
    <s v="Resto"/>
    <n v="2025"/>
    <n v="2"/>
    <d v="2026-08-03T00:00:00"/>
    <n v="1.0336597699512124"/>
    <s v="65 Tecnicos"/>
    <n v="14.773052808291908"/>
    <n v="11.035619402803173"/>
    <n v="-103.43223923675163"/>
    <n v="-103.32047288336821"/>
    <n v="1.213247079097052E-4"/>
    <n v="6.202012596594538E-6"/>
    <m/>
    <m/>
    <m/>
    <m/>
    <n v="1.2714524367894465E-4"/>
    <n v="4.8715138093526447E-6"/>
    <x v="54"/>
    <x v="28"/>
  </r>
  <r>
    <n v="2026"/>
    <n v="6"/>
    <n v="12"/>
    <x v="42"/>
    <s v="Total General"/>
    <n v="12"/>
    <s v="6b51d431df5d7f141cbececcf79edf3dd861c3b4069f0b11661a3eefacbba918"/>
    <s v="62494afd1a4895e2be1120874c058412e30b56ad7bf55525b0ac454fd367add2"/>
    <x v="29"/>
    <n v="2879749.4015600001"/>
    <n v="4354857.8661599997"/>
    <n v="7024099.8169900002"/>
    <n v="7215040.6145199994"/>
    <n v="1440239.3403299998"/>
    <n v="1476732.1301600002"/>
    <n v="2748339.41396"/>
    <n v="2493124.1971499999"/>
    <n v="35563119.782749981"/>
    <n v="35274659.092"/>
    <n v="145.131"/>
    <n v="140.405"/>
    <n v="12591.808669999999"/>
    <n v="3038.0819099999999"/>
    <n v="347084.00693999999"/>
    <n v="352587.06836999999"/>
    <n v="684045.71609"/>
    <n v="691791.65708999999"/>
    <n v="0"/>
    <n v="0"/>
    <n v="0"/>
    <n v="0"/>
    <n v="0"/>
    <n v="0"/>
    <s v="Total General"/>
    <s v="Totales"/>
    <s v="Total General"/>
    <x v="0"/>
    <x v="0"/>
    <n v="2879749.4015600001"/>
    <n v="4354857.8661599997"/>
    <n v="558940177.29368985"/>
    <n v="533186385.44996989"/>
    <n v="535437122.91273993"/>
    <n v="512068683.5256899"/>
    <n v="558940177.29368985"/>
    <n v="533186385.44996989"/>
    <n v="290994775.94425023"/>
    <n v="269811598.98249996"/>
    <n v="2879749.4015600001"/>
    <n v="4354857.8661599997"/>
    <n v="0.51521603179491304"/>
    <n v="0.81676088981244743"/>
    <n v="-1475108.4645999996"/>
    <n v="-33.872712036425469"/>
    <n v="100"/>
    <n v="100"/>
    <n v="100"/>
    <n v="100"/>
    <n v="0.51521603179491304"/>
    <n v="0.53783147979997503"/>
    <n v="0.81676088981244743"/>
    <n v="0.85044409202608884"/>
    <m/>
    <m/>
    <m/>
    <n v="0"/>
    <m/>
    <n v="0"/>
    <m/>
    <n v="0"/>
    <m/>
    <n v="-2.4711854699095981"/>
    <n v="50.012662197266266"/>
    <n v="33.909996044535532"/>
    <n v="0.49493649350114993"/>
    <n v="-1.5607666655049202"/>
    <n v="-1.1196927457296946"/>
    <n v="50.7398845977619"/>
    <n v="50.967233379648789"/>
    <s v="Resto"/>
    <n v="2025"/>
    <n v="2"/>
    <d v="2026-08-03T00:00:00"/>
    <n v="1.0336597699512124"/>
    <s v="10 Total General"/>
    <n v="-33.872712036425469"/>
    <n v="-36.026060135149052"/>
    <n v="-2.471185469909595"/>
    <n v="-5.6470829519720507"/>
    <n v="1.9751078813948896E-2"/>
    <n v="2.6544755941849687E-5"/>
    <n v="4125198.4829299999"/>
    <n v="3940967.1855100002"/>
    <n v="1.1599652977945267E-2"/>
    <n v="1.1153845594903927E-2"/>
    <n v="2.0420228128568522E-2"/>
    <n v="6.6709835112722086E-5"/>
    <x v="0"/>
    <x v="29"/>
  </r>
  <r>
    <n v="2026"/>
    <n v="6"/>
    <n v="104"/>
    <x v="53"/>
    <s v="Total General Sin Pensiones"/>
    <n v="225"/>
    <s v="0e6523810856a138a75dec70a9cf3778a5c70b83ac915f22c33f05db97cb3e68"/>
    <s v="62494afd1a4895e2be1120874c058412e30b56ad7bf55525b0ac454fd367add2"/>
    <x v="29"/>
    <n v="2536028.02079"/>
    <n v="2462424.9121500002"/>
    <n v="4978070.0499800006"/>
    <n v="5021551.8607900003"/>
    <n v="636943.71036000003"/>
    <n v="737134.57612999994"/>
    <n v="1027123.2665099999"/>
    <n v="1369476.0341899998"/>
    <n v="35563119.782749981"/>
    <n v="35274659.092"/>
    <n v="145.131"/>
    <n v="140.405"/>
    <n v="0"/>
    <n v="0"/>
    <n v="549515.56253999996"/>
    <n v="668125.05432"/>
    <n v="2004343.6095999999"/>
    <n v="2101783.8658499997"/>
    <n v="1929081.5786600001"/>
    <n v="1773206.08024"/>
    <n v="1496.1226799999999"/>
    <n v="163957.45512"/>
    <n v="553939.45785000001"/>
    <n v="495754.34555999999"/>
    <s v="Total General Sin Pensiones"/>
    <s v="Totales"/>
    <s v="Total General Sin Pensiones"/>
    <x v="1"/>
    <x v="0"/>
    <n v="2536028.02079"/>
    <n v="2462424.9121500002"/>
    <n v="558940177.29368985"/>
    <n v="533186385.44996989"/>
    <n v="535437122.91273993"/>
    <n v="512068683.5256899"/>
    <n v="535437122.91273993"/>
    <n v="512068683.5256899"/>
    <n v="272087211.59836"/>
    <n v="252694789.22596997"/>
    <n v="2536028.02079"/>
    <n v="2462424.9121500002"/>
    <n v="0.47363694302595"/>
    <n v="0.48087785708661934"/>
    <n v="73603.108639999758"/>
    <n v="2.9890498701840684"/>
    <n v="100"/>
    <n v="100"/>
    <n v="100"/>
    <n v="100"/>
    <n v="0.45372083164053317"/>
    <n v="0.47363694302595"/>
    <n v="0.46183191832100057"/>
    <n v="0.48087785708661934"/>
    <n v="0.3602816271247562"/>
    <n v="2.7942079769538555E-4"/>
    <n v="0.10345555699175445"/>
    <n v="155875.49842000008"/>
    <n v="8.7906025225732662"/>
    <n v="-162461.33244"/>
    <n v="-99.087493350695766"/>
    <n v="58185.112290000019"/>
    <n v="11.736682252230102"/>
    <n v="-13.591936806981419"/>
    <n v="25.115799397263171"/>
    <n v="29.935311833991751"/>
    <n v="0.23409542352921051"/>
    <n v="-17.75258853310293"/>
    <n v="-4.6360740432553111"/>
    <n v="27.416235415327062"/>
    <n v="31.788475740810679"/>
    <s v="Resto"/>
    <n v="2025"/>
    <n v="2"/>
    <d v="2026-08-03T00:00:00"/>
    <n v="1.0336597699512124"/>
    <s v="11 Total General Sin Pensiones"/>
    <n v="2.9890498701840684"/>
    <n v="-0.36465298920840172"/>
    <n v="-13.591936806981417"/>
    <n v="-16.405701658392928"/>
    <n v="1.3997844059774056E-2"/>
    <n v="2.24331953798967E-5"/>
    <m/>
    <m/>
    <m/>
    <m/>
    <n v="1.4212149319077867E-2"/>
    <n v="2.3124351343621908E-5"/>
    <x v="1"/>
    <x v="29"/>
  </r>
  <r>
    <n v="2026"/>
    <n v="6"/>
    <n v="39"/>
    <x v="6"/>
    <s v="Vida Total"/>
    <n v="27"/>
    <s v="670671cd97404156226e507973f2ab8330d3022ca96e0c93bdbdb320c41adcaf"/>
    <s v="62494afd1a4895e2be1120874c058412e30b56ad7bf55525b0ac454fd367add2"/>
    <x v="29"/>
    <n v="703317.6828200001"/>
    <n v="685015.24910000002"/>
    <n v="1174894.1478500003"/>
    <n v="1093711.00936"/>
    <n v="264804.18966000003"/>
    <n v="301206.66353999998"/>
    <n v="428073.16559999995"/>
    <n v="438428.65957000002"/>
    <n v="35563119.782749981"/>
    <n v="35274659.092"/>
    <n v="145.131"/>
    <n v="140.405"/>
    <n v="47127.756199999996"/>
    <n v="39369.27799000001"/>
    <n v="264761.32727000001"/>
    <n v="268412.4278"/>
    <n v="595501.80730999995"/>
    <n v="582215.18559999997"/>
    <n v="703317.68281999999"/>
    <n v="685015.24910000002"/>
    <n v="0"/>
    <n v="0"/>
    <n v="0"/>
    <n v="0"/>
    <s v="Vida Total"/>
    <s v="Totales"/>
    <s v="Vida Total"/>
    <x v="2"/>
    <x v="0"/>
    <n v="16937240.937909998"/>
    <n v="16996819.43369"/>
    <n v="558940177.29368985"/>
    <n v="533186385.44996989"/>
    <n v="535437122.91273993"/>
    <n v="512068683.5256899"/>
    <n v="229504437.01060998"/>
    <n v="215530450.89256996"/>
    <n v="107972465.57320999"/>
    <n v="106915701.13472"/>
    <n v="703317.6828200001"/>
    <n v="685015.24910000002"/>
    <n v="0.30645058194996277"/>
    <n v="0.31782759524845161"/>
    <n v="18302.433720000088"/>
    <n v="2.6718286555002413"/>
    <n v="100"/>
    <n v="100"/>
    <n v="4.1524926367776365"/>
    <n v="4.0302554944027174"/>
    <n v="0.12583058284079093"/>
    <n v="0.1313539261144244"/>
    <n v="0.12847575778250561"/>
    <n v="0.13377409537789739"/>
    <n v="0.30645058194996272"/>
    <m/>
    <m/>
    <n v="18302.433719999972"/>
    <n v="2.6718286555002191"/>
    <n v="0"/>
    <m/>
    <n v="0"/>
    <m/>
    <n v="-12.085547328924129"/>
    <n v="37.650722586449078"/>
    <n v="43.970796845141351"/>
    <n v="0.24525159099979188"/>
    <n v="-1.3602576303659464"/>
    <n v="2.2820809279145537"/>
    <n v="44.460205497272895"/>
    <n v="46.101928365779131"/>
    <s v="Resto"/>
    <n v="2025"/>
    <n v="2"/>
    <d v="2026-08-03T00:00:00"/>
    <n v="1.0336597699512124"/>
    <s v="12 Vida Total"/>
    <n v="2.6718286555002413"/>
    <n v="-0.67154431254858415"/>
    <n v="-12.085547328924125"/>
    <n v="-14.94836577104541"/>
    <n v="3.3036869516152151E-3"/>
    <n v="9.3911959177470851E-6"/>
    <m/>
    <m/>
    <m/>
    <m/>
    <n v="3.0954542754634187E-3"/>
    <n v="1.0101438030141358E-5"/>
    <x v="2"/>
    <x v="29"/>
  </r>
  <r>
    <n v="2026"/>
    <n v="6"/>
    <n v="13"/>
    <x v="7"/>
    <s v="Vida Individual"/>
    <n v="13"/>
    <s v="3fdba35f04dc8c462986c992bcf875546257113072a909c162f7e470e581e278"/>
    <s v="62494afd1a4895e2be1120874c058412e30b56ad7bf55525b0ac454fd367add2"/>
    <x v="29"/>
    <n v="5915.0386699999999"/>
    <n v="8965.2046499999997"/>
    <n v="11616.505720000001"/>
    <n v="19195.314359999997"/>
    <n v="8378.0862400000005"/>
    <n v="2962.9937599999998"/>
    <n v="29645.177309999995"/>
    <n v="5915.3854700000029"/>
    <n v="35563119.782749981"/>
    <n v="35274659.092"/>
    <n v="145.131"/>
    <n v="140.405"/>
    <n v="59.823039999999999"/>
    <n v="142.54691"/>
    <n v="4628.0862400000005"/>
    <n v="2962.9937599999998"/>
    <n v="5051.6154100000003"/>
    <n v="12841.510769999999"/>
    <n v="590.0168000000001"/>
    <n v="1905.5091399999999"/>
    <n v="5325.0218699999996"/>
    <n v="7059.6955099999996"/>
    <n v="0"/>
    <n v="0"/>
    <s v="Vida Individual"/>
    <s v="Vida"/>
    <s v="Vida"/>
    <x v="3"/>
    <x v="0"/>
    <n v="2672071.2804399999"/>
    <n v="699707.28188999998"/>
    <n v="558940177.29368985"/>
    <n v="533186385.44996989"/>
    <n v="535437122.91273993"/>
    <n v="512068683.5256899"/>
    <n v="171635604.89679998"/>
    <n v="160803690.49424002"/>
    <n v="79251984.91757001"/>
    <n v="77260926.294649988"/>
    <n v="1449357.9200200001"/>
    <n v="101667.90251"/>
    <n v="3.4462771716605991E-3"/>
    <n v="5.5752480695218454E-3"/>
    <n v="-3050.1659799999998"/>
    <n v="-34.02226830371351"/>
    <n v="0.40811442006805176"/>
    <n v="8.8181268902623291"/>
    <n v="0.22136530238916355"/>
    <n v="1.2812793123695698"/>
    <n v="1.0582597047576342E-3"/>
    <n v="1.1047120972529155E-3"/>
    <n v="1.681439154233848E-3"/>
    <n v="1.7507816701995654E-3"/>
    <n v="3.4376130777455052E-4"/>
    <n v="3.1025158638860488E-3"/>
    <m/>
    <n v="-1315.4923399999998"/>
    <n v="-69.036265026784378"/>
    <n v="-1734.67364"/>
    <n v="-24.571507900628987"/>
    <n v="0"/>
    <m/>
    <n v="182.75747161884004"/>
    <n v="141.64043056036354"/>
    <n v="33.049928871395032"/>
    <n v="1.0571452877444076E-2"/>
    <n v="56.196287095791966"/>
    <n v="-60.66182943364069"/>
    <n v="91.615965673839767"/>
    <n v="23.073560526243284"/>
    <s v="Resto"/>
    <n v="2025"/>
    <n v="2"/>
    <d v="2026-08-03T00:00:00"/>
    <n v="1.0336597699512124"/>
    <s v="13 Vida Individual"/>
    <n v="-34.02226830371351"/>
    <n v="-36.170746299432203"/>
    <n v="182.75747161884004"/>
    <n v="173.54984670844436"/>
    <n v="3.2664473170418047E-5"/>
    <n v="1.1876826343908979E-9"/>
    <m/>
    <m/>
    <m/>
    <m/>
    <n v="5.4327164484972799E-5"/>
    <n v="3.1083391036707068E-9"/>
    <x v="3"/>
    <x v="29"/>
  </r>
  <r>
    <n v="2026"/>
    <n v="6"/>
    <n v="8"/>
    <x v="40"/>
    <s v="Vida Gpo y Col"/>
    <n v="8"/>
    <s v="2c624232cdd221771294dfbb310aca000a0df6ac8b66b696d90ef06fdefb64a3"/>
    <s v="62494afd1a4895e2be1120874c058412e30b56ad7bf55525b0ac454fd367add2"/>
    <x v="29"/>
    <n v="179974.81236000001"/>
    <n v="226682.50831"/>
    <n v="340628.12823000003"/>
    <n v="318395.51708000014"/>
    <n v="103361.10177000001"/>
    <n v="98158.534480000002"/>
    <n v="194667.29343000005"/>
    <n v="193369.08292999998"/>
    <n v="35563119.782749981"/>
    <n v="35274659.092"/>
    <n v="145.131"/>
    <n v="140.405"/>
    <n v="123.29317999999999"/>
    <n v="1101.1263999999999"/>
    <n v="70451.844099999988"/>
    <n v="76039.107900000003"/>
    <n v="148213.03105000002"/>
    <n v="145262.43197999999"/>
    <n v="66700.517930000002"/>
    <n v="40995.114259999995"/>
    <n v="113274.29443000001"/>
    <n v="185687.39405"/>
    <n v="0"/>
    <n v="0"/>
    <s v="Vida Gpo y Col"/>
    <s v="Vida"/>
    <s v="Vida"/>
    <x v="4"/>
    <x v="0"/>
    <n v="2110711.4658499998"/>
    <n v="1860236.7715"/>
    <n v="558940177.29368985"/>
    <n v="533186385.44996989"/>
    <n v="535437122.91273993"/>
    <n v="512068683.5256899"/>
    <n v="57868832.11381001"/>
    <n v="54726760.39833001"/>
    <n v="28720480.655640002"/>
    <n v="29654774.840070006"/>
    <n v="228367.85517"/>
    <n v="275505.29707999999"/>
    <n v="0.31100474259795924"/>
    <n v="0.41420779644197109"/>
    <n v="-46707.695949999994"/>
    <n v="-20.604896380502737"/>
    <n v="78.809170505202857"/>
    <n v="82.278820303109086"/>
    <n v="8.5267368501986489"/>
    <n v="12.185680435034879"/>
    <n v="3.2199297826721436E-2"/>
    <n v="3.3612688522781126E-2"/>
    <n v="4.2514684263495722E-2"/>
    <n v="4.426798896375541E-2"/>
    <n v="0.1152615587589893"/>
    <n v="0.19574318383896996"/>
    <m/>
    <n v="25705.403670000007"/>
    <n v="62.703578545898672"/>
    <n v="-72413.099619999994"/>
    <n v="-38.997315886990869"/>
    <n v="0"/>
    <m/>
    <n v="5.3001680572768217"/>
    <n v="57.430870694977507"/>
    <n v="43.302209425776752"/>
    <n v="0.3598863926036085"/>
    <n v="-7.3478818391029765"/>
    <n v="2.0312196552005002"/>
    <n v="47.534176719071944"/>
    <n v="52.346024270383417"/>
    <s v="Resto"/>
    <n v="2025"/>
    <n v="2"/>
    <d v="2026-08-03T00:00:00"/>
    <n v="1.0336597699512124"/>
    <s v="14 Vida Gpo y Col"/>
    <n v="-20.604896380502737"/>
    <n v="-23.190293433549581"/>
    <n v="5.3001680572768128"/>
    <n v="1.8712066759131645"/>
    <n v="9.5781284181716507E-4"/>
    <n v="9.6723949918422871E-6"/>
    <m/>
    <m/>
    <m/>
    <m/>
    <n v="9.0113270891402743E-4"/>
    <n v="1.7156809863331334E-5"/>
    <x v="4"/>
    <x v="29"/>
  </r>
  <r>
    <n v="2026"/>
    <n v="6"/>
    <n v="12"/>
    <x v="42"/>
    <s v="Accidentes y Enfermedades Total"/>
    <n v="12"/>
    <s v="6b51d431df5d7f141cbececcf79edf3dd861c3b4069f0b11661a3eefacbba918"/>
    <s v="62494afd1a4895e2be1120874c058412e30b56ad7bf55525b0ac454fd367add2"/>
    <x v="29"/>
    <n v="104345.55985999999"/>
    <n v="131039.48505"/>
    <n v="223451.05151999998"/>
    <n v="260935.72723000002"/>
    <n v="36629.315309999998"/>
    <n v="41453.564200000001"/>
    <n v="75199.970289999997"/>
    <n v="81658.129450000008"/>
    <n v="35563119.782749981"/>
    <n v="35274659.092"/>
    <n v="145.131"/>
    <n v="140.405"/>
    <n v="0"/>
    <n v="0"/>
    <n v="30915.60167"/>
    <n v="34251.341110000001"/>
    <n v="95022.88612000001"/>
    <n v="108554.3422"/>
    <n v="0"/>
    <n v="0"/>
    <n v="0"/>
    <n v="0"/>
    <n v="0"/>
    <n v="0"/>
    <s v="Accidentes y Enfermedades Total"/>
    <s v="Totales"/>
    <s v="Accidentes y Enfermedades Total"/>
    <x v="18"/>
    <x v="0"/>
    <n v="2879749.4015600001"/>
    <n v="4354857.8661599997"/>
    <n v="558940177.29368985"/>
    <n v="533186385.44996989"/>
    <n v="535437122.91273993"/>
    <n v="512068683.5256899"/>
    <n v="104862690.40417002"/>
    <n v="96161356.508719951"/>
    <n v="73824842.736680001"/>
    <n v="63674470.30387"/>
    <n v="104345.55985999999"/>
    <n v="131039.48505"/>
    <n v="9.9506849822203799E-2"/>
    <n v="0.13627042068413137"/>
    <n v="-26693.925190000009"/>
    <n v="-20.370902083303022"/>
    <n v="100"/>
    <n v="100"/>
    <n v="3.6234250036990914"/>
    <n v="3.0090416054278073"/>
    <n v="1.8668466519123135E-2"/>
    <n v="1.9487920316837121E-2"/>
    <n v="2.4576674991318912E-2"/>
    <n v="2.5590216559967759E-2"/>
    <m/>
    <m/>
    <m/>
    <n v="0"/>
    <m/>
    <n v="0"/>
    <m/>
    <n v="0"/>
    <m/>
    <n v="-11.637717969737338"/>
    <n v="35.103856224592015"/>
    <n v="31.634407128647368"/>
    <n v="4.9616516543963672E-2"/>
    <n v="-9.7390038810074575"/>
    <n v="-12.465144927201255"/>
    <n v="32.534900730081084"/>
    <n v="31.552253383743501"/>
    <s v="Resto"/>
    <n v="2025"/>
    <n v="2"/>
    <d v="2026-08-03T00:00:00"/>
    <n v="1.0336597699512124"/>
    <s v="28 Accidentes y Enfermedades Total"/>
    <n v="-20.370902083303022"/>
    <n v="-22.963918852665248"/>
    <n v="-11.637717969737334"/>
    <n v="-14.515119385527351"/>
    <n v="6.2832241064628331E-4"/>
    <n v="9.9016131615386219E-7"/>
    <m/>
    <m/>
    <m/>
    <m/>
    <n v="7.3850825818047236E-4"/>
    <n v="1.8569627553430135E-6"/>
    <x v="18"/>
    <x v="29"/>
  </r>
  <r>
    <n v="2026"/>
    <n v="6"/>
    <n v="34"/>
    <x v="2"/>
    <s v="Accidentes Personales"/>
    <n v="23"/>
    <s v="535fa30d7e25dd8a49f1536779734ec8286108d115da5045d77f3b4185d8f790"/>
    <s v="62494afd1a4895e2be1120874c058412e30b56ad7bf55525b0ac454fd367add2"/>
    <x v="29"/>
    <n v="2294.5290199999999"/>
    <n v="3208.8390499999996"/>
    <n v="4429.900450000001"/>
    <n v="4283.2108399999988"/>
    <n v="957.53728999999998"/>
    <n v="-187.59316000000001"/>
    <n v="1520.2658200000001"/>
    <n v="96.179080000000013"/>
    <n v="35563119.782749981"/>
    <n v="35274659.092"/>
    <n v="145.131"/>
    <n v="140.405"/>
    <n v="0"/>
    <n v="0"/>
    <n v="957.53728999999998"/>
    <n v="-187.59316000000001"/>
    <n v="3183.8665099999998"/>
    <n v="2765.5843199999999"/>
    <n v="0"/>
    <n v="0"/>
    <n v="0"/>
    <n v="0"/>
    <n v="0"/>
    <n v="0"/>
    <s v="Accidentes Personales"/>
    <s v="Accidentes y Enfermedades"/>
    <s v="Accidentes Personales"/>
    <x v="19"/>
    <x v="0"/>
    <n v="47394577.606800005"/>
    <n v="45949941.079129994"/>
    <n v="558940177.29368985"/>
    <n v="533186385.44996989"/>
    <n v="535437122.91273993"/>
    <n v="512068683.5256899"/>
    <n v="3258047.170789999"/>
    <n v="3201354.5602400005"/>
    <n v="762805.7273899999"/>
    <n v="869289.54186999996"/>
    <n v="19072119.521710001"/>
    <n v="18650169.214959998"/>
    <n v="7.0426513175486996E-2"/>
    <n v="0.10023379134110776"/>
    <n v="-914.31002999999964"/>
    <n v="-28.493483647925554"/>
    <n v="1.2030802435922828E-2"/>
    <n v="1.7205415205702637E-2"/>
    <n v="4.8413323545915283E-3"/>
    <n v="6.9833365933464108E-3"/>
    <n v="4.1051423984401851E-4"/>
    <n v="4.2853379450381125E-4"/>
    <n v="6.0182314056874808E-4"/>
    <n v="6.2664231444628385E-4"/>
    <m/>
    <m/>
    <m/>
    <n v="0"/>
    <m/>
    <n v="0"/>
    <m/>
    <n v="0"/>
    <m/>
    <n v="-610.4329443568198"/>
    <n v="41.731321837890725"/>
    <n v="-5.8461380292663803"/>
    <n v="0.12552832990338045"/>
    <n v="-610.4329443568198"/>
    <n v="15.124550243327949"/>
    <n v="30.074668237268533"/>
    <n v="-6.783129288207709"/>
    <s v="Resto"/>
    <n v="2025"/>
    <n v="2"/>
    <d v="2026-08-03T00:00:00"/>
    <n v="1.0336597699512124"/>
    <s v="29 Accidentes Personales"/>
    <n v="-28.493483647925554"/>
    <n v="-30.821999239218268"/>
    <n v="-610.43294435681992"/>
    <n v="-593.81136733309427"/>
    <n v="1.2456444983065688E-5"/>
    <n v="4.959893758057043E-7"/>
    <m/>
    <m/>
    <m/>
    <m/>
    <n v="1.2122474030089209E-5"/>
    <n v="1.0046812926612727E-6"/>
    <x v="19"/>
    <x v="29"/>
  </r>
  <r>
    <n v="2026"/>
    <n v="6"/>
    <n v="34"/>
    <x v="2"/>
    <s v="AP Gpo y Col"/>
    <n v="23"/>
    <s v="535fa30d7e25dd8a49f1536779734ec8286108d115da5045d77f3b4185d8f790"/>
    <s v="62494afd1a4895e2be1120874c058412e30b56ad7bf55525b0ac454fd367add2"/>
    <x v="29"/>
    <n v="2294.5290199999999"/>
    <n v="3208.8390499999996"/>
    <n v="4429.900450000001"/>
    <n v="4283.2108399999988"/>
    <n v="957.53728999999998"/>
    <n v="-187.59316000000001"/>
    <n v="1239.1058800000001"/>
    <n v="90.156600000000012"/>
    <n v="35563119.782749981"/>
    <n v="35274659.092"/>
    <n v="145.131"/>
    <n v="140.405"/>
    <n v="0"/>
    <n v="0"/>
    <n v="957.53728999999998"/>
    <n v="-187.59316000000001"/>
    <n v="3135.8067799999999"/>
    <n v="2743.2970299999997"/>
    <n v="0"/>
    <n v="0"/>
    <n v="0"/>
    <n v="0"/>
    <n v="0"/>
    <n v="0"/>
    <s v="AP Gpo y Col"/>
    <s v="Accidentes y Enfermedades"/>
    <s v="Accidentes Personales"/>
    <x v="21"/>
    <x v="0"/>
    <n v="47394577.606800005"/>
    <n v="45949941.079129994"/>
    <n v="558940177.29368985"/>
    <n v="533186385.44996989"/>
    <n v="535437122.91273993"/>
    <n v="512068683.5256899"/>
    <n v="1426357.1124600004"/>
    <n v="1273418.1079200001"/>
    <n v="614600.88751999999"/>
    <n v="628572.9474200001"/>
    <n v="19072119.521710001"/>
    <n v="18650169.214959998"/>
    <n v="0.16086637770836271"/>
    <n v="0.25198629028774483"/>
    <n v="-914.31002999999964"/>
    <n v="-28.493483647925554"/>
    <n v="1.2030802435922828E-2"/>
    <n v="1.7205415205702637E-2"/>
    <n v="4.8413323545915283E-3"/>
    <n v="6.9833365933464108E-3"/>
    <n v="4.1051423984401851E-4"/>
    <n v="4.2853379450381125E-4"/>
    <n v="6.0182314056874808E-4"/>
    <n v="6.2664231444628385E-4"/>
    <m/>
    <m/>
    <m/>
    <n v="0"/>
    <m/>
    <n v="0"/>
    <m/>
    <n v="0"/>
    <m/>
    <n v="-610.4329443568198"/>
    <n v="41.731321837890725"/>
    <n v="-5.8461380292663803"/>
    <n v="0.15579822766995927"/>
    <n v="-610.4329443568198"/>
    <n v="14.307956656082554"/>
    <n v="30.535596010159782"/>
    <n v="-6.83823727246918"/>
    <s v="Resto"/>
    <n v="2025"/>
    <n v="2"/>
    <d v="2026-08-03T00:00:00"/>
    <n v="1.0336597699512124"/>
    <s v="31 AP Gpo y Col"/>
    <n v="-28.493483647925554"/>
    <n v="-30.821999239218268"/>
    <n v="-610.43294435681992"/>
    <n v="-593.81136733309427"/>
    <n v="1.2456444983065688E-5"/>
    <n v="2.5877991477009613E-6"/>
    <m/>
    <m/>
    <m/>
    <m/>
    <n v="1.2122474030089209E-5"/>
    <n v="6.3497090492979613E-6"/>
    <x v="21"/>
    <x v="29"/>
  </r>
  <r>
    <n v="2026"/>
    <n v="6"/>
    <n v="707"/>
    <x v="26"/>
    <s v="Gastos Medicos"/>
    <n v="9"/>
    <s v="19581e27de7ced00ff1ce50b2047e7a567c76b1cbaebabe5ef03f7c3017bb5b7"/>
    <s v="62494afd1a4895e2be1120874c058412e30b56ad7bf55525b0ac454fd367add2"/>
    <x v="29"/>
    <n v="1717.1838700000001"/>
    <n v="2120.74136"/>
    <n v="3508.8430000000008"/>
    <n v="4336.55555"/>
    <n v="829.07880999999998"/>
    <n v="899.61896999999999"/>
    <n v="1447.1468700000003"/>
    <n v="1435.6740500000001"/>
    <n v="35563119.782749981"/>
    <n v="35274659.092"/>
    <n v="145.131"/>
    <n v="140.405"/>
    <n v="0"/>
    <n v="0"/>
    <n v="214.07881"/>
    <n v="489.61896999999999"/>
    <n v="147.79528999999999"/>
    <n v="674.38373999999999"/>
    <n v="0"/>
    <n v="0"/>
    <n v="0"/>
    <n v="0"/>
    <n v="0"/>
    <n v="0"/>
    <s v="Gastos Medicos"/>
    <s v="Accidentes y Enfermedades"/>
    <s v="Gastos Medicos"/>
    <x v="22"/>
    <x v="0"/>
    <n v="397690.09380999999"/>
    <n v="408268.24757999997"/>
    <n v="558940177.29368985"/>
    <n v="533186385.44996989"/>
    <n v="535437122.91273993"/>
    <n v="512068683.5256899"/>
    <n v="98610475.131789997"/>
    <n v="90208136.069440037"/>
    <n v="71280271.095210001"/>
    <n v="60948248.666680008"/>
    <n v="397690.09380999999"/>
    <n v="408268.24757999997"/>
    <n v="1.7413807891149843E-3"/>
    <n v="2.3509424453327632E-3"/>
    <n v="-403.55748999999992"/>
    <n v="-19.029076228324225"/>
    <n v="0.43178945031012012"/>
    <n v="0.5194480277539687"/>
    <n v="0.43178945031012012"/>
    <n v="0.5194480277539687"/>
    <n v="3.072214057530028E-4"/>
    <n v="3.2070691338296489E-4"/>
    <n v="3.9774859558918617E-4"/>
    <n v="4.1415173944992965E-4"/>
    <m/>
    <m/>
    <m/>
    <n v="0"/>
    <m/>
    <n v="0"/>
    <m/>
    <n v="0"/>
    <m/>
    <n v="-7.841115222370199"/>
    <n v="48.281306648891359"/>
    <n v="42.420022873510611"/>
    <n v="1.1631252200101601E-3"/>
    <n v="-56.276446968547809"/>
    <n v="-78.08439301932161"/>
    <n v="144.84819509471515"/>
    <n v="72.60242810717827"/>
    <s v="Resto"/>
    <n v="2025"/>
    <n v="2"/>
    <d v="2026-08-03T00:00:00"/>
    <n v="1.0336597699512124"/>
    <s v="32 Gastos Medicos"/>
    <n v="-19.029076228324225"/>
    <n v="-21.665787790602018"/>
    <n v="-7.8411152223702016"/>
    <n v="-10.842148009707687"/>
    <n v="9.8665218952527815E-6"/>
    <n v="3.0324070526987255E-10"/>
    <m/>
    <m/>
    <m/>
    <m/>
    <n v="1.2273451856251428E-5"/>
    <n v="5.526930381267193E-10"/>
    <x v="22"/>
    <x v="29"/>
  </r>
  <r>
    <n v="2026"/>
    <n v="6"/>
    <n v="120"/>
    <x v="56"/>
    <s v="GMM. Individual"/>
    <n v="234"/>
    <s v="114bd151f8fb0c58642d2170da4ae7d7c57977260ac2cc8905306cab6b2acabc"/>
    <s v="62494afd1a4895e2be1120874c058412e30b56ad7bf55525b0ac454fd367add2"/>
    <x v="29"/>
    <n v="31.870150000000002"/>
    <n v="23.332080000000001"/>
    <n v="46.405140000000003"/>
    <n v="27.896730000000005"/>
    <n v="0.23390000000000002"/>
    <n v="0.38875000000000004"/>
    <n v="0.56850999999999996"/>
    <n v="-1.8643099999999999"/>
    <n v="35563119.782749981"/>
    <n v="35274659.092"/>
    <n v="145.131"/>
    <n v="140.405"/>
    <n v="0"/>
    <n v="0"/>
    <n v="0.2339"/>
    <n v="0.38874999999999998"/>
    <n v="20.451880000000003"/>
    <n v="17.629570000000001"/>
    <n v="0"/>
    <n v="0"/>
    <n v="0"/>
    <n v="0"/>
    <n v="0"/>
    <n v="0"/>
    <s v="GMM. Individual"/>
    <s v="Accidentes y Enfermedades"/>
    <s v="Gastos Medicos"/>
    <x v="23"/>
    <x v="0"/>
    <n v="1534431.5230099999"/>
    <n v="1641820.7880200001"/>
    <n v="558940177.29368985"/>
    <n v="533186385.44996989"/>
    <n v="535437122.91273993"/>
    <n v="512068683.5256899"/>
    <n v="47491324.482370012"/>
    <n v="42836881.990619987"/>
    <n v="33535124.903859999"/>
    <n v="29112160.675519999"/>
    <n v="61756.952119999994"/>
    <n v="47814.806799999998"/>
    <n v="6.7107309276731198E-5"/>
    <n v="5.4467269595179777E-5"/>
    <n v="8.5380700000000012"/>
    <n v="36.593694175572857"/>
    <n v="5.1605768915009086E-2"/>
    <n v="4.8796767280883384E-2"/>
    <n v="2.0770004736009526E-3"/>
    <n v="1.4211100365063582E-3"/>
    <n v="5.7018892709253452E-6"/>
    <n v="5.9521741463551596E-6"/>
    <n v="4.375970699309858E-6"/>
    <n v="4.55643564049928E-6"/>
    <m/>
    <m/>
    <m/>
    <n v="0"/>
    <m/>
    <n v="0"/>
    <m/>
    <n v="0"/>
    <m/>
    <n v="-39.832797427652736"/>
    <n v="0.73391559186260502"/>
    <n v="1.6661609252154117"/>
    <n v="6.9747764670790716E-7"/>
    <n v="-39.832797427652736"/>
    <n v="16.008955408441629"/>
    <n v="1.1436601427350443"/>
    <n v="2.2051019962483482"/>
    <s v="Resto"/>
    <n v="2025"/>
    <n v="2"/>
    <d v="2026-08-03T00:00:00"/>
    <n v="1.0336597699512124"/>
    <s v="33 GMM. Individual"/>
    <n v="36.593694175572857"/>
    <n v="32.145700303321213"/>
    <n v="-39.832797427652736"/>
    <n v="-41.792063190011653"/>
    <n v="1.3048669600271962E-7"/>
    <n v="4.5033909583628522E-13"/>
    <m/>
    <m/>
    <m/>
    <m/>
    <n v="7.8954176570353152E-8"/>
    <n v="2.9666834571539955E-13"/>
    <x v="23"/>
    <x v="29"/>
  </r>
  <r>
    <n v="2026"/>
    <n v="6"/>
    <n v="718"/>
    <x v="48"/>
    <s v="GMM. Gpo y Col"/>
    <n v="281"/>
    <s v="71a1c003a2b855d85582c8f6c7648c49d3fe836408a7e1b5d9b222448acb3c1b"/>
    <s v="62494afd1a4895e2be1120874c058412e30b56ad7bf55525b0ac454fd367add2"/>
    <x v="29"/>
    <n v="-233.19120999999998"/>
    <n v="153.65804"/>
    <n v="88971.21286"/>
    <n v="84587.888819999993"/>
    <n v="31182.143179999999"/>
    <n v="23218.183359999999"/>
    <n v="68858.444119999971"/>
    <n v="39971.074539999994"/>
    <n v="35563119.782749981"/>
    <n v="35274659.092"/>
    <n v="145.131"/>
    <n v="140.405"/>
    <n v="0"/>
    <n v="0"/>
    <n v="23071.000370000002"/>
    <n v="18961.78038"/>
    <n v="36673.324090000002"/>
    <n v="35555.44915"/>
    <n v="0"/>
    <n v="0"/>
    <n v="0"/>
    <n v="0"/>
    <n v="0"/>
    <n v="0"/>
    <s v="GMM. Gpo y Col"/>
    <s v="Accidentes y Enfermedades"/>
    <s v="Gastos Medicos"/>
    <x v="24"/>
    <x v="0"/>
    <n v="65986.926980000004"/>
    <n v="22239.322980000001"/>
    <n v="558940177.29368985"/>
    <n v="533186385.44996989"/>
    <n v="535437122.91273993"/>
    <n v="512068683.5256899"/>
    <n v="51119150.649419993"/>
    <n v="47371254.078819998"/>
    <n v="37745146.191339992"/>
    <n v="31836731.141160015"/>
    <n v="65986.926980000004"/>
    <n v="22239.322980000001"/>
    <n v="-4.5617191803370825E-4"/>
    <n v="3.2436979553957288E-4"/>
    <n v="-386.84924999999998"/>
    <n v="-251.75984933817978"/>
    <n v="-0.35339001325319785"/>
    <n v="0.69092948619967387"/>
    <n v="-0.35339001325319785"/>
    <n v="0.69092948619967387"/>
    <n v="-4.172024475482854E-5"/>
    <n v="-4.3551558160826867E-5"/>
    <n v="2.8818822871916349E-5"/>
    <n v="3.0007310531477003E-5"/>
    <m/>
    <m/>
    <m/>
    <n v="0"/>
    <m/>
    <n v="0"/>
    <m/>
    <n v="0"/>
    <m/>
    <n v="34.300529445039231"/>
    <n v="-13371.920485339049"/>
    <n v="15110.295146287172"/>
    <n v="8.2612325891995714E-2"/>
    <n v="21.671066258810878"/>
    <n v="3.1440326777590455"/>
    <n v="62.909487870206313"/>
    <n v="53.330166917607336"/>
    <s v="Resto"/>
    <n v="2025"/>
    <n v="2"/>
    <d v="2026-08-03T00:00:00"/>
    <n v="1.0336597699512124"/>
    <s v="34 GMM. Gpo y Col"/>
    <n v="-251.75984933817978"/>
    <n v="-246.81798958408012"/>
    <n v="34.300529445039238"/>
    <n v="29.92720946407546"/>
    <n v="2.501783122614451E-4"/>
    <n v="2.0809281880255221E-11"/>
    <m/>
    <m/>
    <m/>
    <m/>
    <n v="2.3940322430649329E-4"/>
    <n v="1.0521576425838432E-11"/>
    <x v="24"/>
    <x v="29"/>
  </r>
  <r>
    <n v="2026"/>
    <n v="6"/>
    <n v="103"/>
    <x v="59"/>
    <s v="Daños"/>
    <n v="205"/>
    <s v="f8809aff4d69bece79dabe35be0c708b890d7eafb841f121330667b77d2e2590"/>
    <s v="62494afd1a4895e2be1120874c058412e30b56ad7bf55525b0ac454fd367add2"/>
    <x v="29"/>
    <n v="785158.79136999999"/>
    <n v="1638035.7448499999"/>
    <n v="1891266.8197599996"/>
    <n v="2423338.80449"/>
    <n v="98566.939890000023"/>
    <n v="223441.74760999999"/>
    <n v="561985.48806999996"/>
    <n v="-392469.10107999993"/>
    <n v="35563119.782749981"/>
    <n v="35274659.092"/>
    <n v="145.131"/>
    <n v="140.405"/>
    <n v="6698.5981700000002"/>
    <n v="5170.91885"/>
    <n v="85172.880989999991"/>
    <n v="54953.041109999998"/>
    <n v="303779.27707999997"/>
    <n v="226946.47913999998"/>
    <n v="0"/>
    <n v="0"/>
    <n v="0"/>
    <n v="0"/>
    <n v="0"/>
    <n v="0"/>
    <s v="Daños"/>
    <s v="Totales"/>
    <s v="Daños Total"/>
    <x v="28"/>
    <x v="0"/>
    <n v="785158.79136999999"/>
    <n v="1638035.7448499999"/>
    <n v="558940177.29368985"/>
    <n v="533186385.44996989"/>
    <n v="535437122.91273993"/>
    <n v="512068683.5256899"/>
    <n v="201069995.49796006"/>
    <n v="200376876.12440008"/>
    <n v="90289903.28847003"/>
    <n v="82104617.787379965"/>
    <n v="785158.79136999999"/>
    <n v="1638035.7448499999"/>
    <n v="0.39049028146915427"/>
    <n v="0.81747743378984372"/>
    <n v="-852876.95347999991"/>
    <n v="-52.067053857734976"/>
    <n v="100"/>
    <n v="100"/>
    <n v="100"/>
    <n v="100"/>
    <n v="0.14047277745744258"/>
    <n v="0.14663884100878025"/>
    <n v="0.30721634864468994"/>
    <n v="0.31988594451271918"/>
    <m/>
    <m/>
    <m/>
    <n v="0"/>
    <m/>
    <n v="0"/>
    <m/>
    <n v="0"/>
    <m/>
    <n v="-55.886963405763865"/>
    <n v="12.55375867574679"/>
    <n v="13.640834658981221"/>
    <n v="0.1091671784995554"/>
    <n v="54.992115576476763"/>
    <n v="33.855029710596639"/>
    <n v="28.037752215589673"/>
    <n v="24.214097226024936"/>
    <s v="Resto"/>
    <n v="2025"/>
    <n v="2"/>
    <d v="2026-08-03T00:00:00"/>
    <n v="1.0336597699512124"/>
    <s v="38 Daños Total"/>
    <n v="-52.067053857734976"/>
    <n v="-53.627927161635213"/>
    <n v="-55.886963405763865"/>
    <n v="-57.323446382828458"/>
    <n v="5.3180565465388826E-3"/>
    <n v="1.5248265992185931E-5"/>
    <m/>
    <m/>
    <m/>
    <m/>
    <n v="6.8586074374843205E-3"/>
    <n v="6.6826935475562845E-5"/>
    <x v="28"/>
    <x v="29"/>
  </r>
  <r>
    <n v="2026"/>
    <n v="6"/>
    <n v="80"/>
    <x v="51"/>
    <s v="Automoviles"/>
    <n v="52"/>
    <s v="41cfc0d1f2d127b04555b7246d84019b4d27710a3f3aff6e7764375b1e06e05d"/>
    <s v="62494afd1a4895e2be1120874c058412e30b56ad7bf55525b0ac454fd367add2"/>
    <x v="29"/>
    <n v="24516.49293"/>
    <n v="28392.501420000001"/>
    <n v="30721.149689999998"/>
    <n v="36620.599650000004"/>
    <n v="4157.5693999999994"/>
    <n v="6841.8221699999986"/>
    <n v="12135.228080000001"/>
    <n v="16226.557570000001"/>
    <n v="35563119.782749981"/>
    <n v="35274659.092"/>
    <n v="145.131"/>
    <n v="140.405"/>
    <n v="145.81614000000002"/>
    <n v="0"/>
    <n v="4157.5694000000003"/>
    <n v="6841.8221700000004"/>
    <n v="16396.25115"/>
    <n v="18008.683840000002"/>
    <n v="0"/>
    <n v="0"/>
    <n v="0"/>
    <n v="0"/>
    <n v="0"/>
    <n v="0"/>
    <s v="Automoviles"/>
    <s v="Totales"/>
    <s v="Automoviles Total"/>
    <x v="29"/>
    <x v="0"/>
    <n v="866044.95096000005"/>
    <n v="914305.01283000002"/>
    <n v="558940177.29368985"/>
    <n v="533186385.44996989"/>
    <n v="535437122.91273993"/>
    <n v="512068683.5256899"/>
    <n v="111867630.92766999"/>
    <n v="104683930.16637003"/>
    <n v="65593449.113900006"/>
    <n v="57891971.036489993"/>
    <n v="24516.49293"/>
    <n v="28392.501420000001"/>
    <n v="2.1915627180709295E-2"/>
    <n v="2.7122120247947246E-2"/>
    <n v="-3876.0084900000002"/>
    <n v="-13.651521691109947"/>
    <n v="100"/>
    <n v="100"/>
    <n v="2.830856862894215"/>
    <n v="3.1053642954573979"/>
    <n v="4.3862463150717542E-3"/>
    <n v="4.5787809400722945E-3"/>
    <n v="5.3250612158896047E-3"/>
    <n v="5.5446666303653348E-3"/>
    <m/>
    <m/>
    <m/>
    <n v="0"/>
    <m/>
    <n v="0"/>
    <m/>
    <n v="0"/>
    <m/>
    <n v="-39.233009910282426"/>
    <n v="16.958255048431184"/>
    <n v="24.097285648740133"/>
    <n v="6.3383911902247618E-3"/>
    <n v="-39.233009910282426"/>
    <n v="-8.9536398346810042"/>
    <n v="25.356829204217213"/>
    <n v="37.991794574144734"/>
    <s v="Resto"/>
    <n v="2025"/>
    <n v="2"/>
    <d v="2026-08-03T00:00:00"/>
    <n v="1.0336597699512124"/>
    <s v="39 Automoviles Total"/>
    <n v="-13.651521691109947"/>
    <n v="-16.463346239192806"/>
    <n v="-39.233009910282419"/>
    <n v="-41.211806963730716"/>
    <n v="8.6384855652909845E-5"/>
    <n v="4.8029471472384406E-8"/>
    <m/>
    <m/>
    <m/>
    <m/>
    <n v="1.0364473868006441E-4"/>
    <n v="7.3560940674410994E-8"/>
    <x v="29"/>
    <x v="29"/>
  </r>
  <r>
    <n v="2026"/>
    <n v="6"/>
    <n v="93"/>
    <x v="64"/>
    <s v="Automoviles Residentes"/>
    <n v="220"/>
    <s v="36790ecd55c2030dc553685bef719df653f413a20cdad1bfd1dc934c76686ddd"/>
    <s v="62494afd1a4895e2be1120874c058412e30b56ad7bf55525b0ac454fd367add2"/>
    <x v="29"/>
    <n v="919.99378000000002"/>
    <n v="550.12294999999995"/>
    <n v="1221.2391200000002"/>
    <n v="785.16795000000002"/>
    <n v="24.241309999999999"/>
    <n v="39.462649999999996"/>
    <n v="-46.590769999999999"/>
    <n v="50.566399999999994"/>
    <n v="35563119.782749981"/>
    <n v="35274659.092"/>
    <n v="145.131"/>
    <n v="140.405"/>
    <n v="0"/>
    <n v="0"/>
    <n v="24.241310000000002"/>
    <n v="39.462650000000004"/>
    <n v="431.30167999999998"/>
    <n v="410.21072999999996"/>
    <n v="0"/>
    <n v="0"/>
    <n v="0"/>
    <n v="0"/>
    <n v="0"/>
    <n v="0"/>
    <s v="Automoviles Residentes"/>
    <s v="Automóviles"/>
    <s v="Automóviles"/>
    <x v="30"/>
    <x v="0"/>
    <n v="413334.64854999998"/>
    <n v="541187.50646000006"/>
    <n v="558940177.29368985"/>
    <n v="533186385.44996989"/>
    <n v="535437122.91273993"/>
    <n v="512068683.5256899"/>
    <n v="70203684.327219978"/>
    <n v="63495573.047850005"/>
    <n v="41862778.105490007"/>
    <n v="35779806.134049997"/>
    <n v="1100.38597"/>
    <n v="744.47752000000003"/>
    <n v="1.3104636726925913E-3"/>
    <n v="8.6639575578824921E-4"/>
    <n v="369.87083000000007"/>
    <n v="67.23421191571812"/>
    <n v="83.606462194351678"/>
    <n v="73.893829594747189"/>
    <n v="0.22257843208339473"/>
    <n v="0.10165108089771845"/>
    <n v="1.6459610838041403E-4"/>
    <n v="1.71821067429038E-4"/>
    <n v="1.0317648106032131E-4"/>
    <n v="1.0743147700661935E-4"/>
    <m/>
    <m/>
    <m/>
    <n v="0"/>
    <m/>
    <n v="0"/>
    <m/>
    <n v="0"/>
    <m/>
    <n v="-38.571510022768365"/>
    <n v="2.6349428145046807"/>
    <n v="7.1734236864686345"/>
    <n v="5.7906596497046436E-5"/>
    <n v="-38.571510022768365"/>
    <n v="5.141491545089516"/>
    <n v="5.6204997856720622"/>
    <n v="9.6200920926666171"/>
    <s v="Resto"/>
    <n v="2025"/>
    <n v="2"/>
    <d v="2026-08-03T00:00:00"/>
    <n v="1.0336597699512124"/>
    <s v="41 Automoviles Residentes"/>
    <n v="67.23421191571812"/>
    <n v="61.788449910952203"/>
    <n v="-38.571510022768365"/>
    <n v="-40.571847949416664"/>
    <n v="3.434004461533115E-6"/>
    <n v="1.7173150374469551E-10"/>
    <m/>
    <m/>
    <m/>
    <m/>
    <n v="2.2222062930559325E-6"/>
    <n v="7.5064160564789159E-11"/>
    <x v="30"/>
    <x v="29"/>
  </r>
  <r>
    <n v="2026"/>
    <n v="6"/>
    <n v="105"/>
    <x v="35"/>
    <s v="Daños Sin Autos"/>
    <n v="226"/>
    <s v="8f1f64db81c40ea10e1e9080c9ae60a7acb8925968c431ee16784dea9841c66f"/>
    <s v="62494afd1a4895e2be1120874c058412e30b56ad7bf55525b0ac454fd367add2"/>
    <x v="29"/>
    <n v="443048.09105000005"/>
    <n v="536900.66729000013"/>
    <n v="1681539.9113999999"/>
    <n v="1846009.2753700004"/>
    <n v="53228.414980000001"/>
    <n v="76492.817249999978"/>
    <n v="153434.37134000001"/>
    <n v="416547.81330000004"/>
    <n v="35563119.782749981"/>
    <n v="35274659.092"/>
    <n v="145.131"/>
    <n v="140.405"/>
    <n v="0"/>
    <n v="0"/>
    <n v="47392.739950000003"/>
    <n v="86144.931880000004"/>
    <n v="580219.65095000004"/>
    <n v="558548.34629999998"/>
    <n v="0"/>
    <n v="0"/>
    <n v="0"/>
    <n v="0"/>
    <n v="0"/>
    <n v="0"/>
    <s v="Daños Sin Autos"/>
    <s v="Totales"/>
    <s v="Daños Sin Autos Total"/>
    <x v="34"/>
    <x v="0"/>
    <n v="1100860.8072800001"/>
    <n v="1102266.38717"/>
    <n v="558940177.29368985"/>
    <n v="533186385.44996989"/>
    <n v="535437122.91273993"/>
    <n v="512068683.5256899"/>
    <n v="89202364.570290014"/>
    <n v="95692945.958029971"/>
    <n v="24696454.174569987"/>
    <n v="24212646.750889998"/>
    <n v="1100860.8072800001"/>
    <n v="1102266.38717"/>
    <n v="0.49667751879030669"/>
    <n v="0.56106608686232706"/>
    <n v="-93852.576240000082"/>
    <n v="-17.480435759880852"/>
    <n v="40.245604904827204"/>
    <n v="48.708794311369594"/>
    <n v="40.245604904827204"/>
    <n v="48.708794311369594"/>
    <n v="7.9265744179489284E-2"/>
    <n v="8.2745120218756935E-2"/>
    <n v="0.10069661978276052"/>
    <n v="0.10484934630123001"/>
    <m/>
    <m/>
    <m/>
    <n v="0"/>
    <m/>
    <n v="0"/>
    <m/>
    <n v="0"/>
    <m/>
    <n v="-30.413838980417452"/>
    <n v="12.014139335044089"/>
    <n v="14.24710787492528"/>
    <n v="0.21553059643197467"/>
    <n v="-44.984877327411269"/>
    <n v="3.8799335444384742"/>
    <n v="8.1680687430016103"/>
    <n v="15.423003657722942"/>
    <s v="Resto"/>
    <n v="2025"/>
    <n v="2"/>
    <d v="2026-08-03T00:00:00"/>
    <n v="1.0336597699512124"/>
    <s v="46 Daños Sin Autos Total"/>
    <n v="-17.480435759880852"/>
    <n v="-20.167576760761438"/>
    <n v="-30.413838980417452"/>
    <n v="-32.679820727794279"/>
    <n v="4.7283250785428478E-3"/>
    <n v="2.4668855767169545E-5"/>
    <m/>
    <m/>
    <m/>
    <m/>
    <n v="5.2246317858068913E-3"/>
    <n v="3.1479515382700433E-5"/>
    <x v="34"/>
    <x v="29"/>
  </r>
  <r>
    <n v="2026"/>
    <n v="6"/>
    <n v="13"/>
    <x v="7"/>
    <s v="Responsabilidad Civil y Riesgos Profesionales"/>
    <n v="13"/>
    <s v="3fdba35f04dc8c462986c992bcf875546257113072a909c162f7e470e581e278"/>
    <s v="62494afd1a4895e2be1120874c058412e30b56ad7bf55525b0ac454fd367add2"/>
    <x v="29"/>
    <n v="21160.062420000002"/>
    <n v="56034.25935"/>
    <n v="66962.294059999986"/>
    <n v="157533.82293999998"/>
    <n v="8704.9710300000006"/>
    <n v="1816.3100299999996"/>
    <n v="11107.660140000004"/>
    <n v="4229.7787900000021"/>
    <n v="35563119.782749981"/>
    <n v="35274659.092"/>
    <n v="145.131"/>
    <n v="140.405"/>
    <n v="0"/>
    <n v="0"/>
    <n v="8803.2025699999995"/>
    <n v="1659.1153999999999"/>
    <n v="16462.497800000001"/>
    <n v="34723.425340000002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672071.2804399999"/>
    <n v="699707.28188999998"/>
    <n v="558940177.29368985"/>
    <n v="533186385.44996989"/>
    <n v="535437122.91273993"/>
    <n v="512068683.5256899"/>
    <n v="12032871.974339999"/>
    <n v="12141199.838969996"/>
    <n v="5707796.6931599993"/>
    <n v="3790374.5277900007"/>
    <n v="21160.062420000002"/>
    <n v="56034.25935"/>
    <n v="0.17585213625744264"/>
    <n v="0.46152159665591747"/>
    <n v="-34874.196929999998"/>
    <n v="-62.237276506448545"/>
    <n v="100"/>
    <n v="100"/>
    <n v="0.79189737844552011"/>
    <n v="8.0082429896462148"/>
    <n v="3.785747255181058E-3"/>
    <n v="3.9519229269892164E-3"/>
    <n v="1.0509319232281452E-2"/>
    <n v="1.0942723340195989E-2"/>
    <m/>
    <m/>
    <m/>
    <n v="0"/>
    <m/>
    <n v="0"/>
    <m/>
    <n v="0"/>
    <m/>
    <n v="379.26680391673011"/>
    <n v="41.138683134376123"/>
    <n v="3.2414277462917864"/>
    <n v="0.1525101803368662"/>
    <n v="430.59615804904229"/>
    <n v="-52.589649094797508"/>
    <n v="53.474282438476614"/>
    <n v="4.7780867922864889"/>
    <s v="Resto"/>
    <n v="2025"/>
    <n v="2"/>
    <d v="2026-08-03T00:00:00"/>
    <n v="1.0336597699512124"/>
    <s v="46 Responsabilidad Civil y Riesgos Profesionales"/>
    <n v="-62.237276506448545"/>
    <n v="-63.46696989539042"/>
    <n v="379.26680391673011"/>
    <n v="363.66011123694108"/>
    <n v="1.8829139420012381E-4"/>
    <n v="3.0923973826306176E-6"/>
    <m/>
    <m/>
    <m/>
    <m/>
    <n v="4.4585703314358024E-4"/>
    <n v="2.1300218417982735E-5"/>
    <x v="35"/>
    <x v="29"/>
  </r>
  <r>
    <n v="2026"/>
    <n v="6"/>
    <n v="13"/>
    <x v="7"/>
    <s v="RC General"/>
    <n v="13"/>
    <s v="3fdba35f04dc8c462986c992bcf875546257113072a909c162f7e470e581e278"/>
    <s v="62494afd1a4895e2be1120874c058412e30b56ad7bf55525b0ac454fd367add2"/>
    <x v="29"/>
    <n v="20223.30762"/>
    <n v="55512.480689999997"/>
    <n v="65774.763169999991"/>
    <n v="156828.01787999997"/>
    <n v="8704.9710300000006"/>
    <n v="1944.6005600000003"/>
    <n v="11239.888540000007"/>
    <n v="4357.1378400000003"/>
    <n v="35563119.782749981"/>
    <n v="35274659.092"/>
    <n v="145.131"/>
    <n v="140.405"/>
    <n v="0"/>
    <n v="0"/>
    <n v="8803.2025699999995"/>
    <n v="1737.2502500000001"/>
    <n v="16139.498890000001"/>
    <n v="34612.729469999998"/>
    <n v="0"/>
    <n v="0"/>
    <n v="0"/>
    <n v="0"/>
    <n v="0"/>
    <n v="0"/>
    <s v="RC General"/>
    <s v="Daños Sin Autos"/>
    <s v="Responsabilidad Civil y Riesgos Profesionales"/>
    <x v="36"/>
    <x v="0"/>
    <n v="2672071.2804399999"/>
    <n v="699707.28188999998"/>
    <n v="558940177.29368985"/>
    <n v="533186385.44996989"/>
    <n v="535437122.91273993"/>
    <n v="512068683.5256899"/>
    <n v="8729513.125500001"/>
    <n v="9582692.5877899975"/>
    <n v="5055557.2443700004"/>
    <n v="2932303.7598800003"/>
    <n v="21160.062420000002"/>
    <n v="56034.25935"/>
    <n v="0.2316659283199333"/>
    <n v="0.57929940026180604"/>
    <n v="-35289.173069999997"/>
    <n v="-63.569800216759155"/>
    <n v="95.573005497778666"/>
    <n v="99.068822063407893"/>
    <n v="0.75684012503850218"/>
    <n v="7.9336719978179442"/>
    <n v="3.6181524323261978E-3"/>
    <n v="3.7769715162793796E-3"/>
    <n v="1.0411458770304416E-2"/>
    <n v="1.0840827114789769E-2"/>
    <m/>
    <m/>
    <m/>
    <n v="0"/>
    <m/>
    <n v="0"/>
    <m/>
    <n v="0"/>
    <m/>
    <n v="347.64828361460508"/>
    <n v="43.04424970221563"/>
    <n v="3.5029970482841351"/>
    <n v="0.1721861826348437"/>
    <n v="406.73197888444685"/>
    <n v="-53.371204359977909"/>
    <n v="54.544460332993637"/>
    <n v="5.0191079311030142"/>
    <s v="Resto"/>
    <n v="2025"/>
    <n v="2"/>
    <d v="2026-08-03T00:00:00"/>
    <n v="1.0336597699512124"/>
    <s v="47 RC General"/>
    <n v="-63.569800216759155"/>
    <n v="-64.756101724883493"/>
    <n v="347.64828361460508"/>
    <n v="333.07120643355751"/>
    <n v="1.8495217397069947E-4"/>
    <n v="5.3669102344336469E-6"/>
    <m/>
    <m/>
    <m/>
    <m/>
    <n v="4.4385944212371915E-4"/>
    <n v="3.3558779514368818E-5"/>
    <x v="36"/>
    <x v="29"/>
  </r>
  <r>
    <n v="2026"/>
    <n v="6"/>
    <n v="127"/>
    <x v="52"/>
    <s v="Maritimo y Transportes"/>
    <n v="263"/>
    <s v="4be84111a613654b362415e563cb7607df7b203b5d303802a8a546061bbc7847"/>
    <s v="62494afd1a4895e2be1120874c058412e30b56ad7bf55525b0ac454fd367add2"/>
    <x v="29"/>
    <n v="0"/>
    <n v="0"/>
    <n v="0"/>
    <n v="0"/>
    <n v="0"/>
    <n v="0.47316000000000003"/>
    <n v="0"/>
    <n v="-17.105309999999996"/>
    <n v="35563119.782749981"/>
    <n v="35274659.092"/>
    <n v="145.131"/>
    <n v="140.405"/>
    <n v="0"/>
    <n v="0"/>
    <n v="0"/>
    <n v="0.47316000000000003"/>
    <n v="0"/>
    <n v="0"/>
    <n v="0"/>
    <n v="0"/>
    <n v="0"/>
    <n v="0"/>
    <n v="0"/>
    <n v="0"/>
    <s v="Maritimo y Transportes"/>
    <s v="Daños Sin Autos"/>
    <s v="Maritimo y Transportes"/>
    <x v="40"/>
    <x v="0"/>
    <n v="590912.01783999999"/>
    <n v="833808.04034000007"/>
    <n v="558940177.29368985"/>
    <n v="533186385.44996989"/>
    <n v="535437122.91273993"/>
    <n v="512068683.5256899"/>
    <n v="14105050.96421"/>
    <n v="15962808.80302"/>
    <n v="3896017.91072"/>
    <n v="-67081.0965799982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51 Maritimo y Transportes"/>
    <m/>
    <m/>
    <n v="-100"/>
    <n v="-100"/>
    <n v="0"/>
    <m/>
    <m/>
    <m/>
    <m/>
    <m/>
    <n v="0"/>
    <m/>
    <x v="40"/>
    <x v="29"/>
  </r>
  <r>
    <n v="2026"/>
    <n v="6"/>
    <n v="126"/>
    <x v="45"/>
    <s v="Incendio"/>
    <n v="239"/>
    <s v="79bf08685d3138f9b109c3546780f056bc954fd69377b84a2cf23622e464897b"/>
    <s v="62494afd1a4895e2be1120874c058412e30b56ad7bf55525b0ac454fd367add2"/>
    <x v="29"/>
    <n v="12030.74439"/>
    <n v="12995.092619999999"/>
    <n v="30746.800809999997"/>
    <n v="28081.03933"/>
    <n v="12822.900079999999"/>
    <n v="2452.1520399999999"/>
    <n v="13508.781849999999"/>
    <n v="10885.746419999999"/>
    <n v="35563119.782749981"/>
    <n v="35274659.092"/>
    <n v="145.131"/>
    <n v="140.405"/>
    <n v="0"/>
    <n v="0"/>
    <n v="1030.0879499999999"/>
    <n v="47.864249999999998"/>
    <n v="-47.516370000000002"/>
    <n v="753.74126999999999"/>
    <n v="0"/>
    <n v="0"/>
    <n v="0"/>
    <n v="0"/>
    <n v="0"/>
    <n v="0"/>
    <s v="Incendio"/>
    <s v="Daños Sin Autos"/>
    <s v="Incendio"/>
    <x v="43"/>
    <x v="0"/>
    <n v="512336.66523000004"/>
    <n v="508175.23067999998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6.3902197549930415E-2"/>
    <n v="6.1441070776427929E-2"/>
    <n v="-964.3482299999996"/>
    <n v="-7.4208646155843994"/>
    <m/>
    <m/>
    <n v="2.3482106994234182"/>
    <n v="2.5572070096000137"/>
    <n v="2.1524207560550007E-3"/>
    <n v="2.2469014334593768E-3"/>
    <n v="2.4372513955008626E-3"/>
    <n v="2.5377635926739995E-3"/>
    <m/>
    <m/>
    <m/>
    <n v="0"/>
    <m/>
    <n v="0"/>
    <m/>
    <n v="0"/>
    <m/>
    <n v="422.92434852449031"/>
    <n v="106.58442789839707"/>
    <n v="18.869831187090071"/>
    <n v="0.16251403742323564"/>
    <n v="2052.1029787367397"/>
    <n v="-106.30406903419261"/>
    <n v="-2167.8590978224975"/>
    <n v="6.3502228025805199"/>
    <s v="Resto"/>
    <n v="2025"/>
    <n v="2"/>
    <d v="2026-08-03T00:00:00"/>
    <n v="1.0336597699512124"/>
    <s v="54 Incendio"/>
    <n v="-7.4208646155843994"/>
    <n v="-10.435582310816621"/>
    <n v="422.92434852449031"/>
    <n v="405.89600536467793"/>
    <n v="8.6456984083027049E-5"/>
    <n v="4.0834908517103336E-7"/>
    <m/>
    <m/>
    <m/>
    <m/>
    <n v="7.947581446068594E-5"/>
    <n v="3.7750051781540257E-7"/>
    <x v="43"/>
    <x v="29"/>
  </r>
  <r>
    <n v="2026"/>
    <n v="6"/>
    <n v="126"/>
    <x v="45"/>
    <s v="Riesgos Catastroficos"/>
    <n v="239"/>
    <s v="79bf08685d3138f9b109c3546780f056bc954fd69377b84a2cf23622e464897b"/>
    <s v="62494afd1a4895e2be1120874c058412e30b56ad7bf55525b0ac454fd367add2"/>
    <x v="29"/>
    <n v="15560.53903"/>
    <n v="16933.39748"/>
    <n v="33506.509489999997"/>
    <n v="33181.844639999996"/>
    <n v="-1144.3392999999999"/>
    <n v="122.91108"/>
    <n v="4331.5119399999994"/>
    <n v="2806.9757"/>
    <n v="35563119.782749981"/>
    <n v="35274659.092"/>
    <n v="145.131"/>
    <n v="140.405"/>
    <n v="0"/>
    <n v="0"/>
    <n v="-18.062669999999997"/>
    <n v="-23.874119999999998"/>
    <n v="-741.26166000000001"/>
    <n v="-393.68031999999999"/>
    <n v="0"/>
    <n v="0"/>
    <n v="0"/>
    <n v="0"/>
    <n v="0"/>
    <n v="0"/>
    <s v="Riesgos Catastroficos"/>
    <s v="Daños Sin Autos"/>
    <s v="Riesgos Catastroficos"/>
    <x v="44"/>
    <x v="0"/>
    <n v="512336.66523000004"/>
    <n v="508175.23067999998"/>
    <n v="558940177.29368985"/>
    <n v="533186385.44996989"/>
    <n v="535437122.91273993"/>
    <n v="512068683.5256899"/>
    <n v="23861872.30387"/>
    <n v="25393145.209070001"/>
    <n v="2047024.05226"/>
    <n v="2089187.4729500005"/>
    <n v="15560.53903"/>
    <n v="16933.39748"/>
    <n v="6.5210888868415987E-2"/>
    <n v="6.6684915714779899E-2"/>
    <n v="-1372.8584499999997"/>
    <n v="-8.1074010789711881"/>
    <n v="100"/>
    <n v="100"/>
    <n v="3.0371706899045581"/>
    <n v="3.332196545144686"/>
    <n v="2.7839363964390525E-3"/>
    <n v="2.9061375022620345E-3"/>
    <n v="3.1758870710304173E-3"/>
    <n v="3.3068605881949953E-3"/>
    <m/>
    <m/>
    <m/>
    <n v="0"/>
    <m/>
    <n v="0"/>
    <m/>
    <n v="0"/>
    <m/>
    <n v="-1031.0302211973078"/>
    <n v="-7.3541109198965842"/>
    <n v="0.72585008498837889"/>
    <n v="-5.5902582030562933E-2"/>
    <n v="-24.342049047252846"/>
    <n v="88.290250322901585"/>
    <n v="2.4367468297227188"/>
    <n v="6.0643417481473287"/>
    <s v="Resto"/>
    <n v="2025"/>
    <n v="2"/>
    <d v="2026-08-03T00:00:00"/>
    <n v="1.0336597699512124"/>
    <s v="55 Riesgos Catastroficos"/>
    <n v="-8.1074010789711881"/>
    <n v="-11.099762617862115"/>
    <n v="-1031.0302211973078"/>
    <n v="-1000.7124474247955"/>
    <n v="9.4217013846609863E-5"/>
    <n v="4.2524600270089004E-7"/>
    <m/>
    <m/>
    <m/>
    <m/>
    <n v="9.3912269310295003E-5"/>
    <n v="4.4468779838872989E-7"/>
    <x v="44"/>
    <x v="29"/>
  </r>
  <r>
    <n v="2026"/>
    <n v="6"/>
    <n v="126"/>
    <x v="45"/>
    <s v="Terremoto y Erupcion Volcanica"/>
    <n v="239"/>
    <s v="79bf08685d3138f9b109c3546780f056bc954fd69377b84a2cf23622e464897b"/>
    <s v="62494afd1a4895e2be1120874c058412e30b56ad7bf55525b0ac454fd367add2"/>
    <x v="29"/>
    <n v="11872.336869999999"/>
    <n v="12941.665519999999"/>
    <n v="26137.76456"/>
    <n v="25183.602379999997"/>
    <n v="55.489190000000001"/>
    <n v="107.15059999999998"/>
    <n v="64.462450000000047"/>
    <n v="226.55747"/>
    <n v="35563119.782749981"/>
    <n v="35274659.092"/>
    <n v="145.131"/>
    <n v="140.405"/>
    <n v="0"/>
    <n v="0"/>
    <n v="-4.8908100000000001"/>
    <n v="-15.052350000000001"/>
    <n v="-370.73996999999997"/>
    <n v="-130.72990999999999"/>
    <n v="0"/>
    <n v="0"/>
    <n v="0"/>
    <n v="0"/>
    <n v="0"/>
    <n v="0"/>
    <s v="Terremoto y Erupcion Volcanica"/>
    <s v="Daños Sin Autos"/>
    <s v="Riesgos Catastroficos"/>
    <x v="45"/>
    <x v="0"/>
    <n v="512336.66523000004"/>
    <n v="508175.23067999998"/>
    <n v="558940177.29368985"/>
    <n v="533186385.44996989"/>
    <n v="535437122.91273993"/>
    <n v="512068683.5256899"/>
    <n v="9433065.3521900009"/>
    <n v="9697566.7351200003"/>
    <n v="907474.54581000016"/>
    <n v="276437.41434000002"/>
    <n v="15560.53903"/>
    <n v="16933.39748"/>
    <n v="0.12585873654785709"/>
    <n v="0.13345270905052303"/>
    <n v="-1069.3286499999995"/>
    <n v="-8.262681865386357"/>
    <n v="76.297722380379511"/>
    <n v="76.426869063254273"/>
    <n v="2.3172920612016372"/>
    <n v="2.5466934904880123"/>
    <n v="2.1240800630014101E-3"/>
    <n v="2.2173167234679826E-3"/>
    <n v="2.4272310533732383E-3"/>
    <n v="2.5273300118441497E-3"/>
    <m/>
    <m/>
    <m/>
    <n v="0"/>
    <m/>
    <n v="0"/>
    <m/>
    <n v="0"/>
    <m/>
    <n v="-48.213831747092406"/>
    <n v="0.46738220628000093"/>
    <n v="0.82795062068641689"/>
    <n v="6.1146828036340193E-3"/>
    <n v="-67.507997090155357"/>
    <n v="183.59230875321492"/>
    <n v="1.3192022430168509"/>
    <n v="11.51408273745465"/>
    <s v="Resto"/>
    <n v="2025"/>
    <n v="2"/>
    <d v="2026-08-03T00:00:00"/>
    <n v="1.0336597699512124"/>
    <s v="56 Terremoto y Erupcion Volcanica"/>
    <n v="-8.262681865386357"/>
    <n v="-11.249986889841388"/>
    <n v="-48.213831747092399"/>
    <n v="-49.900180157585268"/>
    <n v="7.349682682417029E-5"/>
    <n v="1.5840421565422896E-6"/>
    <m/>
    <m/>
    <m/>
    <m/>
    <n v="7.1275399983728767E-5"/>
    <n v="1.7809625552923553E-6"/>
    <x v="45"/>
    <x v="29"/>
  </r>
  <r>
    <n v="2026"/>
    <n v="6"/>
    <n v="107"/>
    <x v="71"/>
    <s v="Huracan y Otros Riesgos Hidrometeorologicos"/>
    <n v="70"/>
    <s v="ff5a1ae012afa5d4c889c50ad427aaf545d31a4fac04ffc1c4d03d403ba4250a"/>
    <s v="62494afd1a4895e2be1120874c058412e30b56ad7bf55525b0ac454fd367add2"/>
    <x v="29"/>
    <n v="3866.00191"/>
    <n v="6856.9371100000008"/>
    <n v="7518.5973800000002"/>
    <n v="12642.471580000001"/>
    <n v="-7466.5472300000001"/>
    <n v="386.93560999999994"/>
    <n v="-4713.5566000000026"/>
    <n v="11196.024320000006"/>
    <n v="35563119.782749981"/>
    <n v="35274659.092"/>
    <n v="145.131"/>
    <n v="140.405"/>
    <n v="0"/>
    <n v="0"/>
    <n v="-404.35086000000001"/>
    <n v="778.21332999999993"/>
    <n v="851.41726000000006"/>
    <n v="1090.09177"/>
    <n v="0"/>
    <n v="0"/>
    <n v="0"/>
    <n v="0"/>
    <n v="0"/>
    <n v="0"/>
    <s v="Huracan y Otros Riesgos Hidrometeorologicos"/>
    <s v="Daños Sin Autos"/>
    <s v="Riesgos Catastroficos"/>
    <x v="46"/>
    <x v="0"/>
    <n v="189836.06152000002"/>
    <n v="455455.20262"/>
    <n v="558940177.29368985"/>
    <n v="533186385.44996989"/>
    <n v="535437122.91273993"/>
    <n v="512068683.5256899"/>
    <n v="14428806.951679999"/>
    <n v="15695578.629980002"/>
    <n v="1139589.9410999997"/>
    <n v="1835326.74049"/>
    <n v="5083.4767699999993"/>
    <n v="8749.8330900000001"/>
    <n v="2.6793635280773283E-2"/>
    <n v="4.3687061634686213E-2"/>
    <n v="-2990.9352000000008"/>
    <n v="-43.619113782421735"/>
    <n v="76.050350673678807"/>
    <n v="78.366490417247505"/>
    <n v="2.0364950047136858"/>
    <n v="1.5055129616602383"/>
    <n v="6.9166649080741355E-4"/>
    <n v="7.2202724550909437E-4"/>
    <n v="1.2860300444868362E-3"/>
    <n v="1.3390658969395842E-3"/>
    <m/>
    <m/>
    <m/>
    <n v="0"/>
    <m/>
    <n v="0"/>
    <m/>
    <n v="0"/>
    <m/>
    <n v="-2029.6614312650111"/>
    <n v="-193.13356288538409"/>
    <n v="5.6429802956148141"/>
    <n v="-0.65519595783662732"/>
    <n v="-151.95887096922385"/>
    <n v="-21.894900646759307"/>
    <n v="-47.491503754575049"/>
    <n v="71.389707859183261"/>
    <s v="Resto"/>
    <n v="2025"/>
    <n v="2"/>
    <d v="2026-08-03T00:00:00"/>
    <n v="1.0336597699512124"/>
    <s v="57 Huracan y Otros Riesgos Hidrometeorologicos"/>
    <n v="-43.619113782421735"/>
    <n v="-45.455083136069639"/>
    <n v="-2029.6614312650111"/>
    <n v="-1966.8245464908528"/>
    <n v="2.1141557394092636E-5"/>
    <n v="7.1789889155909878E-8"/>
    <m/>
    <m/>
    <m/>
    <m/>
    <n v="3.5781108875950399E-5"/>
    <n v="1.908559354272872E-7"/>
    <x v="46"/>
    <x v="29"/>
  </r>
  <r>
    <n v="2026"/>
    <n v="6"/>
    <n v="93"/>
    <x v="64"/>
    <s v="Diversos"/>
    <n v="220"/>
    <s v="36790ecd55c2030dc553685bef719df653f413a20cdad1bfd1dc934c76686ddd"/>
    <s v="62494afd1a4895e2be1120874c058412e30b56ad7bf55525b0ac454fd367add2"/>
    <x v="29"/>
    <n v="60364.614929999996"/>
    <n v="76927.86056999999"/>
    <n v="96089.260500000004"/>
    <n v="111692.31335999999"/>
    <n v="10894.801059999998"/>
    <n v="3392.1649899999998"/>
    <n v="22191.789139999997"/>
    <n v="11178.084669999998"/>
    <n v="35563119.782749981"/>
    <n v="35274659.092"/>
    <n v="145.131"/>
    <n v="140.405"/>
    <n v="0"/>
    <n v="0"/>
    <n v="10883.948"/>
    <n v="4519.3178699999999"/>
    <n v="5541.36078"/>
    <n v="12268.73639"/>
    <n v="0"/>
    <n v="0"/>
    <n v="0"/>
    <n v="0"/>
    <n v="0"/>
    <n v="0"/>
    <s v="Diversos"/>
    <s v="Daños Sin Autos"/>
    <s v="Diversos"/>
    <x v="52"/>
    <x v="0"/>
    <n v="413334.64854999998"/>
    <n v="541187.50646000006"/>
    <n v="558940177.29368985"/>
    <n v="533186385.44996989"/>
    <n v="535437122.91273993"/>
    <n v="512068683.5256899"/>
    <n v="18731365.569540001"/>
    <n v="19037256.571589999"/>
    <n v="4255932.8630999988"/>
    <n v="5127603.960119999"/>
    <n v="60364.614929999996"/>
    <n v="76927.86056999999"/>
    <n v="0.32226489150455684"/>
    <n v="0.40409110567329476"/>
    <n v="-16563.245639999994"/>
    <n v="-21.530880382313999"/>
    <n v="100"/>
    <n v="100"/>
    <n v="14.604295851258126"/>
    <n v="14.214640887258886"/>
    <n v="1.0799834648186684E-2"/>
    <n v="1.1273894234606069E-2"/>
    <n v="1.4427949150479256E-2"/>
    <n v="1.5022957475223263E-2"/>
    <m/>
    <m/>
    <m/>
    <n v="0"/>
    <m/>
    <n v="0"/>
    <m/>
    <n v="0"/>
    <m/>
    <n v="221.17544671669989"/>
    <n v="18.048323629056238"/>
    <n v="4.4095402691113739"/>
    <n v="0.25599090517758505"/>
    <n v="140.83165453462561"/>
    <n v="-54.833484037389127"/>
    <n v="196.41291069303017"/>
    <n v="36.836049991942161"/>
    <s v="Resto"/>
    <n v="2025"/>
    <n v="2"/>
    <d v="2026-08-03T00:00:00"/>
    <n v="1.0336597699512124"/>
    <s v="63 Diversos"/>
    <n v="-21.530880382313999"/>
    <n v="-24.086123985081027"/>
    <n v="221.17544671669992"/>
    <n v="210.71679101128123"/>
    <n v="2.7019356312661983E-4"/>
    <n v="1.0385466029644379E-5"/>
    <m/>
    <m/>
    <m/>
    <m/>
    <n v="3.1611499378517317E-4"/>
    <n v="1.6328962168426588E-5"/>
    <x v="52"/>
    <x v="29"/>
  </r>
  <r>
    <n v="2026"/>
    <n v="6"/>
    <n v="126"/>
    <x v="45"/>
    <s v="Miscelaneos"/>
    <n v="239"/>
    <s v="79bf08685d3138f9b109c3546780f056bc954fd69377b84a2cf23622e464897b"/>
    <s v="62494afd1a4895e2be1120874c058412e30b56ad7bf55525b0ac454fd367add2"/>
    <x v="29"/>
    <n v="17862.080000000002"/>
    <n v="21509.182800000002"/>
    <n v="34179.276470000004"/>
    <n v="43389.85977000001"/>
    <n v="4205.6928500000004"/>
    <n v="5813.4360699999997"/>
    <n v="8057.9438199999986"/>
    <n v="7788.0811299999996"/>
    <n v="35563119.782749981"/>
    <n v="35274659.092"/>
    <n v="145.131"/>
    <n v="140.405"/>
    <n v="0"/>
    <n v="0"/>
    <n v="42.51"/>
    <n v="232.03945000000002"/>
    <n v="382.43515000000002"/>
    <n v="948.09193000000005"/>
    <n v="0"/>
    <n v="0"/>
    <n v="0"/>
    <n v="0"/>
    <n v="0"/>
    <n v="0"/>
    <s v="Miscelaneos"/>
    <s v="Daños Sin Autos"/>
    <s v="Diversos"/>
    <x v="53"/>
    <x v="0"/>
    <n v="512336.66523000004"/>
    <n v="508175.23067999998"/>
    <n v="558940177.29368985"/>
    <n v="533186385.44996989"/>
    <n v="535437122.91273993"/>
    <n v="512068683.5256899"/>
    <n v="8825960.7029900011"/>
    <n v="9299326.5157200005"/>
    <n v="1450320.2206299996"/>
    <n v="1811773.9441199994"/>
    <n v="138335.93502999999"/>
    <n v="136775.46011000001"/>
    <n v="0.20238114128413015"/>
    <n v="0.23129828556551821"/>
    <n v="-3647.1028000000006"/>
    <n v="-16.956026799865221"/>
    <n v="12.912104144253171"/>
    <n v="15.725907836611555"/>
    <n v="3.4863950234717813"/>
    <n v="4.2326310889293266"/>
    <n v="3.1957051444191564E-3"/>
    <n v="3.3359808716346669E-3"/>
    <n v="4.0340832749973243E-3"/>
    <n v="4.2004487858748173E-3"/>
    <m/>
    <m/>
    <m/>
    <n v="0"/>
    <m/>
    <n v="0"/>
    <m/>
    <n v="0"/>
    <m/>
    <n v="-27.655644624642783"/>
    <n v="23.545370136064779"/>
    <n v="27.027693818288622"/>
    <n v="0.28998374222301776"/>
    <n v="-81.679839354902796"/>
    <n v="-59.662651068024594"/>
    <n v="11.115610058332765"/>
    <n v="24.474361890201934"/>
    <s v="Resto"/>
    <n v="2025"/>
    <n v="2"/>
    <d v="2026-08-03T00:00:00"/>
    <n v="1.0336597699512124"/>
    <s v="64 Miscelaneos"/>
    <n v="-16.956026799865221"/>
    <n v="-19.660244488324857"/>
    <n v="-27.655644624642779"/>
    <n v="-30.011443341002053"/>
    <n v="9.6108768518612323E-5"/>
    <n v="4.095812634746705E-6"/>
    <m/>
    <m/>
    <m/>
    <m/>
    <n v="1.2280330524916161E-4"/>
    <n v="5.3498896905548005E-6"/>
    <x v="53"/>
    <x v="29"/>
  </r>
  <r>
    <n v="2026"/>
    <n v="6"/>
    <n v="18"/>
    <x v="24"/>
    <s v="Tecnicos"/>
    <n v="5"/>
    <s v="ef2d127de37b942baad06145e54b0c619a1f22327b2ebbcfbec78f5564afe39d"/>
    <s v="62494afd1a4895e2be1120874c058412e30b56ad7bf55525b0ac454fd367add2"/>
    <x v="29"/>
    <n v="15972.030949999998"/>
    <n v="14397.737070000001"/>
    <n v="29797.300569999999"/>
    <n v="27047.99566"/>
    <n v="129.08429000000001"/>
    <n v="1546.8709799999999"/>
    <n v="1649.5981900000002"/>
    <n v="3771.0304099999994"/>
    <n v="35563119.782749981"/>
    <n v="35274659.092"/>
    <n v="145.131"/>
    <n v="140.405"/>
    <n v="0"/>
    <n v="0"/>
    <n v="129.08428999999998"/>
    <n v="1546.8709799999999"/>
    <n v="15552.67332"/>
    <n v="14206.082699999999"/>
    <n v="0"/>
    <n v="0"/>
    <n v="0"/>
    <n v="0"/>
    <n v="0"/>
    <n v="0"/>
    <s v="Tecnicos"/>
    <s v="Daños Sin Autos"/>
    <s v="Diversos"/>
    <x v="54"/>
    <x v="0"/>
    <n v="12682763.976389999"/>
    <n v="13516428.326850001"/>
    <n v="558940177.29368985"/>
    <n v="533186385.44996989"/>
    <n v="535437122.91273993"/>
    <n v="512068683.5256899"/>
    <n v="9905404.8665500041"/>
    <n v="9737930.0558699984"/>
    <n v="2805612.6424699998"/>
    <n v="3315830.0159999998"/>
    <n v="1510990.58366"/>
    <n v="1453540.0367100001"/>
    <n v="0.16124561454258826"/>
    <n v="0.14785213066221484"/>
    <n v="1574.2938799999974"/>
    <n v="10.934314693663151"/>
    <n v="1.0570569481188767"/>
    <n v="0.9905291018050254"/>
    <n v="0.12593493799721606"/>
    <n v="0.10652027830014314"/>
    <n v="2.8575564253287959E-3"/>
    <n v="2.9829890880769126E-3"/>
    <n v="2.7003197123740088E-3"/>
    <n v="2.8116808414974442E-3"/>
    <m/>
    <m/>
    <m/>
    <n v="0"/>
    <m/>
    <n v="0"/>
    <m/>
    <n v="0"/>
    <m/>
    <n v="-91.655135323567833"/>
    <n v="0.80818958092489812"/>
    <n v="10.743847956656705"/>
    <n v="4.6009305791535433E-3"/>
    <n v="-91.655135323567833"/>
    <n v="9.4789721307197539"/>
    <n v="0.82998136297252312"/>
    <n v="10.888793291341321"/>
    <s v="Resto"/>
    <n v="2025"/>
    <n v="2"/>
    <d v="2026-08-03T00:00:00"/>
    <n v="1.0336597699512124"/>
    <s v="65 Tecnicos"/>
    <n v="10.934314693663151"/>
    <n v="7.3218847425000648"/>
    <n v="-91.655135323567833"/>
    <n v="-91.926874858614227"/>
    <n v="8.3787082663240594E-5"/>
    <n v="2.6000148209216952E-6"/>
    <m/>
    <m/>
    <m/>
    <m/>
    <n v="7.6552062740464064E-5"/>
    <n v="2.1860252541356653E-6"/>
    <x v="54"/>
    <x v="29"/>
  </r>
  <r>
    <n v="2026"/>
    <n v="6"/>
    <n v="16"/>
    <x v="50"/>
    <s v="Total General"/>
    <n v="14"/>
    <s v="8527a891e224136950ff32ca212b45bc93f69fbb801c3b1ebedac52775f99e61"/>
    <s v="62494afd1a4895e2be1120874c058412e30b56ad7bf55525b0ac454fd367add2"/>
    <x v="30"/>
    <n v="2810084.57234"/>
    <n v="2671500.3155200002"/>
    <n v="4935455.8772999989"/>
    <n v="4666842.9717899999"/>
    <n v="1566696.7107799998"/>
    <n v="1588668.3692000001"/>
    <n v="3492148.1625300003"/>
    <n v="3145095.8433000012"/>
    <n v="35563119.782749981"/>
    <n v="35274659.092"/>
    <n v="145.131"/>
    <n v="140.405"/>
    <n v="6194.2804800000004"/>
    <n v="-5395.9450700000007"/>
    <n v="1422152.08571"/>
    <n v="1134242.89769"/>
    <n v="1881873.4313800002"/>
    <n v="1642439.50593"/>
    <n v="114042.80439999999"/>
    <n v="19957.031850000003"/>
    <n v="215581.89547000002"/>
    <n v="191568.58146999998"/>
    <n v="115567.76286"/>
    <n v="266741.17499999999"/>
    <s v="Total General"/>
    <s v="Totales"/>
    <s v="Total General"/>
    <x v="0"/>
    <x v="0"/>
    <n v="2810084.57234"/>
    <n v="2671500.3155200002"/>
    <n v="558940177.29368985"/>
    <n v="533186385.44996989"/>
    <n v="535437122.91273993"/>
    <n v="512068683.5256899"/>
    <n v="558940177.29368985"/>
    <n v="533186385.44996989"/>
    <n v="290994775.94425023"/>
    <n v="269811598.98249996"/>
    <n v="2810084.57234"/>
    <n v="2671500.3155200002"/>
    <n v="0.50275229559378543"/>
    <n v="0.50104436055047641"/>
    <n v="138584.25681999978"/>
    <n v="5.1875066611408949"/>
    <n v="100"/>
    <n v="100"/>
    <n v="100"/>
    <n v="100"/>
    <n v="0.50275229559378543"/>
    <n v="0.52482064692364616"/>
    <n v="0.50104436055047641"/>
    <n v="0.52170741962312839"/>
    <n v="2.0403400763240764E-2"/>
    <n v="3.856976188647189E-2"/>
    <n v="2.0676231116460969E-2"/>
    <n v="94085.772549999994"/>
    <n v="471.44171165914122"/>
    <n v="24013.314000000042"/>
    <n v="12.535100388453092"/>
    <n v="-151173.41213999997"/>
    <n v="-56.674194428362988"/>
    <n v="-1.3830235967412396"/>
    <n v="55.752653361439144"/>
    <n v="59.467272377647838"/>
    <n v="0.53839341469145585"/>
    <n v="25.383380280040193"/>
    <n v="14.577944854926361"/>
    <n v="75.571080498602868"/>
    <n v="69.058427637354995"/>
    <s v="Resto"/>
    <n v="2025"/>
    <n v="2"/>
    <d v="2026-08-03T00:00:00"/>
    <n v="1.0336597699512124"/>
    <s v="10 Total General"/>
    <n v="5.1875066611408949"/>
    <n v="1.7622139498624541"/>
    <n v="-1.383023596741239"/>
    <n v="-4.5943556380129102"/>
    <n v="1.3878017191545607E-2"/>
    <n v="2.5275987072482101E-5"/>
    <n v="3632805.05229"/>
    <n v="3791503.3367699999"/>
    <n v="1.0215091011368764E-2"/>
    <n v="1.0730828449012545E-2"/>
    <n v="1.3208241396780888E-2"/>
    <n v="2.510454512394358E-5"/>
    <x v="0"/>
    <x v="30"/>
  </r>
  <r>
    <n v="2026"/>
    <n v="6"/>
    <n v="701"/>
    <x v="8"/>
    <s v="Total General Sin Pensiones"/>
    <n v="243"/>
    <s v="72440a20f54075ac43f51a2cf0dbb2a14366b38a5c01b110ae174abc1cb44238"/>
    <s v="62494afd1a4895e2be1120874c058412e30b56ad7bf55525b0ac454fd367add2"/>
    <x v="30"/>
    <n v="2459831.92509"/>
    <n v="2393188.9370599999"/>
    <n v="4389923.6611499991"/>
    <n v="3965882.3950199997"/>
    <n v="1494691.3920200004"/>
    <n v="1278371.1649300002"/>
    <n v="3115253.8097000001"/>
    <n v="2219915.7175999996"/>
    <n v="35563119.782749981"/>
    <n v="35274659.092"/>
    <n v="145.131"/>
    <n v="140.405"/>
    <n v="0"/>
    <n v="0"/>
    <n v="1162051.1229999999"/>
    <n v="991860.89237999998"/>
    <n v="1611388.2732500001"/>
    <n v="1604720.79122"/>
    <n v="0"/>
    <n v="0"/>
    <n v="0"/>
    <n v="0"/>
    <n v="0"/>
    <n v="0"/>
    <s v="Total General Sin Pensiones"/>
    <s v="Totales"/>
    <s v="Total General Sin Pensiones"/>
    <x v="1"/>
    <x v="0"/>
    <n v="2459831.92509"/>
    <n v="2393188.9370599999"/>
    <n v="558940177.29368985"/>
    <n v="533186385.44996989"/>
    <n v="535437122.91273993"/>
    <n v="512068683.5256899"/>
    <n v="535437122.91273993"/>
    <n v="512068683.5256899"/>
    <n v="272087211.59836"/>
    <n v="252694789.22596997"/>
    <n v="2459831.92509"/>
    <n v="2393188.9370599999"/>
    <n v="0.45940630931764481"/>
    <n v="0.46735701948856562"/>
    <n v="66642.988030000124"/>
    <n v="2.7846939703753737"/>
    <n v="100"/>
    <n v="100"/>
    <n v="100"/>
    <n v="100"/>
    <n v="0.44008858640296034"/>
    <n v="0.45940630931764481"/>
    <n v="0.4488465951808438"/>
    <n v="0.46735701948856562"/>
    <m/>
    <m/>
    <m/>
    <n v="0"/>
    <m/>
    <n v="0"/>
    <m/>
    <n v="0"/>
    <m/>
    <n v="16.921550878523227"/>
    <n v="60.763964268221812"/>
    <n v="53.417059770486063"/>
    <n v="0.54934275787514064"/>
    <n v="17.15867940025575"/>
    <n v="0.4154917208327058"/>
    <n v="72.11490503503947"/>
    <n v="61.808938838882433"/>
    <s v="Resto"/>
    <n v="2025"/>
    <n v="2"/>
    <d v="2026-08-03T00:00:00"/>
    <n v="1.0336597699512124"/>
    <s v="11 Total General Sin Pensiones"/>
    <n v="2.7846939703753737"/>
    <n v="-0.56235430810403064"/>
    <n v="16.921550878523238"/>
    <n v="13.114154461135497"/>
    <n v="1.2344034179136746E-2"/>
    <n v="2.1105415704085953E-5"/>
    <m/>
    <m/>
    <m/>
    <m/>
    <n v="1.1224361381196439E-2"/>
    <n v="2.1842258366523551E-5"/>
    <x v="1"/>
    <x v="30"/>
  </r>
  <r>
    <n v="2026"/>
    <n v="6"/>
    <n v="88"/>
    <x v="69"/>
    <s v="Vida Total"/>
    <n v="60"/>
    <s v="39fa9ec190eee7b6f4dff1100d6343e10918d044c75eac8f9e9a2596173f80c9"/>
    <s v="62494afd1a4895e2be1120874c058412e30b56ad7bf55525b0ac454fd367add2"/>
    <x v="30"/>
    <n v="573009.60021000006"/>
    <n v="514524.86040000001"/>
    <n v="917165.23189000005"/>
    <n v="774649.49820000003"/>
    <n v="63174.942389999997"/>
    <n v="42550.754209999999"/>
    <n v="123500.48426"/>
    <n v="111874.90366000001"/>
    <n v="35563119.782749981"/>
    <n v="35274659.092"/>
    <n v="145.131"/>
    <n v="140.405"/>
    <n v="0"/>
    <n v="0"/>
    <n v="55098.565999999999"/>
    <n v="35065.856530000005"/>
    <n v="160124.20441000001"/>
    <n v="141102.04139"/>
    <n v="397418.10768000002"/>
    <n v="383986.88094999996"/>
    <n v="175591.49253000002"/>
    <n v="130537.97945"/>
    <n v="0"/>
    <n v="0"/>
    <s v="Vida Total"/>
    <s v="Totales"/>
    <s v="Vida Total"/>
    <x v="2"/>
    <x v="0"/>
    <n v="573009.60021000006"/>
    <n v="514524.86040000001"/>
    <n v="558940177.29368985"/>
    <n v="533186385.44996989"/>
    <n v="535437122.91273993"/>
    <n v="512068683.5256899"/>
    <n v="229504437.01060998"/>
    <n v="215530450.89256996"/>
    <n v="107972465.57320999"/>
    <n v="106915701.13472"/>
    <n v="573009.60021000006"/>
    <n v="514524.86040000001"/>
    <n v="0.24967255869807425"/>
    <n v="0.23872490326504364"/>
    <n v="58484.739810000057"/>
    <n v="11.366747131427823"/>
    <n v="100"/>
    <n v="100"/>
    <n v="100"/>
    <n v="100"/>
    <n v="0.10251716077817709"/>
    <n v="0.10701715956728375"/>
    <n v="9.6499999707565509E-2"/>
    <n v="0.10047965770087694"/>
    <n v="0.17316358361369169"/>
    <n v="7.6508975084382536E-2"/>
    <m/>
    <n v="13431.226730000053"/>
    <n v="3.4978347949728539"/>
    <n v="45053.513080000019"/>
    <n v="34.51372027499238"/>
    <n v="0"/>
    <m/>
    <n v="48.469618372012405"/>
    <n v="11.025110638084817"/>
    <n v="8.2699122015057434"/>
    <n v="5.8510234118127703E-2"/>
    <n v="57.128818321780763"/>
    <n v="13.481139487857273"/>
    <n v="34.409892122817013"/>
    <n v="24.85141687856909"/>
    <s v="Resto"/>
    <n v="2025"/>
    <n v="2"/>
    <d v="2026-08-03T00:00:00"/>
    <n v="1.0336597699512124"/>
    <s v="12 Vida Total"/>
    <n v="11.366747131427823"/>
    <n v="7.7402355870773851"/>
    <n v="48.469618372012398"/>
    <n v="43.634900658869583"/>
    <n v="2.5789785527614885E-3"/>
    <n v="6.2336386566843335E-6"/>
    <m/>
    <m/>
    <m/>
    <m/>
    <n v="2.1924366497800378E-3"/>
    <n v="5.6989579438904438E-6"/>
    <x v="2"/>
    <x v="30"/>
  </r>
  <r>
    <n v="2026"/>
    <n v="6"/>
    <n v="120"/>
    <x v="56"/>
    <s v="Vida Individual"/>
    <n v="234"/>
    <s v="114bd151f8fb0c58642d2170da4ae7d7c57977260ac2cc8905306cab6b2acabc"/>
    <s v="62494afd1a4895e2be1120874c058412e30b56ad7bf55525b0ac454fd367add2"/>
    <x v="30"/>
    <n v="4556.0090799999998"/>
    <n v="1263.88266"/>
    <n v="4782.8133799999996"/>
    <n v="1615.3456099999992"/>
    <n v="275.13169000000005"/>
    <n v="1952.6460499999998"/>
    <n v="2917.3291700000004"/>
    <n v="2912.3603500000004"/>
    <n v="35563119.782749981"/>
    <n v="35274659.092"/>
    <n v="145.131"/>
    <n v="140.405"/>
    <n v="0"/>
    <n v="0"/>
    <n v="174.78095999999999"/>
    <n v="1105.481"/>
    <n v="3554.8426600000003"/>
    <n v="763.88247999999999"/>
    <n v="1278.2160799999999"/>
    <n v="954.37365999999997"/>
    <n v="0"/>
    <n v="0"/>
    <n v="3277.7930000000001"/>
    <n v="309.50900000000001"/>
    <s v="Vida Individual"/>
    <s v="Vida"/>
    <s v="Vida"/>
    <x v="3"/>
    <x v="0"/>
    <n v="1534431.5230099999"/>
    <n v="1641820.7880200001"/>
    <n v="558940177.29368985"/>
    <n v="533186385.44996989"/>
    <n v="535437122.91273993"/>
    <n v="512068683.5256899"/>
    <n v="171635604.89679998"/>
    <n v="160803690.49424002"/>
    <n v="79251984.91757001"/>
    <n v="77260926.294649988"/>
    <n v="1472674.5708900001"/>
    <n v="1594005.98122"/>
    <n v="2.6544661771894062E-3"/>
    <n v="7.8597864023852875E-4"/>
    <n v="3292.1264199999996"/>
    <n v="260.47722025081026"/>
    <n v="0.30936971209101605"/>
    <n v="7.9289706242674549E-2"/>
    <n v="0.29691837085455314"/>
    <n v="7.6980549230602366E-2"/>
    <n v="8.1511568949284665E-4"/>
    <n v="8.5089525642443957E-4"/>
    <n v="2.3704331064893498E-4"/>
    <n v="2.4681897188047675E-4"/>
    <n v="7.4472664385024192E-4"/>
    <m/>
    <n v="1.9097395333391644E-3"/>
    <n v="323.84241999999995"/>
    <n v="33.932455763709982"/>
    <n v="0"/>
    <m/>
    <n v="2968.2840000000001"/>
    <n v="959.02994743286956"/>
    <n v="-85.909802239888791"/>
    <n v="6.0388749269130093"/>
    <n v="154.49583349770776"/>
    <n v="3.4716062983932138E-4"/>
    <n v="-84.189600725837892"/>
    <n v="365.36512527424378"/>
    <n v="4.9167003076304923"/>
    <n v="144.71872689107886"/>
    <s v="Resto"/>
    <n v="2025"/>
    <n v="2"/>
    <d v="2026-08-03T00:00:00"/>
    <n v="1.0336597699512124"/>
    <s v="13 Vida Individual"/>
    <n v="260.47722025081026"/>
    <n v="248.73875401750851"/>
    <n v="-85.909802239888776"/>
    <n v="-86.368630985052022"/>
    <n v="1.3448801480909221E-5"/>
    <n v="7.046190685842539E-10"/>
    <m/>
    <m/>
    <m/>
    <m/>
    <n v="4.5718004409149302E-6"/>
    <n v="6.1776242291120666E-11"/>
    <x v="3"/>
    <x v="30"/>
  </r>
  <r>
    <n v="2026"/>
    <n v="6"/>
    <n v="77"/>
    <x v="43"/>
    <s v="Vida Gpo y Col"/>
    <n v="49"/>
    <s v="0e17daca5f3e175f448bacace3bc0da47d0655a74c8dd0dc497a3afbdad95f1f"/>
    <s v="62494afd1a4895e2be1120874c058412e30b56ad7bf55525b0ac454fd367add2"/>
    <x v="30"/>
    <n v="175554.10613"/>
    <n v="123236.53783"/>
    <n v="765092.08450999996"/>
    <n v="796370.08826000011"/>
    <n v="227840.09314999997"/>
    <n v="232978.32337000006"/>
    <n v="376282.70935999992"/>
    <n v="432196.82021999999"/>
    <n v="35563119.782749981"/>
    <n v="35274659.092"/>
    <n v="145.131"/>
    <n v="140.405"/>
    <n v="0"/>
    <n v="0"/>
    <n v="208405.14515"/>
    <n v="205321.88167999999"/>
    <n v="242623.97792999999"/>
    <n v="230480.6403"/>
    <n v="176023.92440000002"/>
    <n v="124241.74773"/>
    <n v="-469.81827000000004"/>
    <n v="-1005.2099000000001"/>
    <n v="0"/>
    <n v="0"/>
    <s v="Vida Gpo y Col"/>
    <s v="Vida"/>
    <s v="Vida"/>
    <x v="4"/>
    <x v="0"/>
    <n v="9771555.1653899997"/>
    <n v="8235194.7031499995"/>
    <n v="558940177.29368985"/>
    <n v="533186385.44996989"/>
    <n v="535437122.91273993"/>
    <n v="512068683.5256899"/>
    <n v="57868832.11381001"/>
    <n v="54726760.39833001"/>
    <n v="28720480.655640002"/>
    <n v="29654774.840070006"/>
    <n v="9500382.5999699999"/>
    <n v="7992498.94307"/>
    <n v="0.30336555917482427"/>
    <n v="0.22518515061556715"/>
    <n v="52317.568299999999"/>
    <n v="42.452968268363755"/>
    <n v="1.8478635389963596"/>
    <n v="1.5419024601417537"/>
    <n v="1.796583073611429"/>
    <n v="1.4964617385774919"/>
    <n v="3.1408389173240049E-2"/>
    <n v="3.2787062872106837E-2"/>
    <n v="2.3113219165563928E-2"/>
    <n v="2.4066407846207873E-2"/>
    <n v="0.3041774267256952"/>
    <n v="-8.1186755087093087E-4"/>
    <m/>
    <n v="51782.176670000015"/>
    <n v="41.678564263706377"/>
    <n v="535.39163000000008"/>
    <n v="-53.261674999420514"/>
    <n v="0"/>
    <m/>
    <n v="-2.205454200921475"/>
    <n v="129.78340306166439"/>
    <n v="189.04971485922832"/>
    <n v="0.79330181093350793"/>
    <n v="1.5016731021418206"/>
    <n v="5.2687017938660263"/>
    <n v="85.89635160055262"/>
    <n v="89.084220441572597"/>
    <s v="Resto"/>
    <n v="2025"/>
    <n v="2"/>
    <d v="2026-08-03T00:00:00"/>
    <n v="1.0336597699512124"/>
    <s v="14 Vida Gpo y Col"/>
    <n v="42.452968268363755"/>
    <n v="37.814174846997645"/>
    <n v="-2.205454200921475"/>
    <n v="-5.3900048720147895"/>
    <n v="2.1513637981814822E-3"/>
    <n v="9.2030662493453801E-6"/>
    <m/>
    <m/>
    <m/>
    <m/>
    <n v="2.2539109266149749E-3"/>
    <n v="5.0708352057755666E-6"/>
    <x v="4"/>
    <x v="30"/>
  </r>
  <r>
    <n v="2026"/>
    <n v="6"/>
    <n v="27"/>
    <x v="34"/>
    <s v="Accidentes y Enfermedades Total"/>
    <n v="21"/>
    <s v="6f4b6612125fb3a0daecd2799dfd6c9c299424fd920f9b308110a2c1fbd8f443"/>
    <s v="62494afd1a4895e2be1120874c058412e30b56ad7bf55525b0ac454fd367add2"/>
    <x v="30"/>
    <n v="97245.675569999992"/>
    <n v="71148.676430000007"/>
    <n v="210584.53616999998"/>
    <n v="157322.53709000006"/>
    <n v="72098.814630000023"/>
    <n v="41084.66779"/>
    <n v="159199.22340000002"/>
    <n v="87702.053860000029"/>
    <n v="35563119.782749981"/>
    <n v="35274659.092"/>
    <n v="145.131"/>
    <n v="140.405"/>
    <n v="0"/>
    <n v="0"/>
    <n v="36220.278689999999"/>
    <n v="19974.45508"/>
    <n v="34469.890460000002"/>
    <n v="28098.258760000001"/>
    <n v="0"/>
    <n v="0"/>
    <n v="0"/>
    <n v="0"/>
    <n v="0"/>
    <n v="0"/>
    <s v="Accidentes y Enfermedades Total"/>
    <s v="Totales"/>
    <s v="Accidentes y Enfermedades Total"/>
    <x v="18"/>
    <x v="0"/>
    <n v="7862685.1248199996"/>
    <n v="7432464.5520399995"/>
    <n v="558940177.29368985"/>
    <n v="533186385.44996989"/>
    <n v="535437122.91273993"/>
    <n v="512068683.5256899"/>
    <n v="104862690.40417002"/>
    <n v="96161356.508719951"/>
    <n v="73824842.736680001"/>
    <n v="63674470.30387"/>
    <n v="97245.675569999992"/>
    <n v="71148.676430000007"/>
    <n v="9.2736201212450367E-2"/>
    <n v="7.3988844389428113E-2"/>
    <n v="26096.999139999985"/>
    <n v="36.679528628583348"/>
    <n v="100"/>
    <n v="100"/>
    <n v="1.2367998212598681"/>
    <n v="0.95726896417517027"/>
    <n v="1.7398226057187365E-2"/>
    <n v="1.816192255049303E-2"/>
    <n v="1.3344053481402341E-2"/>
    <n v="1.3894361971157442E-2"/>
    <m/>
    <m/>
    <m/>
    <n v="0"/>
    <m/>
    <n v="0"/>
    <m/>
    <n v="0"/>
    <m/>
    <n v="75.488371960376071"/>
    <n v="74.14089542532038"/>
    <n v="57.744809673896548"/>
    <n v="9.7661995552315084E-2"/>
    <n v="81.333000299300281"/>
    <n v="22.676251060334394"/>
    <n v="105.07802086586612"/>
    <n v="71.087875055215704"/>
    <s v="Resto"/>
    <n v="2025"/>
    <n v="2"/>
    <d v="2026-08-03T00:00:00"/>
    <n v="1.0336597699512124"/>
    <s v="28 Accidentes y Enfermedades Total"/>
    <n v="36.679528628583348"/>
    <n v="32.2287396703409"/>
    <n v="75.488371960376071"/>
    <n v="69.773824097516069"/>
    <n v="5.9214303316590573E-4"/>
    <n v="8.600003015316081E-7"/>
    <m/>
    <m/>
    <m/>
    <m/>
    <n v="4.4525904548310127E-4"/>
    <n v="5.4743490940830074E-7"/>
    <x v="18"/>
    <x v="30"/>
  </r>
  <r>
    <n v="2026"/>
    <n v="6"/>
    <n v="3"/>
    <x v="19"/>
    <s v="Accidentes Personales"/>
    <n v="3"/>
    <s v="4e07408562bedb8b60ce05c1decfe3ad16b72230967de01f640b7e4729b49fce"/>
    <s v="62494afd1a4895e2be1120874c058412e30b56ad7bf55525b0ac454fd367add2"/>
    <x v="30"/>
    <n v="1095.56475"/>
    <n v="113.8511"/>
    <n v="2156.03251"/>
    <n v="125.44968000000001"/>
    <n v="-30.282630000000001"/>
    <n v="1.4644700000000002"/>
    <n v="45.977360000000004"/>
    <n v="-8.2528899999999972"/>
    <n v="35563119.782749981"/>
    <n v="35274659.092"/>
    <n v="145.131"/>
    <n v="140.405"/>
    <n v="0"/>
    <n v="0"/>
    <n v="-30.107970000000002"/>
    <n v="1.4644699999999999"/>
    <n v="884.96844999999996"/>
    <n v="75.879869999999997"/>
    <n v="0"/>
    <n v="0"/>
    <n v="0"/>
    <n v="0"/>
    <n v="0"/>
    <n v="0"/>
    <s v="Accidentes Personales"/>
    <s v="Accidentes y Enfermedades"/>
    <s v="Accidentes Personales"/>
    <x v="19"/>
    <x v="0"/>
    <n v="17351290.107669998"/>
    <n v="15439688.598989999"/>
    <n v="558940177.29368985"/>
    <n v="533186385.44996989"/>
    <n v="535437122.91273993"/>
    <n v="512068683.5256899"/>
    <n v="3258047.170789999"/>
    <n v="3201354.5602400005"/>
    <n v="762805.7273899999"/>
    <n v="869289.54186999996"/>
    <n v="1514577.4511800001"/>
    <n v="1522406.3372500001"/>
    <n v="3.3626423822904677E-2"/>
    <n v="3.5563414753867423E-3"/>
    <n v="981.71365000000003"/>
    <n v="862.27858141028071"/>
    <n v="7.2334679824161557E-2"/>
    <n v="7.4783648237864691E-3"/>
    <n v="6.3140247393807013E-3"/>
    <n v="7.3739246274337207E-4"/>
    <n v="1.9600751466902438E-4"/>
    <n v="2.0461127985303026E-4"/>
    <n v="2.1352964574276987E-5"/>
    <n v="2.2233560391960238E-5"/>
    <m/>
    <m/>
    <m/>
    <n v="0"/>
    <m/>
    <n v="0"/>
    <m/>
    <n v="0"/>
    <m/>
    <n v="-2167.8218058410212"/>
    <n v="-2.7641113863877056"/>
    <n v="1.286302899137558"/>
    <n v="-3.9699007116286893E-3"/>
    <n v="-2155.895306834555"/>
    <n v="1066.2756538723643"/>
    <n v="-3.4021517942249808"/>
    <n v="1.9299848563261903"/>
    <s v="Resto"/>
    <n v="2025"/>
    <n v="2"/>
    <d v="2026-08-03T00:00:00"/>
    <n v="1.0336597699512124"/>
    <s v="29 Accidentes Personales"/>
    <n v="862.27858141028071"/>
    <n v="830.94324591514203"/>
    <n v="-2167.8218058410207"/>
    <n v="-2100.4859103093659"/>
    <n v="6.0625516635517207E-6"/>
    <n v="1.130736379117611E-7"/>
    <m/>
    <m/>
    <m/>
    <m/>
    <n v="3.5505151268318191E-7"/>
    <n v="1.2647564689555952E-9"/>
    <x v="19"/>
    <x v="30"/>
  </r>
  <r>
    <n v="2026"/>
    <n v="6"/>
    <n v="3"/>
    <x v="19"/>
    <s v="AP Gpo y Col"/>
    <n v="3"/>
    <s v="4e07408562bedb8b60ce05c1decfe3ad16b72230967de01f640b7e4729b49fce"/>
    <s v="62494afd1a4895e2be1120874c058412e30b56ad7bf55525b0ac454fd367add2"/>
    <x v="30"/>
    <n v="1095.56475"/>
    <n v="113.8511"/>
    <n v="2156.03251"/>
    <n v="125.44968000000001"/>
    <n v="-30.282630000000001"/>
    <n v="1.5979000000000001"/>
    <n v="46.023670000000003"/>
    <n v="-7.7541900000000004"/>
    <n v="35563119.782749981"/>
    <n v="35274659.092"/>
    <n v="145.131"/>
    <n v="140.405"/>
    <n v="0"/>
    <n v="0"/>
    <n v="-30.282630000000001"/>
    <n v="1.5979000000000001"/>
    <n v="884.96844999999996"/>
    <n v="75.879869999999997"/>
    <n v="0"/>
    <n v="0"/>
    <n v="0"/>
    <n v="0"/>
    <n v="0"/>
    <n v="0"/>
    <s v="AP Gpo y Col"/>
    <s v="Accidentes y Enfermedades"/>
    <s v="Accidentes Personales"/>
    <x v="21"/>
    <x v="0"/>
    <n v="17351290.107669998"/>
    <n v="15439688.598989999"/>
    <n v="558940177.29368985"/>
    <n v="533186385.44996989"/>
    <n v="535437122.91273993"/>
    <n v="512068683.5256899"/>
    <n v="1426357.1124600004"/>
    <n v="1273418.1079200001"/>
    <n v="614600.88751999999"/>
    <n v="628572.9474200001"/>
    <n v="1514577.4511800001"/>
    <n v="1522406.3372500001"/>
    <n v="7.680858744487265E-2"/>
    <n v="8.940590627061545E-3"/>
    <n v="981.71365000000003"/>
    <n v="862.27858141028071"/>
    <n v="7.2334679824161557E-2"/>
    <n v="7.4783648237864691E-3"/>
    <n v="6.3140247393807013E-3"/>
    <n v="7.3739246274337207E-4"/>
    <n v="1.9600751466902438E-4"/>
    <n v="2.0461127985303026E-4"/>
    <n v="2.1352964574276987E-5"/>
    <n v="2.2233560391960238E-5"/>
    <m/>
    <m/>
    <m/>
    <n v="0"/>
    <m/>
    <n v="0"/>
    <m/>
    <n v="0"/>
    <m/>
    <n v="-1995.1517616872145"/>
    <n v="-2.7641113863877056"/>
    <n v="1.4034998344328689"/>
    <n v="-4.9272024520164012E-3"/>
    <n v="-1995.1517616872145"/>
    <n v="1066.2756538723643"/>
    <n v="-3.4218880910387259"/>
    <n v="2.1058285945930062"/>
    <s v="Resto"/>
    <n v="2025"/>
    <n v="2"/>
    <d v="2026-08-03T00:00:00"/>
    <n v="1.0336597699512124"/>
    <s v="31 AP Gpo y Col"/>
    <n v="862.27858141028071"/>
    <n v="830.94324591514203"/>
    <n v="-1995.1517616872145"/>
    <n v="-1933.4386388827568"/>
    <n v="6.0625516635517207E-6"/>
    <n v="5.899559105276648E-7"/>
    <m/>
    <m/>
    <m/>
    <m/>
    <n v="3.5505151268318191E-7"/>
    <n v="7.9934160760700763E-9"/>
    <x v="21"/>
    <x v="30"/>
  </r>
  <r>
    <n v="2026"/>
    <n v="6"/>
    <n v="106"/>
    <x v="63"/>
    <s v="Gastos Medicos"/>
    <n v="227"/>
    <s v="dfe62e836a0a6f2633422230c81287700a56e2639652c73f264e6562220c207a"/>
    <s v="62494afd1a4895e2be1120874c058412e30b56ad7bf55525b0ac454fd367add2"/>
    <x v="30"/>
    <n v="108.6207"/>
    <n v="0"/>
    <n v="108.6207"/>
    <n v="0.16563999999999998"/>
    <n v="0.27714"/>
    <n v="1.439E-2"/>
    <n v="0.26071"/>
    <n v="1.9949999999999999E-2"/>
    <n v="35563119.782749981"/>
    <n v="35274659.092"/>
    <n v="145.131"/>
    <n v="140.405"/>
    <n v="0"/>
    <n v="0"/>
    <n v="0.27714"/>
    <n v="1.1990000000000001E-2"/>
    <n v="47.110390000000002"/>
    <n v="3.832E-2"/>
    <n v="0"/>
    <n v="0"/>
    <n v="0"/>
    <n v="0"/>
    <n v="0"/>
    <n v="0"/>
    <s v="Gastos Medicos"/>
    <s v="Accidentes y Enfermedades"/>
    <s v="Gastos Medicos"/>
    <x v="22"/>
    <x v="0"/>
    <n v="1328865.4243900001"/>
    <n v="1197283.1268800001"/>
    <n v="558940177.29368985"/>
    <n v="533186385.44996989"/>
    <n v="535437122.91273993"/>
    <n v="512068683.5256899"/>
    <n v="98610475.131789997"/>
    <n v="90208136.069440037"/>
    <n v="71280271.095210001"/>
    <n v="60948248.666680008"/>
    <n v="2971.8252400000001"/>
    <n v="0"/>
    <n v="1.1015127942019511E-4"/>
    <m/>
    <m/>
    <m/>
    <n v="3.6550164033198671"/>
    <m/>
    <n v="8.1739428241848523E-3"/>
    <m/>
    <n v="1.9433331940088157E-5"/>
    <n v="2.0286359565267177E-5"/>
    <m/>
    <m/>
    <m/>
    <m/>
    <m/>
    <n v="0"/>
    <m/>
    <n v="0"/>
    <m/>
    <n v="0"/>
    <m/>
    <n v="1825.9207783182767"/>
    <n v="0.25514473760526307"/>
    <m/>
    <n v="3.8880323509126449E-7"/>
    <n v="2211.4261884904085"/>
    <n v="122839.43110647183"/>
    <n v="0.58827787246083085"/>
    <n v="31.289144050104383"/>
    <s v="Resto"/>
    <n v="2025"/>
    <n v="2"/>
    <d v="2026-08-03T00:00:00"/>
    <n v="1.0336597699512124"/>
    <s v="32 Gastos Medicos"/>
    <m/>
    <m/>
    <n v="1825.9207783182762"/>
    <n v="1763.2057029840464"/>
    <n v="3.0543074022624656E-7"/>
    <n v="1.2133304357905898E-12"/>
    <m/>
    <m/>
    <m/>
    <m/>
    <n v="4.6879938283495217E-10"/>
    <m/>
    <x v="22"/>
    <x v="30"/>
  </r>
  <r>
    <n v="2026"/>
    <n v="6"/>
    <n v="702"/>
    <x v="25"/>
    <s v="GMM. Individual"/>
    <n v="244"/>
    <s v="82c01ce15b431d420eb6a1febfba7d7a2b69e5bcdcb929cb42cd3e9179d43fc4"/>
    <s v="62494afd1a4895e2be1120874c058412e30b56ad7bf55525b0ac454fd367add2"/>
    <x v="30"/>
    <n v="17.091999999999999"/>
    <n v="14.65691"/>
    <n v="17.091999999999999"/>
    <n v="14.65691"/>
    <n v="-0.65920000000000001"/>
    <n v="-0.44983000000000006"/>
    <n v="0.31030000000000008"/>
    <n v="0.29566999999999999"/>
    <n v="35563119.782749981"/>
    <n v="35274659.092"/>
    <n v="145.131"/>
    <n v="140.405"/>
    <n v="0"/>
    <n v="0"/>
    <n v="-0.65920000000000001"/>
    <n v="-0.44983000000000001"/>
    <n v="9.7362299999999991"/>
    <n v="8.3593999999999991"/>
    <n v="0"/>
    <n v="0"/>
    <n v="0"/>
    <n v="0"/>
    <n v="0"/>
    <n v="0"/>
    <s v="GMM. Individual"/>
    <s v="Accidentes y Enfermedades"/>
    <s v="Gastos Medicos"/>
    <x v="23"/>
    <x v="0"/>
    <n v="79341.224719999998"/>
    <n v="92356.402770000001"/>
    <n v="558940177.29368985"/>
    <n v="533186385.44996989"/>
    <n v="535437122.91273993"/>
    <n v="512068683.5256899"/>
    <n v="47491324.482370012"/>
    <n v="42836881.990619987"/>
    <n v="33535124.903859999"/>
    <n v="29112160.675519999"/>
    <n v="79341.224719999998"/>
    <n v="92356.402770000001"/>
    <n v="3.5989731148359498E-5"/>
    <n v="3.4215632228343392E-5"/>
    <n v="2.4350899999999989"/>
    <n v="16.613938408573148"/>
    <n v="2.1542394965944508E-2"/>
    <n v="1.5869944649642618E-2"/>
    <n v="2.1542394965944508E-2"/>
    <n v="1.5869944649642618E-2"/>
    <n v="3.0579301138732006E-6"/>
    <n v="3.1921581953490133E-6"/>
    <n v="2.7489280296665213E-6"/>
    <n v="2.8622937647903787E-6"/>
    <m/>
    <m/>
    <m/>
    <n v="0"/>
    <m/>
    <n v="0"/>
    <m/>
    <n v="0"/>
    <m/>
    <n v="46.544250050018874"/>
    <n v="-3.8567750994617365"/>
    <n v="-3.0690643525818202"/>
    <n v="-1.9657001483961194E-6"/>
    <n v="46.544250050018896"/>
    <n v="16.470440462234137"/>
    <n v="-6.7705877942489039"/>
    <n v="-5.3811278321410629"/>
    <s v="Resto"/>
    <n v="2025"/>
    <n v="2"/>
    <d v="2026-08-03T00:00:00"/>
    <n v="1.0336597699512124"/>
    <s v="33 GMM. Individual"/>
    <n v="16.613938408573148"/>
    <n v="12.816558986403429"/>
    <n v="46.544250050018874"/>
    <n v="41.772229422197213"/>
    <n v="4.8061025310525581E-8"/>
    <n v="1.2952607481311977E-13"/>
    <m/>
    <m/>
    <m/>
    <m/>
    <n v="4.1482433966840367E-8"/>
    <n v="1.1707094887852511E-13"/>
    <x v="23"/>
    <x v="30"/>
  </r>
  <r>
    <n v="2026"/>
    <n v="6"/>
    <n v="127"/>
    <x v="52"/>
    <s v="Daños"/>
    <n v="263"/>
    <s v="4be84111a613654b362415e563cb7607df7b203b5d303802a8a546061bbc7847"/>
    <s v="62494afd1a4895e2be1120874c058412e30b56ad7bf55525b0ac454fd367add2"/>
    <x v="30"/>
    <n v="590912.01783999999"/>
    <n v="833808.04034000007"/>
    <n v="1645650.6582099998"/>
    <n v="1935724.5356599998"/>
    <n v="428689.73336000001"/>
    <n v="573943.75173000002"/>
    <n v="471070.27318000008"/>
    <n v="692699.17254000029"/>
    <n v="35563119.782749981"/>
    <n v="35274659.092"/>
    <n v="145.131"/>
    <n v="140.405"/>
    <n v="0"/>
    <n v="0"/>
    <n v="10570.47885"/>
    <n v="5941.8242"/>
    <n v="3987.09157"/>
    <n v="6847.0122899999997"/>
    <n v="0"/>
    <n v="0"/>
    <n v="0"/>
    <n v="0"/>
    <n v="0"/>
    <n v="0"/>
    <s v="Daños"/>
    <s v="Totales"/>
    <s v="Daños Total"/>
    <x v="28"/>
    <x v="0"/>
    <n v="590912.01783999999"/>
    <n v="833808.04034000007"/>
    <n v="558940177.29368985"/>
    <n v="533186385.44996989"/>
    <n v="535437122.91273993"/>
    <n v="512068683.5256899"/>
    <n v="201069995.49796006"/>
    <n v="200376876.12440008"/>
    <n v="90289903.28847003"/>
    <n v="82104617.787379965"/>
    <n v="590912.01783999999"/>
    <n v="833808.04034000007"/>
    <n v="0.29388373753954505"/>
    <n v="0.41611989190925736"/>
    <n v="-242896.02250000008"/>
    <n v="-29.13092831306291"/>
    <n v="100"/>
    <n v="100"/>
    <n v="100"/>
    <n v="100"/>
    <n v="0.10572008272890909"/>
    <n v="0.1103606740275087"/>
    <n v="0.15638209509725715"/>
    <n v="0.16283128946669298"/>
    <m/>
    <m/>
    <m/>
    <n v="0"/>
    <m/>
    <n v="0"/>
    <m/>
    <n v="0"/>
    <m/>
    <n v="-25.308058138479705"/>
    <n v="72.547133992471174"/>
    <n v="68.83403900686352"/>
    <n v="0.474792549052097"/>
    <n v="77.899555661710735"/>
    <n v="-41.768885447699397"/>
    <n v="265.11753403245763"/>
    <n v="86.779809183021058"/>
    <s v="Resto"/>
    <n v="2025"/>
    <n v="2"/>
    <d v="2026-08-03T00:00:00"/>
    <n v="1.0336597699512124"/>
    <s v="38 Daños Total"/>
    <n v="-29.13092831306291"/>
    <n v="-31.438686357811886"/>
    <n v="-25.308058138479701"/>
    <n v="-27.74030291897142"/>
    <n v="4.6274080234328272E-3"/>
    <n v="8.6367651190212201E-6"/>
    <m/>
    <m/>
    <m/>
    <m/>
    <n v="5.4785466533197437E-3"/>
    <n v="1.7315576444257202E-5"/>
    <x v="28"/>
    <x v="30"/>
  </r>
  <r>
    <n v="2026"/>
    <n v="6"/>
    <n v="125"/>
    <x v="67"/>
    <s v="Automoviles"/>
    <n v="238"/>
    <s v="8ae4c23b80d1e7c8ff79e515fe791ebd68190bae842dda7af193db125f700452"/>
    <s v="62494afd1a4895e2be1120874c058412e30b56ad7bf55525b0ac454fd367add2"/>
    <x v="30"/>
    <n v="1353.7845"/>
    <n v="770.15296000000001"/>
    <n v="2583.9027599999999"/>
    <n v="1787.16038"/>
    <n v="146.53006999999999"/>
    <n v="168.38224"/>
    <n v="211.63551999999999"/>
    <n v="408.19680999999997"/>
    <n v="35563119.782749981"/>
    <n v="35274659.092"/>
    <n v="145.131"/>
    <n v="140.405"/>
    <n v="0"/>
    <n v="0"/>
    <n v="146.53006999999999"/>
    <n v="168.38224"/>
    <n v="1199.2634499999999"/>
    <n v="852.43282999999997"/>
    <n v="0"/>
    <n v="0"/>
    <n v="0"/>
    <n v="0"/>
    <n v="0"/>
    <n v="0"/>
    <s v="Automoviles"/>
    <s v="Totales"/>
    <s v="Automoviles Total"/>
    <x v="29"/>
    <x v="0"/>
    <n v="73788.869449999998"/>
    <n v="71767.872759999998"/>
    <n v="558940177.29368985"/>
    <n v="533186385.44996989"/>
    <n v="535437122.91273993"/>
    <n v="512068683.5256899"/>
    <n v="111867630.92766999"/>
    <n v="104683930.16637003"/>
    <n v="65593449.113900006"/>
    <n v="57891971.036489993"/>
    <n v="1353.7845"/>
    <n v="770.15296000000001"/>
    <n v="1.2101664161238148E-3"/>
    <n v="7.3569358618464774E-4"/>
    <n v="583.63153999999997"/>
    <n v="75.78125"/>
    <n v="100"/>
    <n v="100"/>
    <n v="1.8346730476977107"/>
    <n v="1.0731166054976715"/>
    <n v="2.4220561609201812E-4"/>
    <n v="2.528372505506358E-4"/>
    <n v="1.4444347811882853E-4"/>
    <n v="1.5040032417084189E-4"/>
    <m/>
    <m/>
    <m/>
    <n v="0"/>
    <m/>
    <n v="0"/>
    <m/>
    <n v="0"/>
    <m/>
    <n v="-12.977716652302529"/>
    <n v="10.823736717328348"/>
    <n v="21.863480210476631"/>
    <n v="2.2339131724199665E-4"/>
    <n v="-12.977716652302529"/>
    <n v="40.687149508307876"/>
    <n v="12.218338681129655"/>
    <n v="19.75313878983286"/>
    <s v="Resto"/>
    <n v="2025"/>
    <n v="2"/>
    <d v="2026-08-03T00:00:00"/>
    <n v="1.0336597699512124"/>
    <s v="39 Automoviles Total"/>
    <n v="75.78125"/>
    <n v="70.057164949252765"/>
    <n v="-12.977716652302524"/>
    <n v="-15.811482774641769"/>
    <n v="7.2656807833077991E-6"/>
    <n v="1.4645027547139584E-10"/>
    <m/>
    <m/>
    <m/>
    <m/>
    <n v="5.058075846239306E-6"/>
    <n v="5.4124505275322775E-11"/>
    <x v="29"/>
    <x v="30"/>
  </r>
  <r>
    <n v="2026"/>
    <n v="6"/>
    <n v="18"/>
    <x v="24"/>
    <s v="Automoviles Residentes"/>
    <n v="5"/>
    <s v="ef2d127de37b942baad06145e54b0c619a1f22327b2ebbcfbec78f5564afe39d"/>
    <s v="62494afd1a4895e2be1120874c058412e30b56ad7bf55525b0ac454fd367add2"/>
    <x v="30"/>
    <n v="456.33965999999998"/>
    <n v="409.69051999999999"/>
    <n v="991.35819000000004"/>
    <n v="896.85980999999992"/>
    <n v="96.749920000000003"/>
    <n v="1089.9815100000001"/>
    <n v="799.63913000000002"/>
    <n v="-2936.0383299999994"/>
    <n v="35563119.782749981"/>
    <n v="35274659.092"/>
    <n v="145.131"/>
    <n v="140.405"/>
    <n v="0"/>
    <n v="0"/>
    <n v="96.749920000000003"/>
    <n v="1089.9815100000001"/>
    <n v="472.90588000000002"/>
    <n v="449.42703"/>
    <n v="0"/>
    <n v="0"/>
    <n v="0"/>
    <n v="0"/>
    <n v="0"/>
    <n v="0"/>
    <s v="Automoviles Residentes"/>
    <s v="Automóviles"/>
    <s v="Automóviles"/>
    <x v="30"/>
    <x v="0"/>
    <n v="12682763.976389999"/>
    <n v="13516428.326850001"/>
    <n v="558940177.29368985"/>
    <n v="533186385.44996989"/>
    <n v="535437122.91273993"/>
    <n v="512068683.5256899"/>
    <n v="70203684.327219978"/>
    <n v="63495573.047850005"/>
    <n v="41862778.105490007"/>
    <n v="35779806.134049997"/>
    <n v="456.33965999999998"/>
    <n v="409.69051999999999"/>
    <n v="6.5002238041097225E-4"/>
    <n v="6.4522690375793431E-4"/>
    <n v="46.649139999999989"/>
    <n v="11.38643383791258"/>
    <n v="100"/>
    <n v="100"/>
    <n v="3.5981089047270264E-3"/>
    <n v="3.0310560607654125E-3"/>
    <n v="8.1643739086628694E-5"/>
    <n v="8.5227497398302277E-5"/>
    <n v="7.6838143504780513E-5"/>
    <n v="8.0006946954694271E-5"/>
    <m/>
    <m/>
    <m/>
    <n v="0"/>
    <m/>
    <n v="0"/>
    <m/>
    <n v="0"/>
    <m/>
    <n v="-91.123709979263779"/>
    <n v="21.201295543762296"/>
    <n v="266.04997108549162"/>
    <n v="2.3111203885274861E-4"/>
    <n v="-91.123709979263779"/>
    <n v="5.2241739888230665"/>
    <n v="20.458599499756698"/>
    <n v="242.52691476967908"/>
    <s v="Resto"/>
    <n v="2025"/>
    <n v="2"/>
    <d v="2026-08-03T00:00:00"/>
    <n v="1.0336597699512124"/>
    <s v="41 Automoviles Residentes"/>
    <n v="11.38643383791258"/>
    <n v="7.7592812218762148"/>
    <n v="-91.123709979263779"/>
    <n v="-91.412754681208924"/>
    <n v="2.7876018641110949E-6"/>
    <n v="4.225290950351467E-11"/>
    <m/>
    <m/>
    <m/>
    <m/>
    <n v="2.5383200037277984E-6"/>
    <n v="4.1631775733305061E-11"/>
    <x v="30"/>
    <x v="30"/>
  </r>
  <r>
    <n v="2026"/>
    <n v="6"/>
    <n v="93"/>
    <x v="64"/>
    <s v="Daños Sin Autos"/>
    <n v="220"/>
    <s v="36790ecd55c2030dc553685bef719df653f413a20cdad1bfd1dc934c76686ddd"/>
    <s v="62494afd1a4895e2be1120874c058412e30b56ad7bf55525b0ac454fd367add2"/>
    <x v="30"/>
    <n v="412234.26257999998"/>
    <n v="540443.02893999999"/>
    <n v="773773.86363000004"/>
    <n v="759332.10073999991"/>
    <n v="66905.617259999999"/>
    <n v="90274.905869999988"/>
    <n v="126384.73648999998"/>
    <n v="210586.06446999998"/>
    <n v="35563119.782749981"/>
    <n v="35274659.092"/>
    <n v="145.131"/>
    <n v="140.405"/>
    <n v="502.73422999999997"/>
    <n v="1613.5235"/>
    <n v="27500.755169999997"/>
    <n v="17530.066200000001"/>
    <n v="44443.958559999999"/>
    <n v="53681.021000000001"/>
    <n v="0"/>
    <n v="0"/>
    <n v="0"/>
    <n v="0"/>
    <n v="0"/>
    <n v="0"/>
    <s v="Daños Sin Autos"/>
    <s v="Totales"/>
    <s v="Daños Sin Autos Total"/>
    <x v="34"/>
    <x v="0"/>
    <n v="413334.64854999998"/>
    <n v="541187.50646000006"/>
    <n v="558940177.29368985"/>
    <n v="533186385.44996989"/>
    <n v="535437122.91273993"/>
    <n v="512068683.5256899"/>
    <n v="89202364.570290014"/>
    <n v="95692945.958029971"/>
    <n v="24696454.174569987"/>
    <n v="24212646.750889998"/>
    <n v="413334.64854999998"/>
    <n v="541187.50646000006"/>
    <n v="0.46213378374646791"/>
    <n v="0.56476788704679781"/>
    <n v="-128208.76636000001"/>
    <n v="-23.722901304039901"/>
    <n v="99.733778435013804"/>
    <n v="99.862436306989082"/>
    <n v="99.733778435013804"/>
    <n v="99.862436306989082"/>
    <n v="7.3752841417838416E-2"/>
    <n v="7.6990228159279445E-2"/>
    <n v="0.1013609956458108"/>
    <n v="0.10554112101114001"/>
    <m/>
    <m/>
    <m/>
    <n v="0"/>
    <m/>
    <n v="0"/>
    <m/>
    <n v="0"/>
    <m/>
    <n v="-25.886804738021929"/>
    <n v="16.229999137205635"/>
    <n v="16.703870905146285"/>
    <n v="0.27091183530667701"/>
    <n v="56.877645847110344"/>
    <n v="-17.207315114218858"/>
    <n v="61.87737560072101"/>
    <n v="32.655985064069483"/>
    <s v="Resto"/>
    <n v="2025"/>
    <n v="2"/>
    <d v="2026-08-03T00:00:00"/>
    <n v="1.0336597699512124"/>
    <s v="46 Daños Sin Autos Total"/>
    <n v="-23.722901304039901"/>
    <n v="-26.206764630531875"/>
    <n v="-25.886804738021922"/>
    <n v="-28.300203397220216"/>
    <n v="2.175776108386649E-3"/>
    <n v="2.1356763407982713E-5"/>
    <m/>
    <m/>
    <m/>
    <m/>
    <n v="2.1490848840478123E-3"/>
    <n v="3.1896276623930455E-5"/>
    <x v="34"/>
    <x v="30"/>
  </r>
  <r>
    <n v="2026"/>
    <n v="6"/>
    <n v="18"/>
    <x v="24"/>
    <s v="Responsabilidad Civil y Riesgos Profesionales"/>
    <n v="5"/>
    <s v="ef2d127de37b942baad06145e54b0c619a1f22327b2ebbcfbec78f5564afe39d"/>
    <s v="62494afd1a4895e2be1120874c058412e30b56ad7bf55525b0ac454fd367add2"/>
    <x v="30"/>
    <n v="20017.81337"/>
    <n v="27140.00921"/>
    <n v="42549.544180000004"/>
    <n v="48116.674480000001"/>
    <n v="-5177.8203000000012"/>
    <n v="-18265.386099999992"/>
    <n v="-7832.3162499999999"/>
    <n v="-616.60270999999727"/>
    <n v="35563119.782749981"/>
    <n v="35274659.092"/>
    <n v="145.131"/>
    <n v="140.405"/>
    <n v="0"/>
    <n v="0"/>
    <n v="-5076.1600799999997"/>
    <n v="-18367.046320000001"/>
    <n v="28414.691850000003"/>
    <n v="19595.230889999999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2682763.976389999"/>
    <n v="13516428.326850001"/>
    <n v="558940177.29368985"/>
    <n v="533186385.44996989"/>
    <n v="535437122.91273993"/>
    <n v="512068683.5256899"/>
    <n v="12032871.974339999"/>
    <n v="12141199.838969996"/>
    <n v="5707796.6931599993"/>
    <n v="3790374.5277900007"/>
    <n v="20017.81337"/>
    <n v="27140.00921"/>
    <n v="0.16635939792834017"/>
    <n v="0.22353646731756976"/>
    <n v="-7122.1958400000003"/>
    <n v="-26.242422339988593"/>
    <n v="100"/>
    <n v="100"/>
    <n v="0.15783478591310851"/>
    <n v="0.20079275792175916"/>
    <n v="3.5813874513232259E-3"/>
    <n v="3.7385927335602948E-3"/>
    <n v="5.0901542032240447E-3"/>
    <n v="5.3000720573529109E-3"/>
    <m/>
    <m/>
    <m/>
    <n v="0"/>
    <m/>
    <n v="0"/>
    <m/>
    <n v="0"/>
    <m/>
    <n v="-71.652281141760241"/>
    <n v="-25.866063412099848"/>
    <n v="-67.300589173234087"/>
    <n v="-9.0714869122877115E-2"/>
    <n v="-72.362676112639107"/>
    <n v="45.008201278714324"/>
    <n v="-17.864561427577119"/>
    <n v="-93.732227107225484"/>
    <s v="Resto"/>
    <n v="2025"/>
    <n v="2"/>
    <d v="2026-08-03T00:00:00"/>
    <n v="1.0336597699512124"/>
    <s v="46 Responsabilidad Civil y Riesgos Profesionales"/>
    <n v="-26.242422339988593"/>
    <n v="-28.644240780026987"/>
    <n v="-71.652281141760241"/>
    <n v="-72.575387296365662"/>
    <n v="1.1964513923392856E-4"/>
    <n v="2.7675449279079831E-6"/>
    <m/>
    <m/>
    <m/>
    <m/>
    <n v="1.361812804895816E-4"/>
    <n v="4.9968552220818936E-6"/>
    <x v="35"/>
    <x v="30"/>
  </r>
  <r>
    <n v="2026"/>
    <n v="6"/>
    <n v="18"/>
    <x v="24"/>
    <s v="RC General"/>
    <n v="5"/>
    <s v="ef2d127de37b942baad06145e54b0c619a1f22327b2ebbcfbec78f5564afe39d"/>
    <s v="62494afd1a4895e2be1120874c058412e30b56ad7bf55525b0ac454fd367add2"/>
    <x v="30"/>
    <n v="20017.81337"/>
    <n v="27140.00921"/>
    <n v="42549.544180000004"/>
    <n v="48116.674480000001"/>
    <n v="-5177.8203000000012"/>
    <n v="-18265.386099999992"/>
    <n v="-7832.3162499999999"/>
    <n v="-616.60270999999727"/>
    <n v="35563119.782749981"/>
    <n v="35274659.092"/>
    <n v="145.131"/>
    <n v="140.405"/>
    <n v="0"/>
    <n v="0"/>
    <n v="-5076.1600799999997"/>
    <n v="-18367.046320000001"/>
    <n v="28414.691850000003"/>
    <n v="19595.230889999999"/>
    <n v="0"/>
    <n v="0"/>
    <n v="0"/>
    <n v="0"/>
    <n v="0"/>
    <n v="0"/>
    <s v="RC General"/>
    <s v="Daños Sin Autos"/>
    <s v="Responsabilidad Civil y Riesgos Profesionales"/>
    <x v="36"/>
    <x v="0"/>
    <n v="12682763.976389999"/>
    <n v="13516428.326850001"/>
    <n v="558940177.29368985"/>
    <n v="533186385.44996989"/>
    <n v="535437122.91273993"/>
    <n v="512068683.5256899"/>
    <n v="8729513.125500001"/>
    <n v="9582692.5877899975"/>
    <n v="5055557.2443700004"/>
    <n v="2932303.7598800003"/>
    <n v="20017.81337"/>
    <n v="27140.00921"/>
    <n v="0.22931191101054033"/>
    <n v="0.28321903224341194"/>
    <n v="-7122.1958400000003"/>
    <n v="-26.242422339988593"/>
    <n v="100"/>
    <n v="100"/>
    <n v="0.15783478591310851"/>
    <n v="0.20079275792175916"/>
    <n v="3.5813874513232259E-3"/>
    <n v="3.7385927335602948E-3"/>
    <n v="5.0901542032240447E-3"/>
    <n v="5.3000720573529109E-3"/>
    <m/>
    <m/>
    <m/>
    <n v="0"/>
    <m/>
    <n v="0"/>
    <m/>
    <n v="0"/>
    <m/>
    <n v="-71.652281141760241"/>
    <n v="-25.866063412099848"/>
    <n v="-67.300589173234087"/>
    <n v="-0.1024183893034968"/>
    <n v="-72.362676112639107"/>
    <n v="45.008201278714324"/>
    <n v="-17.864561427577119"/>
    <n v="-93.732227107225484"/>
    <s v="Resto"/>
    <n v="2025"/>
    <n v="2"/>
    <d v="2026-08-03T00:00:00"/>
    <n v="1.0336597699512124"/>
    <s v="47 RC General"/>
    <n v="-26.242422339988593"/>
    <n v="-28.644240780026987"/>
    <n v="-71.652281141760241"/>
    <n v="-72.575387296365662"/>
    <n v="1.1964513923392856E-4"/>
    <n v="5.2583952531305963E-6"/>
    <m/>
    <m/>
    <m/>
    <m/>
    <n v="1.361812804895816E-4"/>
    <n v="8.0213020224894814E-6"/>
    <x v="36"/>
    <x v="30"/>
  </r>
  <r>
    <n v="2026"/>
    <n v="6"/>
    <n v="107"/>
    <x v="71"/>
    <s v="Incendio"/>
    <n v="70"/>
    <s v="ff5a1ae012afa5d4c889c50ad427aaf545d31a4fac04ffc1c4d03d403ba4250a"/>
    <s v="62494afd1a4895e2be1120874c058412e30b56ad7bf55525b0ac454fd367add2"/>
    <x v="30"/>
    <n v="7887.9884000000002"/>
    <n v="11668.032740000001"/>
    <n v="14225.36838"/>
    <n v="22173.721810000003"/>
    <n v="-292.24478000000011"/>
    <n v="467.03994000000006"/>
    <n v="518.07492999999999"/>
    <n v="3202.6932200000019"/>
    <n v="35563119.782749981"/>
    <n v="35274659.092"/>
    <n v="145.131"/>
    <n v="140.405"/>
    <n v="0"/>
    <n v="0"/>
    <n v="-210.90362999999999"/>
    <n v="500.58163999999999"/>
    <n v="1241.9776000000002"/>
    <n v="2502.56484"/>
    <n v="0"/>
    <n v="0"/>
    <n v="0"/>
    <n v="0"/>
    <n v="0"/>
    <n v="0"/>
    <s v="Incendio"/>
    <s v="Daños Sin Autos"/>
    <s v="Incendio"/>
    <x v="43"/>
    <x v="0"/>
    <n v="189836.06152000002"/>
    <n v="455455.20262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4.18976396362752E-2"/>
    <n v="5.5166703798377265E-2"/>
    <n v="-3780.0443400000004"/>
    <n v="-32.396586676015794"/>
    <m/>
    <m/>
    <n v="4.1551580541871749"/>
    <n v="2.5618398193455247"/>
    <n v="1.4112401864171827E-3"/>
    <n v="1.4731866847576618E-3"/>
    <n v="2.1883590913809705E-3"/>
    <n v="2.2786069750767384E-3"/>
    <m/>
    <m/>
    <m/>
    <n v="0"/>
    <m/>
    <n v="0"/>
    <m/>
    <n v="0"/>
    <m/>
    <n v="-162.57383040945066"/>
    <n v="-3.7049342009681472"/>
    <n v="4.0027307979596918"/>
    <n v="-3.7038328940690998E-3"/>
    <n v="-142.13171501855322"/>
    <n v="-50.371811345355574"/>
    <n v="-16.981274863572416"/>
    <n v="20.002744064765171"/>
    <s v="Resto"/>
    <n v="2025"/>
    <n v="2"/>
    <d v="2026-08-03T00:00:00"/>
    <n v="1.0336597699512124"/>
    <s v="54 Incendio"/>
    <n v="-32.396586676015794"/>
    <n v="-34.598002854290236"/>
    <n v="-162.57383040945064"/>
    <n v="-160.53619597907351"/>
    <n v="4.0000338741091177E-5"/>
    <n v="1.7554122070911788E-7"/>
    <m/>
    <m/>
    <m/>
    <m/>
    <n v="6.2756744142006268E-5"/>
    <n v="3.0433652079778922E-7"/>
    <x v="43"/>
    <x v="30"/>
  </r>
  <r>
    <n v="2026"/>
    <n v="6"/>
    <n v="107"/>
    <x v="71"/>
    <s v="Riesgos Catastroficos"/>
    <n v="70"/>
    <s v="ff5a1ae012afa5d4c889c50ad427aaf545d31a4fac04ffc1c4d03d403ba4250a"/>
    <s v="62494afd1a4895e2be1120874c058412e30b56ad7bf55525b0ac454fd367add2"/>
    <x v="30"/>
    <n v="5083.4767699999993"/>
    <n v="8749.8330900000001"/>
    <n v="9636.731749999999"/>
    <n v="15980.032729999999"/>
    <n v="-7466.5472300000001"/>
    <n v="486.93560999999994"/>
    <n v="-4806.7566000000024"/>
    <n v="11039.667900000006"/>
    <n v="35563119.782749981"/>
    <n v="35274659.092"/>
    <n v="145.131"/>
    <n v="140.405"/>
    <n v="0"/>
    <n v="0"/>
    <n v="-404.35086000000001"/>
    <n v="809.46332999999993"/>
    <n v="1075.9480700000001"/>
    <n v="1424.0408400000001"/>
    <n v="0"/>
    <n v="0"/>
    <n v="0"/>
    <n v="0"/>
    <n v="0"/>
    <n v="0"/>
    <s v="Riesgos Catastroficos"/>
    <s v="Daños Sin Autos"/>
    <s v="Riesgos Catastroficos"/>
    <x v="44"/>
    <x v="0"/>
    <n v="189836.06152000002"/>
    <n v="455455.20262"/>
    <n v="558940177.29368985"/>
    <n v="533186385.44996989"/>
    <n v="535437122.91273993"/>
    <n v="512068683.5256899"/>
    <n v="23861872.30387"/>
    <n v="25393145.209070001"/>
    <n v="2047024.05226"/>
    <n v="2089187.4729500005"/>
    <n v="5083.4767699999993"/>
    <n v="8749.8330900000001"/>
    <n v="2.1303763197054505E-2"/>
    <n v="3.4457460932703639E-2"/>
    <n v="-3666.3563200000008"/>
    <n v="-41.902014384596683"/>
    <n v="100"/>
    <n v="100"/>
    <n v="2.6778246078732697"/>
    <n v="1.921118265784802"/>
    <n v="9.0948494606587116E-4"/>
    <n v="9.4940685889432672E-4"/>
    <n v="1.6410458572785553E-3"/>
    <n v="1.7087225545127545E-3"/>
    <m/>
    <m/>
    <m/>
    <n v="0"/>
    <m/>
    <n v="0"/>
    <m/>
    <n v="0"/>
    <m/>
    <n v="-1633.3746550185558"/>
    <n v="-146.87875184290456"/>
    <n v="5.5650845563729483"/>
    <n v="-0.36475131895771423"/>
    <n v="-149.95295586768583"/>
    <n v="-24.444015945497743"/>
    <n v="-37.580889940162251"/>
    <n v="56.842704735911923"/>
    <s v="Resto"/>
    <n v="2025"/>
    <n v="2"/>
    <d v="2026-08-03T00:00:00"/>
    <n v="1.0336597699512124"/>
    <s v="55 Riesgos Catastroficos"/>
    <n v="-41.902014384596683"/>
    <n v="-43.793898820164515"/>
    <n v="-1633.3746550185558"/>
    <n v="-1583.4423275377442"/>
    <n v="2.7097543210127282E-5"/>
    <n v="4.5385032635617398E-8"/>
    <m/>
    <m/>
    <m/>
    <m/>
    <n v="4.5227176295015308E-5"/>
    <n v="1.1873166139287974E-7"/>
    <x v="44"/>
    <x v="30"/>
  </r>
  <r>
    <n v="2026"/>
    <n v="6"/>
    <n v="105"/>
    <x v="35"/>
    <s v="Terremoto y Erupcion Volcanica"/>
    <n v="226"/>
    <s v="8f1f64db81c40ea10e1e9080c9ae60a7acb8925968c431ee16784dea9841c66f"/>
    <s v="62494afd1a4895e2be1120874c058412e30b56ad7bf55525b0ac454fd367add2"/>
    <x v="30"/>
    <n v="4215.40524"/>
    <n v="-1660.36464"/>
    <n v="308667.16723000002"/>
    <n v="240652.01741"/>
    <n v="4269.9001899999994"/>
    <n v="742.18309999999997"/>
    <n v="4693.6002600000002"/>
    <n v="-2690.7585899999999"/>
    <n v="35563119.782749981"/>
    <n v="35274659.092"/>
    <n v="145.131"/>
    <n v="140.405"/>
    <n v="0"/>
    <n v="0"/>
    <n v="297.43693000000002"/>
    <n v="218.36913000000001"/>
    <n v="221.18376000000001"/>
    <n v="-73.486229999999992"/>
    <n v="0"/>
    <n v="0"/>
    <n v="0"/>
    <n v="0"/>
    <n v="0"/>
    <n v="0"/>
    <s v="Terremoto y Erupcion Volcanica"/>
    <s v="Daños Sin Autos"/>
    <s v="Riesgos Catastroficos"/>
    <x v="45"/>
    <x v="0"/>
    <n v="1100860.8072800001"/>
    <n v="1102266.38717"/>
    <n v="558940177.29368985"/>
    <n v="533186385.44996989"/>
    <n v="535437122.91273993"/>
    <n v="512068683.5256899"/>
    <n v="9433065.3521900009"/>
    <n v="9697566.7351200003"/>
    <n v="907474.54581000016"/>
    <n v="276437.41434000002"/>
    <n v="4908.6523699999998"/>
    <n v="-1933.4668300000001"/>
    <n v="4.4687544108038456E-2"/>
    <n v="-1.7121456189488696E-2"/>
    <n v="5875.7698799999998"/>
    <n v="-353.88430579923693"/>
    <n v="85.877037570700892"/>
    <n v="85.874999986423347"/>
    <n v="0.3829190041214563"/>
    <n v="-0.1506318852979707"/>
    <n v="7.5417824862946921E-4"/>
    <n v="7.8728296182911162E-4"/>
    <n v="-3.1140417034444248E-4"/>
    <n v="-3.242464718928084E-4"/>
    <m/>
    <m/>
    <m/>
    <n v="0"/>
    <m/>
    <n v="0"/>
    <m/>
    <n v="0"/>
    <m/>
    <n v="475.31627842239999"/>
    <n v="101.2927570873352"/>
    <n v="-44.700006379321586"/>
    <n v="0.47052561525995656"/>
    <n v="36.208323035403403"/>
    <n v="-400.98667464639294"/>
    <n v="134.47503107823107"/>
    <n v="-297.15652850881048"/>
    <s v="Resto"/>
    <n v="2025"/>
    <n v="2"/>
    <d v="2026-08-03T00:00:00"/>
    <n v="1.0336597699512124"/>
    <s v="56 Terremoto y Erupcion Volcanica"/>
    <n v="-353.88430579923693"/>
    <n v="-345.61689753217348"/>
    <n v="475.31627842239999"/>
    <n v="456.58186102140189"/>
    <n v="8.6794175852850835E-4"/>
    <n v="1.9969765984078825E-7"/>
    <m/>
    <m/>
    <m/>
    <m/>
    <n v="6.8110068365004935E-4"/>
    <n v="2.9314426204858072E-8"/>
    <x v="45"/>
    <x v="30"/>
  </r>
  <r>
    <n v="2026"/>
    <n v="6"/>
    <n v="126"/>
    <x v="45"/>
    <s v="Huracan y Otros Riesgos Hidrometeorologicos"/>
    <n v="239"/>
    <s v="79bf08685d3138f9b109c3546780f056bc954fd69377b84a2cf23622e464897b"/>
    <s v="62494afd1a4895e2be1120874c058412e30b56ad7bf55525b0ac454fd367add2"/>
    <x v="30"/>
    <n v="3688.2021600000003"/>
    <n v="3991.7319600000001"/>
    <n v="7368.7449299999998"/>
    <n v="7998.2422599999991"/>
    <n v="-1199.8284900000001"/>
    <n v="15.760480000000001"/>
    <n v="4267.0494900000003"/>
    <n v="2580.4182299999998"/>
    <n v="35563119.782749981"/>
    <n v="35274659.092"/>
    <n v="145.131"/>
    <n v="140.405"/>
    <n v="0"/>
    <n v="0"/>
    <n v="-13.171860000000001"/>
    <n v="-8.8217700000000008"/>
    <n v="-370.52168999999998"/>
    <n v="-262.95040999999998"/>
    <n v="0"/>
    <n v="0"/>
    <n v="0"/>
    <n v="0"/>
    <n v="0"/>
    <n v="0"/>
    <s v="Huracan y Otros Riesgos Hidrometeorologicos"/>
    <s v="Daños Sin Autos"/>
    <s v="Riesgos Catastroficos"/>
    <x v="46"/>
    <x v="0"/>
    <n v="512336.66523000004"/>
    <n v="508175.23067999998"/>
    <n v="558940177.29368985"/>
    <n v="533186385.44996989"/>
    <n v="535437122.91273993"/>
    <n v="512068683.5256899"/>
    <n v="14428806.951679999"/>
    <n v="15695578.629980002"/>
    <n v="1139589.9410999997"/>
    <n v="1835326.74049"/>
    <n v="15560.53903"/>
    <n v="16933.39748"/>
    <n v="2.5561379900301249E-2"/>
    <n v="2.5432206445549093E-2"/>
    <n v="-303.5297999999998"/>
    <n v="-7.6039624664577925"/>
    <n v="23.702277619620485"/>
    <n v="23.57313093674572"/>
    <n v="0.71987862870292119"/>
    <n v="0.78550305465667403"/>
    <n v="6.5985633343764252E-4"/>
    <n v="6.8882077879405196E-4"/>
    <n v="7.4865601765717877E-4"/>
    <n v="7.7953057635084602E-4"/>
    <m/>
    <m/>
    <m/>
    <n v="0"/>
    <m/>
    <n v="0"/>
    <m/>
    <n v="0"/>
    <m/>
    <n v="-7712.893071784616"/>
    <n v="-32.531527230600616"/>
    <n v="0.39482811365921477"/>
    <n v="-0.10528598460967939"/>
    <n v="49.310852584005247"/>
    <n v="40.909341042670363"/>
    <n v="3.5549497790534206"/>
    <n v="3.3549177580670069"/>
    <s v="Resto"/>
    <n v="2025"/>
    <n v="2"/>
    <d v="2026-08-03T00:00:00"/>
    <n v="1.0336597699512124"/>
    <s v="57 Huracan y Otros Riesgos Hidrometeorologicos"/>
    <n v="-7.6039624664577925"/>
    <n v="-10.612717821161594"/>
    <n v="-7712.8930717846142"/>
    <n v="-7464.9892286549348"/>
    <n v="2.0720187022439569E-5"/>
    <n v="6.5338414240752471E-8"/>
    <m/>
    <m/>
    <m/>
    <m/>
    <n v="2.2636869326566247E-5"/>
    <n v="6.4679712468902889E-8"/>
    <x v="46"/>
    <x v="30"/>
  </r>
  <r>
    <n v="2026"/>
    <n v="6"/>
    <n v="128"/>
    <x v="73"/>
    <s v="Diversos"/>
    <n v="267"/>
    <s v="8acc23987b8960d83c44541f9f0eb46454cea080ea94d916f56fccf033db866f"/>
    <s v="62494afd1a4895e2be1120874c058412e30b56ad7bf55525b0ac454fd367add2"/>
    <x v="30"/>
    <n v="56655.80042"/>
    <n v="57592.95465"/>
    <n v="118809.47762999999"/>
    <n v="105524.52160000001"/>
    <n v="9602.7232699999986"/>
    <n v="4596.9853299999995"/>
    <n v="25353.552140000003"/>
    <n v="7158.733119999999"/>
    <n v="35563119.782749981"/>
    <n v="35274659.092"/>
    <n v="145.131"/>
    <n v="140.405"/>
    <n v="0"/>
    <n v="0"/>
    <n v="9553.6641500000005"/>
    <n v="5179.8507800000007"/>
    <n v="49710.74697"/>
    <n v="49868.052149999996"/>
    <n v="0"/>
    <n v="0"/>
    <n v="0"/>
    <n v="0"/>
    <n v="0"/>
    <n v="0"/>
    <s v="Diversos"/>
    <s v="Daños Sin Autos"/>
    <s v="Diversos"/>
    <x v="52"/>
    <x v="0"/>
    <n v="56717.352930000001"/>
    <n v="57593.781419999999"/>
    <n v="558940177.29368985"/>
    <n v="533186385.44996989"/>
    <n v="535437122.91273993"/>
    <n v="512068683.5256899"/>
    <n v="18731365.569540001"/>
    <n v="19037256.571589999"/>
    <n v="4255932.8630999988"/>
    <n v="5127603.960119999"/>
    <n v="56655.80042"/>
    <n v="57592.95465"/>
    <n v="0.30246486947075973"/>
    <n v="0.30252759599798684"/>
    <n v="-937.1542300000001"/>
    <n v="-1.6272029030203639"/>
    <n v="100"/>
    <n v="100"/>
    <n v="99.891474995181866"/>
    <n v="99.998564480435874"/>
    <n v="1.0136290558735545E-2"/>
    <n v="1.0581223825459929E-2"/>
    <n v="1.0801655147551414E-2"/>
    <n v="1.1247115182569182E-2"/>
    <m/>
    <m/>
    <m/>
    <n v="0"/>
    <m/>
    <n v="0"/>
    <m/>
    <n v="0"/>
    <m/>
    <n v="108.89175363106935"/>
    <n v="16.949232380115049"/>
    <n v="7.9818536102835624"/>
    <n v="0.22563145563826931"/>
    <n v="84.438983973974629"/>
    <n v="-0.3154427999851106"/>
    <n v="19.218508536525416"/>
    <n v="10.38711270377943"/>
    <s v="Resto"/>
    <n v="2025"/>
    <n v="2"/>
    <d v="2026-08-03T00:00:00"/>
    <n v="1.0336597699512124"/>
    <s v="63 Diversos"/>
    <n v="-1.6272029030203639"/>
    <n v="-4.8305835665610539"/>
    <n v="108.89175363106934"/>
    <n v="102.08946860815604"/>
    <n v="3.3408058223178991E-4"/>
    <n v="9.1484997263963731E-6"/>
    <m/>
    <m/>
    <m/>
    <m/>
    <n v="2.9865872132355464E-4"/>
    <n v="9.1522946340321155E-6"/>
    <x v="52"/>
    <x v="30"/>
  </r>
  <r>
    <n v="2026"/>
    <n v="6"/>
    <n v="93"/>
    <x v="64"/>
    <s v="Miscelaneos"/>
    <n v="220"/>
    <s v="36790ecd55c2030dc553685bef719df653f413a20cdad1bfd1dc934c76686ddd"/>
    <s v="62494afd1a4895e2be1120874c058412e30b56ad7bf55525b0ac454fd367add2"/>
    <x v="30"/>
    <n v="15633.50886"/>
    <n v="19438.21718"/>
    <n v="23562.893519999998"/>
    <n v="25804.61822"/>
    <n v="5931.0935699999991"/>
    <n v="2886.8271399999994"/>
    <n v="12288.68024"/>
    <n v="6962.6861700000009"/>
    <n v="35563119.782749981"/>
    <n v="35274659.092"/>
    <n v="145.131"/>
    <n v="140.405"/>
    <n v="0"/>
    <n v="0"/>
    <n v="6038.2248499999996"/>
    <n v="2114.9001400000002"/>
    <n v="3036.54493"/>
    <n v="5720.4343600000002"/>
    <n v="0"/>
    <n v="0"/>
    <n v="0"/>
    <n v="0"/>
    <n v="0"/>
    <n v="0"/>
    <s v="Miscelaneos"/>
    <s v="Daños Sin Autos"/>
    <s v="Diversos"/>
    <x v="53"/>
    <x v="0"/>
    <n v="413334.64854999998"/>
    <n v="541187.50646000006"/>
    <n v="558940177.29368985"/>
    <n v="533186385.44996989"/>
    <n v="535437122.91273993"/>
    <n v="512068683.5256899"/>
    <n v="8825960.7029900011"/>
    <n v="9299326.5157200005"/>
    <n v="1450320.2206299996"/>
    <n v="1811773.9441199994"/>
    <n v="60364.614929999996"/>
    <n v="76927.86056999999"/>
    <n v="0.17713095929266692"/>
    <n v="0.2090282252928829"/>
    <n v="-3804.7083199999997"/>
    <n v="-19.573339904416066"/>
    <n v="25.898465314702872"/>
    <n v="25.268110975622836"/>
    <n v="3.7822884954946754"/>
    <n v="3.5917712341788337"/>
    <n v="2.796991430405891E-3"/>
    <n v="2.9197655879657394E-3"/>
    <n v="3.6456702028495312E-3"/>
    <n v="3.796017566660041E-3"/>
    <m/>
    <m/>
    <m/>
    <n v="0"/>
    <m/>
    <n v="0"/>
    <m/>
    <n v="0"/>
    <m/>
    <n v="105.45371379597049"/>
    <n v="37.93833887909409"/>
    <n v="14.851295842965778"/>
    <n v="0.40895062246485209"/>
    <n v="185.50874510793682"/>
    <n v="-46.917581097810199"/>
    <n v="198.85181972262137"/>
    <n v="36.970971204361483"/>
    <s v="Resto"/>
    <n v="2025"/>
    <n v="2"/>
    <d v="2026-08-03T00:00:00"/>
    <n v="1.0336597699512124"/>
    <s v="64 Miscelaneos"/>
    <n v="-19.573339904416066"/>
    <n v="-22.192328236417701"/>
    <n v="105.45371379597049"/>
    <n v="98.76338401529128"/>
    <n v="6.6256542350452794E-5"/>
    <n v="3.1375376739940421E-6"/>
    <m/>
    <m/>
    <m/>
    <m/>
    <n v="7.3033017965633691E-5"/>
    <n v="4.369279896909221E-6"/>
    <x v="53"/>
    <x v="30"/>
  </r>
  <r>
    <n v="2026"/>
    <n v="6"/>
    <n v="128"/>
    <x v="73"/>
    <s v="Tecnicos"/>
    <n v="267"/>
    <s v="8acc23987b8960d83c44541f9f0eb46454cea080ea94d916f56fccf033db866f"/>
    <s v="62494afd1a4895e2be1120874c058412e30b56ad7bf55525b0ac454fd367add2"/>
    <x v="30"/>
    <n v="15890.55062"/>
    <n v="14676.4854"/>
    <n v="37117.847429999994"/>
    <n v="27290.047709999999"/>
    <n v="5926.7329199999986"/>
    <n v="-3378.3263700000002"/>
    <n v="7301.3126599999996"/>
    <n v="-2537.62725"/>
    <n v="35563119.782749981"/>
    <n v="35274659.092"/>
    <n v="145.131"/>
    <n v="140.405"/>
    <n v="0"/>
    <n v="0"/>
    <n v="5877.6737999999996"/>
    <n v="-2795.46092"/>
    <n v="11191.79617"/>
    <n v="9742.0467499999995"/>
    <n v="0"/>
    <n v="0"/>
    <n v="0"/>
    <n v="0"/>
    <n v="0"/>
    <n v="0"/>
    <s v="Tecnicos"/>
    <s v="Daños Sin Autos"/>
    <s v="Diversos"/>
    <x v="54"/>
    <x v="0"/>
    <n v="56717.352930000001"/>
    <n v="57593.781419999999"/>
    <n v="558940177.29368985"/>
    <n v="533186385.44996989"/>
    <n v="535437122.91273993"/>
    <n v="512068683.5256899"/>
    <n v="9905404.8665500041"/>
    <n v="9737930.0558699984"/>
    <n v="2805612.6424699998"/>
    <n v="3315830.0159999998"/>
    <n v="56655.80042"/>
    <n v="57592.95465"/>
    <n v="0.16042302999306465"/>
    <n v="0.15071463150583067"/>
    <n v="1214.0652200000004"/>
    <n v="8.2721795233074111"/>
    <n v="28.047526470723895"/>
    <n v="25.483126346253531"/>
    <n v="28.017087891270176"/>
    <n v="25.482760530989285"/>
    <n v="2.8429787776108389E-3"/>
    <n v="2.967771553372417E-3"/>
    <n v="2.7525994287371258E-3"/>
    <n v="2.8661165722827682E-3"/>
    <m/>
    <m/>
    <m/>
    <n v="0"/>
    <m/>
    <n v="0"/>
    <m/>
    <n v="0"/>
    <m/>
    <n v="-275.43399514712956"/>
    <n v="37.297215569991359"/>
    <n v="-23.018633398429301"/>
    <n v="0.21124558787211029"/>
    <n v="-310.25777030000478"/>
    <n v="14.881363816079007"/>
    <n v="52.51769877435143"/>
    <n v="-28.694800915423652"/>
    <s v="Resto"/>
    <n v="2025"/>
    <n v="2"/>
    <d v="2026-08-03T00:00:00"/>
    <n v="1.0336597699512124"/>
    <s v="65 Tecnicos"/>
    <n v="8.2721795233074111"/>
    <n v="4.7464385001824434"/>
    <n v="-275.43399514712956"/>
    <n v="-269.72121799362458"/>
    <n v="1.0437174144660991E-4"/>
    <n v="2.5735548552155725E-6"/>
    <m/>
    <m/>
    <m/>
    <m/>
    <n v="7.7237125839075101E-5"/>
    <n v="2.2714900149938328E-6"/>
    <x v="54"/>
    <x v="30"/>
  </r>
  <r>
    <n v="2026"/>
    <n v="6"/>
    <n v="13"/>
    <x v="7"/>
    <s v="Total General"/>
    <n v="13"/>
    <s v="3fdba35f04dc8c462986c992bcf875546257113072a909c162f7e470e581e278"/>
    <s v="62494afd1a4895e2be1120874c058412e30b56ad7bf55525b0ac454fd367add2"/>
    <x v="31"/>
    <n v="2672071.2804399999"/>
    <n v="699707.28188999998"/>
    <n v="3424713.8054599999"/>
    <n v="1443997.9576900001"/>
    <n v="962069.85913000011"/>
    <n v="395641.69705999992"/>
    <n v="1366929.3266799997"/>
    <n v="833083.68127000064"/>
    <n v="35563119.782749981"/>
    <n v="35274659.092"/>
    <n v="145.131"/>
    <n v="140.405"/>
    <n v="3355.9900400000001"/>
    <n v="7188.6067700000003"/>
    <n v="299270.65055999998"/>
    <n v="262140.41253"/>
    <n v="690419.81200999999"/>
    <n v="510278.73376999999"/>
    <n v="1360890.79584"/>
    <n v="2299.4720799999996"/>
    <n v="88467.124179999999"/>
    <n v="99368.430430000008"/>
    <n v="0"/>
    <n v="0"/>
    <s v="Total General"/>
    <s v="Totales"/>
    <s v="Total General"/>
    <x v="0"/>
    <x v="0"/>
    <n v="2672071.2804399999"/>
    <n v="699707.28188999998"/>
    <n v="558940177.29368985"/>
    <n v="533186385.44996989"/>
    <n v="535437122.91273993"/>
    <n v="512068683.5256899"/>
    <n v="558940177.29368985"/>
    <n v="533186385.44996989"/>
    <n v="290994775.94425023"/>
    <n v="269811598.98249996"/>
    <n v="2672071.2804399999"/>
    <n v="699707.28188999998"/>
    <n v="0.47806033435953654"/>
    <n v="0.13123127315028849"/>
    <n v="1972363.9985499999"/>
    <n v="281.88416064820552"/>
    <n v="100"/>
    <n v="100"/>
    <n v="100"/>
    <n v="100"/>
    <n v="0.47806033435953654"/>
    <n v="0.49904483012013101"/>
    <n v="0.13123127315028849"/>
    <n v="0.1366432481424919"/>
    <n v="0.24347700364451219"/>
    <n v="1.582765522570688E-2"/>
    <m/>
    <n v="1358591.3237600001"/>
    <n v="59082.749278695323"/>
    <n v="-10901.306250000009"/>
    <n v="-10.970593178161769"/>
    <n v="0"/>
    <m/>
    <n v="143.16695289680251"/>
    <n v="36.004648011170559"/>
    <n v="56.543887322613031"/>
    <n v="0.33061413422566621"/>
    <n v="14.164255587928732"/>
    <n v="35.302485939223118"/>
    <n v="43.346185227324469"/>
    <n v="51.372004197250284"/>
    <s v="Resto"/>
    <n v="2025"/>
    <n v="2"/>
    <d v="2026-08-03T00:00:00"/>
    <n v="1.0336597699512124"/>
    <s v="10 Total General"/>
    <n v="281.88416064820552"/>
    <n v="269.4486055757302"/>
    <n v="143.16695289680251"/>
    <n v="135.24854112130114"/>
    <n v="9.6299588629487152E-3"/>
    <n v="2.2854168328795186E-5"/>
    <n v="893913.45779999997"/>
    <n v="707443.39032000001"/>
    <n v="2.5135968476916247E-3"/>
    <n v="2.0022278723296439E-3"/>
    <n v="4.0868470863318256E-3"/>
    <n v="1.7221647052645629E-6"/>
    <x v="0"/>
    <x v="31"/>
  </r>
  <r>
    <n v="2026"/>
    <n v="6"/>
    <n v="69"/>
    <x v="49"/>
    <s v="Total General Sin Pensiones"/>
    <n v="202"/>
    <s v="c17edaae86e4016a583e098582f6dbf3eccade8ef83747df9ba617ded9d31309"/>
    <s v="62494afd1a4895e2be1120874c058412e30b56ad7bf55525b0ac454fd367add2"/>
    <x v="31"/>
    <n v="2362138.18726"/>
    <n v="3248263.6864399998"/>
    <n v="5073673.3357500006"/>
    <n v="5415373.0021899994"/>
    <n v="1638188.4882499999"/>
    <n v="1211186.16019"/>
    <n v="3158376.1428100001"/>
    <n v="2031317.5749900001"/>
    <n v="35563119.782749981"/>
    <n v="35274659.092"/>
    <n v="145.131"/>
    <n v="140.405"/>
    <n v="5126.9652400000004"/>
    <n v="2779.4803700000002"/>
    <n v="621242.89692999993"/>
    <n v="583128.35415999999"/>
    <n v="1045503.5079"/>
    <n v="1201343.2183800002"/>
    <n v="2362138.18726"/>
    <n v="3248263.6864399998"/>
    <n v="0"/>
    <n v="0"/>
    <n v="0"/>
    <n v="0"/>
    <s v="Total General Sin Pensiones"/>
    <s v="Totales"/>
    <s v="Total General Sin Pensiones"/>
    <x v="1"/>
    <x v="0"/>
    <n v="2362138.18726"/>
    <n v="3248263.6864399998"/>
    <n v="558940177.29368985"/>
    <n v="533186385.44996989"/>
    <n v="535437122.91273993"/>
    <n v="512068683.5256899"/>
    <n v="535437122.91273993"/>
    <n v="512068683.5256899"/>
    <n v="272087211.59836"/>
    <n v="252694789.22596997"/>
    <n v="2362138.18726"/>
    <n v="3248263.6864399998"/>
    <n v="0.44116070518423078"/>
    <n v="0.63434140593701005"/>
    <n v="-886125.49917999981"/>
    <n v="-27.279974309941778"/>
    <n v="100"/>
    <n v="100"/>
    <n v="100"/>
    <n v="100"/>
    <n v="0.42261019751651113"/>
    <n v="0.44116070518423078"/>
    <n v="0.60921729719312046"/>
    <n v="0.63434140593701005"/>
    <n v="0.44116070518423078"/>
    <m/>
    <m/>
    <n v="-886125.49917999981"/>
    <n v="-27.279974309941778"/>
    <n v="0"/>
    <m/>
    <n v="0"/>
    <m/>
    <n v="35.254888314857858"/>
    <n v="69.351932799081624"/>
    <n v="37.287187159285821"/>
    <n v="0.60208213338163152"/>
    <n v="6.5362183982468514"/>
    <n v="-12.972122212513803"/>
    <n v="59.420450743185867"/>
    <n v="48.539696669395028"/>
    <s v="Resto"/>
    <n v="2025"/>
    <n v="2"/>
    <d v="2026-08-03T00:00:00"/>
    <n v="1.0336597699512124"/>
    <s v="11 Total General Sin Pensiones"/>
    <n v="-27.279974309941778"/>
    <n v="-29.648006235658642"/>
    <n v="35.254888314857865"/>
    <n v="30.850490893383366"/>
    <n v="1.4266671109689887E-2"/>
    <n v="1.9462276779864779E-5"/>
    <m/>
    <m/>
    <m/>
    <m/>
    <n v="1.5326753931705713E-2"/>
    <n v="4.0238901928614256E-5"/>
    <x v="1"/>
    <x v="31"/>
  </r>
  <r>
    <n v="2026"/>
    <n v="6"/>
    <n v="9"/>
    <x v="16"/>
    <s v="Vida Total"/>
    <n v="9"/>
    <s v="19581e27de7ced00ff1ce50b2047e7a567c76b1cbaebabe5ef03f7c3017bb5b7"/>
    <s v="62494afd1a4895e2be1120874c058412e30b56ad7bf55525b0ac454fd367add2"/>
    <x v="31"/>
    <n v="513410.53420999995"/>
    <n v="427919.08993999998"/>
    <n v="693104.10252000007"/>
    <n v="958115.83817000012"/>
    <n v="145643.08830000003"/>
    <n v="256818.84249999991"/>
    <n v="402886.8886399999"/>
    <n v="518970.38794000016"/>
    <n v="35563119.782749981"/>
    <n v="35274659.092"/>
    <n v="145.131"/>
    <n v="140.405"/>
    <n v="-14235.32748"/>
    <n v="41094.500899999999"/>
    <n v="155300.34547999999"/>
    <n v="238593.48697"/>
    <n v="468542.72459"/>
    <n v="432213.52549000003"/>
    <n v="97394.992279999991"/>
    <n v="310340.57618000003"/>
    <n v="416015.54192999995"/>
    <n v="117578.51376"/>
    <n v="0"/>
    <n v="0"/>
    <s v="Vida Total"/>
    <s v="Totales"/>
    <s v="Vida Total"/>
    <x v="2"/>
    <x v="0"/>
    <n v="2096632.9897100001"/>
    <n v="1704189.54003"/>
    <n v="558940177.29368985"/>
    <n v="533186385.44996989"/>
    <n v="535437122.91273993"/>
    <n v="512068683.5256899"/>
    <n v="229504437.01060998"/>
    <n v="215530450.89256996"/>
    <n v="107972465.57320999"/>
    <n v="106915701.13472"/>
    <n v="513410.53420999995"/>
    <n v="427919.08993999998"/>
    <n v="0.22370396881968127"/>
    <n v="0.19854228865010543"/>
    <n v="85491.444269999978"/>
    <n v="19.97841327480554"/>
    <n v="100"/>
    <n v="100"/>
    <n v="24.487382232834815"/>
    <n v="25.109829622147956"/>
    <n v="9.185429050669823E-2"/>
    <n v="9.5886241771411571E-2"/>
    <n v="8.0256942340879142E-2"/>
    <n v="8.3566736984127976E-2"/>
    <n v="4.243708468063187E-2"/>
    <n v="0.18126688413904937"/>
    <m/>
    <n v="-212945.58390000003"/>
    <n v="-68.616739235700166"/>
    <n v="298437.02816999995"/>
    <n v="253.81935748836426"/>
    <n v="0"/>
    <m/>
    <n v="-43.289562836496287"/>
    <n v="28.367763922901464"/>
    <n v="60.015747962076048"/>
    <n v="0.13488910114889222"/>
    <n v="-34.910065043172381"/>
    <n v="8.4053822838638936"/>
    <n v="33.145396850606552"/>
    <n v="55.202688694090916"/>
    <s v="Resto"/>
    <n v="2025"/>
    <n v="2"/>
    <d v="2026-08-03T00:00:00"/>
    <n v="1.0336597699512124"/>
    <s v="12 Vida Total"/>
    <n v="19.97841327480554"/>
    <n v="16.071474156789883"/>
    <n v="-43.28956283649628"/>
    <n v="-45.136263582957866"/>
    <n v="1.9489406631197543E-3"/>
    <n v="5.0043465665676927E-6"/>
    <m/>
    <m/>
    <m/>
    <m/>
    <n v="2.7116886840044012E-3"/>
    <n v="3.9419040382421777E-6"/>
    <x v="2"/>
    <x v="31"/>
  </r>
  <r>
    <n v="2026"/>
    <n v="6"/>
    <n v="69"/>
    <x v="49"/>
    <s v="Vida Individual"/>
    <n v="202"/>
    <s v="c17edaae86e4016a583e098582f6dbf3eccade8ef83747df9ba617ded9d31309"/>
    <s v="62494afd1a4895e2be1120874c058412e30b56ad7bf55525b0ac454fd367add2"/>
    <x v="31"/>
    <n v="0"/>
    <n v="0"/>
    <n v="79.221100000000007"/>
    <n v="0"/>
    <n v="-1.7590000000000001E-2"/>
    <n v="-2.5950000000000001E-2"/>
    <n v="-1.5010000000000003E-2"/>
    <n v="-2.2440000000000002E-2"/>
    <n v="35563119.782749981"/>
    <n v="35274659.092"/>
    <n v="145.131"/>
    <n v="140.405"/>
    <n v="0"/>
    <n v="0"/>
    <n v="-1.7590000000000001E-2"/>
    <n v="-2.5950000000000001E-2"/>
    <n v="-43.992489999999997"/>
    <n v="18.870069999999998"/>
    <n v="0"/>
    <n v="0"/>
    <n v="0"/>
    <n v="0"/>
    <n v="0"/>
    <n v="0"/>
    <s v="Vida Individual"/>
    <s v="Vida"/>
    <s v="Vida"/>
    <x v="3"/>
    <x v="0"/>
    <n v="2362138.18726"/>
    <n v="3248263.6864399998"/>
    <n v="558940177.29368985"/>
    <n v="533186385.44996989"/>
    <n v="535437122.91273993"/>
    <n v="512068683.5256899"/>
    <n v="171635604.89679998"/>
    <n v="160803690.49424002"/>
    <n v="79251984.91757001"/>
    <n v="77260926.294649988"/>
    <n v="2362138.18726"/>
    <n v="3248263.6864399998"/>
    <m/>
    <m/>
    <m/>
    <m/>
    <m/>
    <m/>
    <m/>
    <m/>
    <m/>
    <m/>
    <m/>
    <m/>
    <m/>
    <m/>
    <m/>
    <n v="0"/>
    <m/>
    <n v="0"/>
    <m/>
    <n v="0"/>
    <m/>
    <n v="-32.215799614643537"/>
    <m/>
    <m/>
    <n v="-2.2195027693369901E-8"/>
    <n v="-32.215799614643537"/>
    <n v="-333.13368736840931"/>
    <n v="3.998409728569581E-2"/>
    <n v="-0.13751936267327045"/>
    <s v="Resto"/>
    <n v="2025"/>
    <n v="2"/>
    <d v="2026-08-03T00:00:00"/>
    <n v="1.0336597699512124"/>
    <s v="13 Vida Individual"/>
    <m/>
    <m/>
    <n v="-32.215799614643544"/>
    <n v="-34.423102885627635"/>
    <n v="2.2276195250571488E-7"/>
    <m/>
    <m/>
    <m/>
    <m/>
    <m/>
    <n v="0"/>
    <m/>
    <x v="3"/>
    <x v="31"/>
  </r>
  <r>
    <n v="2026"/>
    <n v="6"/>
    <n v="119"/>
    <x v="62"/>
    <s v="Vida Individual"/>
    <n v="217"/>
    <s v="16badfc6202cb3f8889e0f2779b19218af4cbb736e56acadce8148aba9a7a9f8"/>
    <s v="62494afd1a4895e2be1120874c058412e30b56ad7bf55525b0ac454fd367add2"/>
    <x v="31"/>
    <n v="0"/>
    <n v="0"/>
    <n v="0"/>
    <n v="40731.776340000004"/>
    <n v="-241.98789000000002"/>
    <n v="461263.20779000001"/>
    <n v="-225.28330999999997"/>
    <n v="464801.96353000001"/>
    <n v="35563119.782749981"/>
    <n v="35274659.092"/>
    <n v="145.131"/>
    <n v="140.405"/>
    <n v="0"/>
    <n v="0"/>
    <n v="-241.98789000000002"/>
    <n v="461263.20779000001"/>
    <n v="0"/>
    <n v="454174.25738999998"/>
    <n v="0"/>
    <n v="0"/>
    <n v="0"/>
    <n v="0"/>
    <n v="0"/>
    <n v="0"/>
    <s v="Vida Individual"/>
    <s v="Vida"/>
    <s v="Vida"/>
    <x v="3"/>
    <x v="0"/>
    <n v="565259.48696000001"/>
    <n v="785916.87945000001"/>
    <n v="558940177.29368985"/>
    <n v="533186385.44996989"/>
    <n v="535437122.91273993"/>
    <n v="512068683.5256899"/>
    <n v="171635604.89679998"/>
    <n v="160803690.49424002"/>
    <n v="79251984.91757001"/>
    <n v="77260926.294649988"/>
    <n v="158225.70638999998"/>
    <n v="377706.43232999998"/>
    <m/>
    <m/>
    <m/>
    <m/>
    <m/>
    <m/>
    <m/>
    <m/>
    <m/>
    <m/>
    <m/>
    <m/>
    <m/>
    <m/>
    <m/>
    <n v="0"/>
    <m/>
    <n v="0"/>
    <m/>
    <n v="0"/>
    <m/>
    <n v="-100.0524619969495"/>
    <m/>
    <m/>
    <n v="-3.0533984764128194E-4"/>
    <n v="-100.0524619969495"/>
    <m/>
    <m/>
    <n v="101.56084372565238"/>
    <s v="Resto"/>
    <n v="2025"/>
    <n v="2"/>
    <d v="2026-08-03T00:00:00"/>
    <n v="1.0336597699512124"/>
    <s v="13 Vida Individual"/>
    <m/>
    <m/>
    <n v="-100.0524619969495"/>
    <n v="-100.05075364106702"/>
    <n v="0"/>
    <m/>
    <m/>
    <m/>
    <m/>
    <m/>
    <n v="1.1528031640885843E-4"/>
    <m/>
    <x v="3"/>
    <x v="31"/>
  </r>
  <r>
    <n v="2026"/>
    <n v="6"/>
    <n v="119"/>
    <x v="62"/>
    <s v="Vida Gpo y Col"/>
    <n v="217"/>
    <s v="16badfc6202cb3f8889e0f2779b19218af4cbb736e56acadce8148aba9a7a9f8"/>
    <s v="62494afd1a4895e2be1120874c058412e30b56ad7bf55525b0ac454fd367add2"/>
    <x v="31"/>
    <n v="158225.70638999998"/>
    <n v="377706.43232999998"/>
    <n v="386127.55996999994"/>
    <n v="515210.48740999994"/>
    <n v="125652.67145000001"/>
    <n v="163275.72600000002"/>
    <n v="285327.36340999999"/>
    <n v="291040.88181999995"/>
    <n v="35563119.782749981"/>
    <n v="35274659.092"/>
    <n v="145.131"/>
    <n v="140.405"/>
    <n v="-36740.509749999997"/>
    <n v="783.77575999999999"/>
    <n v="75149.549150000006"/>
    <n v="152533.07930000001"/>
    <n v="130953.927"/>
    <n v="203107.22469"/>
    <n v="76837.220549999998"/>
    <n v="40727.13106"/>
    <n v="81388.485840000008"/>
    <n v="336979.30127"/>
    <n v="0"/>
    <n v="0"/>
    <s v="Vida Gpo y Col"/>
    <s v="Vida"/>
    <s v="Vida"/>
    <x v="4"/>
    <x v="0"/>
    <n v="565259.48696000001"/>
    <n v="785916.87945000001"/>
    <n v="558940177.29368985"/>
    <n v="533186385.44996989"/>
    <n v="535437122.91273993"/>
    <n v="512068683.5256899"/>
    <n v="57868832.11381001"/>
    <n v="54726760.39833001"/>
    <n v="28720480.655640002"/>
    <n v="29654774.840070006"/>
    <n v="158225.70638999998"/>
    <n v="377706.43232999998"/>
    <n v="0.27342128847324787"/>
    <n v="0.6901677160878058"/>
    <n v="-219480.72594"/>
    <n v="-58.108813394059688"/>
    <n v="100"/>
    <n v="100"/>
    <n v="27.991694087426549"/>
    <n v="48.059335816063189"/>
    <n v="2.8308164776435774E-2"/>
    <n v="2.9550753882970116E-2"/>
    <n v="7.0839474269629679E-2"/>
    <n v="7.3760892724276675E-2"/>
    <n v="0.1327782464987112"/>
    <n v="0.14064304197453673"/>
    <m/>
    <n v="36110.089489999998"/>
    <n v="88.663474568836961"/>
    <n v="-255590.81542999999"/>
    <n v="-75.847630541916104"/>
    <n v="0"/>
    <m/>
    <n v="-23.04265028960889"/>
    <n v="79.413563267834078"/>
    <n v="43.228209006868845"/>
    <n v="0.43750197970772781"/>
    <n v="-50.732293942485171"/>
    <n v="-35.524732219706458"/>
    <n v="57.386250929305845"/>
    <n v="75.099780193840644"/>
    <s v="Resto"/>
    <n v="2025"/>
    <n v="2"/>
    <d v="2026-08-03T00:00:00"/>
    <n v="1.0336597699512124"/>
    <s v="14 Vida Gpo y Col"/>
    <n v="-58.108813394059688"/>
    <n v="-59.472944750556046"/>
    <n v="-23.042650289608886"/>
    <n v="-25.548665095069516"/>
    <n v="1.0857527751468321E-3"/>
    <n v="7.4759200990371035E-6"/>
    <m/>
    <m/>
    <m/>
    <m/>
    <n v="1.4581644441433402E-3"/>
    <n v="4.7633147632985816E-5"/>
    <x v="4"/>
    <x v="31"/>
  </r>
  <r>
    <n v="2026"/>
    <n v="6"/>
    <n v="91"/>
    <x v="32"/>
    <s v="Accidentes y Enfermedades Total"/>
    <n v="218"/>
    <s v="5966abd0cbfc86f98a186531b2b4ee5f6e910120ce13222f98207203dfc9a9a2"/>
    <s v="62494afd1a4895e2be1120874c058412e30b56ad7bf55525b0ac454fd367add2"/>
    <x v="31"/>
    <n v="79898.527419999999"/>
    <n v="18655.285159999999"/>
    <n v="152688.87210000001"/>
    <n v="81056.919170000008"/>
    <n v="45609.139910000005"/>
    <n v="21672.728360000001"/>
    <n v="76158.768460000007"/>
    <n v="43332.385150000002"/>
    <n v="35563119.782749981"/>
    <n v="35274659.092"/>
    <n v="145.131"/>
    <n v="140.405"/>
    <n v="0"/>
    <n v="0"/>
    <n v="32690.619119999999"/>
    <n v="21672.728360000001"/>
    <n v="56639.297319999998"/>
    <n v="28372.74669"/>
    <n v="0"/>
    <n v="0"/>
    <n v="0"/>
    <n v="0"/>
    <n v="0"/>
    <n v="0"/>
    <s v="Accidentes y Enfermedades Total"/>
    <s v="Totales"/>
    <s v="Accidentes y Enfermedades Total"/>
    <x v="18"/>
    <x v="0"/>
    <n v="4740041.6585600004"/>
    <n v="3561914.8073400003"/>
    <n v="558940177.29368985"/>
    <n v="533186385.44996989"/>
    <n v="535437122.91273993"/>
    <n v="512068683.5256899"/>
    <n v="104862690.40417002"/>
    <n v="96161356.508719951"/>
    <n v="73824842.736680001"/>
    <n v="63674470.30387"/>
    <n v="79898.527419999999"/>
    <n v="18655.285159999999"/>
    <n v="7.6193474640073436E-2"/>
    <n v="1.9399981278662944E-2"/>
    <n v="61243.242259999999"/>
    <n v="328.28896334061722"/>
    <n v="100"/>
    <n v="100"/>
    <n v="1.6856081270026801"/>
    <n v="0.52374315976219443"/>
    <n v="1.4294647381917953E-2"/>
    <n v="1.4922112046575642E-2"/>
    <n v="3.498829990615068E-3"/>
    <n v="3.6431216671081747E-3"/>
    <m/>
    <m/>
    <m/>
    <n v="0"/>
    <m/>
    <n v="0"/>
    <m/>
    <n v="0"/>
    <m/>
    <n v="110.44484640973002"/>
    <n v="57.083830431877573"/>
    <n v="116.1747364037613"/>
    <n v="6.1780205983884916E-2"/>
    <n v="50.837580654289141"/>
    <n v="99.625711034746487"/>
    <n v="57.717204603201452"/>
    <n v="76.385725346917411"/>
    <s v="Resto"/>
    <n v="2025"/>
    <n v="2"/>
    <d v="2026-08-03T00:00:00"/>
    <n v="1.0336597699512124"/>
    <s v="28 Accidentes y Enfermedades Total"/>
    <n v="328.28896334061722"/>
    <n v="314.34229694441137"/>
    <n v="110.44484640973005"/>
    <n v="103.59198696459163"/>
    <n v="4.2934611201928999E-4"/>
    <n v="5.8054455777275128E-7"/>
    <m/>
    <m/>
    <m/>
    <m/>
    <n v="2.2940976624848233E-4"/>
    <n v="3.763592736124727E-8"/>
    <x v="18"/>
    <x v="31"/>
  </r>
  <r>
    <n v="2026"/>
    <n v="6"/>
    <n v="27"/>
    <x v="34"/>
    <s v="Accidentes Personales"/>
    <n v="21"/>
    <s v="6f4b6612125fb3a0daecd2799dfd6c9c299424fd920f9b308110a2c1fbd8f443"/>
    <s v="62494afd1a4895e2be1120874c058412e30b56ad7bf55525b0ac454fd367add2"/>
    <x v="31"/>
    <n v="980.13977999999997"/>
    <n v="2699.4202"/>
    <n v="29770.933069999999"/>
    <n v="34083.818149999999"/>
    <n v="5879.0327499999994"/>
    <n v="7647.8030799999979"/>
    <n v="21156.744120000003"/>
    <n v="18304.857199999999"/>
    <n v="35563119.782749981"/>
    <n v="35274659.092"/>
    <n v="145.131"/>
    <n v="140.405"/>
    <n v="0"/>
    <n v="0"/>
    <n v="5879.0327500000003"/>
    <n v="7647.8030799999997"/>
    <n v="6830.12853"/>
    <n v="7329.3477599999997"/>
    <n v="0"/>
    <n v="0"/>
    <n v="0"/>
    <n v="0"/>
    <n v="0"/>
    <n v="0"/>
    <s v="Accidentes Personales"/>
    <s v="Accidentes y Enfermedades"/>
    <s v="Accidentes Personales"/>
    <x v="19"/>
    <x v="0"/>
    <n v="7862685.1248199996"/>
    <n v="7432464.5520399995"/>
    <n v="558940177.29368985"/>
    <n v="533186385.44996989"/>
    <n v="535437122.91273993"/>
    <n v="512068683.5256899"/>
    <n v="3258047.170789999"/>
    <n v="3201354.5602400005"/>
    <n v="762805.7273899999"/>
    <n v="869289.54186999996"/>
    <n v="97245.675569999992"/>
    <n v="71148.676430000007"/>
    <n v="3.008365835790951E-2"/>
    <n v="8.4321188084759621E-2"/>
    <n v="-1719.28042"/>
    <n v="-63.690729587042426"/>
    <n v="1.0079006333751772"/>
    <n v="3.7940553998300146"/>
    <n v="1.2465713232061271E-2"/>
    <n v="3.631931482618489E-2"/>
    <n v="1.7535683062643655E-4"/>
    <n v="1.830541324195284E-4"/>
    <n v="5.0628078166735054E-4"/>
    <n v="5.2715979063862697E-4"/>
    <m/>
    <m/>
    <m/>
    <n v="0"/>
    <m/>
    <n v="0"/>
    <m/>
    <n v="0"/>
    <m/>
    <n v="-23.127822611248494"/>
    <n v="599.81574770896452"/>
    <n v="283.31280472747437"/>
    <n v="0.77071166863358176"/>
    <n v="-23.127822611248504"/>
    <n v="-6.8112367750442164"/>
    <n v="86.074994404241465"/>
    <n v="104.34493396176362"/>
    <s v="Resto"/>
    <n v="2025"/>
    <n v="2"/>
    <d v="2026-08-03T00:00:00"/>
    <n v="1.0336597699512124"/>
    <s v="29 Accidentes Personales"/>
    <n v="-63.690729587042426"/>
    <n v="-64.873093189385401"/>
    <n v="-23.127822611248497"/>
    <n v="-25.631063892154977"/>
    <n v="8.3712939842922604E-5"/>
    <n v="9.0502650019541885E-8"/>
    <m/>
    <m/>
    <m/>
    <m/>
    <n v="9.6465062263817561E-5"/>
    <n v="7.1100627600254084E-7"/>
    <x v="19"/>
    <x v="31"/>
  </r>
  <r>
    <n v="2026"/>
    <n v="6"/>
    <n v="27"/>
    <x v="34"/>
    <s v="AP Gpo y Col"/>
    <n v="21"/>
    <s v="6f4b6612125fb3a0daecd2799dfd6c9c299424fd920f9b308110a2c1fbd8f443"/>
    <s v="62494afd1a4895e2be1120874c058412e30b56ad7bf55525b0ac454fd367add2"/>
    <x v="31"/>
    <n v="980.13977999999997"/>
    <n v="2699.4202"/>
    <n v="29770.933069999999"/>
    <n v="34083.818149999999"/>
    <n v="5879.0327499999994"/>
    <n v="7647.8030799999979"/>
    <n v="21156.744120000003"/>
    <n v="18304.857199999999"/>
    <n v="35563119.782749981"/>
    <n v="35274659.092"/>
    <n v="145.131"/>
    <n v="140.405"/>
    <n v="0"/>
    <n v="0"/>
    <n v="5879.0327500000003"/>
    <n v="7647.8030799999997"/>
    <n v="6830.12853"/>
    <n v="7329.3477599999997"/>
    <n v="0"/>
    <n v="0"/>
    <n v="0"/>
    <n v="0"/>
    <n v="0"/>
    <n v="0"/>
    <s v="AP Gpo y Col"/>
    <s v="Accidentes y Enfermedades"/>
    <s v="Accidentes Personales"/>
    <x v="21"/>
    <x v="0"/>
    <n v="7862685.1248199996"/>
    <n v="7432464.5520399995"/>
    <n v="558940177.29368985"/>
    <n v="533186385.44996989"/>
    <n v="535437122.91273993"/>
    <n v="512068683.5256899"/>
    <n v="1426357.1124600004"/>
    <n v="1273418.1079200001"/>
    <n v="614600.88751999999"/>
    <n v="628572.9474200001"/>
    <n v="97245.675569999992"/>
    <n v="71148.676430000007"/>
    <n v="6.8716296321443562E-2"/>
    <n v="0.21198223766499052"/>
    <n v="-1719.28042"/>
    <n v="-63.690729587042426"/>
    <n v="1.0079006333751772"/>
    <n v="3.7940553998300146"/>
    <n v="1.2465713232061271E-2"/>
    <n v="3.631931482618489E-2"/>
    <n v="1.7535683062643655E-4"/>
    <n v="1.830541324195284E-4"/>
    <n v="5.0628078166735054E-4"/>
    <n v="5.2715979063862697E-4"/>
    <m/>
    <m/>
    <m/>
    <n v="0"/>
    <m/>
    <n v="0"/>
    <m/>
    <n v="0"/>
    <m/>
    <n v="-23.127822611248494"/>
    <n v="599.81574770896452"/>
    <n v="283.31280472747437"/>
    <n v="0.95656105765201771"/>
    <n v="-23.127822611248504"/>
    <n v="-6.8112367750442164"/>
    <n v="86.074994404241465"/>
    <n v="104.34493396176362"/>
    <s v="Resto"/>
    <n v="2025"/>
    <n v="2"/>
    <d v="2026-08-03T00:00:00"/>
    <n v="1.0336597699512124"/>
    <s v="31 AP Gpo y Col"/>
    <n v="-63.690729587042426"/>
    <n v="-64.873093189385401"/>
    <n v="-23.127822611248497"/>
    <n v="-25.631063892154977"/>
    <n v="8.3712939842922604E-5"/>
    <n v="4.7219293801364375E-7"/>
    <m/>
    <m/>
    <m/>
    <m/>
    <n v="9.6465062263817561E-5"/>
    <n v="4.4936469085456527E-6"/>
    <x v="21"/>
    <x v="31"/>
  </r>
  <r>
    <n v="2026"/>
    <n v="6"/>
    <n v="702"/>
    <x v="25"/>
    <s v="Gastos Medicos"/>
    <n v="244"/>
    <s v="82c01ce15b431d420eb6a1febfba7d7a2b69e5bcdcb929cb42cd3e9179d43fc4"/>
    <s v="62494afd1a4895e2be1120874c058412e30b56ad7bf55525b0ac454fd367add2"/>
    <x v="31"/>
    <n v="17.091999999999999"/>
    <n v="14.65691"/>
    <n v="17.091999999999999"/>
    <n v="14.65691"/>
    <n v="-0.65920000000000001"/>
    <n v="-0.44983000000000006"/>
    <n v="0.31030000000000008"/>
    <n v="0.29566999999999999"/>
    <n v="35563119.782749981"/>
    <n v="35274659.092"/>
    <n v="145.131"/>
    <n v="140.405"/>
    <n v="0"/>
    <n v="0"/>
    <n v="-0.65920000000000001"/>
    <n v="-0.44983000000000001"/>
    <n v="9.7362299999999991"/>
    <n v="8.3593999999999991"/>
    <n v="0"/>
    <n v="0"/>
    <n v="0"/>
    <n v="0"/>
    <n v="0"/>
    <n v="0"/>
    <s v="Gastos Medicos"/>
    <s v="Accidentes y Enfermedades"/>
    <s v="Gastos Medicos"/>
    <x v="22"/>
    <x v="0"/>
    <n v="79341.224719999998"/>
    <n v="92356.402770000001"/>
    <n v="558940177.29368985"/>
    <n v="533186385.44996989"/>
    <n v="535437122.91273993"/>
    <n v="512068683.5256899"/>
    <n v="98610475.131789997"/>
    <n v="90208136.069440037"/>
    <n v="71280271.095210001"/>
    <n v="60948248.666680008"/>
    <n v="79341.224719999998"/>
    <n v="92356.402770000001"/>
    <n v="1.7332844180252699E-5"/>
    <n v="1.6247880333895234E-5"/>
    <n v="2.4350899999999989"/>
    <n v="16.613938408573148"/>
    <n v="2.1542394965944508E-2"/>
    <n v="1.5869944649642618E-2"/>
    <n v="2.1542394965944508E-2"/>
    <n v="1.5869944649642618E-2"/>
    <n v="3.0579301138732006E-6"/>
    <n v="3.1921581953490133E-6"/>
    <n v="2.7489280296665213E-6"/>
    <n v="2.8622937647903787E-6"/>
    <m/>
    <m/>
    <m/>
    <n v="0"/>
    <m/>
    <n v="0"/>
    <m/>
    <n v="0"/>
    <m/>
    <n v="46.544250050018874"/>
    <n v="-3.8567750994617365"/>
    <n v="-3.0690643525818202"/>
    <n v="-9.2480007423021421E-7"/>
    <n v="46.544250050018896"/>
    <n v="16.470440462234137"/>
    <n v="-6.7705877942489039"/>
    <n v="-5.3811278321410629"/>
    <s v="Resto"/>
    <n v="2025"/>
    <n v="2"/>
    <d v="2026-08-03T00:00:00"/>
    <n v="1.0336597699512124"/>
    <s v="32 Gastos Medicos"/>
    <n v="16.613938408573148"/>
    <n v="12.816558986403429"/>
    <n v="46.544250050018874"/>
    <n v="41.772229422197213"/>
    <n v="4.8061025310525581E-8"/>
    <n v="3.0042748737691987E-14"/>
    <m/>
    <m/>
    <m/>
    <m/>
    <n v="4.1482433966840374E-8"/>
    <n v="2.639936153445795E-14"/>
    <x v="22"/>
    <x v="31"/>
  </r>
  <r>
    <n v="2026"/>
    <n v="6"/>
    <n v="79"/>
    <x v="1"/>
    <s v="GMM. Individual"/>
    <n v="51"/>
    <s v="031b4af5197ec30a926f48cf40e11a7dbc470048a21e4003b7a3c07c5dab1baa"/>
    <s v="62494afd1a4895e2be1120874c058412e30b56ad7bf55525b0ac454fd367add2"/>
    <x v="31"/>
    <n v="1.9693000000000001"/>
    <n v="1.94892"/>
    <n v="10.641970000000001"/>
    <n v="10.83173"/>
    <n v="0"/>
    <n v="0"/>
    <n v="0"/>
    <n v="0"/>
    <n v="35563119.782749981"/>
    <n v="35274659.092"/>
    <n v="145.131"/>
    <n v="140.405"/>
    <n v="0"/>
    <n v="0"/>
    <n v="0"/>
    <n v="0"/>
    <n v="4.6032700000000002"/>
    <n v="4.6756400000000005"/>
    <n v="0"/>
    <n v="0"/>
    <n v="0"/>
    <n v="0"/>
    <n v="0"/>
    <n v="0"/>
    <s v="GMM. Individual"/>
    <s v="Accidentes y Enfermedades"/>
    <s v="Gastos Medicos"/>
    <x v="23"/>
    <x v="0"/>
    <n v="55806634.746509999"/>
    <n v="49586162.051349998"/>
    <n v="558940177.29368985"/>
    <n v="533186385.44996989"/>
    <n v="535437122.91273993"/>
    <n v="512068683.5256899"/>
    <n v="47491324.482370012"/>
    <n v="42836881.990619987"/>
    <n v="33535124.903859999"/>
    <n v="29112160.675519999"/>
    <n v="277237.51152999996"/>
    <n v="297170.93857999996"/>
    <n v="4.1466520916489793E-6"/>
    <n v="4.549630854147498E-6"/>
    <n v="2.0380000000000065E-2"/>
    <n v="1.0457073661309879"/>
    <n v="7.1032956151278299E-4"/>
    <n v="6.5582455986871026E-4"/>
    <n v="3.5287918881780542E-6"/>
    <n v="3.9303707312168162E-6"/>
    <n v="3.523275083811429E-7"/>
    <n v="3.6779295191322333E-7"/>
    <n v="3.6552321161675117E-7"/>
    <n v="3.8059738130856127E-7"/>
    <m/>
    <m/>
    <m/>
    <n v="0"/>
    <m/>
    <n v="0"/>
    <m/>
    <n v="0"/>
    <m/>
    <m/>
    <m/>
    <m/>
    <m/>
    <m/>
    <n v="-1.5478094977372181"/>
    <m/>
    <m/>
    <s v="Resto"/>
    <n v="2025"/>
    <n v="2"/>
    <d v="2026-08-03T00:00:00"/>
    <n v="1.0336597699512124"/>
    <s v="33 GMM. Individual"/>
    <n v="1.0457073661309879"/>
    <n v="-2.244713102358403"/>
    <m/>
    <m/>
    <n v="2.9924174439729346E-8"/>
    <n v="1.7194723569176852E-15"/>
    <m/>
    <m/>
    <m/>
    <m/>
    <n v="3.0656292797843739E-8"/>
    <n v="2.0699140909010892E-15"/>
    <x v="23"/>
    <x v="31"/>
  </r>
  <r>
    <n v="2026"/>
    <n v="6"/>
    <n v="126"/>
    <x v="45"/>
    <s v="Daños"/>
    <n v="239"/>
    <s v="79bf08685d3138f9b109c3546780f056bc954fd69377b84a2cf23622e464897b"/>
    <s v="62494afd1a4895e2be1120874c058412e30b56ad7bf55525b0ac454fd367add2"/>
    <x v="31"/>
    <n v="512336.66523000004"/>
    <n v="508175.23067999998"/>
    <n v="1041917.7631000001"/>
    <n v="946056.54842999997"/>
    <n v="217022.51626999993"/>
    <n v="173027.61788000001"/>
    <n v="501414.20740999997"/>
    <n v="321109.03926000005"/>
    <n v="35563119.782749981"/>
    <n v="35274659.092"/>
    <n v="145.131"/>
    <n v="140.405"/>
    <n v="15386.43317"/>
    <n v="4623.9155700000001"/>
    <n v="25366.884180000001"/>
    <n v="11579.44224"/>
    <n v="17441.262559999999"/>
    <n v="20893.348679999999"/>
    <n v="0"/>
    <n v="0"/>
    <n v="0"/>
    <n v="0"/>
    <n v="0"/>
    <n v="0"/>
    <s v="Daños"/>
    <s v="Totales"/>
    <s v="Daños Total"/>
    <x v="28"/>
    <x v="0"/>
    <n v="512336.66523000004"/>
    <n v="508175.23067999998"/>
    <n v="558940177.29368985"/>
    <n v="533186385.44996989"/>
    <n v="535437122.91273993"/>
    <n v="512068683.5256899"/>
    <n v="201069995.49796006"/>
    <n v="200376876.12440008"/>
    <n v="90289903.28847003"/>
    <n v="82104617.787379965"/>
    <n v="512336.66523000004"/>
    <n v="508175.23067999998"/>
    <n v="0.25480513090039725"/>
    <n v="0.25360971810165828"/>
    <n v="4161.4345500000636"/>
    <n v="0.81889755713429047"/>
    <n v="100"/>
    <n v="100"/>
    <n v="100"/>
    <n v="100"/>
    <n v="9.1662164582739875E-2"/>
    <n v="9.5685682464997007E-2"/>
    <n v="9.5309116014119094E-2"/>
    <n v="9.923966198852803E-2"/>
    <m/>
    <m/>
    <m/>
    <n v="0"/>
    <m/>
    <n v="0"/>
    <m/>
    <n v="0"/>
    <m/>
    <n v="25.426517991198239"/>
    <n v="42.359356844502507"/>
    <n v="34.048809826576573"/>
    <n v="0.24036188805810094"/>
    <n v="119.06827336098011"/>
    <n v="-16.522416644989434"/>
    <n v="145.44178836099124"/>
    <n v="55.421667523714547"/>
    <s v="Resto"/>
    <n v="2025"/>
    <n v="2"/>
    <d v="2026-08-03T00:00:00"/>
    <n v="1.0336597699512124"/>
    <s v="38 Daños Total"/>
    <n v="0.81889755713429047"/>
    <n v="-2.4641371484421559"/>
    <n v="25.426517991198232"/>
    <n v="21.342168513647593"/>
    <n v="2.9297704179636853E-3"/>
    <n v="6.492565473316858E-6"/>
    <m/>
    <m/>
    <m/>
    <m/>
    <n v="2.6775581141689751E-3"/>
    <n v="6.431788911560259E-6"/>
    <x v="28"/>
    <x v="31"/>
  </r>
  <r>
    <n v="2026"/>
    <n v="6"/>
    <n v="93"/>
    <x v="64"/>
    <s v="Automoviles"/>
    <n v="220"/>
    <s v="36790ecd55c2030dc553685bef719df653f413a20cdad1bfd1dc934c76686ddd"/>
    <s v="62494afd1a4895e2be1120874c058412e30b56ad7bf55525b0ac454fd367add2"/>
    <x v="31"/>
    <n v="1100.38597"/>
    <n v="744.47752000000003"/>
    <n v="1401.6313100000002"/>
    <n v="979.5225200000001"/>
    <n v="-10.976289999999999"/>
    <n v="54.486889999999995"/>
    <n v="23.83289000000002"/>
    <n v="103.54460999999998"/>
    <n v="35563119.782749981"/>
    <n v="35274659.092"/>
    <n v="145.131"/>
    <n v="140.405"/>
    <n v="0"/>
    <n v="0"/>
    <n v="-10.976290000000001"/>
    <n v="54.486890000000002"/>
    <n v="509.55793"/>
    <n v="526.74374999999998"/>
    <n v="0"/>
    <n v="0"/>
    <n v="0"/>
    <n v="0"/>
    <n v="0"/>
    <n v="0"/>
    <s v="Automoviles"/>
    <s v="Totales"/>
    <s v="Automoviles Total"/>
    <x v="29"/>
    <x v="0"/>
    <n v="413334.64854999998"/>
    <n v="541187.50646000006"/>
    <n v="558940177.29368985"/>
    <n v="533186385.44996989"/>
    <n v="535437122.91273993"/>
    <n v="512068683.5256899"/>
    <n v="111867630.92766999"/>
    <n v="104683930.16637003"/>
    <n v="65593449.113900006"/>
    <n v="57891971.036489993"/>
    <n v="1100.38597"/>
    <n v="744.47752000000003"/>
    <n v="9.8365001643010942E-4"/>
    <n v="7.1116695639610711E-4"/>
    <n v="355.90845000000002"/>
    <n v="47.80647372670164"/>
    <n v="100"/>
    <n v="100"/>
    <n v="0.26622156498619526"/>
    <n v="0.13756369301090385"/>
    <n v="1.9687007925032601E-4"/>
    <n v="2.0551170677407993E-4"/>
    <n v="1.3962800632497699E-4"/>
    <n v="1.4538626241974637E-4"/>
    <m/>
    <m/>
    <m/>
    <n v="0"/>
    <m/>
    <n v="0"/>
    <m/>
    <n v="0"/>
    <m/>
    <n v="-120.14482749887175"/>
    <n v="-0.99749454275575666"/>
    <n v="7.3188093040069218"/>
    <n v="-1.6733820447435502E-5"/>
    <n v="-120.14482749887175"/>
    <n v="-3.2626528553969525"/>
    <n v="-2.1540808912541114"/>
    <n v="10.344098055268811"/>
    <s v="Resto"/>
    <n v="2025"/>
    <n v="2"/>
    <d v="2026-08-03T00:00:00"/>
    <n v="1.0336597699512124"/>
    <s v="39 Automoviles Total"/>
    <n v="47.80647372670164"/>
    <n v="42.993350446131743"/>
    <n v="-120.14482749887175"/>
    <n v="-119.4888377051015"/>
    <n v="3.9412495826079538E-6"/>
    <n v="9.6756735482295469E-11"/>
    <m/>
    <m/>
    <m/>
    <m/>
    <n v="2.7722745281872566E-6"/>
    <n v="5.0575843986970257E-11"/>
    <x v="29"/>
    <x v="31"/>
  </r>
  <r>
    <n v="2026"/>
    <n v="6"/>
    <n v="103"/>
    <x v="59"/>
    <s v="Daños Sin Autos"/>
    <n v="205"/>
    <s v="f8809aff4d69bece79dabe35be0c708b890d7eafb841f121330667b77d2e2590"/>
    <s v="62494afd1a4895e2be1120874c058412e30b56ad7bf55525b0ac454fd367add2"/>
    <x v="31"/>
    <n v="382459.42945"/>
    <n v="1352548.8573200002"/>
    <n v="1120833.7073399997"/>
    <n v="1881872.0144600002"/>
    <n v="42473.307340000014"/>
    <n v="160086.50956999999"/>
    <n v="444404.75636"/>
    <n v="-528695.00509999995"/>
    <n v="35563119.782749981"/>
    <n v="35274659.092"/>
    <n v="145.131"/>
    <n v="140.405"/>
    <n v="6698.5981700000002"/>
    <n v="5170.91885"/>
    <n v="29079.248439999999"/>
    <n v="-8402.1969300000001"/>
    <n v="24160.565570000002"/>
    <n v="30742.566129999999"/>
    <n v="0"/>
    <n v="0"/>
    <n v="0"/>
    <n v="0"/>
    <n v="0"/>
    <n v="0"/>
    <s v="Daños Sin Autos"/>
    <s v="Totales"/>
    <s v="Daños Sin Autos Total"/>
    <x v="34"/>
    <x v="0"/>
    <n v="785158.79136999999"/>
    <n v="1638035.7448499999"/>
    <n v="558940177.29368985"/>
    <n v="533186385.44996989"/>
    <n v="535437122.91273993"/>
    <n v="512068683.5256899"/>
    <n v="89202364.570290014"/>
    <n v="95692945.958029971"/>
    <n v="24696454.174569987"/>
    <n v="24212646.750889998"/>
    <n v="785158.79136999999"/>
    <n v="1638035.7448499999"/>
    <n v="0.42875481080843786"/>
    <n v="1.4134258735363998"/>
    <n v="-970089.42787000025"/>
    <n v="-71.723059956013586"/>
    <n v="48.711093049427369"/>
    <n v="82.571388418868565"/>
    <n v="48.711093049427369"/>
    <n v="82.571388418868565"/>
    <n v="6.8425825336409896E-2"/>
    <n v="7.1429382290388796E-2"/>
    <n v="0.25367280452567242"/>
    <n v="0.26413426574096371"/>
    <m/>
    <m/>
    <m/>
    <n v="0"/>
    <m/>
    <n v="0"/>
    <m/>
    <n v="0"/>
    <m/>
    <n v="-73.468528076422345"/>
    <n v="11.105310542631731"/>
    <n v="11.835913261366576"/>
    <n v="0.17198139878612576"/>
    <n v="-446.09101265137809"/>
    <n v="-21.410055790941218"/>
    <n v="120.35831013868106"/>
    <n v="-27.330824936571425"/>
    <s v="Resto"/>
    <n v="2025"/>
    <n v="2"/>
    <d v="2026-08-03T00:00:00"/>
    <n v="1.0336597699512124"/>
    <s v="46 Daños Sin Autos Total"/>
    <n v="-71.723059956013586"/>
    <n v="-72.643861291688779"/>
    <n v="-73.468528076422331"/>
    <n v="-74.332490540064342"/>
    <n v="3.1516743024431284E-3"/>
    <n v="1.8383068779137933E-5"/>
    <m/>
    <m/>
    <m/>
    <m/>
    <n v="5.3261316044024174E-3"/>
    <n v="1.9977726999821348E-4"/>
    <x v="34"/>
    <x v="31"/>
  </r>
  <r>
    <n v="2026"/>
    <n v="6"/>
    <n v="46"/>
    <x v="10"/>
    <s v="Responsabilidad Civil y Riesgos Profesionales"/>
    <n v="34"/>
    <s v="86e50149658661312a9e0b35558d84f6c6d3da797f552a9657fe0558ca40cdef"/>
    <s v="62494afd1a4895e2be1120874c058412e30b56ad7bf55525b0ac454fd367add2"/>
    <x v="31"/>
    <n v="908.52145999999993"/>
    <n v="1272.24452"/>
    <n v="1563.8437699999997"/>
    <n v="2532.00828"/>
    <n v="-209.40048000000002"/>
    <n v="346.39844999999991"/>
    <n v="-202.73350000000002"/>
    <n v="844.59496999999999"/>
    <n v="35563119.782749981"/>
    <n v="35274659.092"/>
    <n v="145.131"/>
    <n v="140.405"/>
    <n v="0"/>
    <n v="0"/>
    <n v="-209.40048000000002"/>
    <n v="118.39845"/>
    <n v="900.14247999999998"/>
    <n v="1135.5328100000002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37207993.956"/>
    <n v="34287174.897239998"/>
    <n v="558940177.29368985"/>
    <n v="533186385.44996989"/>
    <n v="535437122.91273993"/>
    <n v="512068683.5256899"/>
    <n v="12032871.974339999"/>
    <n v="12141199.838969996"/>
    <n v="5707796.6931599993"/>
    <n v="3790374.5277900007"/>
    <n v="908.52145999999993"/>
    <n v="1272.24452"/>
    <n v="7.5503293140441827E-3"/>
    <n v="1.0478737990263831E-2"/>
    <n v="-363.72306000000003"/>
    <n v="-28.58908443166256"/>
    <n v="100"/>
    <n v="100"/>
    <n v="2.4417372811723318E-3"/>
    <n v="3.7105551093461809E-3"/>
    <n v="1.625435953448424E-4"/>
    <n v="1.6967845917326534E-4"/>
    <n v="2.3861159150309502E-4"/>
    <n v="2.4845192860464642E-4"/>
    <m/>
    <m/>
    <m/>
    <n v="0"/>
    <m/>
    <n v="0"/>
    <m/>
    <n v="0"/>
    <m/>
    <n v="-160.45075548115184"/>
    <n v="-23.048490235992887"/>
    <n v="27.227348560322344"/>
    <n v="-3.6686744685727399E-3"/>
    <n v="-276.86082883686402"/>
    <n v="-20.729504944907774"/>
    <n v="-23.263037202732619"/>
    <n v="10.426686834350473"/>
    <s v="Resto"/>
    <n v="2025"/>
    <n v="2"/>
    <d v="2026-08-03T00:00:00"/>
    <n v="1.0336597699512124"/>
    <s v="46 Responsabilidad Civil y Riesgos Profesionales"/>
    <n v="-28.58908443166256"/>
    <n v="-30.9144869092584"/>
    <n v="-160.45075548115187"/>
    <n v="-158.48225619151754"/>
    <n v="4.3973750884435842E-6"/>
    <n v="5.7007472750514897E-9"/>
    <m/>
    <m/>
    <m/>
    <m/>
    <n v="7.1661671033384988E-6"/>
    <n v="1.0980394986859849E-8"/>
    <x v="35"/>
    <x v="31"/>
  </r>
  <r>
    <n v="2026"/>
    <n v="6"/>
    <n v="105"/>
    <x v="35"/>
    <s v="RC General"/>
    <n v="226"/>
    <s v="8f1f64db81c40ea10e1e9080c9ae60a7acb8925968c431ee16784dea9841c66f"/>
    <s v="62494afd1a4895e2be1120874c058412e30b56ad7bf55525b0ac454fd367add2"/>
    <x v="31"/>
    <n v="37.897330000000004"/>
    <n v="-15.308530000000001"/>
    <n v="2817.8056299999998"/>
    <n v="2199.9575700000005"/>
    <n v="299.11850000000004"/>
    <n v="4989.5054300000002"/>
    <n v="-951.31026000000043"/>
    <n v="7349.16939"/>
    <n v="35563119.782749981"/>
    <n v="35274659.092"/>
    <n v="145.131"/>
    <n v="140.405"/>
    <n v="0"/>
    <n v="0"/>
    <n v="296.82719000000003"/>
    <n v="4504.7919699999993"/>
    <n v="1694.2168999999999"/>
    <n v="1105.87517"/>
    <n v="0"/>
    <n v="0"/>
    <n v="0"/>
    <n v="0"/>
    <n v="0"/>
    <n v="0"/>
    <s v="RC General"/>
    <s v="Daños Sin Autos"/>
    <s v="Responsabilidad Civil y Riesgos Profesionales"/>
    <x v="36"/>
    <x v="0"/>
    <n v="1100860.8072800001"/>
    <n v="1102266.38717"/>
    <n v="558940177.29368985"/>
    <n v="533186385.44996989"/>
    <n v="535437122.91273993"/>
    <n v="512068683.5256899"/>
    <n v="8729513.125500001"/>
    <n v="9582692.5877899975"/>
    <n v="5055557.2443700004"/>
    <n v="2932303.7598800003"/>
    <n v="37.897330000000004"/>
    <n v="-15.308530000000001"/>
    <n v="4.341287933836442E-4"/>
    <n v="-1.5975186368292465E-4"/>
    <n v="53.205860000000001"/>
    <n v="-347.5569502754347"/>
    <n v="100"/>
    <n v="100"/>
    <n v="3.4425178686882758E-3"/>
    <n v="-1.388823081079674E-3"/>
    <n v="6.7802121836174978E-6"/>
    <n v="7.0778301276238033E-6"/>
    <n v="-2.8711404525231328E-6"/>
    <n v="-2.9895462254395002E-6"/>
    <m/>
    <m/>
    <m/>
    <n v="0"/>
    <m/>
    <n v="0"/>
    <m/>
    <n v="0"/>
    <m/>
    <n v="-94.005047109448682"/>
    <n v="789.28647479914821"/>
    <n v="-32592.975484909392"/>
    <n v="5.916627693873037E-3"/>
    <n v="-93.410856883586575"/>
    <n v="53.20145943777721"/>
    <n v="17.520022967543298"/>
    <n v="407.35085588367082"/>
    <s v="Resto"/>
    <n v="2025"/>
    <n v="2"/>
    <d v="2026-08-03T00:00:00"/>
    <n v="1.0336597699512124"/>
    <s v="47 RC General"/>
    <n v="-347.5569502754347"/>
    <n v="-339.49558401321843"/>
    <n v="-94.005047109448697"/>
    <n v="-94.200264860037791"/>
    <n v="7.9233926809952899E-6"/>
    <n v="1.8846780924473884E-11"/>
    <m/>
    <m/>
    <m/>
    <m/>
    <n v="6.2263870507068427E-6"/>
    <n v="2.552065795016774E-12"/>
    <x v="36"/>
    <x v="31"/>
  </r>
  <r>
    <n v="2026"/>
    <n v="6"/>
    <n v="105"/>
    <x v="35"/>
    <s v="Incendio"/>
    <n v="226"/>
    <s v="8f1f64db81c40ea10e1e9080c9ae60a7acb8925968c431ee16784dea9841c66f"/>
    <s v="62494afd1a4895e2be1120874c058412e30b56ad7bf55525b0ac454fd367add2"/>
    <x v="31"/>
    <n v="633.77449000000001"/>
    <n v="-337.87405000000001"/>
    <n v="47553.05975"/>
    <n v="37213.532919999998"/>
    <n v="3062.8331900000003"/>
    <n v="10405.298419999999"/>
    <n v="12104.016880000001"/>
    <n v="28733.649300000001"/>
    <n v="35563119.782749981"/>
    <n v="35274659.092"/>
    <n v="145.131"/>
    <n v="140.405"/>
    <n v="0"/>
    <n v="0"/>
    <n v="2744.5706600000003"/>
    <n v="7653.2074499999999"/>
    <n v="11825.89487"/>
    <n v="9558.6362499999996"/>
    <n v="0"/>
    <n v="0"/>
    <n v="0"/>
    <n v="0"/>
    <n v="0"/>
    <n v="0"/>
    <s v="Incendio"/>
    <s v="Daños Sin Autos"/>
    <s v="Incendio"/>
    <x v="43"/>
    <x v="0"/>
    <n v="1100860.8072800001"/>
    <n v="1102266.38717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3.3663405479506157E-3"/>
    <n v="-1.5974756030302422E-3"/>
    <n v="971.64854000000003"/>
    <n v="-287.57714302119382"/>
    <m/>
    <m/>
    <n v="5.7570810570132483E-2"/>
    <n v="-3.0652667443436289E-2"/>
    <n v="1.1338860861079042E-4"/>
    <n v="1.1836581045264695E-4"/>
    <n v="-6.336884422036757E-5"/>
    <n v="-6.5982174046198873E-5"/>
    <m/>
    <m/>
    <m/>
    <n v="0"/>
    <m/>
    <n v="0"/>
    <m/>
    <n v="0"/>
    <m/>
    <n v="-70.564677086887428"/>
    <n v="483.26861341484414"/>
    <n v="-3079.638232057182"/>
    <n v="3.8817536170085196E-2"/>
    <n v="-64.138295245087079"/>
    <n v="23.719477974695401"/>
    <n v="23.208143571125799"/>
    <n v="80.065892767914463"/>
    <s v="Resto"/>
    <n v="2025"/>
    <n v="2"/>
    <d v="2026-08-03T00:00:00"/>
    <n v="1.0336597699512124"/>
    <s v="54 Incendio"/>
    <n v="-287.57714302119382"/>
    <n v="-281.46894023944384"/>
    <n v="-70.564677086887428"/>
    <n v="-71.523199636083461"/>
    <n v="1.3371453359686903E-4"/>
    <n v="1.1332248684776453E-9"/>
    <m/>
    <m/>
    <m/>
    <m/>
    <n v="1.0532287651535968E-4"/>
    <n v="2.551928302276836E-10"/>
    <x v="43"/>
    <x v="31"/>
  </r>
  <r>
    <n v="2026"/>
    <n v="6"/>
    <n v="105"/>
    <x v="35"/>
    <s v="Riesgos Catastroficos"/>
    <n v="226"/>
    <s v="8f1f64db81c40ea10e1e9080c9ae60a7acb8925968c431ee16784dea9841c66f"/>
    <s v="62494afd1a4895e2be1120874c058412e30b56ad7bf55525b0ac454fd367add2"/>
    <x v="31"/>
    <n v="4908.6523699999998"/>
    <n v="-1933.4668300000001"/>
    <n v="359437.71146999998"/>
    <n v="280235.21097000001"/>
    <n v="5203.0730499999991"/>
    <n v="-17419.921580000002"/>
    <n v="18960.839919999999"/>
    <n v="190602.71751000002"/>
    <n v="35563119.782749981"/>
    <n v="35274659.092"/>
    <n v="145.131"/>
    <n v="140.405"/>
    <n v="0"/>
    <n v="0"/>
    <n v="17.026"/>
    <n v="-2801.5713300000002"/>
    <n v="1210.6522399999999"/>
    <n v="949.51201000000003"/>
    <n v="0"/>
    <n v="0"/>
    <n v="0"/>
    <n v="0"/>
    <n v="0"/>
    <n v="0"/>
    <s v="Riesgos Catastroficos"/>
    <s v="Daños Sin Autos"/>
    <s v="Riesgos Catastroficos"/>
    <x v="44"/>
    <x v="0"/>
    <n v="1100860.8072800001"/>
    <n v="1102266.38717"/>
    <n v="558940177.29368985"/>
    <n v="533186385.44996989"/>
    <n v="535437122.91273993"/>
    <n v="512068683.5256899"/>
    <n v="23861872.30387"/>
    <n v="25393145.209070001"/>
    <n v="2047024.05226"/>
    <n v="2089187.4729500005"/>
    <n v="4908.6523699999998"/>
    <n v="-1933.4668300000001"/>
    <n v="2.0571111551895688E-2"/>
    <n v="-7.6141289867054296E-3"/>
    <n v="6842.1192000000001"/>
    <n v="-353.87828194601087"/>
    <n v="100"/>
    <n v="100"/>
    <n v="0.44589219068741914"/>
    <n v="-0.17540830896277762"/>
    <n v="8.7820710863316506E-4"/>
    <n v="9.1675607834161349E-4"/>
    <n v="-3.6262494368986879E-4"/>
    <n v="-3.775795888722807E-4"/>
    <m/>
    <m/>
    <m/>
    <n v="0"/>
    <m/>
    <n v="0"/>
    <m/>
    <n v="0"/>
    <m/>
    <n v="-129.86852165840804"/>
    <n v="105.9979941093282"/>
    <n v="900.96821469649944"/>
    <n v="0.25417742621321859"/>
    <n v="-100.60773037679536"/>
    <n v="27.502572610956211"/>
    <n v="1.4063493575991732"/>
    <n v="-295.05380663905453"/>
    <s v="Resto"/>
    <n v="2025"/>
    <n v="2"/>
    <d v="2026-08-03T00:00:00"/>
    <n v="1.0336597699512124"/>
    <s v="55 Riesgos Catastroficos"/>
    <n v="-353.87828194601087"/>
    <n v="-345.61106983779945"/>
    <n v="-129.86852165840804"/>
    <n v="-128.89589256222848"/>
    <n v="1.0107035425062638E-3"/>
    <n v="4.2317063048053626E-8"/>
    <m/>
    <m/>
    <m/>
    <m/>
    <n v="7.9313024602365757E-4"/>
    <n v="5.7974960226187855E-9"/>
    <x v="44"/>
    <x v="31"/>
  </r>
  <r>
    <n v="2026"/>
    <n v="6"/>
    <n v="107"/>
    <x v="71"/>
    <s v="Terremoto y Erupcion Volcanica"/>
    <n v="70"/>
    <s v="ff5a1ae012afa5d4c889c50ad427aaf545d31a4fac04ffc1c4d03d403ba4250a"/>
    <s v="62494afd1a4895e2be1120874c058412e30b56ad7bf55525b0ac454fd367add2"/>
    <x v="31"/>
    <n v="1217.47486"/>
    <n v="1892.89598"/>
    <n v="2118.1343699999998"/>
    <n v="3337.56115"/>
    <n v="0"/>
    <n v="100"/>
    <n v="-93.2"/>
    <n v="-156.35642000000001"/>
    <n v="35563119.782749981"/>
    <n v="35274659.092"/>
    <n v="145.131"/>
    <n v="140.405"/>
    <n v="0"/>
    <n v="0"/>
    <n v="0"/>
    <n v="31.25"/>
    <n v="224.53081"/>
    <n v="333.94907000000001"/>
    <n v="0"/>
    <n v="0"/>
    <n v="0"/>
    <n v="0"/>
    <n v="0"/>
    <n v="0"/>
    <s v="Terremoto y Erupcion Volcanica"/>
    <s v="Daños Sin Autos"/>
    <s v="Riesgos Catastroficos"/>
    <x v="45"/>
    <x v="0"/>
    <n v="189836.06152000002"/>
    <n v="455455.20262"/>
    <n v="558940177.29368985"/>
    <n v="533186385.44996989"/>
    <n v="535437122.91273993"/>
    <n v="512068683.5256899"/>
    <n v="9433065.3521900009"/>
    <n v="9697566.7351200003"/>
    <n v="907474.54581000016"/>
    <n v="276437.41434000002"/>
    <n v="5083.4767699999993"/>
    <n v="8749.8330900000001"/>
    <n v="1.2906460567638795E-2"/>
    <n v="1.9519287999790979E-2"/>
    <n v="-675.42111999999997"/>
    <n v="-35.681893095890025"/>
    <n v="23.949649326321211"/>
    <n v="21.633509582752509"/>
    <n v="0.64132960315958409"/>
    <n v="0.41560530412456398"/>
    <n v="2.1781845525845772E-4"/>
    <n v="2.2737961338523246E-4"/>
    <n v="3.5501581279171932E-4"/>
    <n v="3.6965665757317018E-4"/>
    <m/>
    <m/>
    <m/>
    <n v="0"/>
    <m/>
    <n v="0"/>
    <m/>
    <n v="0"/>
    <m/>
    <m/>
    <m/>
    <n v="5.2829104745628968"/>
    <m/>
    <m/>
    <n v="-32.764954248861955"/>
    <m/>
    <n v="9.3577143365004716"/>
    <s v="Resto"/>
    <n v="2025"/>
    <n v="2"/>
    <d v="2026-08-03T00:00:00"/>
    <n v="1.0336597699512124"/>
    <s v="56 Terremoto y Erupcion Volcanica"/>
    <n v="-35.681893095890025"/>
    <n v="-37.776327594576202"/>
    <n v="-100"/>
    <n v="-100"/>
    <n v="5.9559858160346449E-6"/>
    <n v="1.665767243840151E-8"/>
    <m/>
    <m/>
    <m/>
    <m/>
    <n v="9.4460674190649214E-6"/>
    <n v="3.8100260401878409E-8"/>
    <x v="45"/>
    <x v="31"/>
  </r>
  <r>
    <n v="2026"/>
    <n v="6"/>
    <n v="105"/>
    <x v="35"/>
    <s v="Huracan y Otros Riesgos Hidrometeorologicos"/>
    <n v="226"/>
    <s v="8f1f64db81c40ea10e1e9080c9ae60a7acb8925968c431ee16784dea9841c66f"/>
    <s v="62494afd1a4895e2be1120874c058412e30b56ad7bf55525b0ac454fd367add2"/>
    <x v="31"/>
    <n v="693.24712999999997"/>
    <n v="-273.10219000000001"/>
    <n v="50770.544240000003"/>
    <n v="39583.19356"/>
    <n v="933.1728599999999"/>
    <n v="-18162.10468"/>
    <n v="14267.239659999999"/>
    <n v="193293.47610000003"/>
    <n v="35563119.782749981"/>
    <n v="35274659.092"/>
    <n v="145.131"/>
    <n v="140.405"/>
    <n v="0"/>
    <n v="0"/>
    <n v="-280.41093000000001"/>
    <n v="-3019.9404599999998"/>
    <n v="989.46848"/>
    <n v="1022.99824"/>
    <n v="0"/>
    <n v="0"/>
    <n v="0"/>
    <n v="0"/>
    <n v="0"/>
    <n v="0"/>
    <s v="Huracan y Otros Riesgos Hidrometeorologicos"/>
    <s v="Daños Sin Autos"/>
    <s v="Riesgos Catastroficos"/>
    <x v="46"/>
    <x v="0"/>
    <n v="1100860.8072800001"/>
    <n v="1102266.38717"/>
    <n v="558940177.29368985"/>
    <n v="533186385.44996989"/>
    <n v="535437122.91273993"/>
    <n v="512068683.5256899"/>
    <n v="14428806.951679999"/>
    <n v="15695578.629980002"/>
    <n v="1139589.9410999997"/>
    <n v="1835326.74049"/>
    <n v="4908.6523699999998"/>
    <n v="-1933.4668300000001"/>
    <n v="4.8046046518023635E-3"/>
    <n v="-1.739994405038051E-3"/>
    <n v="966.34932000000003"/>
    <n v="-353.84165905077509"/>
    <n v="14.122962429299102"/>
    <n v="14.125000013576649"/>
    <n v="6.2973186565962916E-2"/>
    <n v="-2.4776423664806906E-2"/>
    <n v="1.2402886000369585E-4"/>
    <n v="1.2947311651250194E-4"/>
    <n v="-5.1220773345426286E-5"/>
    <n v="-5.3333116979472298E-5"/>
    <m/>
    <m/>
    <m/>
    <n v="0"/>
    <m/>
    <n v="0"/>
    <m/>
    <n v="0"/>
    <m/>
    <n v="-105.13802159188965"/>
    <n v="134.60897558998909"/>
    <n v="6650.296242589633"/>
    <n v="8.1886723140013523E-2"/>
    <n v="-90.714686805447812"/>
    <n v="-3.2775970367260876"/>
    <n v="-28.339551553981789"/>
    <n v="-295.20485392037426"/>
    <s v="Resto"/>
    <n v="2025"/>
    <n v="2"/>
    <d v="2026-08-03T00:00:00"/>
    <n v="1.0336597699512124"/>
    <s v="57 Huracan y Otros Riesgos Hidrometeorologicos"/>
    <n v="-353.84165905077509"/>
    <n v="-345.57563951894548"/>
    <n v="-105.13802159188963"/>
    <n v="-104.97070868118641"/>
    <n v="1.4276178397775561E-4"/>
    <n v="2.3084225860120906E-9"/>
    <m/>
    <m/>
    <m/>
    <m/>
    <n v="1.1202956237360815E-4"/>
    <n v="3.0275805295637209E-10"/>
    <x v="46"/>
    <x v="31"/>
  </r>
  <r>
    <n v="2026"/>
    <n v="6"/>
    <n v="80"/>
    <x v="51"/>
    <s v="Diversos"/>
    <n v="52"/>
    <s v="41cfc0d1f2d127b04555b7246d84019b4d27710a3f3aff6e7764375b1e06e05d"/>
    <s v="62494afd1a4895e2be1120874c058412e30b56ad7bf55525b0ac454fd367add2"/>
    <x v="31"/>
    <n v="39464.263930000001"/>
    <n v="36039.020429999997"/>
    <n v="63836.118320000001"/>
    <n v="72601.472999999998"/>
    <n v="4100.0776500000002"/>
    <n v="2413.45433"/>
    <n v="-261.88129000000055"/>
    <n v="13079.710789999999"/>
    <n v="35563119.782749981"/>
    <n v="35274659.092"/>
    <n v="145.131"/>
    <n v="140.405"/>
    <n v="0"/>
    <n v="0"/>
    <n v="3903.2774800000002"/>
    <n v="671.40493000000004"/>
    <n v="14615.829679999999"/>
    <n v="15867.92245"/>
    <n v="0"/>
    <n v="0"/>
    <n v="0"/>
    <n v="0"/>
    <n v="0"/>
    <n v="0"/>
    <s v="Diversos"/>
    <s v="Daños Sin Autos"/>
    <s v="Diversos"/>
    <x v="52"/>
    <x v="0"/>
    <n v="866044.95096000005"/>
    <n v="914305.01283000002"/>
    <n v="558940177.29368985"/>
    <n v="533186385.44996989"/>
    <n v="535437122.91273993"/>
    <n v="512068683.5256899"/>
    <n v="18731365.569540001"/>
    <n v="19037256.571589999"/>
    <n v="4255932.8630999988"/>
    <n v="5127603.960119999"/>
    <n v="39464.263930000001"/>
    <n v="36039.020429999997"/>
    <n v="0.21068546115065304"/>
    <n v="0.18930784640357454"/>
    <n v="3425.2435000000041"/>
    <n v="9.5042635985431048"/>
    <n v="100"/>
    <n v="100"/>
    <n v="4.5568378276733048"/>
    <n v="3.9416846593075454"/>
    <n v="7.060552369142695E-3"/>
    <n v="7.370475867514977E-3"/>
    <n v="6.7591786687474639E-3"/>
    <n v="7.0379270573362376E-3"/>
    <m/>
    <m/>
    <m/>
    <n v="0"/>
    <m/>
    <n v="0"/>
    <m/>
    <n v="0"/>
    <m/>
    <n v="69.884202863702001"/>
    <n v="10.389342766591415"/>
    <n v="6.6967811588767985"/>
    <n v="9.6337930646150399E-2"/>
    <n v="481.35966919396907"/>
    <n v="-7.8907164686830233"/>
    <n v="26.705822149399872"/>
    <n v="4.2312087931838871"/>
    <s v="Resto"/>
    <n v="2025"/>
    <n v="2"/>
    <d v="2026-08-03T00:00:00"/>
    <n v="1.0336597699512124"/>
    <s v="63 Diversos"/>
    <n v="9.5042635985431048"/>
    <n v="5.938401379122638"/>
    <n v="69.884202863702001"/>
    <n v="64.352147391515828"/>
    <n v="1.7950089505635539E-4"/>
    <n v="4.4388363540263327E-6"/>
    <m/>
    <m/>
    <m/>
    <m/>
    <n v="2.0547890446334486E-4"/>
    <n v="3.5837460709959372E-6"/>
    <x v="52"/>
    <x v="31"/>
  </r>
  <r>
    <n v="2026"/>
    <n v="6"/>
    <n v="80"/>
    <x v="51"/>
    <s v="Miscelaneos"/>
    <n v="52"/>
    <s v="41cfc0d1f2d127b04555b7246d84019b4d27710a3f3aff6e7764375b1e06e05d"/>
    <s v="62494afd1a4895e2be1120874c058412e30b56ad7bf55525b0ac454fd367add2"/>
    <x v="31"/>
    <n v="14796.001880000002"/>
    <n v="14545.94218"/>
    <n v="20689.267120000004"/>
    <n v="27677.484329999999"/>
    <n v="4258.0129200000001"/>
    <n v="-2188.06844"/>
    <n v="1950.7254600000003"/>
    <n v="6819.192390000002"/>
    <n v="35563119.782749981"/>
    <n v="35274659.092"/>
    <n v="145.131"/>
    <n v="140.405"/>
    <n v="0"/>
    <n v="0"/>
    <n v="4198.5369199999996"/>
    <n v="-2181.46209"/>
    <n v="5943.9136799999997"/>
    <n v="6112.40326"/>
    <n v="0"/>
    <n v="0"/>
    <n v="0"/>
    <n v="0"/>
    <n v="0"/>
    <n v="0"/>
    <s v="Miscelaneos"/>
    <s v="Daños Sin Autos"/>
    <s v="Diversos"/>
    <x v="53"/>
    <x v="0"/>
    <n v="866044.95096000005"/>
    <n v="914305.01283000002"/>
    <n v="558940177.29368985"/>
    <n v="533186385.44996989"/>
    <n v="535437122.91273993"/>
    <n v="512068683.5256899"/>
    <n v="8825960.7029900011"/>
    <n v="9299326.5157200005"/>
    <n v="1450320.2206299996"/>
    <n v="1811773.9441199994"/>
    <n v="39464.263930000001"/>
    <n v="36039.020429999997"/>
    <n v="0.1676418282146612"/>
    <n v="0.15641930795107456"/>
    <n v="250.05970000000161"/>
    <n v="1.719102804793371"/>
    <n v="37.492152156301479"/>
    <n v="40.361646921711298"/>
    <n v="1.708456571867178"/>
    <n v="1.5909288449569705"/>
    <n v="2.6471530373143285E-3"/>
    <n v="2.7633500268921967E-3"/>
    <n v="2.7281158290874776E-3"/>
    <n v="2.8406232694896381E-3"/>
    <m/>
    <m/>
    <m/>
    <n v="0"/>
    <m/>
    <n v="0"/>
    <m/>
    <n v="0"/>
    <m/>
    <n v="-294.60145040070137"/>
    <n v="28.778131785422563"/>
    <n v="-15.042466228200007"/>
    <n v="0.29359122622936173"/>
    <n v="-292.46435403330798"/>
    <n v="-2.7565193727090653"/>
    <n v="70.635899947995213"/>
    <n v="-35.689106186361144"/>
    <s v="Resto"/>
    <n v="2025"/>
    <n v="2"/>
    <d v="2026-08-03T00:00:00"/>
    <n v="1.0336597699512124"/>
    <s v="64 Miscelaneos"/>
    <n v="1.719102804793371"/>
    <n v="-1.5932458998627836"/>
    <n v="-294.60145040070137"/>
    <n v="-288.26451029422026"/>
    <n v="5.8176187146650187E-5"/>
    <n v="2.8103782567153974E-6"/>
    <m/>
    <m/>
    <m/>
    <m/>
    <n v="7.8333660784400271E-5"/>
    <n v="2.4466999899893096E-6"/>
    <x v="53"/>
    <x v="31"/>
  </r>
  <r>
    <n v="2026"/>
    <n v="6"/>
    <n v="107"/>
    <x v="71"/>
    <s v="Tecnicos"/>
    <n v="70"/>
    <s v="ff5a1ae012afa5d4c889c50ad427aaf545d31a4fac04ffc1c4d03d403ba4250a"/>
    <s v="62494afd1a4895e2be1120874c058412e30b56ad7bf55525b0ac454fd367add2"/>
    <x v="31"/>
    <n v="13506.56734"/>
    <n v="23386.463239999997"/>
    <n v="21915.172319999998"/>
    <n v="37635.867639999997"/>
    <n v="1454.2444099999996"/>
    <n v="37205.981780000038"/>
    <n v="9217.3339099999994"/>
    <n v="44508.487979999991"/>
    <n v="35563119.782749981"/>
    <n v="35274659.092"/>
    <n v="145.131"/>
    <n v="140.405"/>
    <n v="0"/>
    <n v="0"/>
    <n v="2224.8259800000001"/>
    <n v="5513.6520300000002"/>
    <n v="1957.5799399999999"/>
    <n v="5222.5765700000002"/>
    <n v="0"/>
    <n v="0"/>
    <n v="0"/>
    <n v="0"/>
    <n v="0"/>
    <n v="0"/>
    <s v="Tecnicos"/>
    <s v="Daños Sin Autos"/>
    <s v="Diversos"/>
    <x v="54"/>
    <x v="0"/>
    <n v="189836.06152000002"/>
    <n v="455455.20262"/>
    <n v="558940177.29368985"/>
    <n v="533186385.44996989"/>
    <n v="535437122.91273993"/>
    <n v="512068683.5256899"/>
    <n v="9905404.8665500041"/>
    <n v="9737930.0558699984"/>
    <n v="2805612.6424699998"/>
    <n v="3315830.0159999998"/>
    <n v="17753.084609999998"/>
    <n v="30807.147140000001"/>
    <n v="0.13635553035909637"/>
    <n v="0.24015846392224494"/>
    <n v="-9879.8958999999977"/>
    <n v="-42.246216533937087"/>
    <n v="76.080115859933372"/>
    <n v="75.912459968209816"/>
    <n v="7.1148585952817118"/>
    <n v="5.1347449991721863"/>
    <n v="2.4164602740488097E-3"/>
    <n v="2.522530986743174E-3"/>
    <n v="4.3861703670965927E-3"/>
    <n v="4.5670559423747151E-3"/>
    <m/>
    <m/>
    <m/>
    <n v="0"/>
    <m/>
    <n v="0"/>
    <m/>
    <n v="0"/>
    <m/>
    <n v="-96.091369343244367"/>
    <n v="10.766943024029668"/>
    <n v="159.0919558813975"/>
    <n v="5.1833399521600203E-2"/>
    <n v="-59.648777835550135"/>
    <n v="-62.516970047985346"/>
    <n v="113.65185832462097"/>
    <n v="105.57340722722999"/>
    <s v="Resto"/>
    <n v="2025"/>
    <n v="2"/>
    <d v="2026-08-03T00:00:00"/>
    <n v="1.0336597699512124"/>
    <s v="65 Tecnicos"/>
    <n v="-42.246216533937087"/>
    <n v="-44.126892479535286"/>
    <n v="-96.091369343244367"/>
    <n v="-96.218648756214904"/>
    <n v="6.1623312166864585E-5"/>
    <n v="1.8592830659510448E-6"/>
    <m/>
    <m/>
    <m/>
    <m/>
    <n v="1.0651818112828995E-4"/>
    <n v="5.7676087793492218E-6"/>
    <x v="54"/>
    <x v="31"/>
  </r>
  <r>
    <n v="2026"/>
    <n v="6"/>
    <n v="104"/>
    <x v="53"/>
    <s v="Total General"/>
    <n v="225"/>
    <s v="0e6523810856a138a75dec70a9cf3778a5c70b83ac915f22c33f05db97cb3e68"/>
    <s v="62494afd1a4895e2be1120874c058412e30b56ad7bf55525b0ac454fd367add2"/>
    <x v="32"/>
    <n v="2536028.02079"/>
    <n v="2462424.9121500002"/>
    <n v="4978070.0499799997"/>
    <n v="5021551.8607900003"/>
    <n v="636943.71036000003"/>
    <n v="737134.57612999994"/>
    <n v="1027123.2665099999"/>
    <n v="1369476.0341899998"/>
    <n v="35563119.782749981"/>
    <n v="35274659.092"/>
    <n v="145.131"/>
    <n v="140.405"/>
    <n v="0"/>
    <n v="0"/>
    <n v="549515.56253999996"/>
    <n v="668125.05432"/>
    <n v="2004343.6095999999"/>
    <n v="2101783.8658499997"/>
    <n v="1929081.5786600001"/>
    <n v="1773206.08024"/>
    <n v="1496.1226799999999"/>
    <n v="163957.45512"/>
    <n v="553939.45785000001"/>
    <n v="495754.34555999999"/>
    <s v="Total General"/>
    <s v="Totales"/>
    <s v="Total General"/>
    <x v="0"/>
    <x v="0"/>
    <n v="2536028.02079"/>
    <n v="2462424.9121500002"/>
    <n v="558940177.29368985"/>
    <n v="533186385.44996989"/>
    <n v="535437122.91273993"/>
    <n v="512068683.5256899"/>
    <n v="558940177.29368985"/>
    <n v="533186385.44996989"/>
    <n v="290994775.94425023"/>
    <n v="269811598.98249996"/>
    <n v="2536028.02079"/>
    <n v="2462424.9121500002"/>
    <n v="0.45372083164053317"/>
    <n v="0.46183191832100057"/>
    <n v="73603.108639999758"/>
    <n v="2.9890498701840684"/>
    <n v="100"/>
    <n v="100"/>
    <n v="100"/>
    <n v="100"/>
    <n v="0.45372083164053317"/>
    <n v="0.47363694302595"/>
    <n v="0.46183191832100057"/>
    <n v="0.48087785708661934"/>
    <n v="0.34513202969239809"/>
    <n v="2.6767134315590206E-4"/>
    <n v="9.9105321169091376E-2"/>
    <n v="155875.49842000008"/>
    <n v="8.7906025225732662"/>
    <n v="-162461.33244"/>
    <n v="-99.087493350695766"/>
    <n v="58185.112290000019"/>
    <n v="11.736682252230102"/>
    <n v="-13.591936806981419"/>
    <n v="25.115799397263171"/>
    <n v="29.935311833991751"/>
    <n v="0.21888492956383104"/>
    <n v="-17.75258853310293"/>
    <n v="-4.6360740432553111"/>
    <n v="27.416235415327062"/>
    <n v="31.788475740810679"/>
    <s v="Resto"/>
    <n v="2025"/>
    <n v="2"/>
    <d v="2026-08-03T00:00:00"/>
    <n v="1.0336597699512124"/>
    <s v="10 Total General"/>
    <n v="2.9890498701840684"/>
    <n v="-0.36465298920840172"/>
    <n v="-13.591936806981417"/>
    <n v="-16.405701658392928"/>
    <n v="1.3997844059774054E-2"/>
    <n v="2.0586259306457704E-5"/>
    <n v="4059261.28895"/>
    <n v="3604981.4329899997"/>
    <n v="1.1414244064489975E-2"/>
    <n v="1.0202928464846496E-2"/>
    <n v="1.4212149319077867E-2"/>
    <n v="2.1328872078005533E-5"/>
    <x v="0"/>
    <x v="32"/>
  </r>
  <r>
    <n v="2026"/>
    <n v="6"/>
    <n v="60"/>
    <x v="61"/>
    <s v="Total General Sin Pensiones"/>
    <n v="210"/>
    <s v="d29d53701d3c859e29e1b90028eec1ca8e2f29439198b6e036c60951fb458aa1"/>
    <s v="62494afd1a4895e2be1120874c058412e30b56ad7bf55525b0ac454fd367add2"/>
    <x v="32"/>
    <n v="2122955.09326"/>
    <n v="1886412.94463"/>
    <n v="5851058.0956800003"/>
    <n v="4740373.8845200008"/>
    <n v="1797710.49865"/>
    <n v="1344445.2730800004"/>
    <n v="3672030.3688300005"/>
    <n v="3014637.4124199999"/>
    <n v="35563119.782749981"/>
    <n v="35274659.092"/>
    <n v="145.131"/>
    <n v="140.405"/>
    <n v="1607.2548400000001"/>
    <n v="-13437.37815"/>
    <n v="1608765.8665199999"/>
    <n v="1119913.9979700001"/>
    <n v="2113148.9245699998"/>
    <n v="1513958.04201"/>
    <n v="645721.93897000002"/>
    <n v="1209233.6990800002"/>
    <n v="1344626.2044600002"/>
    <n v="521522.40853999997"/>
    <n v="132606.94983"/>
    <n v="155656.83701000002"/>
    <s v="Total General Sin Pensiones"/>
    <s v="Totales"/>
    <s v="Total General Sin Pensiones"/>
    <x v="1"/>
    <x v="0"/>
    <n v="2122955.09326"/>
    <n v="1886412.94463"/>
    <n v="558940177.29368985"/>
    <n v="533186385.44996989"/>
    <n v="535437122.91273993"/>
    <n v="512068683.5256899"/>
    <n v="535437122.91273993"/>
    <n v="512068683.5256899"/>
    <n v="272087211.59836"/>
    <n v="252694789.22596997"/>
    <n v="2122955.09326"/>
    <n v="1886412.94463"/>
    <n v="0.39649008303930722"/>
    <n v="0.36839060956465636"/>
    <n v="236542.14862999995"/>
    <n v="12.539256015145472"/>
    <n v="100"/>
    <n v="100"/>
    <n v="100"/>
    <n v="100"/>
    <n v="0.37981794465716379"/>
    <n v="0.39649008303930722"/>
    <n v="0.35379990864508043"/>
    <n v="0.36839060956465636"/>
    <n v="0.12059715535921725"/>
    <n v="0.25112681712193008"/>
    <n v="2.476611055815996E-2"/>
    <n v="-563511.76011000015"/>
    <n v="-46.600732392648901"/>
    <n v="823103.79592000018"/>
    <n v="157.82711968681772"/>
    <n v="-23049.88718000002"/>
    <n v="-14.808143106826211"/>
    <n v="33.713921618513389"/>
    <n v="84.679629086710634"/>
    <n v="71.269934661294386"/>
    <n v="0.66071113305526463"/>
    <n v="43.650840103446484"/>
    <n v="39.577773355230271"/>
    <n v="76.131211000538656"/>
    <n v="73.972591504791708"/>
    <s v="Resto"/>
    <n v="2025"/>
    <n v="2"/>
    <d v="2026-08-03T00:00:00"/>
    <n v="1.0336597699512124"/>
    <s v="11 Total General Sin Pensiones"/>
    <n v="12.539256015145472"/>
    <n v="8.8745632622010469"/>
    <n v="33.713921618513382"/>
    <n v="29.359703749353162"/>
    <n v="1.645260070382823E-2"/>
    <n v="1.5720438594851676E-5"/>
    <m/>
    <m/>
    <m/>
    <m/>
    <n v="1.3416350829931789E-2"/>
    <n v="1.3571164121541907E-5"/>
    <x v="1"/>
    <x v="32"/>
  </r>
  <r>
    <n v="2026"/>
    <n v="6"/>
    <n v="16"/>
    <x v="50"/>
    <s v="Vida Total"/>
    <n v="14"/>
    <s v="8527a891e224136950ff32ca212b45bc93f69fbb801c3b1ebedac52775f99e61"/>
    <s v="62494afd1a4895e2be1120874c058412e30b56ad7bf55525b0ac454fd367add2"/>
    <x v="32"/>
    <n v="445192.46273000003"/>
    <n v="478266.78831999999"/>
    <n v="716476.59058999992"/>
    <n v="838510.58043999993"/>
    <n v="293668.15698999999"/>
    <n v="186228.08065000002"/>
    <n v="503391.77867000003"/>
    <n v="396550.91129000002"/>
    <n v="35563119.782749981"/>
    <n v="35274659.092"/>
    <n v="145.131"/>
    <n v="140.405"/>
    <n v="6194.2804800000004"/>
    <n v="-5395.9450700000007"/>
    <n v="257405.15372"/>
    <n v="122944.65345"/>
    <n v="267795.53563"/>
    <n v="107895.96178"/>
    <n v="114042.80439999999"/>
    <n v="19957.031850000003"/>
    <n v="215581.89547000002"/>
    <n v="191568.58146999998"/>
    <n v="115567.76286"/>
    <n v="266741.17499999999"/>
    <s v="Vida Total"/>
    <s v="Totales"/>
    <s v="Vida Total"/>
    <x v="2"/>
    <x v="0"/>
    <n v="2810084.57234"/>
    <n v="2671500.3155200002"/>
    <n v="558940177.29368985"/>
    <n v="533186385.44996989"/>
    <n v="535437122.91273993"/>
    <n v="512068683.5256899"/>
    <n v="229504437.01060998"/>
    <n v="215530450.89256996"/>
    <n v="107972465.57320999"/>
    <n v="106915701.13472"/>
    <n v="445192.46273000003"/>
    <n v="478266.78831999999"/>
    <n v="0.19397989360415668"/>
    <n v="0.2219021889201121"/>
    <n v="-33074.325589999964"/>
    <n v="-6.9154552224250381"/>
    <n v="100"/>
    <n v="100"/>
    <n v="15.842671324275537"/>
    <n v="17.902554064527845"/>
    <n v="7.9649393766173623E-2"/>
    <n v="8.3145610134049849E-2"/>
    <n v="8.9699737534816873E-2"/>
    <n v="9.3398952856683704E-2"/>
    <n v="4.9690893076166448E-2"/>
    <n v="9.3933650380813194E-2"/>
    <n v="5.0355350147177028E-2"/>
    <n v="94085.772549999994"/>
    <n v="471.44171165914122"/>
    <n v="24013.314000000042"/>
    <n v="12.535100388453092"/>
    <n v="-151173.41213999997"/>
    <n v="-56.674194428362988"/>
    <n v="57.692736758601157"/>
    <n v="65.964314667228223"/>
    <n v="38.938116799654935"/>
    <n v="0.27198430213754854"/>
    <n v="109.36669183803373"/>
    <n v="148.19792252840327"/>
    <n v="96.120031693001835"/>
    <n v="113.94740954317113"/>
    <s v="Resto"/>
    <n v="2025"/>
    <n v="2"/>
    <d v="2026-08-03T00:00:00"/>
    <n v="1.0336597699512124"/>
    <s v="12 Vida Total"/>
    <n v="-6.9154552224250381"/>
    <n v="-9.9466309093480199"/>
    <n v="57.692736758601157"/>
    <n v="52.557680334259373"/>
    <n v="2.0146618040454639E-3"/>
    <n v="3.7628199122679949E-6"/>
    <m/>
    <m/>
    <m/>
    <m/>
    <n v="2.3731782335839743E-3"/>
    <n v="4.9240581447537117E-6"/>
    <x v="2"/>
    <x v="32"/>
  </r>
  <r>
    <n v="2026"/>
    <n v="6"/>
    <n v="3"/>
    <x v="19"/>
    <s v="Vida Gpo y Col"/>
    <n v="3"/>
    <s v="4e07408562bedb8b60ce05c1decfe3ad16b72230967de01f640b7e4729b49fce"/>
    <s v="62494afd1a4895e2be1120874c058412e30b56ad7bf55525b0ac454fd367add2"/>
    <x v="32"/>
    <n v="143937.23388999997"/>
    <n v="107258.31442"/>
    <n v="244540.56337999995"/>
    <n v="206404.97528999997"/>
    <n v="395524.44957000011"/>
    <n v="404471.60190000013"/>
    <n v="838403.05498000013"/>
    <n v="865964.14675999968"/>
    <n v="35563119.782749981"/>
    <n v="35274659.092"/>
    <n v="145.131"/>
    <n v="140.405"/>
    <n v="2822.69983"/>
    <n v="2969.6633400000001"/>
    <n v="366956.86053000001"/>
    <n v="378706.55134999997"/>
    <n v="167931.89526000002"/>
    <n v="131317.54306"/>
    <n v="58507.592380000002"/>
    <n v="17324.09244"/>
    <n v="85429.641510000001"/>
    <n v="89934.221980000002"/>
    <n v="0"/>
    <n v="0"/>
    <s v="Vida Gpo y Col"/>
    <s v="Vida"/>
    <s v="Vida"/>
    <x v="4"/>
    <x v="0"/>
    <n v="17351290.107669998"/>
    <n v="15439688.598989999"/>
    <n v="558940177.29368985"/>
    <n v="533186385.44996989"/>
    <n v="535437122.91273993"/>
    <n v="512068683.5256899"/>
    <n v="57868832.11381001"/>
    <n v="54726760.39833001"/>
    <n v="28720480.655640002"/>
    <n v="29654774.840070006"/>
    <n v="11641751.8706"/>
    <n v="9776083.8939500004"/>
    <n v="0.24873015167632928"/>
    <n v="0.19598878800666775"/>
    <n v="36678.919469999979"/>
    <n v="34.196807649217178"/>
    <n v="1.2363880925301118"/>
    <n v="1.0971501020605763"/>
    <n v="0.82954773389659187"/>
    <n v="0.69469221307362639"/>
    <n v="2.5751813832192903E-2"/>
    <n v="2.6882191714125394E-2"/>
    <n v="2.011647659185482E-2"/>
    <n v="2.0946079670700848E-2"/>
    <n v="0.10110380708035328"/>
    <n v="0.14762634459597601"/>
    <m/>
    <n v="41183.499940000002"/>
    <n v="237.7238523901573"/>
    <n v="-4504.5804700000008"/>
    <n v="-5.0087501407437003"/>
    <n v="0"/>
    <m/>
    <n v="-2.2120594592972331"/>
    <n v="274.78953074245453"/>
    <n v="377.100464506815"/>
    <n v="1.3771512194115343"/>
    <n v="-3.1025845151384512"/>
    <n v="27.8823006787986"/>
    <n v="218.51528559352005"/>
    <n v="288.38991541059067"/>
    <s v="Resto"/>
    <n v="2025"/>
    <n v="2"/>
    <d v="2026-08-03T00:00:00"/>
    <n v="1.0336597699512124"/>
    <s v="14 Vida Gpo y Col"/>
    <n v="34.196807649217178"/>
    <n v="29.826865232020317"/>
    <n v="-2.2120594592972358"/>
    <n v="-5.396395038845089"/>
    <n v="6.8762404669180696E-4"/>
    <n v="6.1866688352929761E-6"/>
    <m/>
    <m/>
    <m/>
    <m/>
    <n v="5.8417365992523274E-4"/>
    <n v="3.8411605024322551E-6"/>
    <x v="4"/>
    <x v="32"/>
  </r>
  <r>
    <n v="2026"/>
    <n v="6"/>
    <n v="702"/>
    <x v="25"/>
    <s v="Accidentes y Enfermedades Total"/>
    <n v="244"/>
    <s v="82c01ce15b431d420eb6a1febfba7d7a2b69e5bcdcb929cb42cd3e9179d43fc4"/>
    <s v="62494afd1a4895e2be1120874c058412e30b56ad7bf55525b0ac454fd367add2"/>
    <x v="32"/>
    <n v="79341.224719999998"/>
    <n v="92356.402770000001"/>
    <n v="242646.43051000003"/>
    <n v="362242.23899000004"/>
    <n v="85440.658800000005"/>
    <n v="147105.95620000002"/>
    <n v="194486.77415000001"/>
    <n v="274037.98653999995"/>
    <n v="35563119.782749981"/>
    <n v="35274659.092"/>
    <n v="145.131"/>
    <n v="140.405"/>
    <n v="0"/>
    <n v="0"/>
    <n v="77808.099260000003"/>
    <n v="138343.70418"/>
    <n v="107443.47654999999"/>
    <n v="154865.79605999999"/>
    <n v="0"/>
    <n v="0"/>
    <n v="0"/>
    <n v="0"/>
    <n v="0"/>
    <n v="0"/>
    <s v="Accidentes y Enfermedades Total"/>
    <s v="Totales"/>
    <s v="Accidentes y Enfermedades Total"/>
    <x v="18"/>
    <x v="0"/>
    <n v="79341.224719999998"/>
    <n v="92356.402770000001"/>
    <n v="558940177.29368985"/>
    <n v="533186385.44996989"/>
    <n v="535437122.91273993"/>
    <n v="512068683.5256899"/>
    <n v="104862690.40417002"/>
    <n v="96161356.508719951"/>
    <n v="73824842.736680001"/>
    <n v="63674470.30387"/>
    <n v="79341.224719999998"/>
    <n v="92356.402770000001"/>
    <n v="7.566201516878579E-2"/>
    <n v="9.6043157171586999E-2"/>
    <n v="-13015.178050000002"/>
    <n v="-14.092339740009564"/>
    <n v="100"/>
    <n v="100"/>
    <n v="100"/>
    <n v="100"/>
    <n v="1.4194940343018303E-2"/>
    <n v="1.4818028359406491E-2"/>
    <n v="1.732159809220523E-2"/>
    <n v="1.8035940439495083E-2"/>
    <m/>
    <m/>
    <m/>
    <n v="0"/>
    <m/>
    <n v="0"/>
    <m/>
    <n v="0"/>
    <m/>
    <n v="-41.918967112495473"/>
    <n v="107.68759759069171"/>
    <n v="159.280733969626"/>
    <n v="0.11573429164590508"/>
    <n v="-43.757397764365692"/>
    <n v="-30.621557965986934"/>
    <n v="72.41770441390284"/>
    <n v="89.331348625490676"/>
    <s v="Resto"/>
    <n v="2025"/>
    <n v="2"/>
    <d v="2026-08-03T00:00:00"/>
    <n v="1.0336597699512124"/>
    <s v="28 Accidentes y Enfermedades Total"/>
    <n v="-14.092339740009564"/>
    <n v="-16.889809628515216"/>
    <n v="-41.91896711249548"/>
    <n v="-43.810299504791708"/>
    <n v="6.8229793109348227E-4"/>
    <n v="5.7247405394015705E-7"/>
    <m/>
    <m/>
    <m/>
    <m/>
    <n v="1.0252290393338763E-3"/>
    <n v="9.2242880394861627E-7"/>
    <x v="18"/>
    <x v="32"/>
  </r>
  <r>
    <n v="2026"/>
    <n v="6"/>
    <n v="80"/>
    <x v="51"/>
    <s v="Accidentes Personales"/>
    <n v="52"/>
    <s v="41cfc0d1f2d127b04555b7246d84019b4d27710a3f3aff6e7764375b1e06e05d"/>
    <s v="62494afd1a4895e2be1120874c058412e30b56ad7bf55525b0ac454fd367add2"/>
    <x v="32"/>
    <n v="139.90681000000001"/>
    <n v="0"/>
    <n v="139.90681000000001"/>
    <n v="0"/>
    <n v="0.98051999999999995"/>
    <n v="0"/>
    <n v="0.98051999999999995"/>
    <n v="0"/>
    <n v="35563119.782749981"/>
    <n v="35274659.092"/>
    <n v="145.131"/>
    <n v="140.405"/>
    <n v="0"/>
    <n v="0"/>
    <n v="0.98051999999999995"/>
    <n v="0"/>
    <n v="5.2465399999999995"/>
    <n v="0"/>
    <n v="0"/>
    <n v="0"/>
    <n v="0"/>
    <n v="0"/>
    <n v="0"/>
    <n v="0"/>
    <s v="Accidentes Personales"/>
    <s v="Accidentes y Enfermedades"/>
    <s v="Accidentes Personales"/>
    <x v="19"/>
    <x v="0"/>
    <n v="866044.95096000005"/>
    <n v="914305.01283000002"/>
    <n v="558940177.29368985"/>
    <n v="533186385.44996989"/>
    <n v="535437122.91273993"/>
    <n v="512068683.5256899"/>
    <n v="3258047.170789999"/>
    <n v="3201354.5602400005"/>
    <n v="762805.7273899999"/>
    <n v="869289.54186999996"/>
    <n v="139.90681000000001"/>
    <n v="0"/>
    <n v="4.2941922773351354E-3"/>
    <m/>
    <m/>
    <m/>
    <n v="100"/>
    <m/>
    <n v="1.6154682253492158E-2"/>
    <m/>
    <n v="2.5030730601154705E-5"/>
    <n v="2.6129456478272723E-5"/>
    <m/>
    <m/>
    <m/>
    <m/>
    <m/>
    <n v="0"/>
    <m/>
    <n v="0"/>
    <m/>
    <n v="0"/>
    <m/>
    <m/>
    <n v="0.70083793633776648"/>
    <m/>
    <n v="1.2854124776369032E-4"/>
    <m/>
    <m/>
    <n v="18.688888295905492"/>
    <m/>
    <s v="Resto"/>
    <n v="2025"/>
    <n v="2"/>
    <d v="2026-08-03T00:00:00"/>
    <n v="1.0336597699512124"/>
    <s v="29 Accidentes Personales"/>
    <m/>
    <m/>
    <m/>
    <m/>
    <n v="3.9340420878334277E-7"/>
    <n v="1.8440087314724719E-9"/>
    <m/>
    <m/>
    <m/>
    <m/>
    <n v="0"/>
    <m/>
    <x v="19"/>
    <x v="32"/>
  </r>
  <r>
    <n v="2026"/>
    <n v="6"/>
    <n v="80"/>
    <x v="51"/>
    <s v="AP Gpo y Col"/>
    <n v="52"/>
    <s v="41cfc0d1f2d127b04555b7246d84019b4d27710a3f3aff6e7764375b1e06e05d"/>
    <s v="62494afd1a4895e2be1120874c058412e30b56ad7bf55525b0ac454fd367add2"/>
    <x v="32"/>
    <n v="139.90681000000001"/>
    <n v="0"/>
    <n v="139.90681000000001"/>
    <n v="0"/>
    <n v="0.98051999999999995"/>
    <n v="0"/>
    <n v="0.98051999999999995"/>
    <n v="0"/>
    <n v="35563119.782749981"/>
    <n v="35274659.092"/>
    <n v="145.131"/>
    <n v="140.405"/>
    <n v="0"/>
    <n v="0"/>
    <n v="0.98051999999999995"/>
    <n v="0"/>
    <n v="5.2465399999999995"/>
    <n v="0"/>
    <n v="0"/>
    <n v="0"/>
    <n v="0"/>
    <n v="0"/>
    <n v="0"/>
    <n v="0"/>
    <s v="AP Gpo y Col"/>
    <s v="Accidentes y Enfermedades"/>
    <s v="Accidentes Personales"/>
    <x v="21"/>
    <x v="0"/>
    <n v="866044.95096000005"/>
    <n v="914305.01283000002"/>
    <n v="558940177.29368985"/>
    <n v="533186385.44996989"/>
    <n v="535437122.91273993"/>
    <n v="512068683.5256899"/>
    <n v="1426357.1124600004"/>
    <n v="1273418.1079200001"/>
    <n v="614600.88751999999"/>
    <n v="628572.9474200001"/>
    <n v="139.90681000000001"/>
    <n v="0"/>
    <n v="9.8086803632721695E-3"/>
    <m/>
    <m/>
    <m/>
    <n v="100"/>
    <m/>
    <n v="1.6154682253492158E-2"/>
    <m/>
    <n v="2.5030730601154705E-5"/>
    <n v="2.6129456478272723E-5"/>
    <m/>
    <m/>
    <m/>
    <m/>
    <m/>
    <n v="0"/>
    <m/>
    <n v="0"/>
    <m/>
    <n v="0"/>
    <m/>
    <m/>
    <n v="0.70083793633776648"/>
    <m/>
    <n v="1.5953768045414552E-4"/>
    <m/>
    <m/>
    <n v="18.688888295905492"/>
    <m/>
    <s v="Resto"/>
    <n v="2025"/>
    <n v="2"/>
    <d v="2026-08-03T00:00:00"/>
    <n v="1.0336597699512124"/>
    <s v="31 AP Gpo y Col"/>
    <m/>
    <m/>
    <m/>
    <m/>
    <n v="3.9340420878334277E-7"/>
    <n v="9.6210210468841064E-9"/>
    <m/>
    <m/>
    <m/>
    <m/>
    <n v="0"/>
    <m/>
    <x v="21"/>
    <x v="32"/>
  </r>
  <r>
    <n v="2026"/>
    <n v="6"/>
    <n v="79"/>
    <x v="1"/>
    <s v="Gastos Medicos"/>
    <n v="51"/>
    <s v="031b4af5197ec30a926f48cf40e11a7dbc470048a21e4003b7a3c07c5dab1baa"/>
    <s v="62494afd1a4895e2be1120874c058412e30b56ad7bf55525b0ac454fd367add2"/>
    <x v="32"/>
    <n v="1.9693000000000001"/>
    <n v="1.94892"/>
    <n v="10.641969999999999"/>
    <n v="10.83173"/>
    <n v="0"/>
    <n v="0"/>
    <n v="0"/>
    <n v="0"/>
    <n v="35563119.782749981"/>
    <n v="35274659.092"/>
    <n v="145.131"/>
    <n v="140.405"/>
    <n v="0"/>
    <n v="0"/>
    <n v="0"/>
    <n v="0"/>
    <n v="4.6032700000000002"/>
    <n v="4.6756400000000005"/>
    <n v="0"/>
    <n v="0"/>
    <n v="0"/>
    <n v="0"/>
    <n v="0"/>
    <n v="0"/>
    <s v="Gastos Medicos"/>
    <s v="Accidentes y Enfermedades"/>
    <s v="Gastos Medicos"/>
    <x v="22"/>
    <x v="0"/>
    <n v="55806634.746509999"/>
    <n v="49586162.051349998"/>
    <n v="558940177.29368985"/>
    <n v="533186385.44996989"/>
    <n v="535437122.91273993"/>
    <n v="512068683.5256899"/>
    <n v="98610475.131789997"/>
    <n v="90208136.069440037"/>
    <n v="71280271.095210001"/>
    <n v="60948248.666680008"/>
    <n v="277237.51152999996"/>
    <n v="297170.93857999996"/>
    <n v="1.9970494994249731E-6"/>
    <n v="2.1604703133426554E-6"/>
    <n v="2.0380000000000065E-2"/>
    <n v="1.0457073661309879"/>
    <n v="7.1032956151278299E-4"/>
    <n v="6.5582455986871026E-4"/>
    <n v="3.5287918881780542E-6"/>
    <n v="3.9303707312168162E-6"/>
    <n v="3.523275083811429E-7"/>
    <n v="3.6779295191322333E-7"/>
    <n v="3.6552321161675117E-7"/>
    <n v="3.8059738130856127E-7"/>
    <m/>
    <m/>
    <m/>
    <n v="0"/>
    <m/>
    <n v="0"/>
    <m/>
    <n v="0"/>
    <m/>
    <m/>
    <m/>
    <m/>
    <m/>
    <m/>
    <n v="-1.5478094977372181"/>
    <m/>
    <m/>
    <s v="Resto"/>
    <n v="2025"/>
    <n v="2"/>
    <d v="2026-08-03T00:00:00"/>
    <n v="1.0336597699512124"/>
    <s v="32 Gastos Medicos"/>
    <n v="1.0457073661309879"/>
    <n v="-2.244713102358403"/>
    <m/>
    <m/>
    <n v="2.9924174439729339E-8"/>
    <n v="3.9882067031535352E-16"/>
    <m/>
    <m/>
    <m/>
    <m/>
    <n v="3.0656292797843739E-8"/>
    <n v="4.6676319748349114E-16"/>
    <x v="22"/>
    <x v="32"/>
  </r>
  <r>
    <n v="2026"/>
    <n v="6"/>
    <n v="50"/>
    <x v="22"/>
    <s v="GMM. Individual"/>
    <n v="38"/>
    <s v="aea92132c4cbeb263e6ac2bf6c183b5d81737f179f21efdc5863739672f0f470"/>
    <s v="62494afd1a4895e2be1120874c058412e30b56ad7bf55525b0ac454fd367add2"/>
    <x v="32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23"/>
    <x v="0"/>
    <n v="27984284.840740003"/>
    <n v="26568293.871599998"/>
    <n v="558940177.29368985"/>
    <n v="533186385.44996989"/>
    <n v="535437122.91273993"/>
    <n v="512068683.5256899"/>
    <n v="47491324.482370012"/>
    <n v="42836881.990619987"/>
    <n v="33535124.903859999"/>
    <n v="29112160.675519999"/>
    <n v="336456.25926999998"/>
    <n v="455128.81404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33 GMM. Individual"/>
    <m/>
    <m/>
    <m/>
    <m/>
    <n v="0"/>
    <m/>
    <m/>
    <m/>
    <m/>
    <m/>
    <n v="0"/>
    <m/>
    <x v="23"/>
    <x v="32"/>
  </r>
  <r>
    <n v="2026"/>
    <n v="6"/>
    <n v="718"/>
    <x v="48"/>
    <s v="GMM. Individual"/>
    <n v="281"/>
    <s v="71a1c003a2b855d85582c8f6c7648c49d3fe836408a7e1b5d9b222448acb3c1b"/>
    <s v="62494afd1a4895e2be1120874c058412e30b56ad7bf55525b0ac454fd367add2"/>
    <x v="32"/>
    <n v="0"/>
    <n v="0"/>
    <n v="0"/>
    <n v="0"/>
    <n v="1.31E-3"/>
    <n v="7.5000000000000002E-4"/>
    <n v="-1.3169999999999999E-2"/>
    <n v="-2.8799999999999999E-2"/>
    <n v="35563119.782749981"/>
    <n v="35274659.092"/>
    <n v="145.131"/>
    <n v="140.405"/>
    <n v="0"/>
    <n v="0"/>
    <n v="1.31E-3"/>
    <n v="7.5000000000000002E-4"/>
    <n v="0"/>
    <n v="0"/>
    <n v="0"/>
    <n v="0"/>
    <n v="0"/>
    <n v="0"/>
    <n v="0"/>
    <n v="0"/>
    <s v="GMM. Individual"/>
    <s v="Accidentes y Enfermedades"/>
    <s v="Gastos Medicos"/>
    <x v="23"/>
    <x v="0"/>
    <n v="65986.926980000004"/>
    <n v="22239.322980000001"/>
    <n v="558940177.29368985"/>
    <n v="533186385.44996989"/>
    <n v="535437122.91273993"/>
    <n v="512068683.5256899"/>
    <n v="47491324.482370012"/>
    <n v="42836881.990619987"/>
    <n v="33535124.903859999"/>
    <n v="29112160.675519999"/>
    <n v="65986.926980000004"/>
    <n v="22239.322980000001"/>
    <m/>
    <m/>
    <m/>
    <m/>
    <m/>
    <m/>
    <m/>
    <m/>
    <m/>
    <m/>
    <m/>
    <m/>
    <m/>
    <m/>
    <m/>
    <n v="0"/>
    <m/>
    <n v="0"/>
    <m/>
    <n v="0"/>
    <m/>
    <n v="74.666666666666657"/>
    <m/>
    <m/>
    <n v="3.9063519332507838E-9"/>
    <n v="74.666666666666657"/>
    <m/>
    <m/>
    <m/>
    <s v="Resto"/>
    <n v="2025"/>
    <n v="2"/>
    <d v="2026-08-03T00:00:00"/>
    <n v="1.0336597699512124"/>
    <s v="33 GMM. Individual"/>
    <m/>
    <m/>
    <n v="74.666666666666657"/>
    <n v="68.978876555204167"/>
    <n v="0"/>
    <m/>
    <m/>
    <m/>
    <m/>
    <m/>
    <n v="0"/>
    <m/>
    <x v="23"/>
    <x v="32"/>
  </r>
  <r>
    <n v="2026"/>
    <n v="6"/>
    <n v="7"/>
    <x v="20"/>
    <s v="Daños"/>
    <n v="264"/>
    <s v="bba58959c32abe688d9cb5222b97de973002a67c412d6a8c8d2a79ac692f32b7"/>
    <s v="62494afd1a4895e2be1120874c058412e30b56ad7bf55525b0ac454fd367add2"/>
    <x v="32"/>
    <n v="480786.83261000004"/>
    <n v="505608.20723"/>
    <n v="770072.54949000012"/>
    <n v="806484.37214999995"/>
    <n v="211374.07954999997"/>
    <n v="296602.02140000009"/>
    <n v="434796.32685999991"/>
    <n v="839267.28852000018"/>
    <n v="35563119.782749981"/>
    <n v="35274659.092"/>
    <n v="145.131"/>
    <n v="140.405"/>
    <n v="-43.690489999999997"/>
    <n v="-1406.9171799999999"/>
    <n v="56747.51496"/>
    <n v="20623.45378"/>
    <n v="99334.127059999999"/>
    <n v="111024.05240999999"/>
    <n v="0"/>
    <n v="0"/>
    <n v="0"/>
    <n v="0"/>
    <n v="0"/>
    <n v="0"/>
    <s v="Daños"/>
    <s v="Totales"/>
    <s v="Daños Total"/>
    <x v="28"/>
    <x v="0"/>
    <n v="480786.83261000004"/>
    <n v="505608.20723"/>
    <n v="558940177.29368985"/>
    <n v="533186385.44996989"/>
    <n v="535437122.91273993"/>
    <n v="512068683.5256899"/>
    <n v="201069995.49796006"/>
    <n v="200376876.12440008"/>
    <n v="90289903.28847003"/>
    <n v="82104617.787379965"/>
    <n v="480786.83261000004"/>
    <n v="505608.20723"/>
    <n v="0.2391141609265505"/>
    <n v="0.25232862045224375"/>
    <n v="-24821.374619999959"/>
    <n v="-4.9092111767696789"/>
    <n v="100"/>
    <n v="100"/>
    <n v="100"/>
    <n v="100"/>
    <n v="8.6017583301651823E-2"/>
    <n v="8.9793331847174473E-2"/>
    <n v="9.4827666464758667E-2"/>
    <n v="9.8738357469703414E-2"/>
    <m/>
    <m/>
    <m/>
    <n v="0"/>
    <m/>
    <n v="0"/>
    <m/>
    <n v="0"/>
    <m/>
    <n v="-28.734781188514212"/>
    <n v="43.964198936675189"/>
    <n v="58.662422238940536"/>
    <n v="0.23410599840236213"/>
    <n v="175.16009474141532"/>
    <n v="-10.529182727748342"/>
    <n v="57.127914282392858"/>
    <n v="18.575662959806028"/>
    <s v="Resto"/>
    <n v="2025"/>
    <n v="2"/>
    <d v="2026-08-03T00:00:00"/>
    <n v="1.0336597699512124"/>
    <s v="38 Daños Total"/>
    <n v="-4.9092111767696789"/>
    <n v="-8.0057175605097779"/>
    <n v="-28.734781188514212"/>
    <n v="-31.055439242982807"/>
    <n v="2.1653683765492549E-3"/>
    <n v="5.7175581955608292E-6"/>
    <m/>
    <m/>
    <m/>
    <m/>
    <n v="2.2825366815379974E-3"/>
    <n v="6.3669732699332487E-6"/>
    <x v="28"/>
    <x v="32"/>
  </r>
  <r>
    <n v="2026"/>
    <n v="6"/>
    <n v="18"/>
    <x v="24"/>
    <s v="Automoviles"/>
    <n v="5"/>
    <s v="ef2d127de37b942baad06145e54b0c619a1f22327b2ebbcfbec78f5564afe39d"/>
    <s v="62494afd1a4895e2be1120874c058412e30b56ad7bf55525b0ac454fd367add2"/>
    <x v="32"/>
    <n v="456.33965999999998"/>
    <n v="409.69051999999999"/>
    <n v="991.35819000000004"/>
    <n v="896.85981000000004"/>
    <n v="96.749920000000003"/>
    <n v="1089.9815100000001"/>
    <n v="799.63913000000002"/>
    <n v="-2936.0383299999994"/>
    <n v="35563119.782749981"/>
    <n v="35274659.092"/>
    <n v="145.131"/>
    <n v="140.405"/>
    <n v="0"/>
    <n v="0"/>
    <n v="96.749920000000003"/>
    <n v="1089.9815100000001"/>
    <n v="472.90588000000002"/>
    <n v="449.42703"/>
    <n v="0"/>
    <n v="0"/>
    <n v="0"/>
    <n v="0"/>
    <n v="0"/>
    <n v="0"/>
    <s v="Automoviles"/>
    <s v="Totales"/>
    <s v="Automoviles Total"/>
    <x v="29"/>
    <x v="0"/>
    <n v="12682763.976389999"/>
    <n v="13516428.326850001"/>
    <n v="558940177.29368985"/>
    <n v="533186385.44996989"/>
    <n v="535437122.91273993"/>
    <n v="512068683.5256899"/>
    <n v="111867630.92766999"/>
    <n v="104683930.16637003"/>
    <n v="65593449.113900006"/>
    <n v="57891971.036489993"/>
    <n v="456.33965999999998"/>
    <n v="409.69051999999999"/>
    <n v="4.0792824181201665E-4"/>
    <n v="3.9135951367979307E-4"/>
    <n v="46.649139999999989"/>
    <n v="11.38643383791258"/>
    <n v="100"/>
    <n v="100"/>
    <n v="3.5981089047270264E-3"/>
    <n v="3.0310560607654125E-3"/>
    <n v="8.1643739086628694E-5"/>
    <n v="8.5227497398302277E-5"/>
    <n v="7.6838143504780513E-5"/>
    <n v="8.0006946954694271E-5"/>
    <m/>
    <m/>
    <m/>
    <n v="0"/>
    <m/>
    <n v="0"/>
    <m/>
    <n v="0"/>
    <m/>
    <n v="-91.123709979263779"/>
    <n v="21.201295543762296"/>
    <n v="266.04997108549162"/>
    <n v="1.4749936359040707E-4"/>
    <n v="-91.123709979263779"/>
    <n v="5.2241739888230665"/>
    <n v="20.458599499756698"/>
    <n v="242.52691476967908"/>
    <s v="Resto"/>
    <n v="2025"/>
    <n v="2"/>
    <d v="2026-08-03T00:00:00"/>
    <n v="1.0336597699512124"/>
    <s v="39 Automoviles Total"/>
    <n v="11.38643383791258"/>
    <n v="7.7592812218762148"/>
    <n v="-91.123709979263779"/>
    <n v="-91.412754681208924"/>
    <n v="2.7876018641110949E-6"/>
    <n v="1.6640545046784313E-11"/>
    <m/>
    <m/>
    <m/>
    <m/>
    <n v="2.5383200037277984E-6"/>
    <n v="1.5316226894768414E-11"/>
    <x v="29"/>
    <x v="32"/>
  </r>
  <r>
    <n v="2026"/>
    <n v="6"/>
    <n v="50"/>
    <x v="22"/>
    <s v="Automoviles Residentes"/>
    <n v="38"/>
    <s v="aea92132c4cbeb263e6ac2bf6c183b5d81737f179f21efdc5863739672f0f470"/>
    <s v="62494afd1a4895e2be1120874c058412e30b56ad7bf55525b0ac454fd367add2"/>
    <x v="32"/>
    <n v="-0.16788999999999998"/>
    <n v="-0.98080999999999996"/>
    <n v="-2.51674"/>
    <n v="-3.5364399999999998"/>
    <n v="-16442.502039999999"/>
    <n v="-306.88237999999996"/>
    <n v="-16337.667109999999"/>
    <n v="-270.07200999999998"/>
    <n v="35563119.782749981"/>
    <n v="35274659.092"/>
    <n v="145.131"/>
    <n v="140.405"/>
    <n v="0"/>
    <n v="0"/>
    <n v="-16427.85269"/>
    <n v="5.6075100000000004"/>
    <n v="0"/>
    <n v="0"/>
    <n v="0"/>
    <n v="0"/>
    <n v="0"/>
    <n v="0"/>
    <n v="0"/>
    <n v="0"/>
    <s v="Automoviles Residentes"/>
    <s v="Automóviles"/>
    <s v="Automóviles"/>
    <x v="30"/>
    <x v="0"/>
    <n v="27984284.840740003"/>
    <n v="26568293.871599998"/>
    <n v="558940177.29368985"/>
    <n v="533186385.44996989"/>
    <n v="535437122.91273993"/>
    <n v="512068683.5256899"/>
    <n v="70203684.327219978"/>
    <n v="63495573.047850005"/>
    <n v="41862778.105490007"/>
    <n v="35779806.134049997"/>
    <n v="-0.16788999999999998"/>
    <n v="-0.98080999999999996"/>
    <n v="-2.3914699293766866E-7"/>
    <n v="-1.5446903664620298E-6"/>
    <n v="0.81291999999999998"/>
    <n v="-82.882515471905876"/>
    <n v="100"/>
    <n v="100"/>
    <n v="-5.9994386476363636E-7"/>
    <n v="-3.6916559442623083E-6"/>
    <n v="-3.0037203768907771E-8"/>
    <n v="-3.1355689177225951E-8"/>
    <n v="-1.8395255894845643E-7"/>
    <n v="-1.9153875867724175E-7"/>
    <m/>
    <m/>
    <m/>
    <n v="0"/>
    <m/>
    <n v="0"/>
    <m/>
    <n v="0"/>
    <m/>
    <n v="5257.9166193901392"/>
    <n v="9793616.0819584262"/>
    <n v="31288.667529898754"/>
    <n v="-3.9277140180631449E-2"/>
    <n v="-293061.62984996906"/>
    <m/>
    <m/>
    <m/>
    <s v="Resto"/>
    <n v="2025"/>
    <n v="2"/>
    <d v="2026-08-03T00:00:00"/>
    <n v="1.0336597699512124"/>
    <s v="41 Automoviles Residentes"/>
    <n v="-82.882515471905876"/>
    <n v="-83.439923826287583"/>
    <n v="5257.9166193901401"/>
    <n v="5083.4431165324613"/>
    <n v="-7.0768256985731434E-9"/>
    <n v="5.7191284231129337E-18"/>
    <m/>
    <m/>
    <m/>
    <m/>
    <n v="-1.0008940409519671E-8"/>
    <n v="2.3860683282405999E-16"/>
    <x v="30"/>
    <x v="32"/>
  </r>
  <r>
    <n v="2026"/>
    <n v="6"/>
    <n v="59"/>
    <x v="30"/>
    <s v="Daños Sin Autos"/>
    <n v="209"/>
    <s v="83f814f7a92e365cbd79f9addceed185761a8d38a06a2d4350bb1fe4b7632b34"/>
    <s v="62494afd1a4895e2be1120874c058412e30b56ad7bf55525b0ac454fd367add2"/>
    <x v="32"/>
    <n v="338696.32757999998"/>
    <n v="350774.27713"/>
    <n v="600189.83742999984"/>
    <n v="657393.75558000011"/>
    <n v="142974.99321000002"/>
    <n v="443757.06481999997"/>
    <n v="340054.01736"/>
    <n v="562903.40803000005"/>
    <n v="35563119.782749981"/>
    <n v="35274659.092"/>
    <n v="145.131"/>
    <n v="140.405"/>
    <n v="173.84393"/>
    <n v="501.81608"/>
    <n v="14114.471869999999"/>
    <n v="17144.36663"/>
    <n v="16564.15727"/>
    <n v="13883.895420000001"/>
    <n v="0"/>
    <n v="0"/>
    <n v="0"/>
    <n v="0"/>
    <n v="0"/>
    <n v="0"/>
    <s v="Daños Sin Autos"/>
    <s v="Totales"/>
    <s v="Daños Sin Autos Total"/>
    <x v="34"/>
    <x v="0"/>
    <n v="338696.32757999998"/>
    <n v="350774.27713"/>
    <n v="558940177.29368985"/>
    <n v="533186385.44996989"/>
    <n v="535437122.91273993"/>
    <n v="512068683.5256899"/>
    <n v="89202364.570290014"/>
    <n v="95692945.958029971"/>
    <n v="24696454.174569987"/>
    <n v="24212646.750889998"/>
    <n v="338696.32757999998"/>
    <n v="350774.27713"/>
    <n v="0.37969433793777158"/>
    <n v="0.36656231409559314"/>
    <n v="-12077.949550000019"/>
    <n v="-3.4432255548555557"/>
    <n v="100"/>
    <n v="100"/>
    <n v="100"/>
    <n v="100"/>
    <n v="6.0596167772358073E-2"/>
    <n v="6.3256041295290846E-2"/>
    <n v="6.5788303434262008E-2"/>
    <n v="6.8501411708064758E-2"/>
    <m/>
    <m/>
    <m/>
    <n v="0"/>
    <m/>
    <n v="0"/>
    <m/>
    <n v="0"/>
    <m/>
    <n v="-67.780796173240731"/>
    <n v="42.213328450167317"/>
    <n v="126.50786951961695"/>
    <n v="0.57892923493941006"/>
    <n v="-17.672829946941004"/>
    <n v="19.304825979451223"/>
    <n v="85.210926459647169"/>
    <n v="123.48383584986698"/>
    <s v="Resto"/>
    <n v="2025"/>
    <n v="2"/>
    <d v="2026-08-03T00:00:00"/>
    <n v="1.0336597699512124"/>
    <s v="46 Daños Sin Autos Total"/>
    <n v="-3.4432255548555557"/>
    <n v="-6.587469830907887"/>
    <n v="-67.780796173240745"/>
    <n v="-68.82997214036881"/>
    <n v="1.6876748752541223E-3"/>
    <n v="1.4416779026200267E-5"/>
    <m/>
    <m/>
    <m/>
    <m/>
    <n v="1.8605758687240733E-3"/>
    <n v="1.3436793011511629E-5"/>
    <x v="34"/>
    <x v="32"/>
  </r>
  <r>
    <n v="2026"/>
    <n v="6"/>
    <n v="105"/>
    <x v="35"/>
    <s v="Responsabilidad Civil y Riesgos Profesionales"/>
    <n v="226"/>
    <s v="8f1f64db81c40ea10e1e9080c9ae60a7acb8925968c431ee16784dea9841c66f"/>
    <s v="62494afd1a4895e2be1120874c058412e30b56ad7bf55525b0ac454fd367add2"/>
    <x v="32"/>
    <n v="37.897330000000004"/>
    <n v="-15.308530000000001"/>
    <n v="2817.8056299999994"/>
    <n v="2199.9575700000005"/>
    <n v="299.11850000000004"/>
    <n v="4989.5054300000002"/>
    <n v="-951.3102600000002"/>
    <n v="7349.16939"/>
    <n v="35563119.782749981"/>
    <n v="35274659.092"/>
    <n v="145.131"/>
    <n v="140.405"/>
    <n v="0"/>
    <n v="0"/>
    <n v="296.82719000000003"/>
    <n v="4504.7919699999993"/>
    <n v="1694.2168999999999"/>
    <n v="1105.87517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100860.8072800001"/>
    <n v="1102266.38717"/>
    <n v="558940177.29368985"/>
    <n v="533186385.44996989"/>
    <n v="535437122.91273993"/>
    <n v="512068683.5256899"/>
    <n v="12032871.974339999"/>
    <n v="12141199.838969996"/>
    <n v="5707796.6931599993"/>
    <n v="3790374.5277900007"/>
    <n v="37.897330000000004"/>
    <n v="-15.308530000000001"/>
    <n v="3.1494833553299452E-4"/>
    <n v="-1.2608745596019038E-4"/>
    <n v="53.205860000000001"/>
    <n v="-347.5569502754347"/>
    <n v="100"/>
    <n v="100"/>
    <n v="3.4425178686882758E-3"/>
    <n v="-1.388823081079674E-3"/>
    <n v="6.7802121836174978E-6"/>
    <n v="7.0778301276238033E-6"/>
    <n v="-2.8711404525231328E-6"/>
    <n v="-2.9895462254395002E-6"/>
    <m/>
    <m/>
    <m/>
    <n v="0"/>
    <m/>
    <n v="0"/>
    <m/>
    <n v="0"/>
    <m/>
    <n v="-94.005047109448682"/>
    <n v="789.28647479914821"/>
    <n v="-32592.975484909392"/>
    <n v="5.2405247782993389E-3"/>
    <n v="-93.410856883586575"/>
    <n v="53.20145943777721"/>
    <n v="17.520022967543298"/>
    <n v="407.35085588367082"/>
    <s v="Resto"/>
    <n v="2025"/>
    <n v="2"/>
    <d v="2026-08-03T00:00:00"/>
    <n v="1.0336597699512124"/>
    <s v="46 Responsabilidad Civil y Riesgos Profesionales"/>
    <n v="-347.5569502754347"/>
    <n v="-339.49558401321843"/>
    <n v="-94.005047109448697"/>
    <n v="-94.200264860037791"/>
    <n v="7.9233926809952882E-6"/>
    <n v="9.9192454055003701E-12"/>
    <m/>
    <m/>
    <m/>
    <m/>
    <n v="6.2263870507068427E-6"/>
    <n v="1.5898046550512947E-12"/>
    <x v="35"/>
    <x v="32"/>
  </r>
  <r>
    <n v="2026"/>
    <n v="6"/>
    <n v="50"/>
    <x v="22"/>
    <s v="RC General"/>
    <n v="38"/>
    <s v="aea92132c4cbeb263e6ac2bf6c183b5d81737f179f21efdc5863739672f0f470"/>
    <s v="62494afd1a4895e2be1120874c058412e30b56ad7bf55525b0ac454fd367add2"/>
    <x v="32"/>
    <n v="0"/>
    <n v="0"/>
    <n v="0"/>
    <n v="0"/>
    <n v="0"/>
    <n v="0"/>
    <n v="0"/>
    <n v="-85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36"/>
    <x v="0"/>
    <n v="27984284.840740003"/>
    <n v="26568293.871599998"/>
    <n v="558940177.29368985"/>
    <n v="533186385.44996989"/>
    <n v="535437122.91273993"/>
    <n v="512068683.5256899"/>
    <n v="8729513.125500001"/>
    <n v="9582692.5877899975"/>
    <n v="5055557.2443700004"/>
    <n v="2932303.75988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47 RC General"/>
    <m/>
    <m/>
    <m/>
    <m/>
    <n v="0"/>
    <m/>
    <m/>
    <m/>
    <m/>
    <m/>
    <n v="0"/>
    <m/>
    <x v="36"/>
    <x v="32"/>
  </r>
  <r>
    <n v="2026"/>
    <n v="6"/>
    <n v="13"/>
    <x v="7"/>
    <s v="Incendio"/>
    <n v="13"/>
    <s v="3fdba35f04dc8c462986c992bcf875546257113072a909c162f7e470e581e278"/>
    <s v="62494afd1a4895e2be1120874c058412e30b56ad7bf55525b0ac454fd367add2"/>
    <x v="32"/>
    <n v="288.10606000000001"/>
    <n v="275.03146999999996"/>
    <n v="871.46649000000025"/>
    <n v="831.49514999999997"/>
    <n v="0"/>
    <n v="0"/>
    <n v="423"/>
    <n v="0"/>
    <n v="35563119.782749981"/>
    <n v="35274659.092"/>
    <n v="145.131"/>
    <n v="140.405"/>
    <n v="0"/>
    <n v="0"/>
    <n v="0"/>
    <n v="34.999960000000002"/>
    <n v="52.986499999999999"/>
    <n v="26.745639999999998"/>
    <n v="0"/>
    <n v="0"/>
    <n v="0"/>
    <n v="0"/>
    <n v="0"/>
    <n v="0"/>
    <s v="Incendio"/>
    <s v="Daños Sin Autos"/>
    <s v="Incendio"/>
    <x v="43"/>
    <x v="0"/>
    <n v="2672071.2804399999"/>
    <n v="699707.28188999998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.5302968598314725E-3"/>
    <n v="1.300354565230872E-3"/>
    <n v="13.074590000000057"/>
    <n v="4.7538523500601837"/>
    <m/>
    <m/>
    <n v="1.0782124792440367E-2"/>
    <n v="3.9306646810521158E-2"/>
    <n v="5.1545061833802905E-5"/>
    <n v="5.3807636353774554E-5"/>
    <n v="5.1582613042134175E-5"/>
    <n v="5.3709878937793305E-5"/>
    <m/>
    <m/>
    <m/>
    <n v="0"/>
    <m/>
    <n v="0"/>
    <m/>
    <n v="0"/>
    <m/>
    <m/>
    <m/>
    <m/>
    <m/>
    <m/>
    <n v="98.112664344543646"/>
    <m/>
    <n v="130.86230129471573"/>
    <s v="Resto"/>
    <n v="2025"/>
    <n v="2"/>
    <d v="2026-08-03T00:00:00"/>
    <n v="1.0336597699512124"/>
    <s v="54 Incendio"/>
    <n v="4.7538523500601837"/>
    <n v="1.3426810206654765"/>
    <m/>
    <m/>
    <n v="2.450478178865253E-6"/>
    <n v="2.3418084792100651E-10"/>
    <m/>
    <m/>
    <m/>
    <m/>
    <n v="2.353322948262835E-6"/>
    <n v="1.69092199531677E-10"/>
    <x v="43"/>
    <x v="32"/>
  </r>
  <r>
    <n v="2026"/>
    <n v="6"/>
    <n v="125"/>
    <x v="67"/>
    <s v="Riesgos Catastroficos"/>
    <n v="238"/>
    <s v="8ae4c23b80d1e7c8ff79e515fe791ebd68190bae842dda7af193db125f700452"/>
    <s v="62494afd1a4895e2be1120874c058412e30b56ad7bf55525b0ac454fd367add2"/>
    <x v="32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Riesgos Catastroficos"/>
    <s v="Daños Sin Autos"/>
    <s v="Riesgos Catastroficos"/>
    <x v="44"/>
    <x v="0"/>
    <n v="73788.869449999998"/>
    <n v="71767.872759999998"/>
    <n v="558940177.29368985"/>
    <n v="533186385.44996989"/>
    <n v="535437122.91273993"/>
    <n v="512068683.5256899"/>
    <n v="23861872.30387"/>
    <n v="25393145.209070001"/>
    <n v="2047024.05226"/>
    <n v="2089187.47295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55 Riesgos Catastroficos"/>
    <m/>
    <m/>
    <m/>
    <m/>
    <n v="0"/>
    <m/>
    <m/>
    <m/>
    <m/>
    <m/>
    <n v="0"/>
    <m/>
    <x v="44"/>
    <x v="32"/>
  </r>
  <r>
    <n v="2026"/>
    <n v="6"/>
    <n v="50"/>
    <x v="22"/>
    <s v="Riesgos Catastroficos"/>
    <n v="38"/>
    <s v="aea92132c4cbeb263e6ac2bf6c183b5d81737f179f21efdc5863739672f0f470"/>
    <s v="62494afd1a4895e2be1120874c058412e30b56ad7bf55525b0ac454fd367add2"/>
    <x v="32"/>
    <n v="0"/>
    <n v="0"/>
    <n v="0"/>
    <n v="0"/>
    <n v="92.234710000000064"/>
    <n v="231.89173"/>
    <n v="-103.41432999999995"/>
    <n v="619.09880999999996"/>
    <n v="35563119.782749981"/>
    <n v="35274659.092"/>
    <n v="145.131"/>
    <n v="140.405"/>
    <n v="0"/>
    <n v="0"/>
    <n v="92.234710000000007"/>
    <n v="231.89173000000002"/>
    <n v="0"/>
    <n v="0"/>
    <n v="0"/>
    <n v="0"/>
    <n v="0"/>
    <n v="0"/>
    <n v="0"/>
    <n v="0"/>
    <s v="Riesgos Catastroficos"/>
    <s v="Daños Sin Autos"/>
    <s v="Riesgos Catastroficos"/>
    <x v="44"/>
    <x v="0"/>
    <n v="27984284.840740003"/>
    <n v="26568293.871599998"/>
    <n v="558940177.29368985"/>
    <n v="533186385.44996989"/>
    <n v="535437122.91273993"/>
    <n v="512068683.5256899"/>
    <n v="23861872.30387"/>
    <n v="25393145.209070001"/>
    <n v="2047024.05226"/>
    <n v="2089187.4729500005"/>
    <n v="0"/>
    <n v="0"/>
    <m/>
    <m/>
    <m/>
    <m/>
    <m/>
    <m/>
    <m/>
    <m/>
    <m/>
    <m/>
    <m/>
    <m/>
    <m/>
    <m/>
    <m/>
    <n v="0"/>
    <m/>
    <n v="0"/>
    <m/>
    <n v="0"/>
    <m/>
    <n v="-60.225097290015441"/>
    <m/>
    <m/>
    <n v="4.5057951272320955E-3"/>
    <n v="-60.225097290015469"/>
    <m/>
    <m/>
    <m/>
    <s v="Resto"/>
    <n v="2025"/>
    <n v="2"/>
    <d v="2026-08-03T00:00:00"/>
    <n v="1.0336597699512124"/>
    <s v="55 Riesgos Catastroficos"/>
    <m/>
    <m/>
    <n v="-60.225097290015448"/>
    <n v="-61.520314646799221"/>
    <n v="0"/>
    <m/>
    <m/>
    <m/>
    <m/>
    <m/>
    <n v="0"/>
    <m/>
    <x v="44"/>
    <x v="32"/>
  </r>
  <r>
    <n v="2026"/>
    <n v="6"/>
    <n v="50"/>
    <x v="22"/>
    <s v="Terremoto y Erupcion Volcanica"/>
    <n v="38"/>
    <s v="aea92132c4cbeb263e6ac2bf6c183b5d81737f179f21efdc5863739672f0f470"/>
    <s v="62494afd1a4895e2be1120874c058412e30b56ad7bf55525b0ac454fd367add2"/>
    <x v="32"/>
    <n v="0"/>
    <n v="0"/>
    <n v="0"/>
    <n v="0"/>
    <n v="1003.6656800000001"/>
    <n v="188.47966"/>
    <n v="761.87776000000008"/>
    <n v="562.93351000000007"/>
    <n v="35563119.782749981"/>
    <n v="35274659.092"/>
    <n v="145.131"/>
    <n v="140.405"/>
    <n v="0"/>
    <n v="0"/>
    <n v="1003.6656800000001"/>
    <n v="188.47966"/>
    <n v="0"/>
    <n v="0"/>
    <n v="0"/>
    <n v="0"/>
    <n v="0"/>
    <n v="0"/>
    <n v="0"/>
    <n v="0"/>
    <s v="Terremoto y Erupcion Volcanica"/>
    <s v="Daños Sin Autos"/>
    <s v="Riesgos Catastroficos"/>
    <x v="45"/>
    <x v="0"/>
    <n v="27984284.840740003"/>
    <n v="26568293.871599998"/>
    <n v="558940177.29368985"/>
    <n v="533186385.44996989"/>
    <n v="535437122.91273993"/>
    <n v="512068683.5256899"/>
    <n v="9433065.3521900009"/>
    <n v="9697566.7351200003"/>
    <n v="907474.54581000016"/>
    <n v="276437.41434000002"/>
    <n v="0"/>
    <n v="0"/>
    <m/>
    <m/>
    <m/>
    <m/>
    <m/>
    <m/>
    <m/>
    <m/>
    <m/>
    <m/>
    <m/>
    <m/>
    <m/>
    <m/>
    <m/>
    <n v="0"/>
    <m/>
    <n v="0"/>
    <m/>
    <n v="0"/>
    <m/>
    <n v="432.50609641379879"/>
    <m/>
    <m/>
    <n v="0.11059987132797658"/>
    <n v="432.50609641379879"/>
    <m/>
    <m/>
    <m/>
    <s v="Resto"/>
    <n v="2025"/>
    <n v="2"/>
    <d v="2026-08-03T00:00:00"/>
    <n v="1.0336597699512124"/>
    <s v="56 Terremoto y Erupcion Volcanica"/>
    <m/>
    <m/>
    <n v="432.50609641379879"/>
    <n v="415.1657362450436"/>
    <n v="0"/>
    <m/>
    <m/>
    <m/>
    <m/>
    <m/>
    <n v="0"/>
    <m/>
    <x v="45"/>
    <x v="32"/>
  </r>
  <r>
    <n v="2026"/>
    <n v="6"/>
    <n v="50"/>
    <x v="22"/>
    <s v="Huracan y Otros Riesgos Hidrometeorologicos"/>
    <n v="38"/>
    <s v="aea92132c4cbeb263e6ac2bf6c183b5d81737f179f21efdc5863739672f0f470"/>
    <s v="62494afd1a4895e2be1120874c058412e30b56ad7bf55525b0ac454fd367add2"/>
    <x v="32"/>
    <n v="0"/>
    <n v="0"/>
    <n v="0"/>
    <n v="0"/>
    <n v="-911.43097"/>
    <n v="43.41207"/>
    <n v="-865.29208999999992"/>
    <n v="56.165299999999974"/>
    <n v="35563119.782749981"/>
    <n v="35274659.092"/>
    <n v="145.131"/>
    <n v="140.405"/>
    <n v="0"/>
    <n v="0"/>
    <n v="-911.43097"/>
    <n v="43.41207"/>
    <n v="0"/>
    <n v="0"/>
    <n v="0"/>
    <n v="0"/>
    <n v="0"/>
    <n v="0"/>
    <n v="0"/>
    <n v="0"/>
    <s v="Huracan y Otros Riesgos Hidrometeorologicos"/>
    <s v="Daños Sin Autos"/>
    <s v="Riesgos Catastroficos"/>
    <x v="46"/>
    <x v="0"/>
    <n v="27984284.840740003"/>
    <n v="26568293.871599998"/>
    <n v="558940177.29368985"/>
    <n v="533186385.44996989"/>
    <n v="535437122.91273993"/>
    <n v="512068683.5256899"/>
    <n v="14428806.951679999"/>
    <n v="15695578.629980002"/>
    <n v="1139589.9410999997"/>
    <n v="1835326.74049"/>
    <n v="0"/>
    <n v="0"/>
    <m/>
    <m/>
    <m/>
    <m/>
    <m/>
    <m/>
    <m/>
    <m/>
    <m/>
    <m/>
    <m/>
    <m/>
    <m/>
    <m/>
    <m/>
    <n v="0"/>
    <m/>
    <n v="0"/>
    <m/>
    <n v="0"/>
    <m/>
    <n v="-2199.4874697290411"/>
    <m/>
    <m/>
    <n v="-7.9978853544480463E-2"/>
    <n v="-2199.4874697290411"/>
    <m/>
    <m/>
    <m/>
    <s v="Resto"/>
    <n v="2025"/>
    <n v="2"/>
    <d v="2026-08-03T00:00:00"/>
    <n v="1.0336597699512124"/>
    <s v="57 Huracan y Otros Riesgos Hidrometeorologicos"/>
    <m/>
    <m/>
    <n v="-2199.4874697290406"/>
    <n v="-2131.1204235298178"/>
    <n v="0"/>
    <m/>
    <m/>
    <m/>
    <m/>
    <m/>
    <n v="0"/>
    <m/>
    <x v="46"/>
    <x v="32"/>
  </r>
  <r>
    <n v="2026"/>
    <n v="6"/>
    <n v="125"/>
    <x v="67"/>
    <s v="Huracan y Otros Riesgos Hidrometeorologicos"/>
    <n v="238"/>
    <s v="8ae4c23b80d1e7c8ff79e515fe791ebd68190bae842dda7af193db125f700452"/>
    <s v="62494afd1a4895e2be1120874c058412e30b56ad7bf55525b0ac454fd367add2"/>
    <x v="32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Huracan y Otros Riesgos Hidrometeorologicos"/>
    <s v="Daños Sin Autos"/>
    <s v="Riesgos Catastroficos"/>
    <x v="46"/>
    <x v="0"/>
    <n v="73788.869449999998"/>
    <n v="71767.872759999998"/>
    <n v="558940177.29368985"/>
    <n v="533186385.44996989"/>
    <n v="535437122.91273993"/>
    <n v="512068683.5256899"/>
    <n v="14428806.951679999"/>
    <n v="15695578.629980002"/>
    <n v="1139589.9410999997"/>
    <n v="1835326.7404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57 Huracan y Otros Riesgos Hidrometeorologicos"/>
    <m/>
    <m/>
    <m/>
    <m/>
    <n v="0"/>
    <m/>
    <m/>
    <m/>
    <m/>
    <m/>
    <n v="0"/>
    <m/>
    <x v="46"/>
    <x v="32"/>
  </r>
  <r>
    <n v="2026"/>
    <n v="6"/>
    <n v="76"/>
    <x v="15"/>
    <s v="Diversos"/>
    <n v="48"/>
    <s v="98010bd9270f9b100b6214a21754fd33bdc8d41b2bc9f9dd16ff54d3c34ffd71"/>
    <s v="62494afd1a4895e2be1120874c058412e30b56ad7bf55525b0ac454fd367add2"/>
    <x v="32"/>
    <n v="27619.93721"/>
    <n v="57620.478459999998"/>
    <n v="66644.866890000005"/>
    <n v="76144.777879999994"/>
    <n v="20641.9411"/>
    <n v="-3731.31612"/>
    <n v="-13346.104479999998"/>
    <n v="14829.634370000002"/>
    <n v="35563119.782749981"/>
    <n v="35274659.092"/>
    <n v="145.131"/>
    <n v="140.405"/>
    <n v="0"/>
    <n v="0"/>
    <n v="-129.22767999999999"/>
    <n v="294.78532000000001"/>
    <n v="195.64041"/>
    <n v="-1435.22875"/>
    <n v="0"/>
    <n v="0"/>
    <n v="0"/>
    <n v="0"/>
    <n v="0"/>
    <n v="0"/>
    <s v="Diversos"/>
    <s v="Daños Sin Autos"/>
    <s v="Diversos"/>
    <x v="52"/>
    <x v="0"/>
    <n v="1547102.12528"/>
    <n v="1710707.5392100001"/>
    <n v="558940177.29368985"/>
    <n v="533186385.44996989"/>
    <n v="535437122.91273993"/>
    <n v="512068683.5256899"/>
    <n v="18731365.569540001"/>
    <n v="19037256.571589999"/>
    <n v="4255932.8630999988"/>
    <n v="5127603.960119999"/>
    <n v="27619.93721"/>
    <n v="57620.478459999998"/>
    <n v="0.14745287580588434"/>
    <n v="0.30267217465561275"/>
    <n v="-30000.541249999998"/>
    <n v="-52.065762124530615"/>
    <n v="100"/>
    <n v="100"/>
    <n v="1.7852691660546487"/>
    <n v="3.3682249677001468"/>
    <n v="4.9414836027232593E-3"/>
    <n v="5.1583904118843128E-3"/>
    <n v="1.08068172842359E-2"/>
    <n v="1.1252490205663835E-2"/>
    <m/>
    <m/>
    <m/>
    <n v="0"/>
    <m/>
    <n v="0"/>
    <m/>
    <n v="0"/>
    <m/>
    <n v="-653.20804874608166"/>
    <n v="74.73565541824054"/>
    <n v="-6.4756770851708056"/>
    <n v="0.48501566551885217"/>
    <n v="-143.83789531988907"/>
    <n v="-113.63130511425443"/>
    <n v="-66.053674698391802"/>
    <n v="-20.539256895460046"/>
    <s v="Resto"/>
    <n v="2025"/>
    <n v="2"/>
    <d v="2026-08-03T00:00:00"/>
    <n v="1.0336597699512124"/>
    <s v="63 Diversos"/>
    <n v="-52.065762124530615"/>
    <n v="-53.626677492022509"/>
    <n v="-653.20804874608154"/>
    <n v="-635.19355674661927"/>
    <n v="1.8739882017416914E-4"/>
    <n v="2.1742350583425551E-6"/>
    <m/>
    <m/>
    <m/>
    <m/>
    <n v="2.1550727406573604E-4"/>
    <n v="9.1610445310757729E-6"/>
    <x v="52"/>
    <x v="32"/>
  </r>
  <r>
    <n v="2026"/>
    <n v="6"/>
    <n v="13"/>
    <x v="7"/>
    <s v="Miscelaneos"/>
    <n v="13"/>
    <s v="3fdba35f04dc8c462986c992bcf875546257113072a909c162f7e470e581e278"/>
    <s v="62494afd1a4895e2be1120874c058412e30b56ad7bf55525b0ac454fd367add2"/>
    <x v="32"/>
    <n v="5887.1267800000005"/>
    <n v="6363.1690199999994"/>
    <n v="12750.829420000004"/>
    <n v="16631.287039999999"/>
    <n v="1702.4571799999999"/>
    <n v="3009.0661200000009"/>
    <n v="1431.6573899999996"/>
    <n v="2963.3449100000003"/>
    <n v="35563119.782749981"/>
    <n v="35274659.092"/>
    <n v="145.131"/>
    <n v="140.405"/>
    <n v="1600"/>
    <n v="3227.0411800000002"/>
    <n v="1702.4571799999999"/>
    <n v="3173.6176399999999"/>
    <n v="5804.3584700000001"/>
    <n v="6075.4976699999997"/>
    <n v="0"/>
    <n v="0"/>
    <n v="0"/>
    <n v="0"/>
    <n v="0"/>
    <n v="0"/>
    <s v="Miscelaneos"/>
    <s v="Daños Sin Autos"/>
    <s v="Diversos"/>
    <x v="53"/>
    <x v="0"/>
    <n v="2672071.2804399999"/>
    <n v="699707.28188999998"/>
    <n v="558940177.29368985"/>
    <n v="533186385.44996989"/>
    <n v="535437122.91273993"/>
    <n v="512068683.5256899"/>
    <n v="8825960.7029900011"/>
    <n v="9299326.5157200005"/>
    <n v="1450320.2206299996"/>
    <n v="1811773.9441199994"/>
    <n v="11419.951499999999"/>
    <n v="7355.4600099999998"/>
    <n v="6.6702390573817064E-2"/>
    <n v="6.8426127518411275E-2"/>
    <n v="-476.04223999999886"/>
    <n v="-7.4812131895877094"/>
    <n v="51.55124152672628"/>
    <n v="86.509463872402989"/>
    <n v="0.22032072359351842"/>
    <n v="0.90940443020862316"/>
    <n v="1.0532659878745244E-3"/>
    <n v="1.0994991807767173E-3"/>
    <n v="1.193423011847903E-3"/>
    <n v="1.2426397521887837E-3"/>
    <m/>
    <m/>
    <m/>
    <n v="0"/>
    <m/>
    <n v="0"/>
    <m/>
    <n v="0"/>
    <m/>
    <n v="-43.422407082234557"/>
    <n v="28.918303335740287"/>
    <n v="47.288797618643194"/>
    <n v="0.11738491650212775"/>
    <n v="-46.355945387296252"/>
    <n v="-4.4628311082868022"/>
    <n v="29.330669165235069"/>
    <n v="52.2363403358856"/>
    <s v="Resto"/>
    <n v="2025"/>
    <n v="2"/>
    <d v="2026-08-03T00:00:00"/>
    <n v="1.0336597699512124"/>
    <s v="64 Miscelaneos"/>
    <n v="-7.4812131895877094"/>
    <n v="-10.493965712935626"/>
    <n v="-43.422407082234557"/>
    <n v="-45.264781930677401"/>
    <n v="3.5854080007302513E-5"/>
    <n v="4.4492089082620397E-7"/>
    <m/>
    <m/>
    <m/>
    <m/>
    <n v="4.7070376117501444E-5"/>
    <n v="4.6821349271658802E-7"/>
    <x v="53"/>
    <x v="32"/>
  </r>
  <r>
    <n v="2026"/>
    <n v="6"/>
    <n v="13"/>
    <x v="7"/>
    <s v="Tecnicos"/>
    <n v="13"/>
    <s v="3fdba35f04dc8c462986c992bcf875546257113072a909c162f7e470e581e278"/>
    <s v="62494afd1a4895e2be1120874c058412e30b56ad7bf55525b0ac454fd367add2"/>
    <x v="32"/>
    <n v="5532.8247199999996"/>
    <n v="992.29098999999997"/>
    <n v="6419.4739699999991"/>
    <n v="680.70242000000053"/>
    <n v="219.9033399999999"/>
    <n v="-15.34137"/>
    <n v="184.29277999999999"/>
    <n v="152.08107000000007"/>
    <n v="35563119.782749981"/>
    <n v="35274659.092"/>
    <n v="145.131"/>
    <n v="140.405"/>
    <n v="0"/>
    <n v="0"/>
    <n v="82.267589999999998"/>
    <n v="-7.1366700000000005"/>
    <n v="3415.5290199999999"/>
    <n v="249.58885999999998"/>
    <n v="0"/>
    <n v="0"/>
    <n v="0"/>
    <n v="0"/>
    <n v="0"/>
    <n v="0"/>
    <s v="Tecnicos"/>
    <s v="Daños Sin Autos"/>
    <s v="Diversos"/>
    <x v="54"/>
    <x v="0"/>
    <n v="2672071.2804399999"/>
    <n v="699707.28188999998"/>
    <n v="558940177.29368985"/>
    <n v="533186385.44996989"/>
    <n v="535437122.91273993"/>
    <n v="512068683.5256899"/>
    <n v="9905404.8665500041"/>
    <n v="9737930.0558699984"/>
    <n v="2805612.6424699998"/>
    <n v="3315830.0159999998"/>
    <n v="11419.951499999999"/>
    <n v="7355.4600099999998"/>
    <n v="5.5856623677079949E-2"/>
    <n v="1.0189958074322474E-2"/>
    <n v="4540.5337299999992"/>
    <n v="457.58086849100579"/>
    <n v="48.448758473273728"/>
    <n v="13.490536127597"/>
    <n v="0.20706126967873889"/>
    <n v="0.14181515837875711"/>
    <n v="9.898777981552807E-4"/>
    <n v="1.0333285615128488E-3"/>
    <n v="1.8610583786054098E-4"/>
    <n v="1.9378083876715299E-4"/>
    <m/>
    <m/>
    <m/>
    <n v="0"/>
    <m/>
    <n v="0"/>
    <m/>
    <n v="0"/>
    <m/>
    <n v="-1533.4009283395155"/>
    <n v="3.9745220773955752"/>
    <n v="-1.546055557755291"/>
    <n v="7.8379793657616919E-3"/>
    <n v="-1252.7447675176238"/>
    <n v="1268.4621260740564"/>
    <n v="2.4086339046827949"/>
    <n v="-2.8593704061952128"/>
    <s v="Resto"/>
    <n v="2025"/>
    <n v="2"/>
    <d v="2026-08-03T00:00:00"/>
    <n v="1.0336597699512124"/>
    <s v="65 Tecnicos"/>
    <n v="457.58086849100579"/>
    <n v="439.42398137186183"/>
    <n v="-1533.4009283395155"/>
    <n v="-1486.7241136870116"/>
    <n v="1.8050930315494391E-5"/>
    <n v="3.1199624086029283E-7"/>
    <m/>
    <m/>
    <m/>
    <m/>
    <n v="1.9265447620759395E-6"/>
    <n v="1.0383524555644979E-8"/>
    <x v="54"/>
    <x v="32"/>
  </r>
  <r>
    <n v="2026"/>
    <n v="6"/>
    <n v="701"/>
    <x v="8"/>
    <s v="Total General"/>
    <n v="243"/>
    <s v="72440a20f54075ac43f51a2cf0dbb2a14366b38a5c01b110ae174abc1cb44238"/>
    <s v="62494afd1a4895e2be1120874c058412e30b56ad7bf55525b0ac454fd367add2"/>
    <x v="33"/>
    <n v="2459831.92509"/>
    <n v="2393188.9370599999"/>
    <n v="4389923.6611499991"/>
    <n v="3965882.3950199997"/>
    <n v="1494691.3920200004"/>
    <n v="1278371.1649300002"/>
    <n v="3115253.8097000001"/>
    <n v="2219915.7175999996"/>
    <n v="35563119.782749981"/>
    <n v="35274659.092"/>
    <n v="145.131"/>
    <n v="140.405"/>
    <n v="0"/>
    <n v="0"/>
    <n v="1162051.1229999999"/>
    <n v="991860.89237999998"/>
    <n v="1611388.2732500001"/>
    <n v="1604720.79122"/>
    <n v="0"/>
    <n v="0"/>
    <n v="0"/>
    <n v="0"/>
    <n v="0"/>
    <n v="0"/>
    <s v="Total General"/>
    <s v="Totales"/>
    <s v="Total General"/>
    <x v="0"/>
    <x v="0"/>
    <n v="2459831.92509"/>
    <n v="2393188.9370599999"/>
    <n v="558940177.29368985"/>
    <n v="533186385.44996989"/>
    <n v="535437122.91273993"/>
    <n v="512068683.5256899"/>
    <n v="558940177.29368985"/>
    <n v="533186385.44996989"/>
    <n v="290994775.94425023"/>
    <n v="269811598.98249996"/>
    <n v="2459831.92509"/>
    <n v="2393188.9370599999"/>
    <n v="0.44008858640296034"/>
    <n v="0.4488465951808438"/>
    <n v="66642.988030000124"/>
    <n v="2.7846939703753737"/>
    <n v="100"/>
    <n v="100"/>
    <n v="100"/>
    <n v="100"/>
    <n v="0.44008858640296034"/>
    <n v="0.45940630931764481"/>
    <n v="0.4488465951808438"/>
    <n v="0.46735701948856562"/>
    <m/>
    <m/>
    <m/>
    <n v="0"/>
    <m/>
    <n v="0"/>
    <m/>
    <n v="0"/>
    <m/>
    <n v="16.921550878523227"/>
    <n v="60.763964268221812"/>
    <n v="53.417059770486063"/>
    <n v="0.51364887468163989"/>
    <n v="17.15867940025575"/>
    <n v="0.4154917208327058"/>
    <n v="72.11490503503947"/>
    <n v="61.808938838882433"/>
    <s v="Resto"/>
    <n v="2025"/>
    <n v="2"/>
    <d v="2026-08-03T00:00:00"/>
    <n v="1.0336597699512124"/>
    <s v="10 Total General"/>
    <n v="2.7846939703753737"/>
    <n v="-0.56235430810403064"/>
    <n v="16.921550878523238"/>
    <n v="13.114154461135497"/>
    <n v="1.2344034179136746E-2"/>
    <n v="1.9367796388215586E-5"/>
    <n v="643698.00188999996"/>
    <n v="491297.97439999995"/>
    <n v="1.8100155605645935E-3"/>
    <n v="1.3904865200844128E-3"/>
    <n v="1.1224361381196439E-2"/>
    <n v="2.0146326600543627E-5"/>
    <x v="0"/>
    <x v="33"/>
  </r>
  <r>
    <n v="2026"/>
    <n v="6"/>
    <n v="8"/>
    <x v="40"/>
    <s v="Total General Sin Pensiones"/>
    <n v="8"/>
    <s v="2c624232cdd221771294dfbb310aca000a0df6ac8b66b696d90ef06fdefb64a3"/>
    <s v="62494afd1a4895e2be1120874c058412e30b56ad7bf55525b0ac454fd367add2"/>
    <x v="33"/>
    <n v="2110711.4658499998"/>
    <n v="1860236.7715"/>
    <n v="3574092.3174400004"/>
    <n v="3061385.0608299999"/>
    <n v="819222.71460000018"/>
    <n v="752982.26083000004"/>
    <n v="1633197.3263500005"/>
    <n v="1385661.80183"/>
    <n v="35563119.782749981"/>
    <n v="35274659.092"/>
    <n v="145.131"/>
    <n v="140.405"/>
    <n v="123.29317999999999"/>
    <n v="1101.1263999999999"/>
    <n v="740275.92853999999"/>
    <n v="683052.95213999995"/>
    <n v="1489989.9349500001"/>
    <n v="1292901.4169000001"/>
    <n v="72473.693800000008"/>
    <n v="46237.908149999996"/>
    <n v="154693.31403000001"/>
    <n v="226759.02535000001"/>
    <n v="1200.84734"/>
    <n v="2508.3635800000002"/>
    <s v="Total General Sin Pensiones"/>
    <s v="Totales"/>
    <s v="Total General Sin Pensiones"/>
    <x v="1"/>
    <x v="0"/>
    <n v="2110711.4658499998"/>
    <n v="1860236.7715"/>
    <n v="558940177.29368985"/>
    <n v="533186385.44996989"/>
    <n v="535437122.91273993"/>
    <n v="512068683.5256899"/>
    <n v="535437122.91273993"/>
    <n v="512068683.5256899"/>
    <n v="272087211.59836"/>
    <n v="252694789.22596997"/>
    <n v="2110711.4658499998"/>
    <n v="1860236.7715"/>
    <n v="0.39420342287211607"/>
    <n v="0.36327876149189942"/>
    <n v="250474.69434999977"/>
    <n v="13.464667411559116"/>
    <n v="100"/>
    <n v="100"/>
    <n v="100"/>
    <n v="100"/>
    <n v="0.37762743699509482"/>
    <n v="0.39420342287211607"/>
    <n v="0.34889052351366734"/>
    <n v="0.36327876149189942"/>
    <n v="1.3535425673466243E-2"/>
    <n v="2.8891032655427279E-2"/>
    <n v="2.242742030039822E-4"/>
    <n v="26235.785650000013"/>
    <n v="56.740857663561961"/>
    <n v="-72065.711320000002"/>
    <n v="-31.780746635670788"/>
    <n v="-1307.5162400000002"/>
    <n v="-52.126264725945347"/>
    <n v="8.7970802521940339"/>
    <n v="38.812633931947346"/>
    <n v="40.477764570949404"/>
    <n v="0.30108828334397836"/>
    <n v="8.3775315252969662"/>
    <n v="15.243893731864011"/>
    <n v="49.683283838077841"/>
    <n v="52.831015823136887"/>
    <s v="Resto"/>
    <n v="2025"/>
    <n v="2"/>
    <d v="2026-08-03T00:00:00"/>
    <n v="1.0336597699512124"/>
    <s v="11 Total General Sin Pensiones"/>
    <n v="13.464667411559116"/>
    <n v="9.7698398544760163"/>
    <n v="8.7970802521940374"/>
    <n v="5.2542465276839909"/>
    <n v="1.0049996567437334E-2"/>
    <n v="1.5539633860409234E-5"/>
    <m/>
    <m/>
    <m/>
    <m/>
    <n v="8.664425423431819E-3"/>
    <n v="1.3197145855108836E-5"/>
    <x v="1"/>
    <x v="33"/>
  </r>
  <r>
    <n v="2026"/>
    <n v="6"/>
    <n v="8"/>
    <x v="40"/>
    <s v="Vida Total"/>
    <n v="8"/>
    <s v="2c624232cdd221771294dfbb310aca000a0df6ac8b66b696d90ef06fdefb64a3"/>
    <s v="62494afd1a4895e2be1120874c058412e30b56ad7bf55525b0ac454fd367add2"/>
    <x v="33"/>
    <n v="228367.85517"/>
    <n v="275505.29707999999"/>
    <n v="438795.06161999999"/>
    <n v="416857.82661000005"/>
    <n v="126229.75191999998"/>
    <n v="124497.24571"/>
    <n v="233959.34270000004"/>
    <n v="237455.85686999996"/>
    <n v="35563119.782749981"/>
    <n v="35274659.092"/>
    <n v="145.131"/>
    <n v="140.405"/>
    <n v="123.29317999999999"/>
    <n v="1101.1263999999999"/>
    <n v="89105.732550000001"/>
    <n v="96497.548970000003"/>
    <n v="190798.12684000001"/>
    <n v="185342.14955999999"/>
    <n v="72473.693800000008"/>
    <n v="46237.908149999996"/>
    <n v="154693.31403000001"/>
    <n v="226759.02535000001"/>
    <n v="1200.84734"/>
    <n v="2508.3635800000002"/>
    <s v="Vida Total"/>
    <s v="Totales"/>
    <s v="Vida Total"/>
    <x v="2"/>
    <x v="0"/>
    <n v="2110711.4658499998"/>
    <n v="1860236.7715"/>
    <n v="558940177.29368985"/>
    <n v="533186385.44996989"/>
    <n v="535437122.91273993"/>
    <n v="512068683.5256899"/>
    <n v="229504437.01060998"/>
    <n v="215530450.89256996"/>
    <n v="107972465.57320999"/>
    <n v="106915701.13472"/>
    <n v="228367.85517"/>
    <n v="275505.29707999999"/>
    <n v="9.9504766942454595E-2"/>
    <n v="0.12782662307764769"/>
    <n v="-47137.441909999994"/>
    <n v="-17.109450311698527"/>
    <n v="100"/>
    <n v="100"/>
    <n v="10.819472905930063"/>
    <n v="14.810227456037575"/>
    <n v="4.0857298231042401E-2"/>
    <n v="4.2650732531897509E-2"/>
    <n v="5.1671480104934386E-2"/>
    <n v="5.3802410876426537E-2"/>
    <n v="3.1578341030787806E-2"/>
    <n v="6.7403190999243537E-2"/>
    <n v="5.2323491242327693E-4"/>
    <n v="26235.785650000013"/>
    <n v="56.740857663561961"/>
    <n v="-72065.711320000002"/>
    <n v="-31.780746635670788"/>
    <n v="-1307.5162400000002"/>
    <n v="-52.126264725945347"/>
    <n v="1.391602039161266"/>
    <n v="55.27474601275776"/>
    <n v="45.188694021316422"/>
    <n v="0.1169092057404309"/>
    <n v="-7.6601079497864095"/>
    <n v="2.9437326010043785"/>
    <n v="46.701576176752781"/>
    <n v="52.064546137553712"/>
    <s v="Resto"/>
    <n v="2025"/>
    <n v="2"/>
    <d v="2026-08-03T00:00:00"/>
    <n v="1.0336597699512124"/>
    <s v="12 Vida Total"/>
    <n v="-17.109450311698527"/>
    <n v="-19.808671965424544"/>
    <n v="1.3916020391612707"/>
    <n v="-1.9100820341040905"/>
    <n v="1.2338486170519805E-3"/>
    <n v="9.9011986442722045E-7"/>
    <m/>
    <m/>
    <m/>
    <m/>
    <n v="1.1798037421195818E-3"/>
    <n v="1.6339645567435017E-6"/>
    <x v="2"/>
    <x v="33"/>
  </r>
  <r>
    <n v="2026"/>
    <n v="6"/>
    <n v="80"/>
    <x v="51"/>
    <s v="Vida Gpo y Col"/>
    <n v="52"/>
    <s v="41cfc0d1f2d127b04555b7246d84019b4d27710a3f3aff6e7764375b1e06e05d"/>
    <s v="62494afd1a4895e2be1120874c058412e30b56ad7bf55525b0ac454fd367add2"/>
    <x v="33"/>
    <n v="33100.669289999998"/>
    <n v="29930.450539999998"/>
    <n v="72295.570649999994"/>
    <n v="70101.405469999998"/>
    <n v="9146.0196200000009"/>
    <n v="38999.580169999987"/>
    <n v="27144.928750000003"/>
    <n v="50454.842500000006"/>
    <n v="35563119.782749981"/>
    <n v="35274659.092"/>
    <n v="145.131"/>
    <n v="140.405"/>
    <n v="589.95455000000004"/>
    <n v="557.04739000000006"/>
    <n v="8294.502919999999"/>
    <n v="34437.919020000001"/>
    <n v="32976.742030000001"/>
    <n v="33923.104019999999"/>
    <n v="16725.24064"/>
    <n v="13826.17655"/>
    <n v="16375.42865"/>
    <n v="16104.27399"/>
    <n v="0"/>
    <n v="0"/>
    <s v="Vida Gpo y Col"/>
    <s v="Vida"/>
    <s v="Vida"/>
    <x v="4"/>
    <x v="0"/>
    <n v="866044.95096000005"/>
    <n v="914305.01283000002"/>
    <n v="558940177.29368985"/>
    <n v="533186385.44996989"/>
    <n v="535437122.91273993"/>
    <n v="512068683.5256899"/>
    <n v="57868832.11381001"/>
    <n v="54726760.39833001"/>
    <n v="28720480.655640002"/>
    <n v="29654774.840070006"/>
    <n v="33100.669289999998"/>
    <n v="29930.450539999998"/>
    <n v="5.7199476956613308E-2"/>
    <n v="5.4690704003216184E-2"/>
    <n v="3170.21875"/>
    <n v="10.591951316480252"/>
    <n v="100"/>
    <n v="100"/>
    <n v="3.8220497969889808"/>
    <n v="3.2735739299249658"/>
    <n v="5.922041505455701E-3"/>
    <n v="6.1819899804359301E-3"/>
    <n v="5.6135061503381992E-3"/>
    <n v="5.8450070279485117E-3"/>
    <n v="2.890198407167895E-2"/>
    <n v="2.8297492884934366E-2"/>
    <m/>
    <n v="2899.0640899999999"/>
    <n v="20.967937734022346"/>
    <n v="271.15466000000015"/>
    <n v="1.6837434594591194"/>
    <n v="0"/>
    <m/>
    <n v="-76.548415187721744"/>
    <n v="27.630920510610622"/>
    <n v="130.30067862787337"/>
    <n v="3.1844939260109305E-2"/>
    <n v="-75.914622148966316"/>
    <n v="-2.7897269938566116"/>
    <n v="25.152584547176382"/>
    <n v="101.5175940258783"/>
    <s v="Resto"/>
    <n v="2025"/>
    <n v="2"/>
    <d v="2026-08-03T00:00:00"/>
    <n v="1.0336597699512124"/>
    <s v="14 Vida Gpo y Col"/>
    <n v="10.591951316480252"/>
    <n v="6.9906699780916011"/>
    <n v="-76.548415187721744"/>
    <n v="-77.312085181195414"/>
    <n v="2.0328804416385094E-4"/>
    <n v="3.2717801641101368E-7"/>
    <m/>
    <m/>
    <m/>
    <m/>
    <n v="1.9840313704539206E-4"/>
    <n v="2.9910731043674069E-7"/>
    <x v="4"/>
    <x v="33"/>
  </r>
  <r>
    <n v="2026"/>
    <n v="6"/>
    <n v="715"/>
    <x v="44"/>
    <s v="Accidentes y Enfermedades Total"/>
    <n v="251"/>
    <s v="c75d3f1f5bcd6914d0331ce5ec17c0db8f2070a2d4285f8e3ff11c6ca19168ff"/>
    <s v="62494afd1a4895e2be1120874c058412e30b56ad7bf55525b0ac454fd367add2"/>
    <x v="33"/>
    <n v="75686.340590000007"/>
    <n v="60253.779270000006"/>
    <n v="137104.07686000003"/>
    <n v="115108.17971999999"/>
    <n v="18871.207530000003"/>
    <n v="16665.285220000002"/>
    <n v="38922.754040000007"/>
    <n v="38754.075189999996"/>
    <n v="35563119.782749981"/>
    <n v="35274659.092"/>
    <n v="145.131"/>
    <n v="140.405"/>
    <n v="0"/>
    <n v="0"/>
    <n v="18779.20753"/>
    <n v="16647.285220000002"/>
    <n v="68835.904200000004"/>
    <n v="59013.208679999996"/>
    <n v="0"/>
    <n v="0"/>
    <n v="0"/>
    <n v="0"/>
    <n v="0"/>
    <n v="0"/>
    <s v="Accidentes y Enfermedades Total"/>
    <s v="Totales"/>
    <s v="Accidentes y Enfermedades Total"/>
    <x v="18"/>
    <x v="0"/>
    <n v="75686.340590000007"/>
    <n v="60253.779270000006"/>
    <n v="558940177.29368985"/>
    <n v="533186385.44996989"/>
    <n v="535437122.91273993"/>
    <n v="512068683.5256899"/>
    <n v="104862690.40417002"/>
    <n v="96161356.508719951"/>
    <n v="73824842.736680001"/>
    <n v="63674470.30387"/>
    <n v="75686.340590000007"/>
    <n v="60253.779270000006"/>
    <n v="7.2176615246360515E-2"/>
    <n v="6.2659036288174833E-2"/>
    <n v="15432.561320000001"/>
    <n v="25.612603071495265"/>
    <n v="100"/>
    <n v="100"/>
    <n v="100"/>
    <n v="100"/>
    <n v="1.3541044939095751E-2"/>
    <n v="1.4135430165594737E-2"/>
    <n v="1.1300697263518886E-2"/>
    <n v="1.1766737785084086E-2"/>
    <m/>
    <m/>
    <m/>
    <n v="0"/>
    <m/>
    <n v="0"/>
    <m/>
    <n v="0"/>
    <m/>
    <n v="13.236631001986554"/>
    <n v="24.933438957271171"/>
    <n v="27.658489512038869"/>
    <n v="2.5562137121389099E-2"/>
    <n v="12.806426284080906"/>
    <n v="16.644910079815723"/>
    <n v="27.281122763257027"/>
    <n v="28.209422250313747"/>
    <s v="Resto"/>
    <n v="2025"/>
    <n v="2"/>
    <d v="2026-08-03T00:00:00"/>
    <n v="1.0336597699512124"/>
    <s v="28 Accidentes y Enfermedades Total"/>
    <n v="25.612603071495265"/>
    <n v="21.522193978221718"/>
    <n v="13.236631001986545"/>
    <n v="9.5492291504497508"/>
    <n v="3.8552319846388408E-4"/>
    <n v="5.2094637884211609E-7"/>
    <m/>
    <m/>
    <m/>
    <m/>
    <n v="3.2578268299921973E-4"/>
    <n v="3.9261548285628101E-7"/>
    <x v="18"/>
    <x v="33"/>
  </r>
  <r>
    <n v="2026"/>
    <n v="6"/>
    <n v="128"/>
    <x v="73"/>
    <s v="Accidentes Personales"/>
    <n v="267"/>
    <s v="8acc23987b8960d83c44541f9f0eb46454cea080ea94d916f56fccf033db866f"/>
    <s v="62494afd1a4895e2be1120874c058412e30b56ad7bf55525b0ac454fd367add2"/>
    <x v="33"/>
    <n v="61.552510000000005"/>
    <n v="0.82677"/>
    <n v="145.99254000000002"/>
    <n v="90.119280000000003"/>
    <n v="131.21766000000002"/>
    <n v="-1838.6968099999999"/>
    <n v="-374.00523999999979"/>
    <n v="-1847.53874"/>
    <n v="35563119.782749981"/>
    <n v="35274659.092"/>
    <n v="145.131"/>
    <n v="140.405"/>
    <n v="0"/>
    <n v="0"/>
    <n v="131.21766"/>
    <n v="-1838.6968100000001"/>
    <n v="47.497070000000001"/>
    <n v="5.6514300000000004"/>
    <n v="0"/>
    <n v="0"/>
    <n v="0"/>
    <n v="0"/>
    <n v="0"/>
    <n v="0"/>
    <s v="Accidentes Personales"/>
    <s v="Accidentes y Enfermedades"/>
    <s v="Accidentes Personales"/>
    <x v="19"/>
    <x v="0"/>
    <n v="56717.352930000001"/>
    <n v="57593.781419999999"/>
    <n v="558940177.29368985"/>
    <n v="533186385.44996989"/>
    <n v="535437122.91273993"/>
    <n v="512068683.5256899"/>
    <n v="3258047.170789999"/>
    <n v="3201354.5602400005"/>
    <n v="762805.7273899999"/>
    <n v="869289.54186999996"/>
    <n v="61.552510000000005"/>
    <n v="0.82677"/>
    <n v="1.889245513442796E-3"/>
    <n v="2.5825630508668754E-5"/>
    <n v="60.725740000000002"/>
    <n v="7344.9375279702945"/>
    <n v="100"/>
    <n v="100"/>
    <n v="0.10852500481813301"/>
    <n v="1.4355195641189418E-3"/>
    <n v="1.1012360982534597E-5"/>
    <n v="1.149574942901955E-5"/>
    <n v="1.5506209883852665E-7"/>
    <n v="1.6145685658953638E-7"/>
    <m/>
    <m/>
    <m/>
    <n v="0"/>
    <m/>
    <n v="0"/>
    <m/>
    <n v="0"/>
    <m/>
    <n v="-107.13644899400245"/>
    <n v="213.18003116363573"/>
    <n v="-222395.20180945125"/>
    <n v="1.7201976242230327E-2"/>
    <n v="-107.13644899400245"/>
    <n v="740.44339220338918"/>
    <n v="276.26474643593804"/>
    <n v="-32535.07183137719"/>
    <s v="Resto"/>
    <n v="2025"/>
    <n v="2"/>
    <d v="2026-08-03T00:00:00"/>
    <n v="1.0336597699512124"/>
    <s v="29 Accidentes Personales"/>
    <n v="7344.9375279702945"/>
    <n v="7102.5029360692715"/>
    <n v="-107.13644899400245"/>
    <n v="-106.90405992519112"/>
    <n v="4.1051668383383573E-7"/>
    <n v="3.569248610063734E-10"/>
    <m/>
    <m/>
    <m/>
    <m/>
    <n v="2.5505833642556302E-7"/>
    <n v="6.6696319117028243E-14"/>
    <x v="19"/>
    <x v="33"/>
  </r>
  <r>
    <n v="2026"/>
    <n v="6"/>
    <n v="128"/>
    <x v="73"/>
    <s v="AP Gpo y Col"/>
    <n v="267"/>
    <s v="8acc23987b8960d83c44541f9f0eb46454cea080ea94d916f56fccf033db866f"/>
    <s v="62494afd1a4895e2be1120874c058412e30b56ad7bf55525b0ac454fd367add2"/>
    <x v="33"/>
    <n v="61.552510000000005"/>
    <n v="0.82677"/>
    <n v="145.99254000000002"/>
    <n v="90.119280000000003"/>
    <n v="131.21766000000002"/>
    <n v="-1838.6968099999999"/>
    <n v="-374.00523999999979"/>
    <n v="-1847.53874"/>
    <n v="35563119.782749981"/>
    <n v="35274659.092"/>
    <n v="145.131"/>
    <n v="140.405"/>
    <n v="0"/>
    <n v="0"/>
    <n v="131.21766"/>
    <n v="-1838.6968100000001"/>
    <n v="47.497070000000001"/>
    <n v="5.6514300000000004"/>
    <n v="0"/>
    <n v="0"/>
    <n v="0"/>
    <n v="0"/>
    <n v="0"/>
    <n v="0"/>
    <s v="AP Gpo y Col"/>
    <s v="Accidentes y Enfermedades"/>
    <s v="Accidentes Personales"/>
    <x v="21"/>
    <x v="0"/>
    <n v="56717.352930000001"/>
    <n v="57593.781419999999"/>
    <n v="558940177.29368985"/>
    <n v="533186385.44996989"/>
    <n v="535437122.91273993"/>
    <n v="512068683.5256899"/>
    <n v="1426357.1124600004"/>
    <n v="1273418.1079200001"/>
    <n v="614600.88751999999"/>
    <n v="628572.9474200001"/>
    <n v="61.552510000000005"/>
    <n v="0.82677"/>
    <n v="4.3153646069631199E-3"/>
    <n v="6.4925258629347233E-5"/>
    <n v="60.725740000000002"/>
    <n v="7344.9375279702945"/>
    <n v="100"/>
    <n v="100"/>
    <n v="0.10852500481813301"/>
    <n v="1.4355195641189418E-3"/>
    <n v="1.1012360982534597E-5"/>
    <n v="1.149574942901955E-5"/>
    <n v="1.5506209883852665E-7"/>
    <n v="1.6145685658953638E-7"/>
    <m/>
    <m/>
    <m/>
    <n v="0"/>
    <m/>
    <n v="0"/>
    <m/>
    <n v="0"/>
    <m/>
    <n v="-107.13644899400245"/>
    <n v="213.18003116363573"/>
    <n v="-222395.20180945125"/>
    <n v="2.1350060285379922E-2"/>
    <n v="-107.13644899400245"/>
    <n v="740.44339220338918"/>
    <n v="276.26474643593804"/>
    <n v="-32535.07183137719"/>
    <s v="Resto"/>
    <n v="2025"/>
    <n v="2"/>
    <d v="2026-08-03T00:00:00"/>
    <n v="1.0336597699512124"/>
    <s v="31 AP Gpo y Col"/>
    <n v="7344.9375279702945"/>
    <n v="7102.5029360692715"/>
    <n v="-107.13644899400245"/>
    <n v="-106.90405992519112"/>
    <n v="4.1051668383383573E-7"/>
    <n v="1.862237169102996E-9"/>
    <m/>
    <m/>
    <m/>
    <m/>
    <n v="2.5505833642556302E-7"/>
    <n v="4.2152892080876278E-13"/>
    <x v="21"/>
    <x v="33"/>
  </r>
  <r>
    <n v="2026"/>
    <n v="6"/>
    <n v="50"/>
    <x v="22"/>
    <s v="Gastos Medicos"/>
    <n v="38"/>
    <s v="aea92132c4cbeb263e6ac2bf6c183b5d81737f179f21efdc5863739672f0f470"/>
    <s v="62494afd1a4895e2be1120874c058412e30b56ad7bf55525b0ac454fd367add2"/>
    <x v="33"/>
    <n v="0"/>
    <n v="0"/>
    <n v="0"/>
    <n v="0"/>
    <n v="-1.1399999999999999"/>
    <n v="0"/>
    <n v="-1.1399999999999999"/>
    <n v="0"/>
    <n v="35563119.782749981"/>
    <n v="35274659.092"/>
    <n v="145.131"/>
    <n v="140.405"/>
    <n v="0"/>
    <n v="0"/>
    <n v="-1.1399999999999999"/>
    <n v="0"/>
    <n v="0"/>
    <n v="0"/>
    <n v="0"/>
    <n v="0"/>
    <n v="0"/>
    <n v="0"/>
    <n v="0"/>
    <n v="0"/>
    <s v="Gastos Medicos"/>
    <s v="Accidentes y Enfermedades"/>
    <s v="Gastos Medicos"/>
    <x v="22"/>
    <x v="0"/>
    <n v="27984284.840740003"/>
    <n v="26568293.871599998"/>
    <n v="558940177.29368985"/>
    <n v="533186385.44996989"/>
    <n v="535437122.91273993"/>
    <n v="512068683.5256899"/>
    <n v="98610475.131789997"/>
    <n v="90208136.069440037"/>
    <n v="71280271.095210001"/>
    <n v="60948248.666680008"/>
    <n v="336456.25926999998"/>
    <n v="455128.81404999999"/>
    <m/>
    <m/>
    <m/>
    <m/>
    <m/>
    <m/>
    <m/>
    <m/>
    <m/>
    <m/>
    <m/>
    <m/>
    <m/>
    <m/>
    <m/>
    <n v="0"/>
    <m/>
    <n v="0"/>
    <m/>
    <n v="0"/>
    <m/>
    <m/>
    <m/>
    <m/>
    <n v="-1.5993205167209408E-6"/>
    <m/>
    <m/>
    <m/>
    <m/>
    <s v="Resto"/>
    <n v="2025"/>
    <n v="2"/>
    <d v="2026-08-03T00:00:00"/>
    <n v="1.0336597699512124"/>
    <s v="32 Gastos Medicos"/>
    <m/>
    <m/>
    <m/>
    <m/>
    <n v="0"/>
    <m/>
    <m/>
    <m/>
    <m/>
    <m/>
    <n v="0"/>
    <m/>
    <x v="22"/>
    <x v="33"/>
  </r>
  <r>
    <n v="2026"/>
    <n v="6"/>
    <n v="93"/>
    <x v="64"/>
    <s v="Daños"/>
    <n v="220"/>
    <s v="36790ecd55c2030dc553685bef719df653f413a20cdad1bfd1dc934c76686ddd"/>
    <s v="62494afd1a4895e2be1120874c058412e30b56ad7bf55525b0ac454fd367add2"/>
    <x v="33"/>
    <n v="413334.64854999998"/>
    <n v="541187.50646000006"/>
    <n v="775175.49493999989"/>
    <n v="760311.62326000014"/>
    <n v="66894.640970000008"/>
    <n v="90329.392760000002"/>
    <n v="126408.56937999999"/>
    <n v="210689.60908000002"/>
    <n v="35563119.782749981"/>
    <n v="35274659.092"/>
    <n v="145.131"/>
    <n v="140.405"/>
    <n v="502.73422999999997"/>
    <n v="1613.5235"/>
    <n v="27489.778879999998"/>
    <n v="17584.553090000001"/>
    <n v="44953.516490000002"/>
    <n v="54207.764750000002"/>
    <n v="0"/>
    <n v="0"/>
    <n v="0"/>
    <n v="0"/>
    <n v="0"/>
    <n v="0"/>
    <s v="Daños"/>
    <s v="Totales"/>
    <s v="Daños Total"/>
    <x v="28"/>
    <x v="0"/>
    <n v="413334.64854999998"/>
    <n v="541187.50646000006"/>
    <n v="558940177.29368985"/>
    <n v="533186385.44996989"/>
    <n v="535437122.91273993"/>
    <n v="512068683.5256899"/>
    <n v="201069995.49796006"/>
    <n v="200376876.12440008"/>
    <n v="90289903.28847003"/>
    <n v="82104617.787379965"/>
    <n v="413334.64854999998"/>
    <n v="541187.50646000006"/>
    <n v="0.2055675425497254"/>
    <n v="0.27008481064652107"/>
    <n v="-127852.85791000008"/>
    <n v="-23.624502854159999"/>
    <n v="100"/>
    <n v="100"/>
    <n v="100"/>
    <n v="100"/>
    <n v="7.3949711497088746E-2"/>
    <n v="7.719573986605352E-2"/>
    <n v="0.1015006236521358"/>
    <n v="0.10568650727355978"/>
    <m/>
    <m/>
    <m/>
    <n v="0"/>
    <m/>
    <n v="0"/>
    <m/>
    <n v="0"/>
    <m/>
    <n v="-25.943661386349383"/>
    <n v="16.184135833922944"/>
    <n v="16.690960467816414"/>
    <n v="7.4088728123095041E-2"/>
    <n v="56.329130113820788"/>
    <n v="-17.071813056080675"/>
    <n v="61.1515650530146"/>
    <n v="32.439177617999825"/>
    <s v="Resto"/>
    <n v="2025"/>
    <n v="2"/>
    <d v="2026-08-03T00:00:00"/>
    <n v="1.0336597699512124"/>
    <s v="38 Daños Total"/>
    <n v="-23.624502854159999"/>
    <n v="-26.111570396664636"/>
    <n v="-25.943661386349383"/>
    <n v="-28.3552085836271"/>
    <n v="2.1797173579692565E-3"/>
    <n v="4.2258014549933162E-6"/>
    <m/>
    <m/>
    <m/>
    <m/>
    <n v="2.1518571585760009E-3"/>
    <n v="7.2945804941967151E-6"/>
    <x v="28"/>
    <x v="33"/>
  </r>
  <r>
    <n v="2026"/>
    <n v="6"/>
    <n v="603"/>
    <x v="21"/>
    <s v="Daños Sin Autos"/>
    <n v="242"/>
    <s v="14063697603e22d600d336bee6cff12c8be93509ce84a0642918d89b2aef1753"/>
    <s v="62494afd1a4895e2be1120874c058412e30b56ad7bf55525b0ac454fd367add2"/>
    <x v="33"/>
    <n v="234567.02085"/>
    <n v="250911.03250999999"/>
    <n v="459852.30595999997"/>
    <n v="487058.15479"/>
    <n v="113245.53668999999"/>
    <n v="122038.42145000001"/>
    <n v="203147.08167999997"/>
    <n v="190710.88140000001"/>
    <n v="35563119.782749981"/>
    <n v="35274659.092"/>
    <n v="145.131"/>
    <n v="140.405"/>
    <n v="0"/>
    <n v="0"/>
    <n v="110851.92401999999"/>
    <n v="119097.80434999999"/>
    <n v="-147844.36277000001"/>
    <n v="308350.70929000003"/>
    <n v="0"/>
    <n v="0"/>
    <n v="0"/>
    <n v="0"/>
    <n v="0"/>
    <n v="0"/>
    <s v="Daños Sin Autos"/>
    <s v="Totales"/>
    <s v="Daños Sin Autos Total"/>
    <x v="34"/>
    <x v="0"/>
    <n v="234567.02085"/>
    <n v="250911.03250999999"/>
    <n v="558940177.29368985"/>
    <n v="533186385.44996989"/>
    <n v="535437122.91273993"/>
    <n v="512068683.5256899"/>
    <n v="89202364.570290014"/>
    <n v="95692945.958029971"/>
    <n v="24696454.174569987"/>
    <n v="24212646.750889998"/>
    <n v="234567.02085"/>
    <n v="250911.03250999999"/>
    <n v="0.26296054143852321"/>
    <n v="0.26220431401500299"/>
    <n v="-16344.011659999989"/>
    <n v="-6.5138672845517887"/>
    <n v="100"/>
    <n v="100"/>
    <n v="100"/>
    <n v="100"/>
    <n v="4.1966391105706644E-2"/>
    <n v="4.3808509125025187E-2"/>
    <n v="4.7058784574600422E-2"/>
    <n v="4.8999487877764758E-2"/>
    <m/>
    <m/>
    <m/>
    <n v="0"/>
    <m/>
    <n v="0"/>
    <m/>
    <n v="0"/>
    <m/>
    <n v="-7.2050135158479804"/>
    <n v="48.278541578280013"/>
    <n v="48.638124927861114"/>
    <n v="0.45854978163873117"/>
    <n v="-6.9236207795798865"/>
    <n v="-147.94682104361701"/>
    <n v="-74.978796582492109"/>
    <n v="38.624138282098116"/>
    <s v="Resto"/>
    <n v="2025"/>
    <n v="2"/>
    <d v="2026-08-03T00:00:00"/>
    <n v="1.0336597699512124"/>
    <s v="46 Daños Sin Autos Total"/>
    <n v="-6.5138672845517887"/>
    <n v="-9.5581201541193241"/>
    <n v="-7.205013515847976"/>
    <n v="-10.226760118049445"/>
    <n v="1.2930595200004163E-3"/>
    <n v="6.9148246353641276E-6"/>
    <m/>
    <m/>
    <m/>
    <m/>
    <n v="1.3784868532376396E-3"/>
    <n v="6.8751102288078287E-6"/>
    <x v="34"/>
    <x v="33"/>
  </r>
  <r>
    <n v="2026"/>
    <n v="6"/>
    <n v="50"/>
    <x v="22"/>
    <s v="Responsabilidad Civil y Riesgos Profesionales"/>
    <n v="38"/>
    <s v="aea92132c4cbeb263e6ac2bf6c183b5d81737f179f21efdc5863739672f0f470"/>
    <s v="62494afd1a4895e2be1120874c058412e30b56ad7bf55525b0ac454fd367add2"/>
    <x v="33"/>
    <n v="0"/>
    <n v="0"/>
    <n v="0"/>
    <n v="0"/>
    <n v="0"/>
    <n v="0"/>
    <n v="0"/>
    <n v="-85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27984284.840740003"/>
    <n v="26568293.871599998"/>
    <n v="558940177.29368985"/>
    <n v="533186385.44996989"/>
    <n v="535437122.91273993"/>
    <n v="512068683.5256899"/>
    <n v="12032871.974339999"/>
    <n v="12141199.838969996"/>
    <n v="5707796.6931599993"/>
    <n v="3790374.52779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46 Responsabilidad Civil y Riesgos Profesionales"/>
    <m/>
    <m/>
    <m/>
    <m/>
    <n v="0"/>
    <m/>
    <m/>
    <m/>
    <m/>
    <m/>
    <n v="0"/>
    <m/>
    <x v="35"/>
    <x v="33"/>
  </r>
  <r>
    <n v="2026"/>
    <n v="6"/>
    <n v="50"/>
    <x v="22"/>
    <s v="Incendio"/>
    <n v="38"/>
    <s v="aea92132c4cbeb263e6ac2bf6c183b5d81737f179f21efdc5863739672f0f470"/>
    <s v="62494afd1a4895e2be1120874c058412e30b56ad7bf55525b0ac454fd367add2"/>
    <x v="33"/>
    <n v="0"/>
    <n v="0"/>
    <n v="0"/>
    <n v="0"/>
    <n v="-2375.6747500000001"/>
    <n v="72.174250000000001"/>
    <n v="-2298.9672800000003"/>
    <n v="96.939359999999994"/>
    <n v="35563119.782749981"/>
    <n v="35274659.092"/>
    <n v="145.131"/>
    <n v="140.405"/>
    <n v="0"/>
    <n v="0"/>
    <n v="-2375.6747500000001"/>
    <n v="72.174250000000001"/>
    <n v="0"/>
    <n v="0"/>
    <n v="0"/>
    <n v="0"/>
    <n v="0"/>
    <n v="0"/>
    <n v="0"/>
    <n v="0"/>
    <s v="Incendio"/>
    <s v="Daños Sin Autos"/>
    <s v="Incendio"/>
    <x v="43"/>
    <x v="0"/>
    <n v="27984284.840740003"/>
    <n v="26568293.871599998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m/>
    <m/>
    <m/>
    <m/>
    <m/>
    <m/>
    <m/>
    <m/>
    <m/>
    <m/>
    <m/>
    <m/>
    <m/>
    <m/>
    <m/>
    <n v="0"/>
    <m/>
    <n v="0"/>
    <m/>
    <n v="0"/>
    <m/>
    <n v="-3391.5821778542904"/>
    <m/>
    <m/>
    <n v="-3.0108672205058317E-2"/>
    <n v="-3391.5821778542904"/>
    <m/>
    <m/>
    <m/>
    <s v="Resto"/>
    <n v="2025"/>
    <n v="2"/>
    <d v="2026-08-03T00:00:00"/>
    <n v="1.0336597699512124"/>
    <s v="54 Incendio"/>
    <m/>
    <m/>
    <n v="-3391.5821778542904"/>
    <n v="-3284.3961364672723"/>
    <n v="0"/>
    <m/>
    <m/>
    <m/>
    <m/>
    <m/>
    <n v="0"/>
    <m/>
    <x v="43"/>
    <x v="33"/>
  </r>
  <r>
    <n v="2026"/>
    <n v="6"/>
    <n v="107"/>
    <x v="71"/>
    <s v="Diversos"/>
    <n v="70"/>
    <s v="ff5a1ae012afa5d4c889c50ad427aaf545d31a4fac04ffc1c4d03d403ba4250a"/>
    <s v="62494afd1a4895e2be1120874c058412e30b56ad7bf55525b0ac454fd367add2"/>
    <x v="33"/>
    <n v="17753.084609999998"/>
    <n v="30807.147140000001"/>
    <n v="30544.462609999995"/>
    <n v="53415.481770000013"/>
    <n v="896.95647000000019"/>
    <n v="38436.268350000006"/>
    <n v="10457.657590000004"/>
    <n v="44896.122210000016"/>
    <n v="35563119.782749981"/>
    <n v="35274659.092"/>
    <n v="145.131"/>
    <n v="140.405"/>
    <n v="0"/>
    <n v="0"/>
    <n v="2101.8171899999998"/>
    <n v="5936.8278200000004"/>
    <n v="3156.4709500000004"/>
    <n v="7423.4446900000003"/>
    <n v="0"/>
    <n v="0"/>
    <n v="0"/>
    <n v="0"/>
    <n v="0"/>
    <n v="0"/>
    <s v="Diversos"/>
    <s v="Daños Sin Autos"/>
    <s v="Diversos"/>
    <x v="52"/>
    <x v="0"/>
    <n v="189836.06152000002"/>
    <n v="455455.20262"/>
    <n v="558940177.29368985"/>
    <n v="533186385.44996989"/>
    <n v="535437122.91273993"/>
    <n v="512068683.5256899"/>
    <n v="18731365.569540001"/>
    <n v="19037256.571589999"/>
    <n v="4255932.8630999988"/>
    <n v="5127603.960119999"/>
    <n v="17753.084609999998"/>
    <n v="30807.147140000001"/>
    <n v="9.477731105130513E-2"/>
    <n v="0.16182556044327651"/>
    <n v="-13054.062530000003"/>
    <n v="-42.373487134907748"/>
    <n v="100"/>
    <n v="100"/>
    <n v="9.3517977921858844"/>
    <n v="6.7640345225572789"/>
    <n v="3.1762047766825331E-3"/>
    <n v="3.3156245337313331E-3"/>
    <n v="5.7779320666639022E-3"/>
    <n v="6.0162138656648474E-3"/>
    <m/>
    <m/>
    <m/>
    <n v="0"/>
    <m/>
    <n v="0"/>
    <m/>
    <n v="0"/>
    <m/>
    <n v="-97.666379936178174"/>
    <n v="5.0523978773511873"/>
    <n v="124.7641275426453"/>
    <n v="2.1075437485793935E-2"/>
    <n v="-64.596965690677564"/>
    <n v="-57.479700033974382"/>
    <n v="66.587566408618443"/>
    <n v="79.974029145760355"/>
    <s v="Resto"/>
    <n v="2025"/>
    <n v="2"/>
    <d v="2026-08-03T00:00:00"/>
    <n v="1.0336597699512124"/>
    <s v="63 Diversos"/>
    <n v="-42.373487134907748"/>
    <n v="-44.250018680893284"/>
    <n v="-97.666379936178174"/>
    <n v="-97.742371202149073"/>
    <n v="8.5888028937257906E-5"/>
    <n v="8.9827386901158446E-7"/>
    <m/>
    <m/>
    <m/>
    <m/>
    <n v="1.5117812658541196E-4"/>
    <n v="2.6187512012780535E-6"/>
    <x v="52"/>
    <x v="33"/>
  </r>
  <r>
    <n v="2026"/>
    <n v="6"/>
    <n v="107"/>
    <x v="71"/>
    <s v="Miscelaneos"/>
    <n v="70"/>
    <s v="ff5a1ae012afa5d4c889c50ad427aaf545d31a4fac04ffc1c4d03d403ba4250a"/>
    <s v="62494afd1a4895e2be1120874c058412e30b56ad7bf55525b0ac454fd367add2"/>
    <x v="33"/>
    <n v="4246.5172699999994"/>
    <n v="7420.6839"/>
    <n v="8629.2902900000008"/>
    <n v="15779.61413"/>
    <n v="-557.28793999999982"/>
    <n v="1230.28657"/>
    <n v="1240.3236800000004"/>
    <n v="387.63422999999989"/>
    <n v="35563119.782749981"/>
    <n v="35274659.092"/>
    <n v="145.131"/>
    <n v="140.405"/>
    <n v="0"/>
    <n v="0"/>
    <n v="-123.00878999999999"/>
    <n v="423.17579000000001"/>
    <n v="1198.8910100000001"/>
    <n v="2200.8681200000001"/>
    <n v="0"/>
    <n v="0"/>
    <n v="0"/>
    <n v="0"/>
    <n v="0"/>
    <n v="0"/>
    <s v="Miscelaneos"/>
    <s v="Daños Sin Autos"/>
    <s v="Diversos"/>
    <x v="53"/>
    <x v="0"/>
    <n v="189836.06152000002"/>
    <n v="455455.20262"/>
    <n v="558940177.29368985"/>
    <n v="533186385.44996989"/>
    <n v="535437122.91273993"/>
    <n v="512068683.5256899"/>
    <n v="8825960.7029900011"/>
    <n v="9299326.5157200005"/>
    <n v="1450320.2206299996"/>
    <n v="1811773.9441199994"/>
    <n v="17753.084609999998"/>
    <n v="30807.147140000001"/>
    <n v="4.8113938107172766E-2"/>
    <n v="7.9798078790498869E-2"/>
    <n v="-3174.1666300000006"/>
    <n v="-42.774583485492499"/>
    <n v="23.919884140066632"/>
    <n v="24.087540031790166"/>
    <n v="2.2369391969041725"/>
    <n v="1.6292895233850913"/>
    <n v="7.5974450263372405E-4"/>
    <n v="7.9309354698815933E-4"/>
    <n v="1.3917616995673084E-3"/>
    <n v="1.4491579232901309E-3"/>
    <m/>
    <m/>
    <m/>
    <n v="0"/>
    <m/>
    <n v="0"/>
    <m/>
    <n v="0"/>
    <m/>
    <n v="-145.29740904186247"/>
    <n v="-13.12341159983084"/>
    <n v="16.579153438943813"/>
    <n v="-3.8425165151315444E-2"/>
    <n v="-129.06801213746184"/>
    <n v="-45.526449353994003"/>
    <n v="-10.260214562789988"/>
    <n v="19.227675940891906"/>
    <s v="Resto"/>
    <n v="2025"/>
    <n v="2"/>
    <d v="2026-08-03T00:00:00"/>
    <n v="1.0336597699512124"/>
    <s v="64 Miscelaneos"/>
    <n v="-42.774583485492499"/>
    <n v="-44.638053856726501"/>
    <n v="-145.29740904186249"/>
    <n v="-143.82235853485957"/>
    <n v="2.4264716770393327E-5"/>
    <n v="2.3149510401808516E-7"/>
    <m/>
    <m/>
    <m/>
    <m/>
    <n v="4.4659945457122017E-5"/>
    <n v="6.3677333786546643E-7"/>
    <x v="53"/>
    <x v="33"/>
  </r>
  <r>
    <n v="2026"/>
    <n v="6"/>
    <n v="105"/>
    <x v="35"/>
    <s v="Tecnicos"/>
    <n v="226"/>
    <s v="8f1f64db81c40ea10e1e9080c9ae60a7acb8925968c431ee16784dea9841c66f"/>
    <s v="62494afd1a4895e2be1120874c058412e30b56ad7bf55525b0ac454fd367add2"/>
    <x v="33"/>
    <n v="396.53771"/>
    <n v="146.43062"/>
    <n v="20822.819390000001"/>
    <n v="15495.511799999998"/>
    <n v="347.13725000000005"/>
    <n v="-4573.9597499999991"/>
    <n v="4716.925549999999"/>
    <n v="3919.8888400000014"/>
    <n v="35563119.782749981"/>
    <n v="35274659.092"/>
    <n v="145.131"/>
    <n v="140.405"/>
    <n v="0"/>
    <n v="0"/>
    <n v="352.71359000000001"/>
    <n v="-4123.2421800000002"/>
    <n v="4785.5063300000002"/>
    <n v="3690.56918"/>
    <n v="0"/>
    <n v="0"/>
    <n v="0"/>
    <n v="0"/>
    <n v="0"/>
    <n v="0"/>
    <s v="Tecnicos"/>
    <s v="Daños Sin Autos"/>
    <s v="Diversos"/>
    <x v="54"/>
    <x v="0"/>
    <n v="1100860.8072800001"/>
    <n v="1102266.38717"/>
    <n v="558940177.29368985"/>
    <n v="533186385.44996989"/>
    <n v="535437122.91273993"/>
    <n v="512068683.5256899"/>
    <n v="9905404.8665500041"/>
    <n v="9737930.0558699984"/>
    <n v="2805612.6424699998"/>
    <n v="3315830.0159999998"/>
    <n v="437467.76686000003"/>
    <n v="539187.31670000008"/>
    <n v="4.0032458576134081E-3"/>
    <n v="1.5037140250533224E-3"/>
    <n v="250.10709"/>
    <n v="170.80245238325151"/>
    <n v="9.0643869112053091E-2"/>
    <n v="2.715765290923431E-2"/>
    <n v="3.6020694658007023E-2"/>
    <n v="1.3284503791860284E-2"/>
    <n v="7.0944570834034545E-5"/>
    <n v="7.4058688318595292E-5"/>
    <n v="2.7463308140627666E-5"/>
    <n v="2.8595894400688097E-5"/>
    <m/>
    <m/>
    <m/>
    <n v="0"/>
    <m/>
    <n v="0"/>
    <m/>
    <n v="0"/>
    <m/>
    <n v="-107.58942511463945"/>
    <n v="87.542052431785123"/>
    <n v="-3123.6361288369872"/>
    <n v="1.2372957148296424E-2"/>
    <n v="-108.55427778923237"/>
    <n v="29.668517147265618"/>
    <n v="7.3704549879887002"/>
    <n v="-111.72374717549667"/>
    <s v="Resto"/>
    <n v="2025"/>
    <n v="2"/>
    <d v="2026-08-03T00:00:00"/>
    <n v="1.0336597699512124"/>
    <s v="65 Tecnicos"/>
    <n v="170.80245238325151"/>
    <n v="161.98412693959551"/>
    <n v="-107.58942511463945"/>
    <n v="-107.3422854746467"/>
    <n v="5.8551723013064175E-5"/>
    <n v="1.6025977396498911E-9"/>
    <m/>
    <m/>
    <m/>
    <m/>
    <n v="4.3855870372806806E-5"/>
    <n v="2.2611558691420641E-10"/>
    <x v="54"/>
    <x v="33"/>
  </r>
  <r>
    <n v="2026"/>
    <n v="6"/>
    <n v="69"/>
    <x v="49"/>
    <s v="Total General"/>
    <n v="202"/>
    <s v="c17edaae86e4016a583e098582f6dbf3eccade8ef83747df9ba617ded9d31309"/>
    <s v="62494afd1a4895e2be1120874c058412e30b56ad7bf55525b0ac454fd367add2"/>
    <x v="34"/>
    <n v="2362138.18726"/>
    <n v="3248263.6864399998"/>
    <n v="5073673.3357500006"/>
    <n v="5415373.0021900004"/>
    <n v="1638188.4882499999"/>
    <n v="1211186.16019"/>
    <n v="3158376.1428100001"/>
    <n v="2031317.5749900001"/>
    <n v="35563119.782749981"/>
    <n v="35274659.092"/>
    <n v="145.131"/>
    <n v="140.405"/>
    <n v="5126.9652400000004"/>
    <n v="2779.4803700000002"/>
    <n v="621242.89692999993"/>
    <n v="583128.35415999999"/>
    <n v="1045503.5079"/>
    <n v="1201343.2183800002"/>
    <n v="2362138.18726"/>
    <n v="3248263.6864399998"/>
    <n v="0"/>
    <n v="0"/>
    <n v="0"/>
    <n v="0"/>
    <s v="Total General"/>
    <s v="Totales"/>
    <s v="Total General"/>
    <x v="0"/>
    <x v="0"/>
    <n v="2362138.18726"/>
    <n v="3248263.6864399998"/>
    <n v="558940177.29368985"/>
    <n v="533186385.44996989"/>
    <n v="535437122.91273993"/>
    <n v="512068683.5256899"/>
    <n v="558940177.29368985"/>
    <n v="533186385.44996989"/>
    <n v="290994775.94425023"/>
    <n v="269811598.98249996"/>
    <n v="2362138.18726"/>
    <n v="3248263.6864399998"/>
    <n v="0.42261019751651113"/>
    <n v="0.60921729719312046"/>
    <n v="-886125.49917999981"/>
    <n v="-27.279974309941778"/>
    <n v="100"/>
    <n v="100"/>
    <n v="100"/>
    <n v="100"/>
    <n v="0.42261019751651113"/>
    <n v="0.44116070518423078"/>
    <n v="0.60921729719312046"/>
    <n v="0.63434140593701005"/>
    <n v="0.42261019751651113"/>
    <m/>
    <m/>
    <n v="-886125.49917999981"/>
    <n v="-27.279974309941778"/>
    <n v="0"/>
    <m/>
    <n v="0"/>
    <m/>
    <n v="35.254888314857858"/>
    <n v="69.351932799081624"/>
    <n v="37.287187159285821"/>
    <n v="0.56296147686302445"/>
    <n v="6.5362183982468514"/>
    <n v="-12.972122212513803"/>
    <n v="59.420450743185867"/>
    <n v="48.539696669395028"/>
    <s v="Resto"/>
    <n v="2025"/>
    <n v="2"/>
    <d v="2026-08-03T00:00:00"/>
    <n v="1.0336597699512124"/>
    <s v="10 Total General"/>
    <n v="-27.279974309941778"/>
    <n v="-29.648006235658642"/>
    <n v="35.254888314857865"/>
    <n v="30.850490893383366"/>
    <n v="1.4266671109689887E-2"/>
    <n v="1.7859937904494456E-5"/>
    <n v="2053450.91126"/>
    <n v="2287747.2524299999"/>
    <n v="5.7741022829387242E-3"/>
    <n v="6.474852088997474E-3"/>
    <n v="1.5326753931705716E-2"/>
    <n v="3.7114571519929083E-5"/>
    <x v="0"/>
    <x v="34"/>
  </r>
  <r>
    <n v="2026"/>
    <n v="6"/>
    <n v="9"/>
    <x v="16"/>
    <s v="Total General Sin Pensiones"/>
    <n v="9"/>
    <s v="19581e27de7ced00ff1ce50b2047e7a567c76b1cbaebabe5ef03f7c3017bb5b7"/>
    <s v="62494afd1a4895e2be1120874c058412e30b56ad7bf55525b0ac454fd367add2"/>
    <x v="34"/>
    <n v="2096632.9897100001"/>
    <n v="1704189.54003"/>
    <n v="4335321.3718500007"/>
    <n v="3889593.3041500002"/>
    <n v="1182562.5924700003"/>
    <n v="1055173.58161"/>
    <n v="2478065.7930700006"/>
    <n v="1969378.86206"/>
    <n v="35563119.782749981"/>
    <n v="35274659.092"/>
    <n v="145.131"/>
    <n v="140.405"/>
    <n v="-13976.054700000001"/>
    <n v="42152.243719999999"/>
    <n v="1051145.9023500001"/>
    <n v="976421.55674000003"/>
    <n v="1733759.30323"/>
    <n v="1611852.0840399999"/>
    <n v="97394.992279999991"/>
    <n v="310340.57618000003"/>
    <n v="416015.54192999995"/>
    <n v="117578.51376"/>
    <n v="0"/>
    <n v="0"/>
    <s v="Total General Sin Pensiones"/>
    <s v="Totales"/>
    <s v="Total General Sin Pensiones"/>
    <x v="1"/>
    <x v="0"/>
    <n v="2096632.9897100001"/>
    <n v="1704189.54003"/>
    <n v="558940177.29368985"/>
    <n v="533186385.44996989"/>
    <n v="535437122.91273993"/>
    <n v="512068683.5256899"/>
    <n v="535437122.91273993"/>
    <n v="512068683.5256899"/>
    <n v="272087211.59836"/>
    <n v="252694789.22596997"/>
    <n v="2096632.9897100001"/>
    <n v="1704189.54003"/>
    <n v="0.39157408031487723"/>
    <n v="0.3328048745914966"/>
    <n v="392443.44968000008"/>
    <n v="23.028157400443348"/>
    <n v="100"/>
    <n v="100"/>
    <n v="100"/>
    <n v="100"/>
    <n v="0.37510865650445879"/>
    <n v="0.39157408031487723"/>
    <n v="0.31962360377821541"/>
    <n v="0.3328048745914966"/>
    <n v="1.8189809430877366E-2"/>
    <n v="7.7696432340534194E-2"/>
    <m/>
    <n v="-212945.58390000003"/>
    <n v="-68.616739235700166"/>
    <n v="298437.02816999995"/>
    <n v="253.81935748836426"/>
    <n v="0"/>
    <m/>
    <n v="12.072801393077736"/>
    <n v="56.402937389321949"/>
    <n v="61.916445138574495"/>
    <n v="0.43462630438347594"/>
    <n v="7.6528774988831483"/>
    <n v="7.5631765716645427"/>
    <n v="60.628133351135382"/>
    <n v="60.577615428126904"/>
    <s v="Resto"/>
    <n v="2025"/>
    <n v="2"/>
    <d v="2026-08-03T00:00:00"/>
    <n v="1.0336597699512124"/>
    <s v="11 Total General Sin Pensiones"/>
    <n v="23.028157400443348"/>
    <n v="19.021907378914577"/>
    <n v="12.07280139307773"/>
    <n v="8.4232981209740156"/>
    <n v="1.2190497904384822E-2"/>
    <n v="1.5333026037444194E-5"/>
    <m/>
    <m/>
    <m/>
    <m/>
    <n v="1.1008445668102407E-2"/>
    <n v="1.1075908455186179E-5"/>
    <x v="1"/>
    <x v="34"/>
  </r>
  <r>
    <n v="2026"/>
    <n v="6"/>
    <n v="119"/>
    <x v="62"/>
    <s v="Vida Total"/>
    <n v="217"/>
    <s v="16badfc6202cb3f8889e0f2779b19218af4cbb736e56acadce8148aba9a7a9f8"/>
    <s v="62494afd1a4895e2be1120874c058412e30b56ad7bf55525b0ac454fd367add2"/>
    <x v="34"/>
    <n v="158225.70638999998"/>
    <n v="377706.43232999998"/>
    <n v="386127.55996999994"/>
    <n v="555942.26375000004"/>
    <n v="125410.68355999999"/>
    <n v="624538.93379000004"/>
    <n v="285102.08010000002"/>
    <n v="755842.84535000008"/>
    <n v="35563119.782749981"/>
    <n v="35274659.092"/>
    <n v="145.131"/>
    <n v="140.405"/>
    <n v="-36740.509749999997"/>
    <n v="783.77575999999999"/>
    <n v="74907.561260000002"/>
    <n v="613796.28709"/>
    <n v="130953.927"/>
    <n v="657281.48207999999"/>
    <n v="76837.220549999998"/>
    <n v="40727.13106"/>
    <n v="81388.485840000008"/>
    <n v="336979.30127"/>
    <n v="0"/>
    <n v="0"/>
    <s v="Vida Total"/>
    <s v="Totales"/>
    <s v="Vida Total"/>
    <x v="2"/>
    <x v="0"/>
    <n v="565259.48696000001"/>
    <n v="785916.87945000001"/>
    <n v="558940177.29368985"/>
    <n v="533186385.44996989"/>
    <n v="535437122.91273993"/>
    <n v="512068683.5256899"/>
    <n v="229504437.01060998"/>
    <n v="215530450.89256996"/>
    <n v="107972465.57320999"/>
    <n v="106915701.13472"/>
    <n v="158225.70638999998"/>
    <n v="377706.43232999998"/>
    <n v="6.8942330026798226E-2"/>
    <n v="0.17524504345711492"/>
    <n v="-219480.72594"/>
    <n v="-58.108813394059688"/>
    <n v="100"/>
    <n v="100"/>
    <n v="27.991694087426549"/>
    <n v="48.059335816063189"/>
    <n v="2.8308164776435774E-2"/>
    <n v="2.9550753882970116E-2"/>
    <n v="7.0839474269629679E-2"/>
    <n v="7.3760892724276675E-2"/>
    <n v="3.3479623117895457E-2"/>
    <n v="3.5462706908902776E-2"/>
    <m/>
    <n v="36110.089489999998"/>
    <n v="88.663474568836961"/>
    <n v="-255590.81542999999"/>
    <n v="-75.847630541916104"/>
    <n v="0"/>
    <m/>
    <n v="-79.919477109465674"/>
    <n v="79.260624851238504"/>
    <n v="165.35035687301823"/>
    <n v="0.11615061570948951"/>
    <n v="-87.796022420543508"/>
    <n v="-80.076431396547221"/>
    <n v="57.201462358589673"/>
    <n v="93.384083353088101"/>
    <s v="Resto"/>
    <n v="2025"/>
    <n v="2"/>
    <d v="2026-08-03T00:00:00"/>
    <n v="1.0336597699512124"/>
    <s v="12 Vida Total"/>
    <n v="-58.108813394059688"/>
    <n v="-59.472944750556046"/>
    <n v="-79.919477109465674"/>
    <n v="-80.573372908300271"/>
    <n v="1.0857527751468321E-3"/>
    <n v="4.7530448695239638E-7"/>
    <m/>
    <m/>
    <m/>
    <m/>
    <n v="1.5734447605521991E-3"/>
    <n v="3.07108252562861E-6"/>
    <x v="2"/>
    <x v="34"/>
  </r>
  <r>
    <n v="2026"/>
    <n v="6"/>
    <n v="106"/>
    <x v="63"/>
    <s v="Vida Gpo y Col"/>
    <n v="227"/>
    <s v="dfe62e836a0a6f2633422230c81287700a56e2639652c73f264e6562220c207a"/>
    <s v="62494afd1a4895e2be1120874c058412e30b56ad7bf55525b0ac454fd367add2"/>
    <x v="34"/>
    <n v="4259.79468"/>
    <n v="0"/>
    <n v="4260.0926799999997"/>
    <n v="-202.84915000000001"/>
    <n v="855.95667000000003"/>
    <n v="-92.323779999999999"/>
    <n v="1417.7523699999999"/>
    <n v="-628.89743999999996"/>
    <n v="35563119.782749981"/>
    <n v="35274659.092"/>
    <n v="145.131"/>
    <n v="140.405"/>
    <n v="0"/>
    <n v="0"/>
    <n v="854.75666999999999"/>
    <n v="-92.323779999999999"/>
    <n v="1396.9722400000001"/>
    <n v="0"/>
    <n v="4259.79468"/>
    <n v="0"/>
    <n v="0"/>
    <n v="0"/>
    <n v="0"/>
    <n v="0"/>
    <s v="Vida Gpo y Col"/>
    <s v="Vida"/>
    <s v="Vida"/>
    <x v="4"/>
    <x v="0"/>
    <n v="1328865.4243900001"/>
    <n v="1197283.1268800001"/>
    <n v="558940177.29368985"/>
    <n v="533186385.44996989"/>
    <n v="535437122.91273993"/>
    <n v="512068683.5256899"/>
    <n v="57868832.11381001"/>
    <n v="54726760.39833001"/>
    <n v="28720480.655640002"/>
    <n v="29654774.840070006"/>
    <n v="1325893.5991500001"/>
    <n v="1197283.1268800001"/>
    <n v="7.3611208735339731E-3"/>
    <m/>
    <m/>
    <m/>
    <n v="0.32127726408294427"/>
    <m/>
    <n v="0.32055877155170986"/>
    <m/>
    <n v="7.6211996436279276E-4"/>
    <n v="7.9557327979558443E-4"/>
    <m/>
    <m/>
    <n v="7.3611208735339731E-3"/>
    <m/>
    <m/>
    <n v="4259.79468"/>
    <m/>
    <n v="0"/>
    <m/>
    <n v="0"/>
    <m/>
    <n v="-1027.1248100976802"/>
    <n v="20.093848044338138"/>
    <m/>
    <n v="2.9803006442091387E-3"/>
    <n v="-1025.8250366265333"/>
    <m/>
    <n v="61.186374755736018"/>
    <m/>
    <s v="Resto"/>
    <n v="2025"/>
    <n v="2"/>
    <d v="2026-08-03T00:00:00"/>
    <n v="1.0336597699512124"/>
    <s v="14 Vida Gpo y Col"/>
    <m/>
    <m/>
    <n v="-1027.1248100976802"/>
    <n v="-996.93421089749813"/>
    <n v="1.1978962211482844E-5"/>
    <n v="5.4186100514777567E-9"/>
    <m/>
    <m/>
    <m/>
    <m/>
    <n v="-5.7410985467637444E-7"/>
    <m/>
    <x v="4"/>
    <x v="34"/>
  </r>
  <r>
    <n v="2026"/>
    <n v="6"/>
    <n v="718"/>
    <x v="48"/>
    <s v="Accidentes y Enfermedades Total"/>
    <n v="281"/>
    <s v="71a1c003a2b855d85582c8f6c7648c49d3fe836408a7e1b5d9b222448acb3c1b"/>
    <s v="62494afd1a4895e2be1120874c058412e30b56ad7bf55525b0ac454fd367add2"/>
    <x v="34"/>
    <n v="65986.926980000004"/>
    <n v="22239.322980000001"/>
    <n v="215453.08069999999"/>
    <n v="127712.66108000001"/>
    <n v="83453.666070000021"/>
    <n v="36055.662799999991"/>
    <n v="152121.97652000005"/>
    <n v="58468.063159999991"/>
    <n v="35563119.782749981"/>
    <n v="35274659.092"/>
    <n v="145.131"/>
    <n v="140.405"/>
    <n v="0"/>
    <n v="0"/>
    <n v="56905.523049999996"/>
    <n v="28228.790719999997"/>
    <n v="87737.826700000005"/>
    <n v="52475.608209999999"/>
    <n v="0"/>
    <n v="0"/>
    <n v="0"/>
    <n v="0"/>
    <n v="0"/>
    <n v="0"/>
    <s v="Accidentes y Enfermedades Total"/>
    <s v="Totales"/>
    <s v="Accidentes y Enfermedades Total"/>
    <x v="18"/>
    <x v="0"/>
    <n v="65986.926980000004"/>
    <n v="22239.322980000001"/>
    <n v="558940177.29368985"/>
    <n v="533186385.44996989"/>
    <n v="535437122.91273993"/>
    <n v="512068683.5256899"/>
    <n v="104862690.40417002"/>
    <n v="96161356.508719951"/>
    <n v="73824842.736680001"/>
    <n v="63674470.30387"/>
    <n v="65986.926980000004"/>
    <n v="22239.322980000001"/>
    <n v="6.292698263383098E-2"/>
    <n v="2.3127089495647173E-2"/>
    <n v="43747.604000000007"/>
    <n v="196.71284076112644"/>
    <n v="100"/>
    <n v="100"/>
    <n v="100"/>
    <n v="100"/>
    <n v="1.180572262661444E-2"/>
    <n v="1.2323935744506433E-2"/>
    <n v="4.1710222891816074E-3"/>
    <n v="4.3430351621735674E-3"/>
    <m/>
    <m/>
    <m/>
    <n v="0"/>
    <m/>
    <n v="0"/>
    <m/>
    <n v="0"/>
    <m/>
    <n v="131.4578615096213"/>
    <n v="126.46999927014939"/>
    <n v="162.12572132895022"/>
    <n v="0.1130427955907259"/>
    <n v="101.58682536011945"/>
    <n v="67.197350717471565"/>
    <n v="64.858596560153899"/>
    <n v="53.794118225428377"/>
    <s v="Resto"/>
    <n v="2025"/>
    <n v="2"/>
    <d v="2026-08-03T00:00:00"/>
    <n v="1.0336597699512124"/>
    <s v="28 Accidentes y Enfermedades Total"/>
    <n v="196.71284076112644"/>
    <n v="187.05077762205156"/>
    <n v="131.4578615096213"/>
    <n v="123.92074088415556"/>
    <n v="6.0583290222053661E-4"/>
    <n v="3.9598051433984665E-7"/>
    <m/>
    <m/>
    <m/>
    <m/>
    <n v="3.6145627079517883E-4"/>
    <n v="5.348622685396738E-8"/>
    <x v="18"/>
    <x v="34"/>
  </r>
  <r>
    <n v="2026"/>
    <n v="6"/>
    <n v="715"/>
    <x v="44"/>
    <s v="Accidentes Personales"/>
    <n v="251"/>
    <s v="c75d3f1f5bcd6914d0331ce5ec17c0db8f2070a2d4285f8e3ff11c6ca19168ff"/>
    <s v="62494afd1a4895e2be1120874c058412e30b56ad7bf55525b0ac454fd367add2"/>
    <x v="34"/>
    <n v="6.5045399999999995"/>
    <n v="10.54499"/>
    <n v="12.493219999999996"/>
    <n v="21.222799999999999"/>
    <n v="-0.45843"/>
    <n v="-0.30193000000000003"/>
    <n v="-1.2860800000000001"/>
    <n v="-1.4153199999999999"/>
    <n v="35563119.782749981"/>
    <n v="35274659.092"/>
    <n v="145.131"/>
    <n v="140.405"/>
    <n v="0"/>
    <n v="0"/>
    <n v="-0.45843"/>
    <n v="-0.30193000000000003"/>
    <n v="5.39886"/>
    <n v="8.8949200000000008"/>
    <n v="0"/>
    <n v="0"/>
    <n v="0"/>
    <n v="0"/>
    <n v="0"/>
    <n v="0"/>
    <s v="Accidentes Personales"/>
    <s v="Accidentes y Enfermedades"/>
    <s v="Accidentes Personales"/>
    <x v="19"/>
    <x v="0"/>
    <n v="75686.340590000007"/>
    <n v="60253.779270000006"/>
    <n v="558940177.29368985"/>
    <n v="533186385.44996989"/>
    <n v="535437122.91273993"/>
    <n v="512068683.5256899"/>
    <n v="3258047.170789999"/>
    <n v="3201354.5602400005"/>
    <n v="762805.7273899999"/>
    <n v="869289.54186999996"/>
    <n v="75686.340590000007"/>
    <n v="60253.779270000006"/>
    <n v="1.9964535990505021E-4"/>
    <n v="3.2939150605078434E-4"/>
    <n v="-4.0404500000000008"/>
    <n v="-38.316299968041697"/>
    <n v="8.594073843833594E-3"/>
    <n v="1.7500960317770951E-2"/>
    <n v="8.594073843833594E-3"/>
    <n v="1.7500960317770951E-2"/>
    <n v="1.1637274012925806E-6"/>
    <n v="1.214809306574741E-6"/>
    <n v="1.977730543719868E-6"/>
    <n v="2.0592921104637263E-6"/>
    <m/>
    <m/>
    <m/>
    <n v="0"/>
    <m/>
    <n v="0"/>
    <m/>
    <n v="0"/>
    <m/>
    <n v="51.833206372337948"/>
    <n v="-7.0478465810034221"/>
    <n v="-2.8632554416836813"/>
    <n v="-6.0097870734210995E-5"/>
    <n v="51.833206372337948"/>
    <n v="-39.304007231093706"/>
    <n v="-8.491237038930441"/>
    <n v="-3.3944093932266961"/>
    <s v="Resto"/>
    <n v="2025"/>
    <n v="2"/>
    <d v="2026-08-03T00:00:00"/>
    <n v="1.0336597699512124"/>
    <s v="29 Accidentes Personales"/>
    <n v="-38.316299968041697"/>
    <n v="-40.324948474226005"/>
    <n v="51.833206372337948"/>
    <n v="46.888957842970228"/>
    <n v="3.5129707619351993E-8"/>
    <n v="3.9858269731617022E-12"/>
    <m/>
    <m/>
    <m/>
    <m/>
    <n v="6.0065416216068724E-8"/>
    <n v="1.084987642584039E-11"/>
    <x v="19"/>
    <x v="34"/>
  </r>
  <r>
    <n v="2026"/>
    <n v="6"/>
    <n v="715"/>
    <x v="44"/>
    <s v="AP Gpo y Col"/>
    <n v="251"/>
    <s v="c75d3f1f5bcd6914d0331ce5ec17c0db8f2070a2d4285f8e3ff11c6ca19168ff"/>
    <s v="62494afd1a4895e2be1120874c058412e30b56ad7bf55525b0ac454fd367add2"/>
    <x v="34"/>
    <n v="0.96"/>
    <n v="1.2"/>
    <n v="0.96000000000000019"/>
    <n v="1.2001000000000008"/>
    <n v="-0.14686000000000002"/>
    <n v="-0.27332000000000001"/>
    <n v="-0.30251000000000006"/>
    <n v="-0.69219000000000008"/>
    <n v="35563119.782749981"/>
    <n v="35274659.092"/>
    <n v="145.131"/>
    <n v="140.405"/>
    <n v="0"/>
    <n v="0"/>
    <n v="-0.14686000000000002"/>
    <n v="-0.27332000000000001"/>
    <n v="0.64800000000000002"/>
    <n v="0.81228999999999996"/>
    <n v="0"/>
    <n v="0"/>
    <n v="0"/>
    <n v="0"/>
    <n v="0"/>
    <n v="0"/>
    <s v="AP Gpo y Col"/>
    <s v="Accidentes y Enfermedades"/>
    <s v="Accidentes Personales"/>
    <x v="21"/>
    <x v="0"/>
    <n v="75686.340590000007"/>
    <n v="60253.779270000006"/>
    <n v="558940177.29368985"/>
    <n v="533186385.44996989"/>
    <n v="535437122.91273993"/>
    <n v="512068683.5256899"/>
    <n v="1426357.1124600004"/>
    <n v="1273418.1079200001"/>
    <n v="614600.88751999999"/>
    <n v="628572.9474200001"/>
    <n v="75686.340590000007"/>
    <n v="60253.779270000006"/>
    <n v="6.7304323132957449E-5"/>
    <n v="9.4234563851151661E-5"/>
    <n v="-0.24"/>
    <n v="-19.999999999999996"/>
    <n v="1.2683926749747485E-3"/>
    <n v="1.9915763202549399E-3"/>
    <n v="1.2683926749747485E-3"/>
    <n v="1.9915763202549399E-3"/>
    <n v="1.717536221225294E-7"/>
    <n v="1.792927607965746E-7"/>
    <n v="2.2506201072394015E-7"/>
    <n v="2.3434356339422528E-7"/>
    <m/>
    <m/>
    <m/>
    <n v="0"/>
    <m/>
    <n v="0"/>
    <m/>
    <n v="0"/>
    <m/>
    <n v="-46.268110639543394"/>
    <n v="-15.297916666666669"/>
    <n v="-22.776666666666667"/>
    <n v="-2.3895181894806648E-5"/>
    <n v="-46.268110639543394"/>
    <n v="-20.225535215255629"/>
    <n v="-22.663580246913583"/>
    <n v="-33.648081350256689"/>
    <s v="Resto"/>
    <n v="2025"/>
    <n v="2"/>
    <d v="2026-08-03T00:00:00"/>
    <n v="1.0336597699512124"/>
    <s v="31 AP Gpo y Col"/>
    <n v="-19.999999999999996"/>
    <n v="-22.605094707540072"/>
    <n v="-46.268110639543387"/>
    <n v="-48.017818897031567"/>
    <n v="2.6994257136733306E-9"/>
    <n v="4.5298719123855508E-13"/>
    <m/>
    <m/>
    <m/>
    <m/>
    <n v="3.3965596434449803E-9"/>
    <n v="8.8801530242167797E-13"/>
    <x v="21"/>
    <x v="34"/>
  </r>
  <r>
    <n v="2026"/>
    <n v="6"/>
    <n v="59"/>
    <x v="30"/>
    <s v="Daños"/>
    <n v="209"/>
    <s v="83f814f7a92e365cbd79f9addceed185761a8d38a06a2d4350bb1fe4b7632b34"/>
    <s v="62494afd1a4895e2be1120874c058412e30b56ad7bf55525b0ac454fd367add2"/>
    <x v="34"/>
    <n v="338696.32757999998"/>
    <n v="350774.27713"/>
    <n v="600189.83742999996"/>
    <n v="657393.75558000011"/>
    <n v="142974.99321000002"/>
    <n v="443757.06481999997"/>
    <n v="340054.01735999994"/>
    <n v="562903.40803000005"/>
    <n v="35563119.782749981"/>
    <n v="35274659.092"/>
    <n v="145.131"/>
    <n v="140.405"/>
    <n v="173.84393"/>
    <n v="501.81608"/>
    <n v="14114.471869999999"/>
    <n v="17144.36663"/>
    <n v="16564.15727"/>
    <n v="13883.895420000001"/>
    <n v="0"/>
    <n v="0"/>
    <n v="0"/>
    <n v="0"/>
    <n v="0"/>
    <n v="0"/>
    <s v="Daños"/>
    <s v="Totales"/>
    <s v="Daños Total"/>
    <x v="28"/>
    <x v="0"/>
    <n v="338696.32757999998"/>
    <n v="350774.27713"/>
    <n v="558940177.29368985"/>
    <n v="533186385.44996989"/>
    <n v="535437122.91273993"/>
    <n v="512068683.5256899"/>
    <n v="201069995.49796006"/>
    <n v="200376876.12440008"/>
    <n v="90289903.28847003"/>
    <n v="82104617.787379965"/>
    <n v="338696.32757999998"/>
    <n v="350774.27713"/>
    <n v="0.16844697625879054"/>
    <n v="0.17505726404888589"/>
    <n v="-12077.949550000019"/>
    <n v="-3.4432255548555557"/>
    <n v="100"/>
    <n v="100"/>
    <n v="100"/>
    <n v="100"/>
    <n v="6.0596167772358073E-2"/>
    <n v="6.3256041295290846E-2"/>
    <n v="6.5788303434262008E-2"/>
    <n v="6.8501411708064758E-2"/>
    <m/>
    <m/>
    <m/>
    <n v="0"/>
    <m/>
    <n v="0"/>
    <m/>
    <n v="0"/>
    <m/>
    <n v="-67.780796173240731"/>
    <n v="42.213328450167317"/>
    <n v="126.50786951961695"/>
    <n v="0.15835103151368404"/>
    <n v="-17.672829946941004"/>
    <n v="19.304825979451223"/>
    <n v="85.210926459647169"/>
    <n v="123.48383584986698"/>
    <s v="Resto"/>
    <n v="2025"/>
    <n v="2"/>
    <d v="2026-08-03T00:00:00"/>
    <n v="1.0336597699512124"/>
    <s v="38 Daños Total"/>
    <n v="-3.4432255548555557"/>
    <n v="-6.587469830907887"/>
    <n v="-67.780796173240745"/>
    <n v="-68.82997214036881"/>
    <n v="1.6876748752541228E-3"/>
    <n v="2.8374383810729545E-6"/>
    <m/>
    <m/>
    <m/>
    <m/>
    <n v="1.8605758687240733E-3"/>
    <n v="3.0645045696281359E-6"/>
    <x v="28"/>
    <x v="34"/>
  </r>
  <r>
    <n v="2026"/>
    <n v="6"/>
    <n v="50"/>
    <x v="22"/>
    <s v="Automoviles"/>
    <n v="38"/>
    <s v="aea92132c4cbeb263e6ac2bf6c183b5d81737f179f21efdc5863739672f0f470"/>
    <s v="62494afd1a4895e2be1120874c058412e30b56ad7bf55525b0ac454fd367add2"/>
    <x v="34"/>
    <n v="-0.16788999999999998"/>
    <n v="-0.98080999999999996"/>
    <n v="-2.51674"/>
    <n v="-3.5364399999999998"/>
    <n v="-16442.502039999999"/>
    <n v="-306.88237999999996"/>
    <n v="-16337.667109999999"/>
    <n v="-270.07200999999998"/>
    <n v="35563119.782749981"/>
    <n v="35274659.092"/>
    <n v="145.131"/>
    <n v="140.405"/>
    <n v="0"/>
    <n v="0"/>
    <n v="-16427.85269"/>
    <n v="5.6075100000000004"/>
    <n v="0"/>
    <n v="0"/>
    <n v="0"/>
    <n v="0"/>
    <n v="0"/>
    <n v="0"/>
    <n v="0"/>
    <n v="0"/>
    <s v="Automoviles"/>
    <s v="Totales"/>
    <s v="Automoviles Total"/>
    <x v="29"/>
    <x v="0"/>
    <n v="27984284.840740003"/>
    <n v="26568293.871599998"/>
    <n v="558940177.29368985"/>
    <n v="533186385.44996989"/>
    <n v="535437122.91273993"/>
    <n v="512068683.5256899"/>
    <n v="111867630.92766999"/>
    <n v="104683930.16637003"/>
    <n v="65593449.113900006"/>
    <n v="57891971.036489993"/>
    <n v="-0.16788999999999998"/>
    <n v="-0.98080999999999996"/>
    <n v="-1.5007915927758609E-7"/>
    <n v="-9.3692508338312996E-7"/>
    <n v="0.81291999999999998"/>
    <n v="-82.882515471905876"/>
    <n v="100"/>
    <n v="100"/>
    <n v="-5.9994386476363636E-7"/>
    <n v="-3.6916559442623083E-6"/>
    <n v="-3.0037203768907771E-8"/>
    <n v="-3.1355689177225951E-8"/>
    <n v="-1.8395255894845643E-7"/>
    <n v="-1.9153875867724175E-7"/>
    <m/>
    <m/>
    <m/>
    <n v="0"/>
    <m/>
    <n v="0"/>
    <m/>
    <n v="0"/>
    <m/>
    <n v="5257.9166193901392"/>
    <n v="9793616.0819584262"/>
    <n v="31288.667529898754"/>
    <n v="-2.5067292941781963E-2"/>
    <n v="-293061.62984996906"/>
    <m/>
    <m/>
    <m/>
    <s v="Resto"/>
    <n v="2025"/>
    <n v="2"/>
    <d v="2026-08-03T00:00:00"/>
    <n v="1.0336597699512124"/>
    <s v="39 Automoviles Total"/>
    <n v="-82.882515471905876"/>
    <n v="-83.439923826287583"/>
    <n v="5257.9166193901401"/>
    <n v="5083.4431165324613"/>
    <n v="-7.0768256985731434E-9"/>
    <n v="2.2523754049467056E-18"/>
    <m/>
    <m/>
    <m/>
    <m/>
    <n v="-1.0008940409519671E-8"/>
    <n v="8.7782861187248502E-17"/>
    <x v="29"/>
    <x v="34"/>
  </r>
  <r>
    <n v="2026"/>
    <n v="6"/>
    <n v="102"/>
    <x v="36"/>
    <s v="Daños Sin Autos"/>
    <n v="224"/>
    <s v="84a5092e4a5b6fe968fd523fb2fc917dbffae44105f82b6b94c8ed5b9a800223"/>
    <s v="62494afd1a4895e2be1120874c058412e30b56ad7bf55525b0ac454fd367add2"/>
    <x v="34"/>
    <n v="185293.45986999999"/>
    <n v="220672.46857"/>
    <n v="294034.91798000003"/>
    <n v="354325.00573000003"/>
    <n v="63612.610930000003"/>
    <n v="119475.68799000002"/>
    <n v="135200.68581"/>
    <n v="165706.68646"/>
    <n v="35563119.782749981"/>
    <n v="35274659.092"/>
    <n v="145.131"/>
    <n v="140.405"/>
    <n v="4320.4513099999995"/>
    <n v="-5468.3426799999997"/>
    <n v="16890.649140000001"/>
    <n v="17557.833360000001"/>
    <n v="31026.64084"/>
    <n v="38969.685010000001"/>
    <n v="0"/>
    <n v="0"/>
    <n v="0"/>
    <n v="0"/>
    <n v="0"/>
    <n v="0"/>
    <s v="Daños Sin Autos"/>
    <s v="Totales"/>
    <s v="Daños Sin Autos Total"/>
    <x v="34"/>
    <x v="0"/>
    <n v="185293.45986999999"/>
    <n v="220672.46857"/>
    <n v="558940177.29368985"/>
    <n v="533186385.44996989"/>
    <n v="535437122.91273993"/>
    <n v="512068683.5256899"/>
    <n v="89202364.570290014"/>
    <n v="95692945.958029971"/>
    <n v="24696454.174569987"/>
    <n v="24212646.750889998"/>
    <n v="185293.45986999999"/>
    <n v="220672.46857"/>
    <n v="0.20772258758229639"/>
    <n v="0.23060473931567002"/>
    <n v="-35379.008700000006"/>
    <n v="-16.032361866100821"/>
    <n v="100"/>
    <n v="100"/>
    <n v="100"/>
    <n v="100"/>
    <n v="3.3150857175300044E-2"/>
    <n v="3.4606016643376668E-2"/>
    <n v="4.1387491239816401E-2"/>
    <n v="4.3094310523078314E-2"/>
    <m/>
    <m/>
    <m/>
    <n v="0"/>
    <m/>
    <n v="0"/>
    <m/>
    <n v="0"/>
    <m/>
    <n v="-46.756857399034772"/>
    <n v="34.330737293496469"/>
    <n v="54.141637497520847"/>
    <n v="0.2575779117129377"/>
    <n v="-3.799923409228656"/>
    <n v="-20.382623487877151"/>
    <n v="54.439180919077543"/>
    <n v="45.055107208319725"/>
    <s v="Resto"/>
    <n v="2025"/>
    <n v="2"/>
    <d v="2026-08-03T00:00:00"/>
    <n v="1.0336597699512124"/>
    <s v="46 Daños Sin Autos Total"/>
    <n v="-16.032361866100821"/>
    <n v="-18.766657487441591"/>
    <n v="-46.756857399034772"/>
    <n v="-48.490650261566969"/>
    <n v="8.2679731074275075E-4"/>
    <n v="4.3148673391884794E-6"/>
    <m/>
    <m/>
    <m/>
    <m/>
    <n v="1.0028214441512614E-3"/>
    <n v="5.3178545794848129E-6"/>
    <x v="34"/>
    <x v="34"/>
  </r>
  <r>
    <n v="2026"/>
    <n v="6"/>
    <n v="13"/>
    <x v="7"/>
    <s v="Diversos"/>
    <n v="13"/>
    <s v="3fdba35f04dc8c462986c992bcf875546257113072a909c162f7e470e581e278"/>
    <s v="62494afd1a4895e2be1120874c058412e30b56ad7bf55525b0ac454fd367add2"/>
    <x v="34"/>
    <n v="11419.951499999999"/>
    <n v="7355.4600099999998"/>
    <n v="19170.303390000001"/>
    <n v="17311.989460000001"/>
    <n v="1922.3605200000004"/>
    <n v="2993.7247500000017"/>
    <n v="1615.9501699999998"/>
    <n v="3115.42598"/>
    <n v="35563119.782749981"/>
    <n v="35274659.092"/>
    <n v="145.131"/>
    <n v="140.405"/>
    <n v="1600"/>
    <n v="3227.0411800000002"/>
    <n v="1784.72477"/>
    <n v="3166.4809700000001"/>
    <n v="9219.887490000001"/>
    <n v="6325.0865300000005"/>
    <n v="0"/>
    <n v="0"/>
    <n v="0"/>
    <n v="0"/>
    <n v="0"/>
    <n v="0"/>
    <s v="Diversos"/>
    <s v="Daños Sin Autos"/>
    <s v="Diversos"/>
    <x v="52"/>
    <x v="0"/>
    <n v="2672071.2804399999"/>
    <n v="699707.28188999998"/>
    <n v="558940177.29368985"/>
    <n v="533186385.44996989"/>
    <n v="535437122.91273993"/>
    <n v="512068683.5256899"/>
    <n v="18731365.569540001"/>
    <n v="19037256.571589999"/>
    <n v="4255932.8630999988"/>
    <n v="5127603.960119999"/>
    <n v="11419.951499999999"/>
    <n v="7355.4600099999998"/>
    <n v="6.0966999216386798E-2"/>
    <n v="3.8637184839840966E-2"/>
    <n v="4064.4914899999994"/>
    <n v="55.258154955287431"/>
    <n v="100"/>
    <n v="100"/>
    <n v="0.42738199327225729"/>
    <n v="1.0512195885873803"/>
    <n v="2.0431437860298049E-3"/>
    <n v="2.1328277422895661E-3"/>
    <n v="1.3795288497084439E-3"/>
    <n v="1.4364205909559366E-3"/>
    <m/>
    <m/>
    <m/>
    <n v="0"/>
    <m/>
    <n v="0"/>
    <m/>
    <n v="0"/>
    <m/>
    <n v="-35.786998454016206"/>
    <n v="16.833350999783146"/>
    <n v="40.700714108022204"/>
    <n v="4.5168957825142082E-2"/>
    <n v="-43.636965233364414"/>
    <n v="45.766977989469495"/>
    <n v="19.357337841006558"/>
    <n v="50.062255353840982"/>
    <s v="Resto"/>
    <n v="2025"/>
    <n v="2"/>
    <d v="2026-08-03T00:00:00"/>
    <n v="1.0336597699512124"/>
    <s v="63 Diversos"/>
    <n v="55.258154955287431"/>
    <n v="50.202377483081719"/>
    <n v="-35.786998454016214"/>
    <n v="-37.878010335050028"/>
    <n v="5.3905010322796891E-5"/>
    <n v="3.7169749934509081E-7"/>
    <m/>
    <m/>
    <m/>
    <m/>
    <n v="4.8996920879577383E-5"/>
    <n v="1.4928320523480368E-7"/>
    <x v="52"/>
    <x v="34"/>
  </r>
  <r>
    <n v="2026"/>
    <n v="6"/>
    <n v="50"/>
    <x v="22"/>
    <s v="Miscelaneos"/>
    <n v="38"/>
    <s v="aea92132c4cbeb263e6ac2bf6c183b5d81737f179f21efdc5863739672f0f470"/>
    <s v="62494afd1a4895e2be1120874c058412e30b56ad7bf55525b0ac454fd367add2"/>
    <x v="34"/>
    <n v="0"/>
    <n v="0"/>
    <n v="0"/>
    <n v="0"/>
    <n v="-953.06644999999992"/>
    <n v="15.766719999999999"/>
    <n v="-485.51105999999993"/>
    <n v="31.026830000000018"/>
    <n v="35563119.782749981"/>
    <n v="35274659.092"/>
    <n v="145.131"/>
    <n v="140.405"/>
    <n v="0"/>
    <n v="0"/>
    <n v="-953.06644999999992"/>
    <n v="15.766719999999999"/>
    <n v="0"/>
    <n v="0"/>
    <n v="0"/>
    <n v="0"/>
    <n v="0"/>
    <n v="0"/>
    <n v="0"/>
    <n v="0"/>
    <s v="Miscelaneos"/>
    <s v="Daños Sin Autos"/>
    <s v="Diversos"/>
    <x v="53"/>
    <x v="0"/>
    <n v="27984284.840740003"/>
    <n v="26568293.871599998"/>
    <n v="558940177.29368985"/>
    <n v="533186385.44996989"/>
    <n v="535437122.91273993"/>
    <n v="512068683.5256899"/>
    <n v="8825960.7029900011"/>
    <n v="9299326.5157200005"/>
    <n v="1450320.2206299996"/>
    <n v="1811773.9441199994"/>
    <n v="0"/>
    <n v="0"/>
    <m/>
    <m/>
    <m/>
    <m/>
    <m/>
    <m/>
    <m/>
    <m/>
    <m/>
    <m/>
    <m/>
    <m/>
    <m/>
    <m/>
    <m/>
    <n v="0"/>
    <m/>
    <n v="0"/>
    <m/>
    <n v="0"/>
    <m/>
    <n v="-6144.7984742546323"/>
    <m/>
    <m/>
    <n v="-6.5714208244714439E-2"/>
    <n v="-6144.7984742546323"/>
    <m/>
    <m/>
    <m/>
    <s v="Resto"/>
    <n v="2025"/>
    <n v="2"/>
    <d v="2026-08-03T00:00:00"/>
    <n v="1.0336597699512124"/>
    <s v="64 Miscelaneos"/>
    <m/>
    <m/>
    <n v="-6144.7984742546314"/>
    <n v="-5947.9575678367946"/>
    <n v="0"/>
    <m/>
    <m/>
    <m/>
    <m/>
    <m/>
    <n v="0"/>
    <m/>
    <x v="53"/>
    <x v="34"/>
  </r>
  <r>
    <n v="2026"/>
    <n v="6"/>
    <n v="125"/>
    <x v="67"/>
    <s v="Tecnicos"/>
    <n v="238"/>
    <s v="8ae4c23b80d1e7c8ff79e515fe791ebd68190bae842dda7af193db125f700452"/>
    <s v="62494afd1a4895e2be1120874c058412e30b56ad7bf55525b0ac454fd367add2"/>
    <x v="34"/>
    <n v="0"/>
    <n v="0"/>
    <n v="0"/>
    <n v="0"/>
    <n v="0"/>
    <n v="0"/>
    <n v="0"/>
    <n v="0"/>
    <n v="35563119.782749981"/>
    <n v="35274659.092"/>
    <n v="145.131"/>
    <n v="140.405"/>
    <n v="0"/>
    <n v="0"/>
    <n v="0"/>
    <n v="0"/>
    <m/>
    <m/>
    <n v="0"/>
    <n v="0"/>
    <n v="0"/>
    <n v="0"/>
    <n v="0"/>
    <n v="0"/>
    <s v="Tecnicos"/>
    <s v="Daños Sin Autos"/>
    <s v="Diversos"/>
    <x v="54"/>
    <x v="0"/>
    <n v="73788.869449999998"/>
    <n v="71767.872759999998"/>
    <n v="558940177.29368985"/>
    <n v="533186385.44996989"/>
    <n v="535437122.91273993"/>
    <n v="512068683.5256899"/>
    <n v="9905404.8665500041"/>
    <n v="9737930.0558699984"/>
    <n v="2805612.6424699998"/>
    <n v="3315830.0159999998"/>
    <n v="72435.084950000004"/>
    <n v="70997.71979999999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65 Tecnicos"/>
    <m/>
    <m/>
    <m/>
    <m/>
    <n v="0"/>
    <m/>
    <m/>
    <m/>
    <m/>
    <m/>
    <n v="0"/>
    <m/>
    <x v="54"/>
    <x v="34"/>
  </r>
  <r>
    <n v="2026"/>
    <n v="6"/>
    <n v="50"/>
    <x v="22"/>
    <s v="Tecnicos"/>
    <n v="38"/>
    <s v="aea92132c4cbeb263e6ac2bf6c183b5d81737f179f21efdc5863739672f0f470"/>
    <s v="62494afd1a4895e2be1120874c058412e30b56ad7bf55525b0ac454fd367add2"/>
    <x v="34"/>
    <n v="0"/>
    <n v="0"/>
    <n v="0"/>
    <n v="0"/>
    <n v="0"/>
    <n v="0"/>
    <n v="0"/>
    <n v="-100.43900000000001"/>
    <n v="35563119.782749981"/>
    <n v="35274659.092"/>
    <n v="145.131"/>
    <n v="140.405"/>
    <n v="0"/>
    <n v="0"/>
    <n v="0"/>
    <n v="0"/>
    <n v="0"/>
    <n v="0"/>
    <n v="0"/>
    <n v="0"/>
    <n v="0"/>
    <n v="0"/>
    <n v="0"/>
    <n v="0"/>
    <s v="Tecnicos"/>
    <s v="Daños Sin Autos"/>
    <s v="Diversos"/>
    <x v="54"/>
    <x v="0"/>
    <n v="27984284.840740003"/>
    <n v="26568293.871599998"/>
    <n v="558940177.29368985"/>
    <n v="533186385.44996989"/>
    <n v="535437122.91273993"/>
    <n v="512068683.5256899"/>
    <n v="9905404.8665500041"/>
    <n v="9737930.0558699984"/>
    <n v="2805612.6424699998"/>
    <n v="3315830.0159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2"/>
    <d v="2026-08-03T00:00:00"/>
    <n v="1.0336597699512124"/>
    <s v="65 Tecnicos"/>
    <m/>
    <m/>
    <m/>
    <m/>
    <n v="0"/>
    <m/>
    <m/>
    <m/>
    <m/>
    <m/>
    <n v="0"/>
    <m/>
    <x v="54"/>
    <x v="34"/>
  </r>
  <r>
    <n v="2026"/>
    <n v="6"/>
    <n v="60"/>
    <x v="61"/>
    <s v="Total General"/>
    <n v="210"/>
    <s v="d29d53701d3c859e29e1b90028eec1ca8e2f29439198b6e036c60951fb458aa1"/>
    <s v="62494afd1a4895e2be1120874c058412e30b56ad7bf55525b0ac454fd367add2"/>
    <x v="35"/>
    <n v="2122955.09326"/>
    <n v="1886412.94463"/>
    <n v="5851058.0956800003"/>
    <n v="4740373.8845200008"/>
    <n v="1797710.49865"/>
    <n v="1344445.2730800004"/>
    <n v="3672030.3688300005"/>
    <n v="3014637.4124199999"/>
    <n v="35563119.782749981"/>
    <n v="35274659.092"/>
    <n v="145.131"/>
    <n v="140.405"/>
    <n v="1607.2548400000001"/>
    <n v="-13437.37815"/>
    <n v="1608765.8665199999"/>
    <n v="1119913.9979700001"/>
    <n v="2113148.9245699998"/>
    <n v="1513958.04201"/>
    <n v="645721.93897000002"/>
    <n v="1209233.6990800002"/>
    <n v="1344626.2044600002"/>
    <n v="521522.40853999997"/>
    <n v="132606.94983"/>
    <n v="155656.83701000002"/>
    <s v="Total General"/>
    <s v="Totales"/>
    <s v="Total General"/>
    <x v="0"/>
    <x v="0"/>
    <n v="2122955.09326"/>
    <n v="1886412.94463"/>
    <n v="558940177.29368985"/>
    <n v="533186385.44996989"/>
    <n v="535437122.91273993"/>
    <n v="512068683.5256899"/>
    <n v="558940177.29368985"/>
    <n v="533186385.44996989"/>
    <n v="290994775.94425023"/>
    <n v="269811598.98249996"/>
    <n v="2122955.09326"/>
    <n v="1886412.94463"/>
    <n v="0.37981794465716379"/>
    <n v="0.35379990864508043"/>
    <n v="236542.14862999995"/>
    <n v="12.539256015145472"/>
    <n v="100"/>
    <n v="100"/>
    <n v="100"/>
    <n v="100"/>
    <n v="0.37981794465716379"/>
    <n v="0.39649008303930722"/>
    <n v="0.35379990864508043"/>
    <n v="0.36839060956465636"/>
    <n v="0.11552612698133373"/>
    <n v="0.24056710522591024"/>
    <n v="2.3724712449919829E-2"/>
    <n v="-563511.76011000015"/>
    <n v="-46.600732392648901"/>
    <n v="823103.79592000018"/>
    <n v="157.82711968681772"/>
    <n v="-23049.88718000002"/>
    <n v="-14.808143106826211"/>
    <n v="33.713921618513389"/>
    <n v="84.679629086710634"/>
    <n v="71.269934661294386"/>
    <n v="0.6177810212628736"/>
    <n v="43.650840103446484"/>
    <n v="39.577773355230271"/>
    <n v="76.131211000538656"/>
    <n v="73.972591504791708"/>
    <s v="Resto"/>
    <n v="2025"/>
    <n v="2"/>
    <d v="2026-08-03T00:00:00"/>
    <n v="1.0336597699512124"/>
    <s v="10 Total General"/>
    <n v="12.539256015145472"/>
    <n v="8.8745632622010469"/>
    <n v="33.713921618513382"/>
    <n v="29.359703749353162"/>
    <n v="1.645260070382823E-2"/>
    <n v="1.4426167108359233E-5"/>
    <n v="7818762.9510699995"/>
    <n v="6250540.9137299992"/>
    <n v="2.198559349920284E-2"/>
    <n v="1.7690471641760699E-2"/>
    <n v="1.3416350829931785E-2"/>
    <n v="1.2517437535726727E-5"/>
    <x v="0"/>
    <x v="35"/>
  </r>
  <r>
    <n v="2026"/>
    <n v="6"/>
    <n v="109"/>
    <x v="60"/>
    <s v="Total General Sin Pensiones"/>
    <n v="228"/>
    <s v="9d693eeee1d1899cbc50b6d45df953d3835acf28ee869879b45565fccc814765"/>
    <s v="62494afd1a4895e2be1120874c058412e30b56ad7bf55525b0ac454fd367add2"/>
    <x v="35"/>
    <n v="1582494.71114"/>
    <n v="1851722.72551"/>
    <n v="4653578.2232399993"/>
    <n v="4759572.2291400004"/>
    <n v="341391.63523999997"/>
    <n v="4217825.5410599997"/>
    <n v="2247503.2720399997"/>
    <n v="6328654.9817500003"/>
    <n v="35563119.782749981"/>
    <n v="35274659.092"/>
    <n v="145.131"/>
    <n v="140.405"/>
    <n v="0"/>
    <n v="0"/>
    <n v="-11779.24877"/>
    <n v="18400.134600000001"/>
    <n v="19845.989510000003"/>
    <n v="61857.627840000001"/>
    <n v="0"/>
    <n v="0"/>
    <n v="0"/>
    <n v="0"/>
    <n v="0"/>
    <n v="0"/>
    <s v="Total General Sin Pensiones"/>
    <s v="Totales"/>
    <s v="Total General Sin Pensiones"/>
    <x v="1"/>
    <x v="0"/>
    <n v="1582494.71114"/>
    <n v="1851722.72551"/>
    <n v="558940177.29368985"/>
    <n v="533186385.44996989"/>
    <n v="535437122.91273993"/>
    <n v="512068683.5256899"/>
    <n v="535437122.91273993"/>
    <n v="512068683.5256899"/>
    <n v="272087211.59836"/>
    <n v="252694789.22596997"/>
    <n v="1582494.71114"/>
    <n v="1851722.72551"/>
    <n v="0.29555192261069629"/>
    <n v="0.36161608492840025"/>
    <n v="-269228.01436999999"/>
    <n v="-14.539326577409117"/>
    <n v="100"/>
    <n v="100"/>
    <n v="100"/>
    <n v="100"/>
    <n v="0.28312416523754264"/>
    <n v="0.29555192261069629"/>
    <n v="0.34729369992207942"/>
    <n v="0.36161608492840025"/>
    <m/>
    <m/>
    <m/>
    <n v="0"/>
    <m/>
    <n v="0"/>
    <m/>
    <n v="0"/>
    <m/>
    <n v="-91.905980180626358"/>
    <n v="21.573003235762332"/>
    <n v="227.77846180498375"/>
    <n v="0.12547140059781395"/>
    <n v="-164.01718805904821"/>
    <n v="-67.916665732262899"/>
    <n v="-59.353295355037197"/>
    <n v="29.745942808530433"/>
    <s v="Resto"/>
    <n v="2025"/>
    <n v="2"/>
    <d v="2026-08-03T00:00:00"/>
    <n v="1.0336597699512124"/>
    <s v="11 Total General Sin Pensiones"/>
    <n v="-14.539326577409117"/>
    <n v="-17.322240927859156"/>
    <n v="-91.905980180626372"/>
    <n v="-92.169551283053536"/>
    <n v="1.308540491292115E-2"/>
    <n v="8.7350938958878997E-6"/>
    <m/>
    <m/>
    <m/>
    <m/>
    <n v="1.3470686570751086E-2"/>
    <n v="1.30766192878944E-5"/>
    <x v="1"/>
    <x v="35"/>
  </r>
  <r>
    <n v="2026"/>
    <n v="6"/>
    <n v="80"/>
    <x v="51"/>
    <s v="Vida Total"/>
    <n v="52"/>
    <s v="41cfc0d1f2d127b04555b7246d84019b4d27710a3f3aff6e7764375b1e06e05d"/>
    <s v="62494afd1a4895e2be1120874c058412e30b56ad7bf55525b0ac454fd367add2"/>
    <x v="35"/>
    <n v="33100.669289999998"/>
    <n v="29930.450539999998"/>
    <n v="72295.570650000009"/>
    <n v="70101.405469999998"/>
    <n v="9146.0196200000009"/>
    <n v="38999.580169999987"/>
    <n v="27144.928750000003"/>
    <n v="50454.842500000006"/>
    <n v="35563119.782749981"/>
    <n v="35274659.092"/>
    <n v="145.131"/>
    <n v="140.405"/>
    <n v="589.95455000000004"/>
    <n v="557.04739000000006"/>
    <n v="8294.5029200000008"/>
    <n v="34437.919020000001"/>
    <n v="32976.742030000001"/>
    <n v="33923.104020000006"/>
    <n v="16725.24064"/>
    <n v="13826.17655"/>
    <n v="16375.42865"/>
    <n v="16104.27399"/>
    <n v="0"/>
    <n v="0"/>
    <s v="Vida Total"/>
    <s v="Totales"/>
    <s v="Vida Total"/>
    <x v="2"/>
    <x v="0"/>
    <n v="866044.95096000005"/>
    <n v="914305.01283000002"/>
    <n v="558940177.29368985"/>
    <n v="533186385.44996989"/>
    <n v="535437122.91273993"/>
    <n v="512068683.5256899"/>
    <n v="229504437.01060998"/>
    <n v="215530450.89256996"/>
    <n v="107972465.57320999"/>
    <n v="106915701.13472"/>
    <n v="33100.669289999998"/>
    <n v="29930.450539999998"/>
    <n v="1.4422670742731547E-2"/>
    <n v="1.3886877894074782E-2"/>
    <n v="3170.21875"/>
    <n v="10.591951316480252"/>
    <n v="100"/>
    <n v="100"/>
    <n v="3.8220497969889808"/>
    <n v="3.2735739299249658"/>
    <n v="5.922041505455701E-3"/>
    <n v="6.1819899804359301E-3"/>
    <n v="5.6135061503381992E-3"/>
    <n v="5.8450070279485117E-3"/>
    <n v="7.2875456604905601E-3"/>
    <n v="7.1351250822409866E-3"/>
    <m/>
    <n v="2899.0640899999999"/>
    <n v="20.967937734022346"/>
    <n v="271.15466000000015"/>
    <n v="1.6837434594591194"/>
    <n v="0"/>
    <m/>
    <n v="-76.548415187721744"/>
    <n v="27.630920510610622"/>
    <n v="130.30067862787337"/>
    <n v="8.4706962756153845E-3"/>
    <n v="-75.914622148966302"/>
    <n v="-2.7897269938566338"/>
    <n v="25.152584547176389"/>
    <n v="101.51759402587828"/>
    <s v="Resto"/>
    <n v="2025"/>
    <n v="2"/>
    <d v="2026-08-03T00:00:00"/>
    <n v="1.0336597699512124"/>
    <s v="12 Vida Total"/>
    <n v="10.591951316480252"/>
    <n v="6.9906699780916011"/>
    <n v="-76.548415187721744"/>
    <n v="-77.312085181195414"/>
    <n v="2.03288044163851E-4"/>
    <n v="2.0801343135324454E-8"/>
    <m/>
    <m/>
    <m/>
    <m/>
    <n v="1.9840313704539206E-4"/>
    <n v="1.9284537764494283E-8"/>
    <x v="2"/>
    <x v="35"/>
  </r>
  <r>
    <n v="2026"/>
    <n v="6"/>
    <n v="88"/>
    <x v="69"/>
    <s v="Vida Gpo y Col"/>
    <n v="60"/>
    <s v="39fa9ec190eee7b6f4dff1100d6343e10918d044c75eac8f9e9a2596173f80c9"/>
    <s v="62494afd1a4895e2be1120874c058412e30b56ad7bf55525b0ac454fd367add2"/>
    <x v="35"/>
    <n v="3152.34447"/>
    <n v="5914.8193200000005"/>
    <n v="5302.4280600000002"/>
    <n v="6356.5219800000013"/>
    <n v="-183.72492"/>
    <n v="-23.104280000000028"/>
    <n v="-31.74891999999997"/>
    <n v="271.34070000000008"/>
    <n v="35563119.782749981"/>
    <n v="35274659.092"/>
    <n v="145.131"/>
    <n v="140.405"/>
    <n v="0"/>
    <n v="0"/>
    <n v="-183.72492000000003"/>
    <n v="-119.54903"/>
    <n v="1225.49568"/>
    <n v="1224.9456299999999"/>
    <n v="511.83378999999996"/>
    <n v="3518.4143899999999"/>
    <n v="2640.5106800000003"/>
    <n v="2396.4049300000001"/>
    <n v="0"/>
    <n v="0"/>
    <s v="Vida Gpo y Col"/>
    <s v="Vida"/>
    <s v="Vida"/>
    <x v="4"/>
    <x v="0"/>
    <n v="573009.60021000006"/>
    <n v="514524.86040000001"/>
    <n v="558940177.29368985"/>
    <n v="533186385.44996989"/>
    <n v="535437122.91273993"/>
    <n v="512068683.5256899"/>
    <n v="57868832.11381001"/>
    <n v="54726760.39833001"/>
    <n v="28720480.655640002"/>
    <n v="29654774.840070006"/>
    <n v="573009.60021000006"/>
    <n v="514524.86040000001"/>
    <n v="5.4473960417938247E-3"/>
    <n v="1.0807910566875965E-2"/>
    <n v="-2762.4748500000005"/>
    <n v="-46.704298145830769"/>
    <n v="0.55013815978732461"/>
    <n v="1.1495691997081976"/>
    <n v="0.55013815978732461"/>
    <n v="1.1495691997081976"/>
    <n v="5.6398602177127634E-4"/>
    <n v="5.8874223230011952E-4"/>
    <n v="1.1093342743566737E-3"/>
    <n v="1.1550831969015074E-3"/>
    <n v="8.8447229934307634E-4"/>
    <n v="4.5629237424507484E-3"/>
    <m/>
    <n v="-3006.5805999999998"/>
    <n v="-85.452714397294173"/>
    <n v="244.10575000000017"/>
    <n v="10.186331489478295"/>
    <n v="0"/>
    <m/>
    <n v="695.19863852065407"/>
    <n v="-5.8281993528454716"/>
    <n v="-0.390616834598424"/>
    <n v="-6.3970001826526147E-4"/>
    <n v="53.681648441647781"/>
    <n v="4.4904033822312783E-2"/>
    <n v="-14.991886385107456"/>
    <n v="-9.759537653928362"/>
    <s v="Resto"/>
    <n v="2025"/>
    <n v="2"/>
    <d v="2026-08-03T00:00:00"/>
    <n v="1.0336597699512124"/>
    <s v="14 Vida Gpo y Col"/>
    <n v="-46.704298145830769"/>
    <n v="-48.439802531267397"/>
    <n v="695.19863852065407"/>
    <n v="669.30404146248873"/>
    <n v="1.4909906927153117E-5"/>
    <n v="2.9674123636151027E-9"/>
    <m/>
    <m/>
    <m/>
    <m/>
    <n v="1.7990422489741663E-5"/>
    <n v="1.1681093082158914E-8"/>
    <x v="4"/>
    <x v="35"/>
  </r>
  <r>
    <n v="2026"/>
    <n v="6"/>
    <n v="120"/>
    <x v="56"/>
    <s v="Accidentes y Enfermedades Total"/>
    <n v="234"/>
    <s v="114bd151f8fb0c58642d2170da4ae7d7c57977260ac2cc8905306cab6b2acabc"/>
    <s v="62494afd1a4895e2be1120874c058412e30b56ad7bf55525b0ac454fd367add2"/>
    <x v="35"/>
    <n v="61756.952119999994"/>
    <n v="47814.806799999998"/>
    <n v="174058.73181000003"/>
    <n v="129209.21335999999"/>
    <n v="58684.995879999995"/>
    <n v="46793.872719999999"/>
    <n v="122339.22266999999"/>
    <n v="100314.08709"/>
    <n v="35563119.782749981"/>
    <n v="35274659.092"/>
    <n v="145.131"/>
    <n v="140.405"/>
    <n v="0"/>
    <n v="0.32971"/>
    <n v="45959.468509999999"/>
    <n v="34676.998820000001"/>
    <n v="67677.081980000003"/>
    <n v="54396.959479999998"/>
    <n v="0"/>
    <n v="0"/>
    <n v="0"/>
    <n v="0"/>
    <n v="0"/>
    <n v="0"/>
    <s v="Accidentes y Enfermedades Total"/>
    <s v="Totales"/>
    <s v="Accidentes y Enfermedades Total"/>
    <x v="18"/>
    <x v="0"/>
    <n v="1534431.5230099999"/>
    <n v="1641820.7880200001"/>
    <n v="558940177.29368985"/>
    <n v="533186385.44996989"/>
    <n v="535437122.91273993"/>
    <n v="512068683.5256899"/>
    <n v="104862690.40417002"/>
    <n v="96161356.508719951"/>
    <n v="73824842.736680001"/>
    <n v="63674470.30387"/>
    <n v="61756.952119999994"/>
    <n v="47814.806799999998"/>
    <n v="5.8893160076259249E-2"/>
    <n v="4.9723515283048379E-2"/>
    <n v="13942.145319999996"/>
    <n v="29.158635688558299"/>
    <n v="100"/>
    <n v="100"/>
    <n v="4.0247447470875199"/>
    <n v="2.9123036539002292"/>
    <n v="1.1048937726935023E-2"/>
    <n v="1.1533931712475699E-2"/>
    <n v="8.9677471339872708E-3"/>
    <n v="9.337576840432028E-3"/>
    <m/>
    <m/>
    <m/>
    <n v="0"/>
    <m/>
    <n v="0"/>
    <m/>
    <n v="0"/>
    <m/>
    <n v="25.411709843194185"/>
    <n v="95.025732108620133"/>
    <n v="97.864816051081476"/>
    <n v="7.9492205746131916E-2"/>
    <n v="32.53588855415255"/>
    <n v="24.413354398755828"/>
    <n v="67.909944054003375"/>
    <n v="63.748046125169196"/>
    <s v="Resto"/>
    <n v="2025"/>
    <n v="2"/>
    <d v="2026-08-03T00:00:00"/>
    <n v="1.0336597699512124"/>
    <s v="28 Accidentes y Enfermedades Total"/>
    <n v="29.158635688558299"/>
    <n v="24.952754710241294"/>
    <n v="25.411709843194181"/>
    <n v="21.327842573493459"/>
    <n v="4.8943605868467094E-4"/>
    <n v="3.4684043037678961E-7"/>
    <m/>
    <m/>
    <m/>
    <m/>
    <n v="3.6569185872831238E-4"/>
    <n v="2.4724279721035456E-7"/>
    <x v="18"/>
    <x v="35"/>
  </r>
  <r>
    <n v="2026"/>
    <n v="6"/>
    <n v="74"/>
    <x v="13"/>
    <s v="Accidentes Personales"/>
    <n v="46"/>
    <s v="25fc0e7096fc653718202dc30b0c580b8ab87eac11a700cba03a7c021bc35b0c"/>
    <s v="62494afd1a4895e2be1120874c058412e30b56ad7bf55525b0ac454fd367add2"/>
    <x v="35"/>
    <n v="0"/>
    <n v="0"/>
    <n v="0"/>
    <n v="0"/>
    <n v="-1.2734100000000002"/>
    <n v="-0.87784000000000006"/>
    <n v="-1.2289100000000002"/>
    <n v="-0.58338000000000012"/>
    <n v="35563119.782749981"/>
    <n v="35274659.092"/>
    <n v="145.131"/>
    <n v="140.405"/>
    <n v="0"/>
    <n v="0"/>
    <n v="-5.3534600000000001"/>
    <n v="-2.4069000000000003"/>
    <n v="0"/>
    <n v="0"/>
    <n v="0"/>
    <n v="0"/>
    <n v="0"/>
    <n v="0"/>
    <n v="0"/>
    <n v="0"/>
    <s v="Accidentes Personales"/>
    <s v="Accidentes y Enfermedades"/>
    <s v="Accidentes Personales"/>
    <x v="19"/>
    <x v="0"/>
    <n v="11913490.27224"/>
    <n v="12179486.698700001"/>
    <n v="558940177.29368985"/>
    <n v="533186385.44996989"/>
    <n v="535437122.91273993"/>
    <n v="512068683.5256899"/>
    <n v="3258047.170789999"/>
    <n v="3201354.5602400005"/>
    <n v="762805.7273899999"/>
    <n v="869289.54186999996"/>
    <n v="0"/>
    <n v="0"/>
    <m/>
    <m/>
    <m/>
    <m/>
    <m/>
    <m/>
    <m/>
    <m/>
    <m/>
    <m/>
    <m/>
    <m/>
    <m/>
    <m/>
    <m/>
    <n v="0"/>
    <m/>
    <n v="0"/>
    <m/>
    <n v="0"/>
    <m/>
    <n v="45.061742458762424"/>
    <m/>
    <m/>
    <n v="-1.6693765585073321E-4"/>
    <n v="122.42137188915198"/>
    <m/>
    <m/>
    <m/>
    <s v="Resto"/>
    <n v="2025"/>
    <n v="2"/>
    <d v="2026-08-03T00:00:00"/>
    <n v="1.0336597699512124"/>
    <s v="29 Accidentes Personales"/>
    <m/>
    <m/>
    <n v="45.061742458762424"/>
    <n v="40.337997739439125"/>
    <n v="0"/>
    <m/>
    <m/>
    <m/>
    <m/>
    <m/>
    <n v="0"/>
    <m/>
    <x v="19"/>
    <x v="35"/>
  </r>
  <r>
    <n v="2026"/>
    <n v="6"/>
    <n v="74"/>
    <x v="13"/>
    <s v="AP Gpo y Col"/>
    <n v="46"/>
    <s v="25fc0e7096fc653718202dc30b0c580b8ab87eac11a700cba03a7c021bc35b0c"/>
    <s v="62494afd1a4895e2be1120874c058412e30b56ad7bf55525b0ac454fd367add2"/>
    <x v="35"/>
    <n v="0"/>
    <n v="0"/>
    <n v="0"/>
    <n v="0"/>
    <n v="-1.2734100000000002"/>
    <n v="-0.87784000000000006"/>
    <n v="-1.2289100000000002"/>
    <n v="-0.58338000000000001"/>
    <n v="35563119.782749981"/>
    <n v="35274659.092"/>
    <n v="145.131"/>
    <n v="140.405"/>
    <n v="0"/>
    <n v="0"/>
    <n v="-5.3534600000000001"/>
    <n v="-2.4069000000000003"/>
    <n v="0"/>
    <n v="0"/>
    <n v="0"/>
    <n v="0"/>
    <n v="0"/>
    <n v="0"/>
    <n v="0"/>
    <n v="0"/>
    <s v="AP Gpo y Col"/>
    <s v="Accidentes y Enfermedades"/>
    <s v="Accidentes Personales"/>
    <x v="21"/>
    <x v="0"/>
    <n v="11913490.27224"/>
    <n v="12179486.698700001"/>
    <n v="558940177.29368985"/>
    <n v="533186385.44996989"/>
    <n v="535437122.91273993"/>
    <n v="512068683.5256899"/>
    <n v="1426357.1124600004"/>
    <n v="1273418.1079200001"/>
    <n v="614600.88751999999"/>
    <n v="628572.9474200001"/>
    <n v="0"/>
    <n v="0"/>
    <m/>
    <m/>
    <m/>
    <m/>
    <m/>
    <m/>
    <m/>
    <m/>
    <m/>
    <m/>
    <m/>
    <m/>
    <m/>
    <m/>
    <m/>
    <n v="0"/>
    <m/>
    <n v="0"/>
    <m/>
    <n v="0"/>
    <m/>
    <n v="45.061742458762424"/>
    <m/>
    <m/>
    <n v="-2.0719299725361387E-4"/>
    <n v="122.42137188915198"/>
    <m/>
    <m/>
    <m/>
    <s v="Resto"/>
    <n v="2025"/>
    <n v="2"/>
    <d v="2026-08-03T00:00:00"/>
    <n v="1.0336597699512124"/>
    <s v="31 AP Gpo y Col"/>
    <m/>
    <m/>
    <n v="45.061742458762424"/>
    <n v="40.337997739439125"/>
    <n v="0"/>
    <m/>
    <m/>
    <m/>
    <m/>
    <m/>
    <n v="0"/>
    <m/>
    <x v="21"/>
    <x v="35"/>
  </r>
  <r>
    <n v="2026"/>
    <n v="6"/>
    <n v="718"/>
    <x v="48"/>
    <s v="Gastos Medicos"/>
    <n v="281"/>
    <s v="71a1c003a2b855d85582c8f6c7648c49d3fe836408a7e1b5d9b222448acb3c1b"/>
    <s v="62494afd1a4895e2be1120874c058412e30b56ad7bf55525b0ac454fd367add2"/>
    <x v="35"/>
    <n v="-233.19120999999998"/>
    <n v="153.65804"/>
    <n v="88971.21286"/>
    <n v="84587.888819999993"/>
    <n v="31182.144489999999"/>
    <n v="23218.184109999998"/>
    <n v="68858.43094999998"/>
    <n v="39971.045739999994"/>
    <n v="35563119.782749981"/>
    <n v="35274659.092"/>
    <n v="145.131"/>
    <n v="140.405"/>
    <n v="0"/>
    <n v="0"/>
    <n v="23071.001680000001"/>
    <n v="18961.781129999999"/>
    <n v="36673.324090000002"/>
    <n v="35555.44915"/>
    <n v="0"/>
    <n v="0"/>
    <n v="0"/>
    <n v="0"/>
    <n v="0"/>
    <n v="0"/>
    <s v="Gastos Medicos"/>
    <s v="Accidentes y Enfermedades"/>
    <s v="Gastos Medicos"/>
    <x v="22"/>
    <x v="0"/>
    <n v="65986.926980000004"/>
    <n v="22239.322980000001"/>
    <n v="558940177.29368985"/>
    <n v="533186385.44996989"/>
    <n v="535437122.91273993"/>
    <n v="512068683.5256899"/>
    <n v="98610475.131789997"/>
    <n v="90208136.069440037"/>
    <n v="71280271.095210001"/>
    <n v="60948248.666680008"/>
    <n v="65986.926980000004"/>
    <n v="22239.322980000001"/>
    <n v="-2.3647711836734061E-4"/>
    <n v="1.7033722976131306E-4"/>
    <n v="-386.84924999999998"/>
    <n v="-251.75984933817978"/>
    <n v="-0.35339001325319785"/>
    <n v="0.69092948619967387"/>
    <n v="-0.35339001325319785"/>
    <n v="0.69092948619967387"/>
    <n v="-4.172024475482854E-5"/>
    <n v="-4.3551558160826867E-5"/>
    <n v="2.8818822871916349E-5"/>
    <n v="3.0007310531477003E-5"/>
    <m/>
    <m/>
    <m/>
    <n v="0"/>
    <m/>
    <n v="0"/>
    <m/>
    <n v="0"/>
    <m/>
    <n v="34.300530748957001"/>
    <n v="-13371.921047109794"/>
    <n v="15110.295634383985"/>
    <n v="4.3745827577380561E-2"/>
    <n v="21.671068354958912"/>
    <n v="3.1440326777590455"/>
    <n v="62.909491442285017"/>
    <n v="53.330169026988649"/>
    <s v="Resto"/>
    <n v="2025"/>
    <n v="2"/>
    <d v="2026-08-03T00:00:00"/>
    <n v="1.0336597699512124"/>
    <s v="32 Gastos Medicos"/>
    <n v="-251.75984933817978"/>
    <n v="-246.81798958408012"/>
    <n v="34.300530748957016"/>
    <n v="29.927210725532877"/>
    <n v="2.501783122614451E-4"/>
    <n v="5.5921427511321215E-12"/>
    <m/>
    <m/>
    <m/>
    <m/>
    <n v="2.3940322430649329E-4"/>
    <n v="2.9014771842758356E-12"/>
    <x v="22"/>
    <x v="35"/>
  </r>
  <r>
    <n v="2026"/>
    <n v="6"/>
    <n v="13"/>
    <x v="7"/>
    <s v="Daños"/>
    <n v="13"/>
    <s v="3fdba35f04dc8c462986c992bcf875546257113072a909c162f7e470e581e278"/>
    <s v="62494afd1a4895e2be1120874c058412e30b56ad7bf55525b0ac454fd367add2"/>
    <x v="35"/>
    <n v="268544.33566000004"/>
    <n v="207141.21080999999"/>
    <n v="474181.39401000005"/>
    <n v="433904.84433999995"/>
    <n v="116243.79145"/>
    <n v="99125.364209999985"/>
    <n v="219103.61606000015"/>
    <n v="244388.23740000001"/>
    <n v="35563119.782749981"/>
    <n v="35274659.092"/>
    <n v="145.131"/>
    <n v="140.405"/>
    <n v="1600"/>
    <n v="3227.0411800000002"/>
    <n v="79915.58170000001"/>
    <n v="58083.097259999995"/>
    <n v="173025.41743"/>
    <n v="134028.98564"/>
    <n v="0"/>
    <n v="0"/>
    <n v="0"/>
    <n v="0"/>
    <n v="0"/>
    <n v="0"/>
    <s v="Daños"/>
    <s v="Totales"/>
    <s v="Daños Total"/>
    <x v="28"/>
    <x v="0"/>
    <n v="2672071.2804399999"/>
    <n v="699707.28188999998"/>
    <n v="558940177.29368985"/>
    <n v="533186385.44996989"/>
    <n v="535437122.91273993"/>
    <n v="512068683.5256899"/>
    <n v="201069995.49796006"/>
    <n v="200376876.12440008"/>
    <n v="90289903.28847003"/>
    <n v="82104617.787379965"/>
    <n v="268544.33566000004"/>
    <n v="207141.21080999999"/>
    <n v="0.13355763747591298"/>
    <n v="0.10337580603931584"/>
    <n v="61403.124850000051"/>
    <n v="29.643123456646194"/>
    <n v="100"/>
    <n v="100"/>
    <n v="10.050043860198963"/>
    <n v="29.60398100338255"/>
    <n v="4.8045273281347237E-2"/>
    <n v="5.0154224309128574E-2"/>
    <n v="3.8849681173908468E-2"/>
    <n v="4.0451841222508181E-2"/>
    <m/>
    <m/>
    <m/>
    <n v="0"/>
    <m/>
    <n v="0"/>
    <m/>
    <n v="0"/>
    <m/>
    <n v="17.269472224822422"/>
    <n v="43.286629436554023"/>
    <n v="47.854004436095821"/>
    <n v="0.12874506142575995"/>
    <n v="37.588361278790416"/>
    <n v="29.095521094775624"/>
    <n v="46.187191966943843"/>
    <n v="43.336220879870261"/>
    <s v="Resto"/>
    <n v="2025"/>
    <n v="2"/>
    <d v="2026-08-03T00:00:00"/>
    <n v="1.0336597699512124"/>
    <s v="38 Daños Total"/>
    <n v="29.643123456646194"/>
    <n v="25.421465771822767"/>
    <n v="17.269472224822426"/>
    <n v="13.450746206711145"/>
    <n v="1.3333515082667282E-3"/>
    <n v="1.7837642528147395E-6"/>
    <m/>
    <m/>
    <m/>
    <m/>
    <n v="1.2280507319227722E-3"/>
    <n v="1.068655727427825E-6"/>
    <x v="28"/>
    <x v="35"/>
  </r>
  <r>
    <n v="2026"/>
    <n v="6"/>
    <n v="107"/>
    <x v="71"/>
    <s v="Daños Sin Autos"/>
    <n v="70"/>
    <s v="ff5a1ae012afa5d4c889c50ad427aaf545d31a4fac04ffc1c4d03d403ba4250a"/>
    <s v="62494afd1a4895e2be1120874c058412e30b56ad7bf55525b0ac454fd367add2"/>
    <x v="35"/>
    <n v="103912.96876999999"/>
    <n v="145258.16792000001"/>
    <n v="163876.20608999999"/>
    <n v="380043.65836000012"/>
    <n v="-24369.27370999999"/>
    <n v="127753.54133000002"/>
    <n v="-18951.4722"/>
    <n v="206795.16019"/>
    <n v="35563119.782749981"/>
    <n v="35274659.092"/>
    <n v="145.131"/>
    <n v="140.405"/>
    <n v="0"/>
    <n v="0"/>
    <n v="-1545.2183300000002"/>
    <n v="29078.399740000001"/>
    <n v="51515.649799999999"/>
    <n v="47485.285550000001"/>
    <n v="0"/>
    <n v="0"/>
    <n v="0"/>
    <n v="0"/>
    <n v="0"/>
    <n v="0"/>
    <s v="Daños Sin Autos"/>
    <s v="Totales"/>
    <s v="Daños Sin Autos Total"/>
    <x v="34"/>
    <x v="0"/>
    <n v="189836.06152000002"/>
    <n v="455455.20262"/>
    <n v="558940177.29368985"/>
    <n v="533186385.44996989"/>
    <n v="535437122.91273993"/>
    <n v="512068683.5256899"/>
    <n v="89202364.570290014"/>
    <n v="95692945.958029971"/>
    <n v="24696454.174569987"/>
    <n v="24212646.750889998"/>
    <n v="189836.06152000002"/>
    <n v="455455.20262"/>
    <n v="0.11649127158296153"/>
    <n v="0.15179610833980267"/>
    <n v="-41345.199150000015"/>
    <n v="-28.463252526199156"/>
    <n v="54.738266237709695"/>
    <n v="31.892964902893706"/>
    <n v="54.738266237709695"/>
    <n v="31.892964902893706"/>
    <n v="1.8591071637242478E-2"/>
    <n v="1.9407128180564101E-2"/>
    <n v="2.7243412788459116E-2"/>
    <n v="2.8366930568741289E-2"/>
    <m/>
    <m/>
    <m/>
    <n v="0"/>
    <m/>
    <n v="0"/>
    <m/>
    <n v="0"/>
    <m/>
    <n v="-119.07522363474195"/>
    <n v="-23.451619175599454"/>
    <n v="87.949299622420867"/>
    <n v="-9.8675192550893021E-2"/>
    <n v="-105.31397306528672"/>
    <n v="8.4876066413377629"/>
    <n v="-2.9995124510688016"/>
    <n v="61.236653424736545"/>
    <s v="Resto"/>
    <n v="2025"/>
    <n v="2"/>
    <d v="2026-08-03T00:00:00"/>
    <n v="1.0336597699512124"/>
    <s v="46 Daños Sin Autos Total"/>
    <n v="-28.463252526199156"/>
    <n v="-30.79275255418203"/>
    <n v="-119.07522363474195"/>
    <n v="-118.45406408304183"/>
    <n v="4.6080379643601661E-4"/>
    <n v="1.3570216355015302E-6"/>
    <m/>
    <m/>
    <m/>
    <m/>
    <n v="1.0756111596806656E-3"/>
    <n v="2.3042058507109111E-6"/>
    <x v="34"/>
    <x v="35"/>
  </r>
  <r>
    <n v="2026"/>
    <n v="6"/>
    <n v="50"/>
    <x v="22"/>
    <s v="Diversos"/>
    <n v="38"/>
    <s v="aea92132c4cbeb263e6ac2bf6c183b5d81737f179f21efdc5863739672f0f470"/>
    <s v="62494afd1a4895e2be1120874c058412e30b56ad7bf55525b0ac454fd367add2"/>
    <x v="35"/>
    <n v="0"/>
    <n v="0"/>
    <n v="0"/>
    <n v="0"/>
    <n v="-953.06644999999992"/>
    <n v="15.766719999999999"/>
    <n v="-485.51105999999987"/>
    <n v="-69.412169999999975"/>
    <n v="35563119.782749981"/>
    <n v="35274659.092"/>
    <n v="145.131"/>
    <n v="140.405"/>
    <n v="0"/>
    <n v="0"/>
    <n v="-953.06644999999992"/>
    <n v="15.766719999999999"/>
    <n v="0"/>
    <n v="0"/>
    <n v="0"/>
    <n v="0"/>
    <n v="0"/>
    <n v="0"/>
    <n v="0"/>
    <n v="0"/>
    <s v="Diversos"/>
    <s v="Daños Sin Autos"/>
    <s v="Diversos"/>
    <x v="52"/>
    <x v="0"/>
    <n v="27984284.840740003"/>
    <n v="26568293.871599998"/>
    <n v="558940177.29368985"/>
    <n v="533186385.44996989"/>
    <n v="535437122.91273993"/>
    <n v="512068683.5256899"/>
    <n v="18731365.569540001"/>
    <n v="19037256.571589999"/>
    <n v="4255932.8630999988"/>
    <n v="5127603.960119999"/>
    <n v="0"/>
    <n v="0"/>
    <m/>
    <m/>
    <m/>
    <m/>
    <m/>
    <m/>
    <m/>
    <m/>
    <m/>
    <m/>
    <m/>
    <m/>
    <m/>
    <m/>
    <m/>
    <n v="0"/>
    <m/>
    <n v="0"/>
    <m/>
    <n v="0"/>
    <m/>
    <n v="-6144.7984742546323"/>
    <m/>
    <m/>
    <n v="-2.2393831873226293E-2"/>
    <n v="-6144.7984742546323"/>
    <m/>
    <m/>
    <m/>
    <s v="Resto"/>
    <n v="2025"/>
    <n v="2"/>
    <d v="2026-08-03T00:00:00"/>
    <n v="1.0336597699512124"/>
    <s v="63 Diversos"/>
    <m/>
    <m/>
    <n v="-6144.7984742546314"/>
    <n v="-5947.9575678367946"/>
    <n v="0"/>
    <m/>
    <m/>
    <m/>
    <m/>
    <m/>
    <n v="0"/>
    <m/>
    <x v="52"/>
    <x v="35"/>
  </r>
  <r>
    <n v="2026"/>
    <n v="6"/>
    <n v="8"/>
    <x v="40"/>
    <s v="Total General"/>
    <n v="8"/>
    <s v="2c624232cdd221771294dfbb310aca000a0df6ac8b66b696d90ef06fdefb64a3"/>
    <s v="62494afd1a4895e2be1120874c058412e30b56ad7bf55525b0ac454fd367add2"/>
    <x v="36"/>
    <n v="2110711.4658499998"/>
    <n v="1860236.7715"/>
    <n v="3574092.3174400004"/>
    <n v="3061385.0608299999"/>
    <n v="819222.71460000018"/>
    <n v="752982.26083000004"/>
    <n v="1633197.3263500005"/>
    <n v="1385661.80183"/>
    <n v="35563119.782749981"/>
    <n v="35274659.092"/>
    <n v="145.131"/>
    <n v="140.405"/>
    <n v="123.29317999999999"/>
    <n v="1101.1263999999999"/>
    <n v="740275.92853999999"/>
    <n v="683052.95213999995"/>
    <n v="1489989.9349500001"/>
    <n v="1292901.4169000001"/>
    <n v="72473.693800000008"/>
    <n v="46237.908149999996"/>
    <n v="154693.31403000001"/>
    <n v="226759.02535000001"/>
    <n v="1200.84734"/>
    <n v="2508.3635800000002"/>
    <s v="Total General"/>
    <s v="Totales"/>
    <s v="Total General"/>
    <x v="0"/>
    <x v="0"/>
    <n v="2110711.4658499998"/>
    <n v="1860236.7715"/>
    <n v="558940177.29368985"/>
    <n v="533186385.44996989"/>
    <n v="535437122.91273993"/>
    <n v="512068683.5256899"/>
    <n v="558940177.29368985"/>
    <n v="533186385.44996989"/>
    <n v="290994775.94425023"/>
    <n v="269811598.98249996"/>
    <n v="2110711.4658499998"/>
    <n v="1860236.7715"/>
    <n v="0.37762743699509482"/>
    <n v="0.34889052351366734"/>
    <n v="250474.69434999977"/>
    <n v="13.464667411559116"/>
    <n v="100"/>
    <n v="100"/>
    <n v="100"/>
    <n v="100"/>
    <n v="0.37762743699509482"/>
    <n v="0.39420342287211607"/>
    <n v="0.34889052351366734"/>
    <n v="0.36327876149189942"/>
    <n v="1.296627022786365E-2"/>
    <n v="2.7676184377906667E-2"/>
    <n v="2.1484362527208811E-4"/>
    <n v="26235.785650000013"/>
    <n v="56.740857663561961"/>
    <n v="-72065.711320000002"/>
    <n v="-31.780746635670788"/>
    <n v="-1307.5162400000002"/>
    <n v="-52.126264725945347"/>
    <n v="8.7970802521940339"/>
    <n v="38.812633931947346"/>
    <n v="40.477764570949404"/>
    <n v="0.281524887153627"/>
    <n v="8.3775315252969662"/>
    <n v="15.243893731864011"/>
    <n v="49.683283838077841"/>
    <n v="52.831015823136887"/>
    <s v="Resto"/>
    <n v="2025"/>
    <n v="2"/>
    <d v="2026-08-03T00:00:00"/>
    <n v="1.0336597699512124"/>
    <s v="10 Total General"/>
    <n v="13.464667411559116"/>
    <n v="9.7698398544760163"/>
    <n v="8.7970802521940374"/>
    <n v="5.2542465276839909"/>
    <n v="1.0049996567437334E-2"/>
    <n v="1.4260248117148432E-5"/>
    <n v="2299350.10702"/>
    <n v="1994742.6706099999"/>
    <n v="6.4655466704451169E-3"/>
    <n v="5.6455815799113275E-3"/>
    <n v="8.664425423431819E-3"/>
    <n v="1.2172459739764085E-5"/>
    <x v="0"/>
    <x v="36"/>
  </r>
  <r>
    <n v="2026"/>
    <n v="6"/>
    <n v="76"/>
    <x v="15"/>
    <s v="Total General Sin Pensiones"/>
    <n v="48"/>
    <s v="98010bd9270f9b100b6214a21754fd33bdc8d41b2bc9f9dd16ff54d3c34ffd71"/>
    <s v="62494afd1a4895e2be1120874c058412e30b56ad7bf55525b0ac454fd367add2"/>
    <x v="36"/>
    <n v="1547102.12528"/>
    <n v="1710707.5392100001"/>
    <n v="2539490.9518300006"/>
    <n v="2798289.4503699997"/>
    <n v="217677.30605000007"/>
    <n v="639730.48316000006"/>
    <n v="1536306.28669"/>
    <n v="1295647.4983000001"/>
    <n v="35563119.782749981"/>
    <n v="35274659.092"/>
    <n v="145.131"/>
    <n v="140.405"/>
    <n v="0"/>
    <n v="0"/>
    <n v="12245.480740000001"/>
    <n v="16151.48747"/>
    <n v="-17608.73099"/>
    <n v="-18265.108090000002"/>
    <n v="0"/>
    <n v="0"/>
    <n v="0"/>
    <n v="0"/>
    <n v="0"/>
    <n v="0"/>
    <s v="Total General Sin Pensiones"/>
    <s v="Totales"/>
    <s v="Total General Sin Pensiones"/>
    <x v="1"/>
    <x v="0"/>
    <n v="1547102.12528"/>
    <n v="1710707.5392100001"/>
    <n v="558940177.29368985"/>
    <n v="533186385.44996989"/>
    <n v="535437122.91273993"/>
    <n v="512068683.5256899"/>
    <n v="535437122.91273993"/>
    <n v="512068683.5256899"/>
    <n v="272087211.59836"/>
    <n v="252694789.22596997"/>
    <n v="1547102.12528"/>
    <n v="1710707.5392100001"/>
    <n v="0.28894188674552007"/>
    <n v="0.33407775055319816"/>
    <n v="-163605.41393000004"/>
    <n v="-9.563610972659454"/>
    <n v="100"/>
    <n v="100"/>
    <n v="100"/>
    <n v="100"/>
    <n v="0.2767920768857326"/>
    <n v="0.28894188674552007"/>
    <n v="0.32084606544600525"/>
    <n v="0.33407775055319816"/>
    <m/>
    <m/>
    <m/>
    <n v="0"/>
    <m/>
    <n v="0"/>
    <m/>
    <n v="0"/>
    <m/>
    <n v="-65.973591726508701"/>
    <n v="14.070002393061417"/>
    <n v="37.39566632502396"/>
    <n v="8.000276998366361E-2"/>
    <n v="-24.183572796345043"/>
    <n v="-3.593611911661021"/>
    <n v="-69.542096741407491"/>
    <n v="-88.428096841336554"/>
    <s v="Resto"/>
    <n v="2025"/>
    <n v="2"/>
    <d v="2026-08-03T00:00:00"/>
    <n v="1.0336597699512124"/>
    <s v="11 Total General Sin Pensiones"/>
    <n v="-9.563610972659454"/>
    <n v="-12.508552952961457"/>
    <n v="-65.973591726508701"/>
    <n v="-67.081616927882081"/>
    <n v="7.1407991406361084E-3"/>
    <n v="8.3487413916060954E-6"/>
    <m/>
    <m/>
    <m/>
    <m/>
    <n v="7.9198041978206565E-3"/>
    <n v="1.116079434146849E-5"/>
    <x v="1"/>
    <x v="36"/>
  </r>
  <r>
    <n v="2026"/>
    <n v="6"/>
    <n v="27"/>
    <x v="34"/>
    <s v="Vida Total"/>
    <n v="21"/>
    <s v="6f4b6612125fb3a0daecd2799dfd6c9c299424fd920f9b308110a2c1fbd8f443"/>
    <s v="62494afd1a4895e2be1120874c058412e30b56ad7bf55525b0ac454fd367add2"/>
    <x v="36"/>
    <n v="172.26935"/>
    <n v="922.14588000000003"/>
    <n v="21198.556570000001"/>
    <n v="12728.78168"/>
    <n v="420.96709000000021"/>
    <n v="2676.8130500000011"/>
    <n v="9601.872709999996"/>
    <n v="5389.5542800000003"/>
    <n v="35563119.782749981"/>
    <n v="35274659.092"/>
    <n v="145.131"/>
    <n v="140.405"/>
    <n v="0"/>
    <n v="0"/>
    <n v="420.96709000000004"/>
    <n v="2676.8130499999997"/>
    <n v="5142.9275399999997"/>
    <n v="2939.83655"/>
    <n v="0"/>
    <n v="0"/>
    <n v="172.26935"/>
    <n v="922.14588000000003"/>
    <n v="0"/>
    <n v="0"/>
    <s v="Vida Total"/>
    <s v="Totales"/>
    <s v="Vida Total"/>
    <x v="2"/>
    <x v="0"/>
    <n v="7862685.1248199996"/>
    <n v="7432464.5520399995"/>
    <n v="558940177.29368985"/>
    <n v="533186385.44996989"/>
    <n v="535437122.91273993"/>
    <n v="512068683.5256899"/>
    <n v="229504437.01060998"/>
    <n v="215530450.89256996"/>
    <n v="107972465.57320999"/>
    <n v="106915701.13472"/>
    <n v="172.26935"/>
    <n v="922.14588000000003"/>
    <n v="7.5061446412051712E-5"/>
    <n v="4.2784946451007001E-4"/>
    <n v="-749.87653"/>
    <n v="-81.318644507743173"/>
    <n v="100"/>
    <n v="100"/>
    <n v="2.1909735321359921E-3"/>
    <n v="1.2407000040745535E-2"/>
    <n v="3.0820713378326836E-5"/>
    <n v="3.2173591002220204E-5"/>
    <n v="1.7295000494466434E-4"/>
    <n v="1.8008245957375305E-4"/>
    <m/>
    <n v="7.5061446412051712E-5"/>
    <m/>
    <n v="0"/>
    <m/>
    <n v="-749.87653"/>
    <n v="-81.318644507743173"/>
    <n v="0"/>
    <m/>
    <n v="-84.273571514454474"/>
    <n v="244.36563439752933"/>
    <n v="290.28086640695079"/>
    <n v="3.8988374282753261E-4"/>
    <n v="-84.273571514454474"/>
    <n v="74.939233951629021"/>
    <n v="8.1853591505199397"/>
    <n v="91.053125045336273"/>
    <s v="Resto"/>
    <n v="2025"/>
    <n v="2"/>
    <d v="2026-08-03T00:00:00"/>
    <n v="1.0336597699512124"/>
    <s v="12 Vida Total"/>
    <n v="-81.318644507743173"/>
    <n v="-81.926978261775091"/>
    <n v="-84.273571514454488"/>
    <n v="-84.785681959656998"/>
    <n v="5.9608259060225748E-5"/>
    <n v="5.6342207374693115E-13"/>
    <m/>
    <m/>
    <m/>
    <m/>
    <n v="3.6025386354895228E-5"/>
    <n v="1.8305516428155366E-11"/>
    <x v="2"/>
    <x v="36"/>
  </r>
  <r>
    <n v="2026"/>
    <n v="6"/>
    <n v="27"/>
    <x v="34"/>
    <s v="Vida Gpo y Col"/>
    <n v="21"/>
    <s v="6f4b6612125fb3a0daecd2799dfd6c9c299424fd920f9b308110a2c1fbd8f443"/>
    <s v="62494afd1a4895e2be1120874c058412e30b56ad7bf55525b0ac454fd367add2"/>
    <x v="36"/>
    <n v="172.26935"/>
    <n v="922.14588000000003"/>
    <n v="21198.556570000001"/>
    <n v="12728.78168"/>
    <n v="420.96709000000021"/>
    <n v="2676.8130500000011"/>
    <n v="9601.872709999996"/>
    <n v="5389.5542800000003"/>
    <n v="35563119.782749981"/>
    <n v="35274659.092"/>
    <n v="145.131"/>
    <n v="140.405"/>
    <n v="0"/>
    <n v="0"/>
    <n v="420.96709000000004"/>
    <n v="2676.8130499999997"/>
    <n v="5142.9275399999997"/>
    <n v="2939.83655"/>
    <n v="0"/>
    <n v="0"/>
    <n v="172.26935"/>
    <n v="922.14588000000003"/>
    <n v="0"/>
    <n v="0"/>
    <s v="Vida Gpo y Col"/>
    <s v="Vida"/>
    <s v="Vida"/>
    <x v="4"/>
    <x v="0"/>
    <n v="7862685.1248199996"/>
    <n v="7432464.5520399995"/>
    <n v="558940177.29368985"/>
    <n v="533186385.44996989"/>
    <n v="535437122.91273993"/>
    <n v="512068683.5256899"/>
    <n v="57868832.11381001"/>
    <n v="54726760.39833001"/>
    <n v="28720480.655640002"/>
    <n v="29654774.840070006"/>
    <n v="172.26935"/>
    <n v="922.14588000000003"/>
    <n v="2.9768934970244383E-4"/>
    <n v="1.6849999402269377E-3"/>
    <n v="-749.87653"/>
    <n v="-81.318644507743173"/>
    <n v="100"/>
    <n v="100"/>
    <n v="2.1909735321359921E-3"/>
    <n v="1.2407000040745535E-2"/>
    <n v="3.0820713378326836E-5"/>
    <n v="3.2173591002220204E-5"/>
    <n v="1.7295000494466434E-4"/>
    <n v="1.8008245957375305E-4"/>
    <m/>
    <n v="2.9768934970244383E-4"/>
    <m/>
    <n v="0"/>
    <m/>
    <n v="-749.87653"/>
    <n v="-81.318644507743173"/>
    <n v="0"/>
    <m/>
    <n v="-84.273571514454474"/>
    <n v="244.36563439752933"/>
    <n v="290.28086640695079"/>
    <n v="1.4657383177092915E-3"/>
    <n v="-84.273571514454474"/>
    <n v="74.939233951629021"/>
    <n v="8.1853591505199397"/>
    <n v="91.053125045336273"/>
    <s v="Resto"/>
    <n v="2025"/>
    <n v="2"/>
    <d v="2026-08-03T00:00:00"/>
    <n v="1.0336597699512124"/>
    <s v="14 Vida Gpo y Col"/>
    <n v="-81.318644507743173"/>
    <n v="-81.926978261775091"/>
    <n v="-84.273571514454488"/>
    <n v="-84.785681959656998"/>
    <n v="5.9608259060225748E-5"/>
    <n v="8.86189489262639E-12"/>
    <m/>
    <m/>
    <m/>
    <m/>
    <n v="3.6025386354895228E-5"/>
    <n v="2.839224798564784E-10"/>
    <x v="4"/>
    <x v="36"/>
  </r>
  <r>
    <n v="2026"/>
    <n v="6"/>
    <n v="104"/>
    <x v="53"/>
    <s v="Accidentes y Enfermedades Total"/>
    <n v="225"/>
    <s v="0e6523810856a138a75dec70a9cf3778a5c70b83ac915f22c33f05db97cb3e68"/>
    <s v="62494afd1a4895e2be1120874c058412e30b56ad7bf55525b0ac454fd367add2"/>
    <x v="36"/>
    <n v="51510.861600000004"/>
    <n v="29507.031230000001"/>
    <n v="105953.21932"/>
    <n v="112233.7231"/>
    <n v="10320.755499999999"/>
    <n v="13676.97695"/>
    <n v="23207.059980000002"/>
    <n v="27437.207609999998"/>
    <n v="35563119.782749981"/>
    <n v="35274659.092"/>
    <n v="145.131"/>
    <n v="140.405"/>
    <n v="0"/>
    <n v="0"/>
    <n v="11606.357470000001"/>
    <n v="12397.494869999999"/>
    <n v="49395.941009999995"/>
    <n v="36575.404119999999"/>
    <n v="0"/>
    <n v="0"/>
    <n v="0"/>
    <n v="0"/>
    <n v="0"/>
    <n v="0"/>
    <s v="Accidentes y Enfermedades Total"/>
    <s v="Totales"/>
    <s v="Accidentes y Enfermedades Total"/>
    <x v="18"/>
    <x v="0"/>
    <n v="2536028.02079"/>
    <n v="2462424.9121500002"/>
    <n v="558940177.29368985"/>
    <n v="533186385.44996989"/>
    <n v="535437122.91273993"/>
    <n v="512068683.5256899"/>
    <n v="104862690.40417002"/>
    <n v="96161356.508719951"/>
    <n v="73824842.736680001"/>
    <n v="63674470.30387"/>
    <n v="51510.861600000004"/>
    <n v="29507.031230000001"/>
    <n v="4.9122201043538739E-2"/>
    <n v="3.0684915751291723E-2"/>
    <n v="22003.830370000003"/>
    <n v="74.571481619026983"/>
    <n v="100"/>
    <n v="100"/>
    <n v="2.0311629515810248"/>
    <n v="1.1982916142704521"/>
    <n v="9.2158094358878243E-3"/>
    <n v="9.6203381117440211E-3"/>
    <n v="5.5340931492649133E-3"/>
    <n v="5.7623190363524091E-3"/>
    <m/>
    <m/>
    <m/>
    <n v="0"/>
    <m/>
    <n v="0"/>
    <m/>
    <n v="0"/>
    <m/>
    <n v="-24.53920528103253"/>
    <n v="20.036076236006888"/>
    <n v="46.351585977563623"/>
    <n v="1.3980057548936862E-2"/>
    <n v="-6.3814295411763089"/>
    <n v="35.052345144122476"/>
    <n v="23.496581364145577"/>
    <n v="33.89571535375287"/>
    <s v="Resto"/>
    <n v="2025"/>
    <n v="2"/>
    <d v="2026-08-03T00:00:00"/>
    <n v="1.0336597699512124"/>
    <s v="28 Accidentes y Enfermedades Total"/>
    <n v="74.571481619026983"/>
    <n v="68.886791083362525"/>
    <n v="-24.539205281032523"/>
    <n v="-26.996486742896902"/>
    <n v="2.9793004654049782E-4"/>
    <n v="2.4129906353618383E-7"/>
    <m/>
    <m/>
    <m/>
    <m/>
    <n v="3.176473081535192E-4"/>
    <n v="9.41564054663871E-8"/>
    <x v="18"/>
    <x v="36"/>
  </r>
  <r>
    <n v="2026"/>
    <n v="6"/>
    <n v="603"/>
    <x v="21"/>
    <s v="Daños"/>
    <n v="242"/>
    <s v="14063697603e22d600d336bee6cff12c8be93509ce84a0642918d89b2aef1753"/>
    <s v="62494afd1a4895e2be1120874c058412e30b56ad7bf55525b0ac454fd367add2"/>
    <x v="36"/>
    <n v="234567.02085"/>
    <n v="250911.03250999999"/>
    <n v="459852.30596000003"/>
    <n v="487058.15479"/>
    <n v="113245.53668999999"/>
    <n v="122038.42145000001"/>
    <n v="203147.08167999994"/>
    <n v="190710.88140000001"/>
    <n v="35563119.782749981"/>
    <n v="35274659.092"/>
    <n v="145.131"/>
    <n v="140.405"/>
    <n v="0"/>
    <n v="0"/>
    <n v="110851.92401999999"/>
    <n v="119097.80434999999"/>
    <n v="-147844.36277000001"/>
    <n v="308350.70929000003"/>
    <n v="0"/>
    <n v="0"/>
    <n v="0"/>
    <n v="0"/>
    <n v="0"/>
    <n v="0"/>
    <s v="Daños"/>
    <s v="Totales"/>
    <s v="Daños Total"/>
    <x v="28"/>
    <x v="0"/>
    <n v="234567.02085"/>
    <n v="250911.03250999999"/>
    <n v="558940177.29368985"/>
    <n v="533186385.44996989"/>
    <n v="535437122.91273993"/>
    <n v="512068683.5256899"/>
    <n v="201069995.49796006"/>
    <n v="200376876.12440008"/>
    <n v="90289903.28847003"/>
    <n v="82104617.787379965"/>
    <n v="234567.02085"/>
    <n v="250911.03250999999"/>
    <n v="0.11665938533945994"/>
    <n v="0.12521955495215265"/>
    <n v="-16344.011659999989"/>
    <n v="-6.5138672845517887"/>
    <n v="100"/>
    <n v="100"/>
    <n v="100"/>
    <n v="100"/>
    <n v="4.1966391105706644E-2"/>
    <n v="4.3808509125025187E-2"/>
    <n v="4.7058784574600422E-2"/>
    <n v="4.8999487877764758E-2"/>
    <m/>
    <m/>
    <m/>
    <n v="0"/>
    <m/>
    <n v="0"/>
    <m/>
    <n v="0"/>
    <m/>
    <n v="-7.2050135158479804"/>
    <n v="48.278541578280013"/>
    <n v="48.638124927861114"/>
    <n v="0.12542436370563859"/>
    <n v="-6.9236207795798865"/>
    <n v="-147.94682104361701"/>
    <n v="-74.978796582492109"/>
    <n v="38.624138282098116"/>
    <s v="Resto"/>
    <n v="2025"/>
    <n v="2"/>
    <d v="2026-08-03T00:00:00"/>
    <n v="1.0336597699512124"/>
    <s v="38 Daños Total"/>
    <n v="-6.5138672845517887"/>
    <n v="-9.5581201541193241"/>
    <n v="-7.205013515847976"/>
    <n v="-10.226760118049445"/>
    <n v="1.2930595200004163E-3"/>
    <n v="1.3609412187780601E-6"/>
    <m/>
    <m/>
    <m/>
    <m/>
    <n v="1.3784868532376396E-3"/>
    <n v="1.5679936942415173E-6"/>
    <x v="28"/>
    <x v="36"/>
  </r>
  <r>
    <n v="2026"/>
    <n v="6"/>
    <n v="601"/>
    <x v="31"/>
    <s v="Daños Sin Autos"/>
    <n v="241"/>
    <s v="749fc650cacb0f06547520d53c31505c8156e0a3be07073eddb2ef3ad9e383ba"/>
    <s v="62494afd1a4895e2be1120874c058412e30b56ad7bf55525b0ac454fd367add2"/>
    <x v="36"/>
    <n v="86726.746920000005"/>
    <n v="84686.237250000006"/>
    <n v="173595.94561"/>
    <n v="164798.00219999999"/>
    <n v="72259.978739999991"/>
    <n v="83577.872109999997"/>
    <n v="147330.03584999999"/>
    <n v="135101.97373"/>
    <n v="35563119.782749981"/>
    <n v="35274659.092"/>
    <n v="145.131"/>
    <n v="140.405"/>
    <n v="0"/>
    <n v="0"/>
    <n v="72905.713909999991"/>
    <n v="86332.924610000002"/>
    <n v="57106.800569999999"/>
    <n v="100103.78254"/>
    <n v="0"/>
    <n v="0"/>
    <n v="0"/>
    <n v="0"/>
    <n v="0"/>
    <n v="0"/>
    <s v="Daños Sin Autos"/>
    <s v="Totales"/>
    <s v="Daños Sin Autos Total"/>
    <x v="34"/>
    <x v="0"/>
    <n v="86726.746920000005"/>
    <n v="84686.237250000006"/>
    <n v="558940177.29368985"/>
    <n v="533186385.44996989"/>
    <n v="535437122.91273993"/>
    <n v="512068683.5256899"/>
    <n v="89202364.570290014"/>
    <n v="95692945.958029971"/>
    <n v="24696454.174569987"/>
    <n v="24212646.750889998"/>
    <n v="86726.746920000005"/>
    <n v="84686.237250000006"/>
    <n v="9.7224717458762808E-2"/>
    <n v="8.849788916221954E-2"/>
    <n v="2040.5096699999995"/>
    <n v="2.409493840157606"/>
    <n v="100"/>
    <n v="100"/>
    <n v="100"/>
    <n v="100"/>
    <n v="1.5516284290014504E-2"/>
    <n v="1.6197372802283984E-2"/>
    <n v="1.5883045696774699E-2"/>
    <n v="1.6538062173011483E-2"/>
    <m/>
    <m/>
    <m/>
    <n v="0"/>
    <m/>
    <n v="0"/>
    <m/>
    <n v="0"/>
    <m/>
    <n v="-13.541734294340612"/>
    <n v="83.319138911846082"/>
    <n v="98.691209840002642"/>
    <n v="0.29259252453498491"/>
    <n v="-15.552827337491504"/>
    <n v="-42.952404873231472"/>
    <n v="127.6655550342627"/>
    <n v="86.243418999179809"/>
    <s v="Resto"/>
    <n v="2025"/>
    <n v="2"/>
    <d v="2026-08-03T00:00:00"/>
    <n v="1.0336597699512124"/>
    <s v="46 Daños Sin Autos Total"/>
    <n v="2.409493840157606"/>
    <n v="-0.92533653990306308"/>
    <n v="-13.54173429434061"/>
    <n v="-16.357133924501948"/>
    <n v="4.8813474934278215E-4"/>
    <n v="9.452645684936258E-7"/>
    <m/>
    <m/>
    <m/>
    <m/>
    <n v="4.6641633496615002E-4"/>
    <n v="7.8318763861684944E-7"/>
    <x v="34"/>
    <x v="36"/>
  </r>
  <r>
    <n v="2026"/>
    <n v="6"/>
    <n v="9"/>
    <x v="16"/>
    <s v="Total General"/>
    <n v="9"/>
    <s v="19581e27de7ced00ff1ce50b2047e7a567c76b1cbaebabe5ef03f7c3017bb5b7"/>
    <s v="62494afd1a4895e2be1120874c058412e30b56ad7bf55525b0ac454fd367add2"/>
    <x v="37"/>
    <n v="2096632.9897100001"/>
    <n v="1704189.54003"/>
    <n v="4335321.3718500007"/>
    <n v="3889593.3041500002"/>
    <n v="1182562.5924700003"/>
    <n v="1055173.58161"/>
    <n v="2478065.7930700006"/>
    <n v="1969378.8620599995"/>
    <n v="35563119.782749981"/>
    <n v="35274659.092"/>
    <n v="145.131"/>
    <n v="140.405"/>
    <n v="-13976.054700000001"/>
    <n v="42152.243719999999"/>
    <n v="1051145.9023500001"/>
    <n v="976421.55674000003"/>
    <n v="1733759.30323"/>
    <n v="1611852.0840399999"/>
    <n v="97394.992279999991"/>
    <n v="310340.57618000003"/>
    <n v="416015.54192999995"/>
    <n v="117578.51376"/>
    <n v="0"/>
    <n v="0"/>
    <s v="Total General"/>
    <s v="Totales"/>
    <s v="Total General"/>
    <x v="0"/>
    <x v="0"/>
    <n v="2096632.9897100001"/>
    <n v="1704189.54003"/>
    <n v="558940177.29368985"/>
    <n v="533186385.44996989"/>
    <n v="535437122.91273993"/>
    <n v="512068683.5256899"/>
    <n v="558940177.29368985"/>
    <n v="533186385.44996989"/>
    <n v="290994775.94425023"/>
    <n v="269811598.98249996"/>
    <n v="2096632.9897100001"/>
    <n v="1704189.54003"/>
    <n v="0.37510865650445879"/>
    <n v="0.31962360377821541"/>
    <n v="392443.44968000008"/>
    <n v="23.028157400443348"/>
    <n v="100"/>
    <n v="100"/>
    <n v="100"/>
    <n v="100"/>
    <n v="0.37510865650445879"/>
    <n v="0.39157408031487723"/>
    <n v="0.31962360377821541"/>
    <n v="0.3328048745914966"/>
    <n v="1.7424940313214364E-2"/>
    <n v="7.4429350193483859E-2"/>
    <m/>
    <n v="-212945.58390000003"/>
    <n v="-68.616739235700166"/>
    <n v="298437.02816999995"/>
    <n v="253.81935748836426"/>
    <n v="0"/>
    <m/>
    <n v="12.072801393077736"/>
    <n v="56.402937389321949"/>
    <n v="61.916445138574495"/>
    <n v="0.40638619323412173"/>
    <n v="7.6528774988831483"/>
    <n v="7.5631765716645427"/>
    <n v="60.628133351135382"/>
    <n v="60.577615428126904"/>
    <s v="Resto"/>
    <n v="2025"/>
    <n v="2"/>
    <d v="2026-08-03T00:00:00"/>
    <n v="1.0336597699512124"/>
    <s v="10 Total General"/>
    <n v="23.028157400443348"/>
    <n v="19.021907378914577"/>
    <n v="12.07280139307773"/>
    <n v="8.4232981209740156"/>
    <n v="1.2190497904384822E-2"/>
    <n v="1.4070650418458004E-5"/>
    <n v="3563956.3439699998"/>
    <n v="3707751.2582700001"/>
    <n v="1.0021495205543551E-2"/>
    <n v="1.0493790760580135E-2"/>
    <n v="1.1008445668102407E-2"/>
    <n v="1.0215924809217363E-5"/>
    <x v="0"/>
    <x v="37"/>
  </r>
  <r>
    <n v="2026"/>
    <n v="6"/>
    <n v="120"/>
    <x v="56"/>
    <s v="Total General Sin Pensiones"/>
    <n v="234"/>
    <s v="114bd151f8fb0c58642d2170da4ae7d7c57977260ac2cc8905306cab6b2acabc"/>
    <s v="62494afd1a4895e2be1120874c058412e30b56ad7bf55525b0ac454fd367add2"/>
    <x v="37"/>
    <n v="1534431.5230099999"/>
    <n v="1641820.7880200001"/>
    <n v="3630245.4140400002"/>
    <n v="3481909.9333899999"/>
    <n v="1129225.8498699998"/>
    <n v="1136281.7463000002"/>
    <n v="2350226.51162"/>
    <n v="2367538.3642900004"/>
    <n v="35563119.782749981"/>
    <n v="35274659.092"/>
    <n v="145.131"/>
    <n v="140.405"/>
    <n v="2330.8155499999998"/>
    <n v="1662.4791499999999"/>
    <n v="541693.22460000007"/>
    <n v="566103.93634000001"/>
    <n v="1185238.77275"/>
    <n v="1198840.9219000002"/>
    <n v="1469396.77789"/>
    <n v="1593696.4722199996"/>
    <n v="0"/>
    <n v="0"/>
    <n v="3277.7930000000001"/>
    <n v="309.50900000000001"/>
    <s v="Total General Sin Pensiones"/>
    <s v="Totales"/>
    <s v="Total General Sin Pensiones"/>
    <x v="1"/>
    <x v="0"/>
    <n v="1534431.5230099999"/>
    <n v="1641820.7880200001"/>
    <n v="558940177.29368985"/>
    <n v="533186385.44996989"/>
    <n v="535437122.91273993"/>
    <n v="512068683.5256899"/>
    <n v="535437122.91273993"/>
    <n v="512068683.5256899"/>
    <n v="272087211.59836"/>
    <n v="252694789.22596997"/>
    <n v="1534431.5230099999"/>
    <n v="1641820.7880200001"/>
    <n v="0.28657548334766203"/>
    <n v="0.32062511159943485"/>
    <n v="-107389.26501000021"/>
    <n v="-6.5408640086418561"/>
    <n v="100"/>
    <n v="100"/>
    <n v="100"/>
    <n v="100"/>
    <n v="0.27452517914162167"/>
    <n v="0.28657548334766203"/>
    <n v="0.30792623983345424"/>
    <n v="0.32062511159943485"/>
    <n v="0.27442938022238467"/>
    <m/>
    <n v="6.1217141280175697E-4"/>
    <n v="-124299.69432999962"/>
    <n v="-7.7994584600448835"/>
    <n v="0"/>
    <m/>
    <n v="2968.2840000000001"/>
    <n v="959.02994743286956"/>
    <n v="-0.62096363450139247"/>
    <n v="73.592456420268732"/>
    <n v="69.20863437661373"/>
    <n v="0.41502349310591641"/>
    <n v="-4.3120547611488309"/>
    <n v="-1.1346083455712086"/>
    <n v="45.703299373438426"/>
    <n v="47.220938658216809"/>
    <s v="Resto"/>
    <n v="2025"/>
    <n v="2"/>
    <d v="2026-08-03T00:00:00"/>
    <n v="1.0336597699512124"/>
    <s v="11 Total General Sin Pensiones"/>
    <n v="-6.5408640086418561"/>
    <n v="-9.5842377654212907"/>
    <n v="-0.62096363450139747"/>
    <n v="-3.8571111554538025"/>
    <n v="1.020789356000444E-2"/>
    <n v="8.212550765594612E-6"/>
    <m/>
    <m/>
    <m/>
    <m/>
    <n v="9.8546077509063124E-3"/>
    <n v="1.0280046218815004E-5"/>
    <x v="1"/>
    <x v="37"/>
  </r>
  <r>
    <n v="2026"/>
    <n v="6"/>
    <n v="8"/>
    <x v="40"/>
    <s v="Accidentes y Enfermedades Total"/>
    <n v="8"/>
    <s v="2c624232cdd221771294dfbb310aca000a0df6ac8b66b696d90ef06fdefb64a3"/>
    <s v="62494afd1a4895e2be1120874c058412e30b56ad7bf55525b0ac454fd367add2"/>
    <x v="37"/>
    <n v="29391.867129999999"/>
    <n v="25717.088879999999"/>
    <n v="75622.959690000003"/>
    <n v="68918.944309999992"/>
    <n v="18566.204600000012"/>
    <n v="14523.889430000001"/>
    <n v="33335.4349"/>
    <n v="26547.859490000006"/>
    <n v="35563119.782749981"/>
    <n v="35274659.092"/>
    <n v="145.131"/>
    <n v="140.405"/>
    <n v="0"/>
    <n v="0"/>
    <n v="18366.204600000001"/>
    <n v="14523.889429999999"/>
    <n v="30299.066159999998"/>
    <n v="27191.120859999999"/>
    <n v="0"/>
    <n v="0"/>
    <n v="0"/>
    <n v="0"/>
    <n v="0"/>
    <n v="0"/>
    <s v="Accidentes y Enfermedades Total"/>
    <s v="Totales"/>
    <s v="Accidentes y Enfermedades Total"/>
    <x v="18"/>
    <x v="0"/>
    <n v="2110711.4658499998"/>
    <n v="1860236.7715"/>
    <n v="558940177.29368985"/>
    <n v="533186385.44996989"/>
    <n v="535437122.91273993"/>
    <n v="512068683.5256899"/>
    <n v="104862690.40417002"/>
    <n v="96161356.508719951"/>
    <n v="73824842.736680001"/>
    <n v="63674470.30387"/>
    <n v="29391.867129999999"/>
    <n v="25717.088879999999"/>
    <n v="2.8028908105175974E-2"/>
    <n v="2.6743683547837602E-2"/>
    <n v="3674.7782499999994"/>
    <n v="14.28924660620452"/>
    <n v="100"/>
    <n v="100"/>
    <n v="1.3925099477376301"/>
    <n v="1.3824632043620475"/>
    <n v="5.258499625543347E-3"/>
    <n v="5.4893218778164525E-3"/>
    <n v="4.8232831110825679E-3"/>
    <n v="5.0221952068876721E-3"/>
    <m/>
    <m/>
    <m/>
    <n v="0"/>
    <m/>
    <n v="0"/>
    <m/>
    <n v="0"/>
    <m/>
    <n v="27.832180832018437"/>
    <n v="63.167829787341624"/>
    <n v="56.475635705778224"/>
    <n v="2.5148993091962744E-2"/>
    <n v="26.455139227812218"/>
    <n v="11.43000068295088"/>
    <n v="60.616404819256651"/>
    <n v="53.414088756324993"/>
    <s v="Resto"/>
    <n v="2025"/>
    <n v="2"/>
    <d v="2026-08-03T00:00:00"/>
    <n v="1.0336597699512124"/>
    <s v="28 Accidentes y Enfermedades Total"/>
    <n v="14.28924660620452"/>
    <n v="10.567567712922447"/>
    <n v="27.832180832018427"/>
    <n v="23.669494110283459"/>
    <n v="2.1264433534507059E-4"/>
    <n v="7.8561968956839932E-8"/>
    <m/>
    <m/>
    <m/>
    <m/>
    <n v="1.9505649938519944E-4"/>
    <n v="7.1522460970687963E-8"/>
    <x v="18"/>
    <x v="37"/>
  </r>
  <r>
    <n v="2026"/>
    <n v="6"/>
    <n v="129"/>
    <x v="72"/>
    <s v="Daños"/>
    <n v="208"/>
    <s v="8df66f64b57424391d363fd6b811fed3c430c77597da265025728bd637bad804"/>
    <s v="62494afd1a4895e2be1120874c058412e30b56ad7bf55525b0ac454fd367add2"/>
    <x v="37"/>
    <n v="230167.19630000001"/>
    <n v="168250.55987999999"/>
    <n v="450656.89840000006"/>
    <n v="333004.61886000005"/>
    <n v="175746.80841000006"/>
    <n v="108842.50447000004"/>
    <n v="335717.68932"/>
    <n v="199596.47149999999"/>
    <n v="35563119.782749981"/>
    <n v="35274659.092"/>
    <n v="145.131"/>
    <n v="140.405"/>
    <n v="0"/>
    <n v="0"/>
    <n v="175591.25519999999"/>
    <n v="109572.70974999999"/>
    <n v="204790.47701"/>
    <n v="138600.39637999999"/>
    <n v="0"/>
    <n v="0"/>
    <n v="0"/>
    <n v="0"/>
    <n v="0"/>
    <n v="0"/>
    <s v="Daños"/>
    <s v="Totales"/>
    <s v="Daños Total"/>
    <x v="28"/>
    <x v="0"/>
    <n v="230167.19630000001"/>
    <n v="168250.55987999999"/>
    <n v="558940177.29368985"/>
    <n v="533186385.44996989"/>
    <n v="535437122.91273993"/>
    <n v="512068683.5256899"/>
    <n v="201069995.49796006"/>
    <n v="200376876.12440008"/>
    <n v="90289903.28847003"/>
    <n v="82104617.787379965"/>
    <n v="230167.19630000001"/>
    <n v="168250.55987999999"/>
    <n v="0.11447117991422801"/>
    <n v="8.3967054050460843E-2"/>
    <n v="61916.636420000024"/>
    <n v="36.80025579954107"/>
    <n v="100"/>
    <n v="100"/>
    <n v="100"/>
    <n v="100"/>
    <n v="4.1179218394075262E-2"/>
    <n v="4.2986783405660561E-2"/>
    <n v="3.1555674426684575E-2"/>
    <n v="3.2857029787793895E-2"/>
    <m/>
    <m/>
    <m/>
    <n v="0"/>
    <m/>
    <n v="0"/>
    <m/>
    <n v="0"/>
    <m/>
    <n v="61.468912596035175"/>
    <n v="76.356149457949513"/>
    <n v="64.690723494548209"/>
    <n v="0.19464724405396813"/>
    <n v="60.250901525231271"/>
    <n v="47.756054353933465"/>
    <n v="85.741904488764774"/>
    <n v="79.05656304877013"/>
    <s v="Resto"/>
    <n v="2025"/>
    <n v="2"/>
    <d v="2026-08-03T00:00:00"/>
    <n v="1.0336597699512124"/>
    <s v="38 Daños Total"/>
    <n v="36.80025579954107"/>
    <n v="32.345535519872158"/>
    <n v="61.468912596035189"/>
    <n v="56.210889975582909"/>
    <n v="1.2672029370679476E-3"/>
    <n v="1.3103651030955556E-6"/>
    <m/>
    <m/>
    <m/>
    <m/>
    <n v="9.4247983459766049E-4"/>
    <n v="7.0504661659130135E-7"/>
    <x v="28"/>
    <x v="37"/>
  </r>
  <r>
    <n v="2026"/>
    <n v="6"/>
    <n v="125"/>
    <x v="67"/>
    <s v="Daños Sin Autos"/>
    <n v="238"/>
    <s v="8ae4c23b80d1e7c8ff79e515fe791ebd68190bae842dda7af193db125f700452"/>
    <s v="62494afd1a4895e2be1120874c058412e30b56ad7bf55525b0ac454fd367add2"/>
    <x v="37"/>
    <n v="72435.084950000004"/>
    <n v="70997.719799999992"/>
    <n v="147481.86677000002"/>
    <n v="125929.18147"/>
    <n v="38520.549229999997"/>
    <n v="18598.224129999999"/>
    <n v="62905.412470000003"/>
    <n v="34936.960720000003"/>
    <n v="35563119.782749981"/>
    <n v="35274659.092"/>
    <n v="145.131"/>
    <n v="140.405"/>
    <n v="0"/>
    <n v="0"/>
    <n v="34707.527560000002"/>
    <n v="14017.86112"/>
    <n v="64141.592189999996"/>
    <n v="49728.71501"/>
    <n v="0"/>
    <n v="0"/>
    <n v="0"/>
    <n v="0"/>
    <n v="0"/>
    <n v="0"/>
    <s v="Daños Sin Autos"/>
    <s v="Totales"/>
    <s v="Daños Sin Autos Total"/>
    <x v="34"/>
    <x v="0"/>
    <n v="73788.869449999998"/>
    <n v="71767.872759999998"/>
    <n v="558940177.29368985"/>
    <n v="533186385.44996989"/>
    <n v="535437122.91273993"/>
    <n v="512068683.5256899"/>
    <n v="89202364.570290014"/>
    <n v="95692945.958029971"/>
    <n v="24696454.174569987"/>
    <n v="24212646.750889998"/>
    <n v="73788.869449999998"/>
    <n v="71767.872759999998"/>
    <n v="8.1203099602726717E-2"/>
    <n v="7.4193263765898604E-2"/>
    <n v="1437.3651500000124"/>
    <n v="2.0245229762998918"/>
    <n v="98.165326952302294"/>
    <n v="98.926883394502312"/>
    <n v="98.165326952302294"/>
    <n v="98.926883394502312"/>
    <n v="1.2959362717620437E-2"/>
    <n v="1.3528214957520742E-2"/>
    <n v="1.3315741312502412E-2"/>
    <n v="1.3864882208997285E-2"/>
    <m/>
    <m/>
    <m/>
    <n v="0"/>
    <m/>
    <n v="0"/>
    <m/>
    <n v="0"/>
    <m/>
    <n v="107.11950216722114"/>
    <n v="53.179407819552772"/>
    <n v="26.195523155378858"/>
    <n v="0.15597603185345013"/>
    <n v="147.59503081736912"/>
    <n v="28.983007457767009"/>
    <n v="54.110798274525976"/>
    <n v="28.188665476638864"/>
    <s v="Resto"/>
    <n v="2025"/>
    <n v="2"/>
    <d v="2026-08-03T00:00:00"/>
    <n v="1.0336597699512124"/>
    <s v="46 Daños Sin Autos Total"/>
    <n v="2.0245229762998918"/>
    <n v="-1.2977713342608632"/>
    <n v="107.11950216722117"/>
    <n v="100.37492818066913"/>
    <n v="4.1470452443696077E-4"/>
    <n v="6.5939433850903566E-7"/>
    <m/>
    <m/>
    <m/>
    <m/>
    <n v="3.5640861237651956E-4"/>
    <n v="5.5046403882362017E-7"/>
    <x v="34"/>
    <x v="37"/>
  </r>
  <r>
    <n v="2026"/>
    <n v="6"/>
    <n v="109"/>
    <x v="60"/>
    <s v="Total General"/>
    <n v="228"/>
    <s v="9d693eeee1d1899cbc50b6d45df953d3835acf28ee869879b45565fccc814765"/>
    <s v="62494afd1a4895e2be1120874c058412e30b56ad7bf55525b0ac454fd367add2"/>
    <x v="38"/>
    <n v="1582494.71114"/>
    <n v="1851722.72551"/>
    <n v="4653578.2232399993"/>
    <n v="4759572.2291400004"/>
    <n v="341391.63523999997"/>
    <n v="4217825.5410599997"/>
    <n v="2247503.2720399997"/>
    <n v="6328654.9817500003"/>
    <n v="35563119.782749981"/>
    <n v="35274659.092"/>
    <n v="145.131"/>
    <n v="140.405"/>
    <n v="0"/>
    <n v="0"/>
    <n v="-11779.24877"/>
    <n v="18400.134600000001"/>
    <n v="19845.989510000003"/>
    <n v="61857.627840000001"/>
    <n v="0"/>
    <n v="0"/>
    <n v="0"/>
    <n v="0"/>
    <n v="0"/>
    <n v="0"/>
    <s v="Total General"/>
    <s v="Totales"/>
    <s v="Total General"/>
    <x v="0"/>
    <x v="0"/>
    <n v="1582494.71114"/>
    <n v="1851722.72551"/>
    <n v="558940177.29368985"/>
    <n v="533186385.44996989"/>
    <n v="535437122.91273993"/>
    <n v="512068683.5256899"/>
    <n v="558940177.29368985"/>
    <n v="533186385.44996989"/>
    <n v="290994775.94425023"/>
    <n v="269811598.98249996"/>
    <n v="1582494.71114"/>
    <n v="1851722.72551"/>
    <n v="0.28312416523754264"/>
    <n v="0.34729369992207942"/>
    <n v="-269228.01436999999"/>
    <n v="-14.539326577409117"/>
    <n v="100"/>
    <n v="100"/>
    <n v="100"/>
    <n v="100"/>
    <n v="0.28312416523754264"/>
    <n v="0.29555192261069629"/>
    <n v="0.34729369992207942"/>
    <n v="0.36161608492840025"/>
    <m/>
    <m/>
    <m/>
    <n v="0"/>
    <m/>
    <n v="0"/>
    <m/>
    <n v="0"/>
    <m/>
    <n v="-91.905980180626358"/>
    <n v="21.573003235762332"/>
    <n v="227.77846180498375"/>
    <n v="0.11731881925791168"/>
    <n v="-164.01718805904821"/>
    <n v="-67.916665732262899"/>
    <n v="-59.353295355037197"/>
    <n v="29.745942808530433"/>
    <s v="Resto"/>
    <n v="2025"/>
    <n v="2"/>
    <d v="2026-08-03T00:00:00"/>
    <n v="1.0336597699512124"/>
    <s v="10 Total General"/>
    <n v="-14.539326577409117"/>
    <n v="-17.322240927859156"/>
    <n v="-91.905980180626372"/>
    <n v="-92.169551283053536"/>
    <n v="1.308540491292115E-2"/>
    <n v="8.0159292941455333E-6"/>
    <n v="596547.58557"/>
    <n v="614219.06672999996"/>
    <n v="1.677433220747291E-3"/>
    <n v="1.7383815467790649E-3"/>
    <n v="1.3470686570751086E-2"/>
    <n v="1.2061291400556734E-5"/>
    <x v="0"/>
    <x v="38"/>
  </r>
  <r>
    <n v="2026"/>
    <n v="6"/>
    <n v="98"/>
    <x v="58"/>
    <s v="Total General Sin Pensiones"/>
    <n v="205"/>
    <s v="f8809aff4d69bece79dabe35be0c708b890d7eafb841f121330667b77d2e2590"/>
    <s v="62494afd1a4895e2be1120874c058412e30b56ad7bf55525b0ac454fd367add2"/>
    <x v="38"/>
    <n v="1394747.67365"/>
    <n v="1790791.82225"/>
    <n v="3108539.85201"/>
    <n v="3448374.7271999996"/>
    <n v="171999.61346999998"/>
    <n v="366442.51085000002"/>
    <n v="500459.89582000003"/>
    <n v="868521.18527999986"/>
    <n v="35563119.782749981"/>
    <n v="35274659.092"/>
    <n v="145.131"/>
    <n v="140.405"/>
    <n v="0"/>
    <n v="0"/>
    <n v="214796.12065"/>
    <n v="228042.92621999999"/>
    <n v="1419725.3539200001"/>
    <n v="1546957.3708199998"/>
    <n v="1241992.2589400001"/>
    <n v="1404785.8520499999"/>
    <n v="4098.7827200000002"/>
    <n v="4285.0947000000006"/>
    <n v="44155.351420000006"/>
    <n v="67669.440440000006"/>
    <s v="Total General Sin Pensiones"/>
    <s v="Totales"/>
    <s v="Total General Sin Pensiones"/>
    <x v="1"/>
    <x v="0"/>
    <n v="1394747.67365"/>
    <n v="1790791.82225"/>
    <n v="558940177.29368985"/>
    <n v="533186385.44996989"/>
    <n v="535437122.91273993"/>
    <n v="512068683.5256899"/>
    <n v="535437122.91273993"/>
    <n v="512068683.5256899"/>
    <n v="272087211.59836"/>
    <n v="252694789.22596997"/>
    <n v="1394747.67365"/>
    <n v="1790791.82225"/>
    <n v="0.26048766773261289"/>
    <n v="0.34971711410275258"/>
    <n v="-396044.14859999996"/>
    <n v="-22.115588405044161"/>
    <n v="100"/>
    <n v="100"/>
    <n v="100"/>
    <n v="100"/>
    <n v="0.24953433843370737"/>
    <n v="0.26048766773261289"/>
    <n v="0.33586600691964485"/>
    <n v="0.34971711410275258"/>
    <n v="0.23195856353471542"/>
    <n v="7.6550215601468071E-4"/>
    <n v="8.2465988125362006E-3"/>
    <n v="-162793.59310999978"/>
    <n v="-11.588498906964039"/>
    <n v="-186.3119800000004"/>
    <n v="-4.3479081104088602"/>
    <n v="-23514.089019999999"/>
    <n v="-34.748460851910068"/>
    <n v="-53.062319906325904"/>
    <n v="12.3319519881244"/>
    <n v="20.462596841077353"/>
    <n v="6.3214883367578564E-2"/>
    <n v="-5.8089087829106383"/>
    <n v="-8.2246621206218169"/>
    <n v="15.129413590940457"/>
    <n v="14.741383991668799"/>
    <s v="Resto"/>
    <n v="2025"/>
    <n v="2"/>
    <d v="2026-08-03T00:00:00"/>
    <n v="1.0336597699512124"/>
    <s v="11 Total General Sin Pensiones"/>
    <n v="-22.115588405044161"/>
    <n v="-24.651791760617805"/>
    <n v="-53.062319906325904"/>
    <n v="-54.5907836812789"/>
    <n v="8.7409087588480039E-3"/>
    <n v="6.7853825040776148E-6"/>
    <m/>
    <m/>
    <m/>
    <m/>
    <n v="9.7596953869536745E-3"/>
    <n v="1.2230205989635768E-5"/>
    <x v="1"/>
    <x v="38"/>
  </r>
  <r>
    <n v="2026"/>
    <n v="6"/>
    <n v="9"/>
    <x v="16"/>
    <s v="Accidentes y Enfermedades Total"/>
    <n v="9"/>
    <s v="19581e27de7ced00ff1ce50b2047e7a567c76b1cbaebabe5ef03f7c3017bb5b7"/>
    <s v="62494afd1a4895e2be1120874c058412e30b56ad7bf55525b0ac454fd367add2"/>
    <x v="38"/>
    <n v="17254.391600000003"/>
    <n v="17428.810170000001"/>
    <n v="66471.065310000005"/>
    <n v="59869.993229999993"/>
    <n v="18977.457409999995"/>
    <n v="12359.749459999997"/>
    <n v="30464.843910000011"/>
    <n v="19436.472779999989"/>
    <n v="35563119.782749981"/>
    <n v="35274659.092"/>
    <n v="145.131"/>
    <n v="140.405"/>
    <n v="0"/>
    <n v="0"/>
    <n v="18977.457409999999"/>
    <n v="12359.749460000001"/>
    <n v="23832.2798"/>
    <n v="26853.776579999998"/>
    <n v="0"/>
    <n v="0"/>
    <n v="0"/>
    <n v="0"/>
    <n v="0"/>
    <n v="0"/>
    <s v="Accidentes y Enfermedades Total"/>
    <s v="Totales"/>
    <s v="Accidentes y Enfermedades Total"/>
    <x v="18"/>
    <x v="0"/>
    <n v="2096632.9897100001"/>
    <n v="1704189.54003"/>
    <n v="558940177.29368985"/>
    <n v="533186385.44996989"/>
    <n v="535437122.91273993"/>
    <n v="512068683.5256899"/>
    <n v="104862690.40417002"/>
    <n v="96161356.508719951"/>
    <n v="73824842.736680001"/>
    <n v="63674470.30387"/>
    <n v="17254.391600000003"/>
    <n v="17428.810170000001"/>
    <n v="1.6454271327100964E-2"/>
    <n v="1.812454691029608E-2"/>
    <n v="-174.418569999998"/>
    <n v="-1.0007485783523062"/>
    <n v="100"/>
    <n v="100"/>
    <n v="0.82295717393946843"/>
    <n v="1.0227037404356554"/>
    <n v="3.0869835987714024E-3"/>
    <n v="3.2224869852387778E-3"/>
    <n v="3.2688025511550477E-3"/>
    <n v="3.4036079007994284E-3"/>
    <m/>
    <m/>
    <m/>
    <n v="0"/>
    <m/>
    <n v="0"/>
    <m/>
    <n v="0"/>
    <m/>
    <n v="53.542411773126666"/>
    <n v="109.98624495111142"/>
    <n v="70.915623840316329"/>
    <n v="2.5706058701254794E-2"/>
    <n v="53.542411773126645"/>
    <n v="-11.251664252879545"/>
    <n v="79.629215372001454"/>
    <n v="46.026112651898742"/>
    <s v="Resto"/>
    <n v="2025"/>
    <n v="2"/>
    <d v="2026-08-03T00:00:00"/>
    <n v="1.0336597699512124"/>
    <s v="28 Accidentes y Enfermedades Total"/>
    <n v="-1.0007485783523062"/>
    <n v="-4.2245289024643506"/>
    <n v="53.542411773126666"/>
    <n v="48.542505219462782"/>
    <n v="1.8691010720111803E-4"/>
    <n v="2.707430449058569E-8"/>
    <m/>
    <m/>
    <m/>
    <m/>
    <n v="1.6944588189179402E-4"/>
    <n v="3.2849920070352321E-8"/>
    <x v="18"/>
    <x v="38"/>
  </r>
  <r>
    <n v="2026"/>
    <n v="6"/>
    <n v="107"/>
    <x v="71"/>
    <s v="Daños"/>
    <n v="70"/>
    <s v="ff5a1ae012afa5d4c889c50ad427aaf545d31a4fac04ffc1c4d03d403ba4250a"/>
    <s v="62494afd1a4895e2be1120874c058412e30b56ad7bf55525b0ac454fd367add2"/>
    <x v="38"/>
    <n v="189836.06152000002"/>
    <n v="455455.20262"/>
    <n v="182147.94757000002"/>
    <n v="1437413.5540299998"/>
    <n v="-12521.389849999994"/>
    <n v="669564.79553999985"/>
    <n v="344456.45750000014"/>
    <n v="1291847.0247000004"/>
    <n v="35563119.782749981"/>
    <n v="35274659.092"/>
    <n v="145.131"/>
    <n v="140.405"/>
    <n v="0"/>
    <n v="0"/>
    <n v="4984.2539100000004"/>
    <n v="557258.72574999998"/>
    <n v="185219.55455999999"/>
    <n v="576509.94330999989"/>
    <n v="0"/>
    <n v="0"/>
    <n v="0"/>
    <n v="0"/>
    <n v="0"/>
    <n v="0"/>
    <s v="Daños"/>
    <s v="Totales"/>
    <s v="Daños Total"/>
    <x v="28"/>
    <x v="0"/>
    <n v="189836.06152000002"/>
    <n v="455455.20262"/>
    <n v="558940177.29368985"/>
    <n v="533186385.44996989"/>
    <n v="535437122.91273993"/>
    <n v="512068683.5256899"/>
    <n v="201069995.49796006"/>
    <n v="200376876.12440008"/>
    <n v="90289903.28847003"/>
    <n v="82104617.787379965"/>
    <n v="189836.06152000002"/>
    <n v="455455.20262"/>
    <n v="9.4412923743227503E-2"/>
    <n v="0.22729928294582233"/>
    <n v="-265619.14110000001"/>
    <n v="-58.319487750283535"/>
    <n v="100"/>
    <n v="100"/>
    <n v="100"/>
    <n v="100"/>
    <n v="3.3963574141182631E-2"/>
    <n v="3.5454407884030398E-2"/>
    <n v="8.5421386413613978E-2"/>
    <n v="8.8944162623674744E-2"/>
    <m/>
    <m/>
    <m/>
    <n v="0"/>
    <m/>
    <n v="0"/>
    <m/>
    <n v="0"/>
    <m/>
    <n v="-101.87007888309026"/>
    <n v="-6.5958963485348185"/>
    <n v="147.01002243213762"/>
    <n v="-1.3867984563008131E-2"/>
    <n v="-99.105576336504768"/>
    <n v="-67.872270598392078"/>
    <n v="2.6909976766980086"/>
    <n v="96.66073104490269"/>
    <s v="Resto"/>
    <n v="2025"/>
    <n v="2"/>
    <d v="2026-08-03T00:00:00"/>
    <n v="1.0336597699512124"/>
    <s v="38 Daños Total"/>
    <n v="-58.319487750283535"/>
    <n v="-59.67675877364973"/>
    <n v="-101.87007888309026"/>
    <n v="-101.80918222557752"/>
    <n v="5.1218213892008303E-4"/>
    <n v="8.9138001697444924E-7"/>
    <m/>
    <m/>
    <m/>
    <m/>
    <n v="4.068211706157082E-3"/>
    <n v="5.1664964027684993E-6"/>
    <x v="28"/>
    <x v="38"/>
  </r>
  <r>
    <n v="2026"/>
    <n v="6"/>
    <n v="123"/>
    <x v="18"/>
    <s v="Daños Sin Autos"/>
    <n v="236"/>
    <s v="9a049b03f6fc40bfcf2f136320359257ed4af8513f71aa6fef47f17059bbae23"/>
    <s v="62494afd1a4895e2be1120874c058412e30b56ad7bf55525b0ac454fd367add2"/>
    <x v="38"/>
    <n v="67500.163120000012"/>
    <n v="41811.246420000003"/>
    <n v="165148.04985000001"/>
    <n v="109486.63616000002"/>
    <n v="62156.575510000017"/>
    <n v="13589.457159999998"/>
    <n v="93904.584029999998"/>
    <n v="64216.92211"/>
    <n v="35563119.782749981"/>
    <n v="35274659.092"/>
    <n v="145.131"/>
    <n v="140.405"/>
    <n v="0"/>
    <n v="0"/>
    <n v="6451.4662500000004"/>
    <n v="1166.5903600000001"/>
    <n v="12080.69651"/>
    <n v="8481.5305700000008"/>
    <n v="0"/>
    <n v="0"/>
    <n v="0"/>
    <n v="0"/>
    <n v="0"/>
    <n v="0"/>
    <s v="Daños Sin Autos"/>
    <s v="Totales"/>
    <s v="Daños Sin Autos Total"/>
    <x v="34"/>
    <x v="0"/>
    <n v="67500.163120000012"/>
    <n v="41811.246420000003"/>
    <n v="558940177.29368985"/>
    <n v="533186385.44996989"/>
    <n v="535437122.91273993"/>
    <n v="512068683.5256899"/>
    <n v="89202364.570290014"/>
    <n v="95692945.958029971"/>
    <n v="24696454.174569987"/>
    <n v="24212646.750889998"/>
    <n v="67500.163120000012"/>
    <n v="41811.246420000003"/>
    <n v="7.5670822679606189E-2"/>
    <n v="4.3693133283134601E-2"/>
    <n v="25688.916700000009"/>
    <n v="61.440207837745689"/>
    <n v="100"/>
    <n v="100"/>
    <n v="100"/>
    <n v="100"/>
    <n v="1.207645573929331E-2"/>
    <n v="1.2606552708337425E-2"/>
    <n v="7.8417693251327854E-3"/>
    <n v="8.1651637300140384E-3"/>
    <m/>
    <m/>
    <m/>
    <n v="0"/>
    <m/>
    <n v="0"/>
    <m/>
    <n v="0"/>
    <m/>
    <n v="357.38821483580159"/>
    <n v="92.083593041841539"/>
    <n v="32.501918319994431"/>
    <n v="0.2516821851049485"/>
    <n v="453.01899203075874"/>
    <n v="42.435335347733094"/>
    <n v="53.403098444362797"/>
    <n v="13.754479222492504"/>
    <s v="Resto"/>
    <n v="2025"/>
    <n v="2"/>
    <d v="2026-08-03T00:00:00"/>
    <n v="1.0336597699512124"/>
    <s v="46 Daños Sin Autos Total"/>
    <n v="61.440207837745689"/>
    <n v="56.1831199499672"/>
    <n v="357.38821483580165"/>
    <n v="342.49396961380222"/>
    <n v="4.6438009617509899E-4"/>
    <n v="5.7260734050084029E-7"/>
    <m/>
    <m/>
    <m/>
    <m/>
    <n v="3.0987241886309448E-4"/>
    <n v="1.9090898960977647E-7"/>
    <x v="34"/>
    <x v="38"/>
  </r>
  <r>
    <n v="2026"/>
    <n v="6"/>
    <n v="76"/>
    <x v="15"/>
    <s v="Total General"/>
    <n v="48"/>
    <s v="98010bd9270f9b100b6214a21754fd33bdc8d41b2bc9f9dd16ff54d3c34ffd71"/>
    <s v="62494afd1a4895e2be1120874c058412e30b56ad7bf55525b0ac454fd367add2"/>
    <x v="39"/>
    <n v="1547102.12528"/>
    <n v="1710707.5392100001"/>
    <n v="2539490.9518300006"/>
    <n v="2798289.4503699997"/>
    <n v="217677.30605000007"/>
    <n v="639730.48316000006"/>
    <n v="1536306.28669"/>
    <n v="1295647.4983000001"/>
    <n v="35563119.782749981"/>
    <n v="35274659.092"/>
    <n v="145.131"/>
    <n v="140.405"/>
    <n v="0"/>
    <n v="0"/>
    <n v="12245.480740000001"/>
    <n v="16151.48747"/>
    <n v="-17608.73099"/>
    <n v="-18265.108090000002"/>
    <n v="0"/>
    <n v="0"/>
    <n v="0"/>
    <n v="0"/>
    <n v="0"/>
    <n v="0"/>
    <s v="Total General"/>
    <s v="Totales"/>
    <s v="Total General"/>
    <x v="0"/>
    <x v="0"/>
    <n v="1547102.12528"/>
    <n v="1710707.5392100001"/>
    <n v="558940177.29368985"/>
    <n v="533186385.44996989"/>
    <n v="535437122.91273993"/>
    <n v="512068683.5256899"/>
    <n v="558940177.29368985"/>
    <n v="533186385.44996989"/>
    <n v="290994775.94425023"/>
    <n v="269811598.98249996"/>
    <n v="1547102.12528"/>
    <n v="1710707.5392100001"/>
    <n v="0.2767920768857326"/>
    <n v="0.32084606544600525"/>
    <n v="-163605.41393000004"/>
    <n v="-9.563610972659454"/>
    <n v="100"/>
    <n v="100"/>
    <n v="100"/>
    <n v="100"/>
    <n v="0.2767920768857326"/>
    <n v="0.28894188674552007"/>
    <n v="0.32084606544600525"/>
    <n v="0.33407775055319816"/>
    <m/>
    <m/>
    <m/>
    <n v="0"/>
    <m/>
    <n v="0"/>
    <m/>
    <n v="0"/>
    <m/>
    <n v="-65.973591726508701"/>
    <n v="14.070002393061417"/>
    <n v="37.39566632502396"/>
    <n v="7.4804540852548992E-2"/>
    <n v="-24.183572796345043"/>
    <n v="-3.593611911661021"/>
    <n v="-69.542096741407491"/>
    <n v="-88.428096841336554"/>
    <s v="Resto"/>
    <n v="2025"/>
    <n v="2"/>
    <d v="2026-08-03T00:00:00"/>
    <n v="1.0336597699512124"/>
    <s v="10 Total General"/>
    <n v="-9.563610972659454"/>
    <n v="-12.508552952961457"/>
    <n v="-65.973591726508701"/>
    <n v="-67.081616927882081"/>
    <n v="7.1407991406361084E-3"/>
    <n v="7.6613853826717299E-6"/>
    <n v="372405.15094000002"/>
    <n v="423444.72811000003"/>
    <n v="1.0471667086998269E-3"/>
    <n v="1.1984461917573179E-3"/>
    <n v="7.9198041978206565E-3"/>
    <n v="1.0294219771218227E-5"/>
    <x v="0"/>
    <x v="39"/>
  </r>
  <r>
    <n v="2026"/>
    <n v="6"/>
    <n v="106"/>
    <x v="63"/>
    <s v="Total General Sin Pensiones"/>
    <n v="227"/>
    <s v="dfe62e836a0a6f2633422230c81287700a56e2639652c73f264e6562220c207a"/>
    <s v="62494afd1a4895e2be1120874c058412e30b56ad7bf55525b0ac454fd367add2"/>
    <x v="39"/>
    <n v="1328865.4243900001"/>
    <n v="1197283.1268800001"/>
    <n v="2686245.9736799998"/>
    <n v="2365501.5840300005"/>
    <n v="222986.96328999999"/>
    <n v="101069.80686"/>
    <n v="474290.28090999997"/>
    <n v="261758.06217999998"/>
    <n v="35563119.782749981"/>
    <n v="35274659.092"/>
    <n v="145.131"/>
    <n v="140.405"/>
    <n v="0"/>
    <n v="0"/>
    <n v="213187.48809"/>
    <n v="128135.33773999999"/>
    <n v="713404.96915999998"/>
    <n v="906121.61523999996"/>
    <n v="236422.91110999999"/>
    <n v="237478.87198"/>
    <n v="1075503.04938"/>
    <n v="951896.35109999997"/>
    <n v="13967.638660000001"/>
    <n v="7907.9038"/>
    <s v="Total General Sin Pensiones"/>
    <s v="Totales"/>
    <s v="Total General Sin Pensiones"/>
    <x v="1"/>
    <x v="0"/>
    <n v="1328865.4243900001"/>
    <n v="1197283.1268800001"/>
    <n v="558940177.29368985"/>
    <n v="533186385.44996989"/>
    <n v="535437122.91273993"/>
    <n v="512068683.5256899"/>
    <n v="535437122.91273993"/>
    <n v="512068683.5256899"/>
    <n v="272087211.59836"/>
    <n v="252694789.22596997"/>
    <n v="1328865.4243900001"/>
    <n v="1197283.1268800001"/>
    <n v="0.2481832819437447"/>
    <n v="0.23381299528736632"/>
    <n v="131582.29750999995"/>
    <n v="10.99007365558473"/>
    <n v="100"/>
    <n v="100"/>
    <n v="100"/>
    <n v="100"/>
    <n v="0.23774734370039038"/>
    <n v="0.2481832819437447"/>
    <n v="0.22455245661788265"/>
    <n v="0.23381299528736632"/>
    <n v="4.4155121300494843E-2"/>
    <n v="0.20086449059216138"/>
    <n v="2.60864218454205E-3"/>
    <n v="-1055.9608700000099"/>
    <n v="-0.44465465967387097"/>
    <n v="123606.69828000001"/>
    <n v="12.985310652484539"/>
    <n v="6059.7348600000005"/>
    <n v="76.628838858661894"/>
    <n v="120.62668389074629"/>
    <n v="16.78025172431283"/>
    <n v="8.4415961931558989"/>
    <n v="8.1954224154849625E-2"/>
    <n v="66.376810527147256"/>
    <n v="-21.268298078173096"/>
    <n v="29.883095479558829"/>
    <n v="14.141075059340839"/>
    <s v="Resto"/>
    <n v="2025"/>
    <n v="2"/>
    <d v="2026-08-03T00:00:00"/>
    <n v="1.0336597699512124"/>
    <s v="11 Total General Sin Pensiones"/>
    <n v="10.99007365558473"/>
    <n v="7.3758279872141355"/>
    <n v="120.62668389074626"/>
    <n v="113.44226630892254"/>
    <n v="7.5534598485450452E-3"/>
    <n v="6.159494143636827E-6"/>
    <m/>
    <m/>
    <m/>
    <m/>
    <n v="6.6949147711202976E-3"/>
    <n v="5.4668516765249984E-6"/>
    <x v="1"/>
    <x v="39"/>
  </r>
  <r>
    <n v="2026"/>
    <n v="6"/>
    <n v="106"/>
    <x v="63"/>
    <s v="Accidentes y Enfermedades Total"/>
    <n v="227"/>
    <s v="dfe62e836a0a6f2633422230c81287700a56e2639652c73f264e6562220c207a"/>
    <s v="62494afd1a4895e2be1120874c058412e30b56ad7bf55525b0ac454fd367add2"/>
    <x v="39"/>
    <n v="2971.8252400000001"/>
    <n v="0"/>
    <n v="2989.8792400000002"/>
    <n v="0.16563999999999998"/>
    <n v="579.71064000000001"/>
    <n v="1.439E-2"/>
    <n v="583.24451999999997"/>
    <n v="1.9949999999999999E-2"/>
    <n v="35563119.782749981"/>
    <n v="35274659.092"/>
    <n v="145.131"/>
    <n v="140.405"/>
    <n v="0"/>
    <n v="0"/>
    <n v="579.71064000000001"/>
    <n v="1.1990000000000001E-2"/>
    <n v="2563.89608"/>
    <n v="3.832E-2"/>
    <n v="0"/>
    <n v="0"/>
    <n v="0"/>
    <n v="0"/>
    <n v="0"/>
    <n v="0"/>
    <s v="Accidentes y Enfermedades Total"/>
    <s v="Totales"/>
    <s v="Accidentes y Enfermedades Total"/>
    <x v="18"/>
    <x v="0"/>
    <n v="1328865.4243900001"/>
    <n v="1197283.1268800001"/>
    <n v="558940177.29368985"/>
    <n v="533186385.44996989"/>
    <n v="535437122.91273993"/>
    <n v="512068683.5256899"/>
    <n v="104862690.40417002"/>
    <n v="96161356.508719951"/>
    <n v="73824842.736680001"/>
    <n v="63674470.30387"/>
    <n v="2971.8252400000001"/>
    <n v="0"/>
    <n v="2.8340158244517261E-3"/>
    <m/>
    <m/>
    <m/>
    <n v="100"/>
    <m/>
    <n v="0.22363628291135507"/>
    <m/>
    <n v="5.3168932217203678E-4"/>
    <n v="5.5502786654639891E-4"/>
    <m/>
    <m/>
    <m/>
    <m/>
    <m/>
    <n v="0"/>
    <m/>
    <n v="0"/>
    <m/>
    <n v="0"/>
    <m/>
    <n v="4028465.9485753998"/>
    <n v="19.506888635214633"/>
    <m/>
    <n v="7.8525143909581249E-4"/>
    <n v="4834851.1259382814"/>
    <n v="6690651.7745302711"/>
    <n v="22.610535759312057"/>
    <n v="31.289144050104383"/>
    <s v="Resto"/>
    <n v="2025"/>
    <n v="2"/>
    <d v="2026-08-03T00:00:00"/>
    <n v="1.0336597699512124"/>
    <s v="28 Accidentes y Enfermedades Total"/>
    <m/>
    <m/>
    <n v="4028465.9485753998"/>
    <n v="3897281.0006802757"/>
    <n v="8.4072467721188281E-6"/>
    <n v="8.0316456932427971E-10"/>
    <m/>
    <m/>
    <m/>
    <m/>
    <n v="4.6879938283495217E-10"/>
    <m/>
    <x v="18"/>
    <x v="39"/>
  </r>
  <r>
    <n v="2026"/>
    <n v="6"/>
    <n v="102"/>
    <x v="36"/>
    <s v="Daños"/>
    <n v="224"/>
    <s v="84a5092e4a5b6fe968fd523fb2fc917dbffae44105f82b6b94c8ed5b9a800223"/>
    <s v="62494afd1a4895e2be1120874c058412e30b56ad7bf55525b0ac454fd367add2"/>
    <x v="39"/>
    <n v="185293.45986999999"/>
    <n v="220672.46857"/>
    <n v="294034.91798000003"/>
    <n v="354325.00573000003"/>
    <n v="63612.610930000003"/>
    <n v="119475.68799000002"/>
    <n v="135200.68581"/>
    <n v="165706.68646"/>
    <n v="35563119.782749981"/>
    <n v="35274659.092"/>
    <n v="145.131"/>
    <n v="140.405"/>
    <n v="4320.4513099999995"/>
    <n v="-5468.3426799999997"/>
    <n v="16890.649140000001"/>
    <n v="17557.833360000001"/>
    <n v="31026.64084"/>
    <n v="38969.685010000001"/>
    <n v="0"/>
    <n v="0"/>
    <n v="0"/>
    <n v="0"/>
    <n v="0"/>
    <n v="0"/>
    <s v="Daños"/>
    <s v="Totales"/>
    <s v="Daños Total"/>
    <x v="28"/>
    <x v="0"/>
    <n v="185293.45986999999"/>
    <n v="220672.46857"/>
    <n v="558940177.29368985"/>
    <n v="533186385.44996989"/>
    <n v="535437122.91273993"/>
    <n v="512068683.5256899"/>
    <n v="201069995.49796006"/>
    <n v="200376876.12440008"/>
    <n v="90289903.28847003"/>
    <n v="82104617.787379965"/>
    <n v="185293.45986999999"/>
    <n v="220672.46857"/>
    <n v="9.2153709662702948E-2"/>
    <n v="0.11012870987817966"/>
    <n v="-35379.008700000006"/>
    <n v="-16.032361866100821"/>
    <n v="100"/>
    <n v="100"/>
    <n v="100"/>
    <n v="100"/>
    <n v="3.3150857175300044E-2"/>
    <n v="3.4606016643376668E-2"/>
    <n v="4.1387491239816401E-2"/>
    <n v="4.3094310523078314E-2"/>
    <m/>
    <m/>
    <m/>
    <n v="0"/>
    <m/>
    <n v="0"/>
    <m/>
    <n v="0"/>
    <m/>
    <n v="-46.756857399034772"/>
    <n v="34.330737293496469"/>
    <n v="54.141637497520847"/>
    <n v="7.0453736922014509E-2"/>
    <n v="-3.799923409228656"/>
    <n v="-20.382623487877151"/>
    <n v="54.439180919077543"/>
    <n v="45.055107208319725"/>
    <s v="Resto"/>
    <n v="2025"/>
    <n v="2"/>
    <d v="2026-08-03T00:00:00"/>
    <n v="1.0336597699512124"/>
    <s v="38 Daños Total"/>
    <n v="-16.032361866100821"/>
    <n v="-18.766657487441591"/>
    <n v="-46.756857399034772"/>
    <n v="-48.490650261566969"/>
    <n v="8.2679731074275075E-4"/>
    <n v="8.4923062045977506E-7"/>
    <m/>
    <m/>
    <m/>
    <m/>
    <n v="1.0028214441512614E-3"/>
    <n v="1.2128332739432266E-6"/>
    <x v="28"/>
    <x v="39"/>
  </r>
  <r>
    <n v="2026"/>
    <n v="6"/>
    <n v="128"/>
    <x v="73"/>
    <s v="Daños Sin Autos"/>
    <n v="267"/>
    <s v="8acc23987b8960d83c44541f9f0eb46454cea080ea94d916f56fccf033db866f"/>
    <s v="62494afd1a4895e2be1120874c058412e30b56ad7bf55525b0ac454fd367add2"/>
    <x v="39"/>
    <n v="56655.80042"/>
    <n v="57592.95465"/>
    <n v="118809.47762999999"/>
    <n v="105524.52160000001"/>
    <n v="9602.7232699999986"/>
    <n v="4596.9853299999995"/>
    <n v="25353.552140000003"/>
    <n v="7158.733119999999"/>
    <n v="35563119.782749981"/>
    <n v="35274659.092"/>
    <n v="145.131"/>
    <n v="140.405"/>
    <n v="0"/>
    <n v="0"/>
    <n v="9553.6641500000005"/>
    <n v="5179.8507800000007"/>
    <n v="49710.74697"/>
    <n v="49868.052149999996"/>
    <n v="0"/>
    <n v="0"/>
    <n v="0"/>
    <n v="0"/>
    <n v="0"/>
    <n v="0"/>
    <s v="Daños Sin Autos"/>
    <s v="Totales"/>
    <s v="Daños Sin Autos Total"/>
    <x v="34"/>
    <x v="0"/>
    <n v="56717.352930000001"/>
    <n v="57593.781419999999"/>
    <n v="558940177.29368985"/>
    <n v="533186385.44996989"/>
    <n v="535437122.91273993"/>
    <n v="512068683.5256899"/>
    <n v="89202364.570290014"/>
    <n v="95692945.958029971"/>
    <n v="24696454.174569987"/>
    <n v="24212646.750889998"/>
    <n v="56655.80042"/>
    <n v="57592.95465"/>
    <n v="6.3513787659021242E-2"/>
    <n v="6.0185162107204572E-2"/>
    <n v="-937.1542300000001"/>
    <n v="-1.6272029030203639"/>
    <n v="100"/>
    <n v="100"/>
    <n v="99.891474995181866"/>
    <n v="99.998564480435874"/>
    <n v="1.0136290558735545E-2"/>
    <n v="1.0581223825459929E-2"/>
    <n v="1.0801655147551414E-2"/>
    <n v="1.1247115182569182E-2"/>
    <m/>
    <m/>
    <m/>
    <n v="0"/>
    <m/>
    <n v="0"/>
    <m/>
    <n v="0"/>
    <m/>
    <n v="108.89175363106935"/>
    <n v="16.949232380115049"/>
    <n v="7.9818536102835624"/>
    <n v="3.8883004022042776E-2"/>
    <n v="84.438983973974629"/>
    <n v="-0.3154427999851106"/>
    <n v="19.218508536525416"/>
    <n v="10.38711270377943"/>
    <s v="Resto"/>
    <n v="2025"/>
    <n v="2"/>
    <d v="2026-08-03T00:00:00"/>
    <n v="1.0336597699512124"/>
    <s v="46 Daños Sin Autos Total"/>
    <n v="-1.6272029030203639"/>
    <n v="-4.8305835665610539"/>
    <n v="108.89175363106934"/>
    <n v="102.08946860815604"/>
    <n v="3.3408058223178991E-4"/>
    <n v="4.0340012227952393E-7"/>
    <m/>
    <m/>
    <m/>
    <m/>
    <n v="2.9865872132355464E-4"/>
    <n v="3.6222537378704928E-7"/>
    <x v="34"/>
    <x v="39"/>
  </r>
  <r>
    <n v="2026"/>
    <n v="6"/>
    <n v="120"/>
    <x v="56"/>
    <s v="Total General"/>
    <n v="234"/>
    <s v="114bd151f8fb0c58642d2170da4ae7d7c57977260ac2cc8905306cab6b2acabc"/>
    <s v="62494afd1a4895e2be1120874c058412e30b56ad7bf55525b0ac454fd367add2"/>
    <x v="40"/>
    <n v="1534431.5230099999"/>
    <n v="1641820.7880200001"/>
    <n v="3630245.4140400002"/>
    <n v="3481909.9333899999"/>
    <n v="1129225.8498699998"/>
    <n v="1136281.7463000002"/>
    <n v="2350226.51162"/>
    <n v="2367538.3642900004"/>
    <n v="35563119.782749981"/>
    <n v="35274659.092"/>
    <n v="145.131"/>
    <n v="140.405"/>
    <n v="2330.8155499999998"/>
    <n v="1662.4791499999999"/>
    <n v="541693.22460000007"/>
    <n v="566103.93634000001"/>
    <n v="1185238.77275"/>
    <n v="1198840.9219000002"/>
    <n v="1469396.77789"/>
    <n v="1593696.4722199996"/>
    <n v="0"/>
    <n v="0"/>
    <n v="3277.7930000000001"/>
    <n v="309.50900000000001"/>
    <s v="Total General"/>
    <s v="Totales"/>
    <s v="Total General"/>
    <x v="0"/>
    <x v="0"/>
    <n v="1534431.5230099999"/>
    <n v="1641820.7880200001"/>
    <n v="558940177.29368985"/>
    <n v="533186385.44996989"/>
    <n v="535437122.91273993"/>
    <n v="512068683.5256899"/>
    <n v="558940177.29368985"/>
    <n v="533186385.44996989"/>
    <n v="290994775.94425023"/>
    <n v="269811598.98249996"/>
    <n v="1534431.5230099999"/>
    <n v="1641820.7880200001"/>
    <n v="0.27452517914162167"/>
    <n v="0.30792623983345424"/>
    <n v="-107389.26501000021"/>
    <n v="-6.5408640086418561"/>
    <n v="100"/>
    <n v="100"/>
    <n v="100"/>
    <n v="100"/>
    <n v="0.27452517914162167"/>
    <n v="0.28657548334766203"/>
    <n v="0.30792623983345424"/>
    <n v="0.32062511159943485"/>
    <n v="0.26288981139352224"/>
    <m/>
    <n v="5.8643002116445006E-4"/>
    <n v="-124299.69432999962"/>
    <n v="-7.7994584600448835"/>
    <n v="0"/>
    <m/>
    <n v="2968.2840000000001"/>
    <n v="959.02994743286956"/>
    <n v="-0.62096363450139247"/>
    <n v="73.592456420268732"/>
    <n v="69.20863437661373"/>
    <n v="0.38805708666273125"/>
    <n v="-4.3120547611488309"/>
    <n v="-1.1346083455712086"/>
    <n v="45.703299373438426"/>
    <n v="47.220938658216809"/>
    <s v="Resto"/>
    <n v="2025"/>
    <n v="2"/>
    <d v="2026-08-03T00:00:00"/>
    <n v="1.0336597699512124"/>
    <s v="10 Total General"/>
    <n v="-6.5408640086418561"/>
    <n v="-9.5842377654212907"/>
    <n v="-0.62096363450139747"/>
    <n v="-3.8571111554538025"/>
    <n v="1.020789356000444E-2"/>
    <n v="7.5364073982739469E-6"/>
    <n v="874775.82648000005"/>
    <n v="720585.23899999994"/>
    <n v="2.4597837080207832E-3"/>
    <n v="2.0394223335135023E-3"/>
    <n v="9.8546077509063124E-3"/>
    <n v="9.4818569177969997E-6"/>
    <x v="0"/>
    <x v="40"/>
  </r>
  <r>
    <n v="2026"/>
    <n v="6"/>
    <n v="111"/>
    <x v="65"/>
    <s v="Total General Sin Pensiones"/>
    <n v="230"/>
    <s v="a0eaec5a55dc2f5b2ba523018adc485ff620b9d83509b9f37186a7716e438d21"/>
    <s v="62494afd1a4895e2be1120874c058412e30b56ad7bf55525b0ac454fd367add2"/>
    <x v="40"/>
    <n v="1298749.58501"/>
    <n v="1229341.0126700001"/>
    <n v="2778940.26951"/>
    <n v="2543635.2169399997"/>
    <n v="631392.64248000004"/>
    <n v="544298.93353000004"/>
    <n v="1365909.2677900002"/>
    <n v="1172757.0487600002"/>
    <n v="35563119.782749981"/>
    <n v="35274659.092"/>
    <n v="145.131"/>
    <n v="140.405"/>
    <n v="27840.691340000001"/>
    <n v="22928.405489999997"/>
    <n v="567587.77945000003"/>
    <n v="478405.74909"/>
    <n v="929381.99378999998"/>
    <n v="787167.38605999993"/>
    <n v="321292.33116"/>
    <n v="390187.53134999995"/>
    <n v="977539.88959000004"/>
    <n v="839550.00791000004"/>
    <n v="-82.635739999999998"/>
    <n v="-396.52659"/>
    <s v="Total General Sin Pensiones"/>
    <s v="Totales"/>
    <s v="Total General Sin Pensiones"/>
    <x v="1"/>
    <x v="0"/>
    <n v="1298749.58501"/>
    <n v="1229341.0126700001"/>
    <n v="558940177.29368985"/>
    <n v="533186385.44996989"/>
    <n v="535437122.91273993"/>
    <n v="512068683.5256899"/>
    <n v="535437122.91273993"/>
    <n v="512068683.5256899"/>
    <n v="272087211.59836"/>
    <n v="252694789.22596997"/>
    <n v="1298749.58501"/>
    <n v="1229341.0126700001"/>
    <n v="0.24255874862484217"/>
    <n v="0.24007346127979443"/>
    <n v="69408.572339999955"/>
    <n v="5.6459982726234648"/>
    <n v="100"/>
    <n v="100"/>
    <n v="100"/>
    <n v="100"/>
    <n v="0.23235931818291608"/>
    <n v="0.24255874862484217"/>
    <n v="0.23056496681409583"/>
    <n v="0.24007346127979443"/>
    <n v="6.0005613621295535E-2"/>
    <n v="0.1825685683264269"/>
    <n v="-1.5433322880279096E-5"/>
    <n v="-68895.200189999945"/>
    <n v="-17.656945610648091"/>
    <n v="137989.88167999999"/>
    <n v="16.436171803930534"/>
    <n v="313.89085"/>
    <n v="-79.160101217928414"/>
    <n v="16.001080212515184"/>
    <n v="48.615425927172751"/>
    <n v="44.275667037890464"/>
    <n v="0.23205524389438292"/>
    <n v="18.641504733092717"/>
    <n v="18.066628553022923"/>
    <n v="61.07152744969688"/>
    <n v="60.77560599716395"/>
    <s v="Resto"/>
    <n v="2025"/>
    <n v="2"/>
    <d v="2026-08-03T00:00:00"/>
    <n v="1.0336597699512124"/>
    <s v="11 Total General Sin Pensiones"/>
    <n v="5.6459982726234648"/>
    <n v="2.2057753854634772"/>
    <n v="16.001080212515181"/>
    <n v="12.223657710883252"/>
    <n v="7.8141071044558214E-3"/>
    <n v="5.883474653444937E-6"/>
    <m/>
    <m/>
    <m/>
    <m/>
    <n v="7.1990740150852548E-3"/>
    <n v="5.7635266810860946E-6"/>
    <x v="1"/>
    <x v="40"/>
  </r>
  <r>
    <n v="2026"/>
    <n v="6"/>
    <n v="80"/>
    <x v="51"/>
    <s v="Accidentes y Enfermedades Total"/>
    <n v="52"/>
    <s v="41cfc0d1f2d127b04555b7246d84019b4d27710a3f3aff6e7764375b1e06e05d"/>
    <s v="62494afd1a4895e2be1120874c058412e30b56ad7bf55525b0ac454fd367add2"/>
    <x v="40"/>
    <n v="139.90681000000001"/>
    <n v="0"/>
    <n v="139.90681000000001"/>
    <n v="0"/>
    <n v="0.98051999999999995"/>
    <n v="0"/>
    <n v="0.98051999999999995"/>
    <n v="0"/>
    <n v="35563119.782749981"/>
    <n v="35274659.092"/>
    <n v="145.131"/>
    <n v="140.405"/>
    <n v="0"/>
    <n v="0"/>
    <n v="0.98051999999999995"/>
    <n v="0"/>
    <n v="5.2465399999999995"/>
    <n v="0"/>
    <n v="0"/>
    <n v="0"/>
    <n v="0"/>
    <n v="0"/>
    <n v="0"/>
    <n v="0"/>
    <s v="Accidentes y Enfermedades Total"/>
    <s v="Totales"/>
    <s v="Accidentes y Enfermedades Total"/>
    <x v="18"/>
    <x v="0"/>
    <n v="866044.95096000005"/>
    <n v="914305.01283000002"/>
    <n v="558940177.29368985"/>
    <n v="533186385.44996989"/>
    <n v="535437122.91273993"/>
    <n v="512068683.5256899"/>
    <n v="104862690.40417002"/>
    <n v="96161356.508719951"/>
    <n v="73824842.736680001"/>
    <n v="63674470.30387"/>
    <n v="139.90681000000001"/>
    <n v="0"/>
    <n v="1.3341905444229992E-4"/>
    <m/>
    <m/>
    <m/>
    <n v="100"/>
    <m/>
    <n v="1.6154682253492158E-2"/>
    <m/>
    <n v="2.5030730601154705E-5"/>
    <n v="2.6129456478272723E-5"/>
    <m/>
    <m/>
    <m/>
    <m/>
    <m/>
    <n v="0"/>
    <m/>
    <n v="0"/>
    <m/>
    <n v="0"/>
    <m/>
    <m/>
    <n v="0.70083793633776648"/>
    <m/>
    <n v="1.3281707940744815E-6"/>
    <m/>
    <m/>
    <n v="18.688888295905492"/>
    <m/>
    <s v="Resto"/>
    <n v="2025"/>
    <n v="2"/>
    <d v="2026-08-03T00:00:00"/>
    <n v="1.0336597699512124"/>
    <s v="28 Accidentes y Enfermedades Total"/>
    <m/>
    <m/>
    <m/>
    <m/>
    <n v="3.9340420878334277E-7"/>
    <n v="1.7800644088277391E-12"/>
    <m/>
    <m/>
    <m/>
    <m/>
    <n v="0"/>
    <m/>
    <x v="18"/>
    <x v="40"/>
  </r>
  <r>
    <n v="2026"/>
    <n v="6"/>
    <n v="130"/>
    <x v="57"/>
    <s v="Daños"/>
    <n v="282"/>
    <s v="27e1615212f3c6ea846ed6c412df1361ce97f006ee20bb5aa2483a3b61d5cadd"/>
    <s v="62494afd1a4895e2be1120874c058412e30b56ad7bf55525b0ac454fd367add2"/>
    <x v="40"/>
    <n v="117392.26604999999"/>
    <n v="49226.622719999999"/>
    <n v="183824.57639"/>
    <n v="79531.122470000002"/>
    <n v="51176.123400000011"/>
    <n v="20281.533489999994"/>
    <n v="87128.496180000002"/>
    <n v="29766.691350000001"/>
    <n v="35563119.782749981"/>
    <n v="35274659.092"/>
    <n v="145.131"/>
    <n v="140.405"/>
    <n v="0"/>
    <n v="0"/>
    <n v="21148.4771"/>
    <n v="6622.3992900000003"/>
    <n v="39623.628810000002"/>
    <n v="12211.49583"/>
    <n v="0"/>
    <n v="0"/>
    <n v="0"/>
    <n v="0"/>
    <n v="0"/>
    <n v="0"/>
    <s v="Daños"/>
    <s v="Totales"/>
    <s v="Daños Total"/>
    <x v="28"/>
    <x v="0"/>
    <n v="117392.26604999999"/>
    <n v="49226.622719999999"/>
    <n v="558940177.29368985"/>
    <n v="533186385.44996989"/>
    <n v="535437122.91273993"/>
    <n v="512068683.5256899"/>
    <n v="201069995.49796006"/>
    <n v="200376876.12440008"/>
    <n v="90289903.28847003"/>
    <n v="82104617.787379965"/>
    <n v="117392.26604999999"/>
    <n v="49226.622719999999"/>
    <n v="5.8383781110290515E-2"/>
    <n v="2.4567017747815677E-2"/>
    <n v="68165.643329999992"/>
    <n v="138.47312605157728"/>
    <n v="100"/>
    <n v="100"/>
    <n v="100"/>
    <n v="100"/>
    <n v="2.1002653024228268E-2"/>
    <n v="2.1924566121115097E-2"/>
    <n v="9.232535575426663E-3"/>
    <n v="9.6132851517232755E-3"/>
    <m/>
    <m/>
    <m/>
    <n v="0"/>
    <m/>
    <n v="0"/>
    <m/>
    <n v="0"/>
    <m/>
    <n v="152.32866846697215"/>
    <n v="43.594118353761871"/>
    <n v="41.200335040981649"/>
    <n v="5.6679785375886187E-2"/>
    <n v="219.34765896606029"/>
    <n v="224.47809311498577"/>
    <n v="53.373397982828521"/>
    <n v="54.230860675812885"/>
    <s v="Resto"/>
    <n v="2025"/>
    <n v="2"/>
    <d v="2026-08-03T00:00:00"/>
    <n v="1.0336597699512124"/>
    <s v="38 Daños Total"/>
    <n v="138.47312605157728"/>
    <n v="130.70756256948354"/>
    <n v="152.32866846697215"/>
    <n v="144.11191748217286"/>
    <n v="5.168966544919515E-4"/>
    <n v="3.4086658967343156E-7"/>
    <m/>
    <m/>
    <m/>
    <m/>
    <n v="2.2509140986541295E-4"/>
    <n v="6.0353836102149036E-8"/>
    <x v="28"/>
    <x v="40"/>
  </r>
  <r>
    <n v="2026"/>
    <n v="6"/>
    <n v="13"/>
    <x v="7"/>
    <s v="Daños Sin Autos"/>
    <n v="13"/>
    <s v="3fdba35f04dc8c462986c992bcf875546257113072a909c162f7e470e581e278"/>
    <s v="62494afd1a4895e2be1120874c058412e30b56ad7bf55525b0ac454fd367add2"/>
    <x v="40"/>
    <n v="32868.119980000003"/>
    <n v="63664.750830000004"/>
    <n v="87004.063939999993"/>
    <n v="175677.30755"/>
    <n v="10627.33155000001"/>
    <n v="4810.0347800000009"/>
    <n v="13146.610310000004"/>
    <n v="7345.2047700000003"/>
    <n v="35563119.782749981"/>
    <n v="35274659.092"/>
    <n v="145.131"/>
    <n v="140.405"/>
    <n v="1600"/>
    <n v="3227.0411800000002"/>
    <n v="10587.92734"/>
    <n v="4860.5963300000003"/>
    <n v="25735.371790000005"/>
    <n v="41075.257510000003"/>
    <n v="0"/>
    <n v="0"/>
    <n v="0"/>
    <n v="0"/>
    <n v="0"/>
    <n v="0"/>
    <s v="Daños Sin Autos"/>
    <s v="Totales"/>
    <s v="Daños Sin Autos Total"/>
    <x v="34"/>
    <x v="0"/>
    <n v="2672071.2804399999"/>
    <n v="699707.28188999998"/>
    <n v="558940177.29368985"/>
    <n v="533186385.44996989"/>
    <n v="535437122.91273993"/>
    <n v="512068683.5256899"/>
    <n v="89202364.570290014"/>
    <n v="95692945.958029971"/>
    <n v="24696454.174569987"/>
    <n v="24212646.750889998"/>
    <n v="268544.33566000004"/>
    <n v="207141.21080999999"/>
    <n v="3.6846691383500781E-2"/>
    <n v="6.6530244411038164E-2"/>
    <n v="-30796.630850000001"/>
    <n v="-48.373127120585636"/>
    <n v="12.239364460702621"/>
    <n v="30.734951572913427"/>
    <n v="1.2300614965102179"/>
    <n v="9.0987692250441157"/>
    <n v="5.8804361030446659E-3"/>
    <n v="6.1385583056325571E-3"/>
    <n v="1.1940430695032032E-2"/>
    <n v="1.243285381008972E-2"/>
    <m/>
    <m/>
    <m/>
    <n v="0"/>
    <m/>
    <n v="0"/>
    <m/>
    <n v="0"/>
    <m/>
    <n v="120.94084629467083"/>
    <n v="32.333250445923461"/>
    <n v="7.5552558005668402"/>
    <n v="4.3031811266829569E-2"/>
    <n v="117.8318589151385"/>
    <n v="-37.345805358044117"/>
    <n v="41.141536350814064"/>
    <n v="11.833392228439859"/>
    <s v="Resto"/>
    <n v="2025"/>
    <n v="2"/>
    <d v="2026-08-03T00:00:00"/>
    <n v="1.0336597699512124"/>
    <s v="46 Daños Sin Autos Total"/>
    <n v="-48.373127120585636"/>
    <n v="-50.054288286898228"/>
    <n v="120.94084629467083"/>
    <n v="113.74619842764993"/>
    <n v="2.4464688270178602E-4"/>
    <n v="1.3576786659109505E-7"/>
    <m/>
    <m/>
    <m/>
    <m/>
    <n v="4.9720727697142046E-4"/>
    <n v="4.4262734213924743E-7"/>
    <x v="34"/>
    <x v="40"/>
  </r>
  <r>
    <n v="2026"/>
    <n v="6"/>
    <n v="98"/>
    <x v="58"/>
    <s v="Total General"/>
    <n v="205"/>
    <s v="f8809aff4d69bece79dabe35be0c708b890d7eafb841f121330667b77d2e2590"/>
    <s v="62494afd1a4895e2be1120874c058412e30b56ad7bf55525b0ac454fd367add2"/>
    <x v="41"/>
    <n v="1394747.67365"/>
    <n v="1790791.82225"/>
    <n v="3108539.8520099996"/>
    <n v="3448374.7271999996"/>
    <n v="171999.61346999998"/>
    <n v="366442.51085000002"/>
    <n v="500459.89582000003"/>
    <n v="868521.18527999986"/>
    <n v="35563119.782749981"/>
    <n v="35274659.092"/>
    <n v="145.131"/>
    <n v="140.405"/>
    <n v="0"/>
    <n v="0"/>
    <n v="214796.12065"/>
    <n v="228042.92621999999"/>
    <n v="1419725.3539200001"/>
    <n v="1546957.3708199998"/>
    <n v="1241992.2589400001"/>
    <n v="1404785.8520499999"/>
    <n v="4098.7827200000002"/>
    <n v="4285.0947000000006"/>
    <n v="44155.351420000006"/>
    <n v="67669.440440000006"/>
    <s v="Total General"/>
    <s v="Totales"/>
    <s v="Total General"/>
    <x v="0"/>
    <x v="0"/>
    <n v="1394747.67365"/>
    <n v="1790791.82225"/>
    <n v="558940177.29368985"/>
    <n v="533186385.44996989"/>
    <n v="535437122.91273993"/>
    <n v="512068683.5256899"/>
    <n v="558940177.29368985"/>
    <n v="533186385.44996989"/>
    <n v="290994775.94425023"/>
    <n v="269811598.98249996"/>
    <n v="1394747.67365"/>
    <n v="1790791.82225"/>
    <n v="0.24953433843370737"/>
    <n v="0.33586600691964485"/>
    <n v="-396044.14859999996"/>
    <n v="-22.115588405044161"/>
    <n v="100"/>
    <n v="100"/>
    <n v="100"/>
    <n v="100"/>
    <n v="0.24953433843370737"/>
    <n v="0.26048766773261289"/>
    <n v="0.33586600691964485"/>
    <n v="0.34971711410275258"/>
    <n v="0.22220486366779946"/>
    <n v="7.3331331088878464E-4"/>
    <n v="7.8998349400814308E-3"/>
    <n v="-162793.59310999978"/>
    <n v="-11.588498906964039"/>
    <n v="-186.3119800000004"/>
    <n v="-4.3479081104088602"/>
    <n v="-23514.089019999999"/>
    <n v="-34.748460851910068"/>
    <n v="-53.062319906325904"/>
    <n v="12.3319519881244"/>
    <n v="20.462596841077353"/>
    <n v="5.9107457483344054E-2"/>
    <n v="-5.8089087829106383"/>
    <n v="-8.2246621206218169"/>
    <n v="15.129413590940457"/>
    <n v="14.741383991668799"/>
    <s v="Resto"/>
    <n v="2025"/>
    <n v="2"/>
    <d v="2026-08-03T00:00:00"/>
    <n v="1.0336597699512124"/>
    <s v="10 Total General"/>
    <n v="-22.115588405044161"/>
    <n v="-24.651791760617805"/>
    <n v="-53.062319906325904"/>
    <n v="-54.5907836812789"/>
    <n v="8.7409087588480022E-3"/>
    <n v="6.2267386057547997E-6"/>
    <n v="4916183.00153"/>
    <n v="5751658.8010799997"/>
    <n v="1.382382375776439E-2"/>
    <n v="1.6278520262156034E-2"/>
    <n v="9.7596953869536745E-3"/>
    <n v="1.1280597460414691E-5"/>
    <x v="0"/>
    <x v="41"/>
  </r>
  <r>
    <n v="2026"/>
    <n v="6"/>
    <n v="68"/>
    <x v="70"/>
    <s v="Total General Sin Pensiones"/>
    <n v="213"/>
    <s v="d48ff4b2f68a10fd7c86f185a6ccede0dc0f2c48538d697cb33b6ada3f1e85db"/>
    <s v="62494afd1a4895e2be1120874c058412e30b56ad7bf55525b0ac454fd367add2"/>
    <x v="41"/>
    <n v="1187279.3035799998"/>
    <n v="1076794.99083"/>
    <n v="1286416.0072699997"/>
    <n v="1187977.4396700002"/>
    <n v="82723.058009999979"/>
    <n v="119543.90405"/>
    <n v="198422.59625"/>
    <n v="222208.06258000006"/>
    <n v="35563119.782749981"/>
    <n v="35274659.092"/>
    <n v="145.131"/>
    <n v="140.405"/>
    <n v="-764.38480000000004"/>
    <n v="-937.87075000000004"/>
    <n v="1660.6852900000001"/>
    <n v="19991.60383"/>
    <n v="-21113.682629999999"/>
    <n v="24596.323100000001"/>
    <n v="1183209.25973"/>
    <n v="1072430.14163"/>
    <n v="4070.04385"/>
    <n v="4364.8492000000006"/>
    <n v="0"/>
    <n v="0"/>
    <s v="Total General Sin Pensiones"/>
    <s v="Totales"/>
    <s v="Total General Sin Pensiones"/>
    <x v="1"/>
    <x v="0"/>
    <n v="1187279.3035799998"/>
    <n v="1076794.99083"/>
    <n v="558940177.29368985"/>
    <n v="533186385.44996989"/>
    <n v="535437122.91273993"/>
    <n v="512068683.5256899"/>
    <n v="535437122.91273993"/>
    <n v="512068683.5256899"/>
    <n v="272087211.59836"/>
    <n v="252694789.22596997"/>
    <n v="1187279.3035799998"/>
    <n v="1076794.99083"/>
    <n v="0.22174019184947147"/>
    <n v="0.21028331266346195"/>
    <n v="110484.31274999981"/>
    <n v="10.260477963854363"/>
    <n v="100"/>
    <n v="100"/>
    <n v="100"/>
    <n v="100"/>
    <n v="0.21241616756351994"/>
    <n v="0.22174019184947147"/>
    <n v="0.20195470481138875"/>
    <n v="0.21028331266346195"/>
    <n v="0.22098005705944063"/>
    <n v="7.6013479003085376E-4"/>
    <m/>
    <n v="110779.11810000008"/>
    <n v="10.329728137967621"/>
    <n v="-294.80535000000054"/>
    <n v="-6.7540786976099998"/>
    <n v="0"/>
    <m/>
    <n v="-30.801107202086577"/>
    <n v="6.9674471508570379"/>
    <n v="11.101825794885508"/>
    <n v="3.0403140788590667E-2"/>
    <n v="-91.693086236993523"/>
    <n v="-185.84080858004342"/>
    <n v="-7.8654459248163864"/>
    <n v="81.278830777759609"/>
    <s v="Resto"/>
    <n v="2025"/>
    <n v="2"/>
    <d v="2026-08-03T00:00:00"/>
    <n v="1.0336597699512124"/>
    <s v="11 Total General Sin Pensiones"/>
    <n v="10.260477963854363"/>
    <n v="6.669990618923423"/>
    <n v="-30.80110720208658"/>
    <n v="-33.054478069530049"/>
    <n v="3.6172754671933492E-3"/>
    <n v="4.9168712681440412E-6"/>
    <m/>
    <m/>
    <m/>
    <m/>
    <n v="3.362250003254907E-3"/>
    <n v="4.4219071584719302E-6"/>
    <x v="1"/>
    <x v="41"/>
  </r>
  <r>
    <n v="2026"/>
    <n v="6"/>
    <n v="128"/>
    <x v="73"/>
    <s v="Accidentes y Enfermedades Total"/>
    <n v="267"/>
    <s v="8acc23987b8960d83c44541f9f0eb46454cea080ea94d916f56fccf033db866f"/>
    <s v="62494afd1a4895e2be1120874c058412e30b56ad7bf55525b0ac454fd367add2"/>
    <x v="41"/>
    <n v="61.552510000000005"/>
    <n v="0.82677"/>
    <n v="145.99254000000002"/>
    <n v="90.119280000000003"/>
    <n v="131.21766000000002"/>
    <n v="-1838.6968099999999"/>
    <n v="-374.00523999999979"/>
    <n v="-1847.53874"/>
    <n v="35563119.782749981"/>
    <n v="35274659.092"/>
    <n v="145.131"/>
    <n v="140.405"/>
    <n v="0"/>
    <n v="0"/>
    <n v="131.21766"/>
    <n v="-1838.6968100000001"/>
    <n v="47.497070000000001"/>
    <n v="5.6514300000000004"/>
    <n v="0"/>
    <n v="0"/>
    <n v="0"/>
    <n v="0"/>
    <n v="0"/>
    <n v="0"/>
    <s v="Accidentes y Enfermedades Total"/>
    <s v="Totales"/>
    <s v="Accidentes y Enfermedades Total"/>
    <x v="18"/>
    <x v="0"/>
    <n v="56717.352930000001"/>
    <n v="57593.781419999999"/>
    <n v="558940177.29368985"/>
    <n v="533186385.44996989"/>
    <n v="535437122.91273993"/>
    <n v="512068683.5256899"/>
    <n v="104862690.40417002"/>
    <n v="96161356.508719951"/>
    <n v="73824842.736680001"/>
    <n v="63674470.30387"/>
    <n v="61.552510000000005"/>
    <n v="0.82677"/>
    <n v="5.8698198341812029E-5"/>
    <n v="8.5977364506606986E-7"/>
    <n v="60.725740000000002"/>
    <n v="7344.9375279702945"/>
    <n v="100"/>
    <n v="100"/>
    <n v="0.10852500481813301"/>
    <n v="1.4355195641189418E-3"/>
    <n v="1.1012360982534597E-5"/>
    <n v="1.149574942901955E-5"/>
    <n v="1.5506209883852665E-7"/>
    <n v="1.6145685658953638E-7"/>
    <m/>
    <m/>
    <m/>
    <n v="0"/>
    <m/>
    <n v="0"/>
    <m/>
    <n v="0"/>
    <m/>
    <n v="-107.13644899400245"/>
    <n v="213.18003116363573"/>
    <n v="-222395.20180945125"/>
    <n v="1.7774187541181756E-4"/>
    <n v="-107.13644899400245"/>
    <n v="740.44339220338918"/>
    <n v="276.26474643593804"/>
    <n v="-32535.07183137719"/>
    <s v="Resto"/>
    <n v="2025"/>
    <n v="2"/>
    <d v="2026-08-03T00:00:00"/>
    <n v="1.0336597699512124"/>
    <s v="28 Accidentes y Enfermedades Total"/>
    <n v="7344.9375279702945"/>
    <n v="7102.5029360692715"/>
    <n v="-107.13644899400245"/>
    <n v="-106.90405992519112"/>
    <n v="4.1051668383383573E-7"/>
    <n v="3.4454784885747041E-13"/>
    <m/>
    <m/>
    <m/>
    <m/>
    <n v="2.5505833642556302E-7"/>
    <n v="7.3921072075019632E-17"/>
    <x v="18"/>
    <x v="41"/>
  </r>
  <r>
    <n v="2026"/>
    <n v="6"/>
    <n v="601"/>
    <x v="31"/>
    <s v="Daños"/>
    <n v="241"/>
    <s v="749fc650cacb0f06547520d53c31505c8156e0a3be07073eddb2ef3ad9e383ba"/>
    <s v="62494afd1a4895e2be1120874c058412e30b56ad7bf55525b0ac454fd367add2"/>
    <x v="41"/>
    <n v="86726.746920000005"/>
    <n v="84686.237250000006"/>
    <n v="173595.94561"/>
    <n v="164798.00219999999"/>
    <n v="72259.978739999991"/>
    <n v="83577.872109999997"/>
    <n v="147330.03584999996"/>
    <n v="135101.97373"/>
    <n v="35563119.782749981"/>
    <n v="35274659.092"/>
    <n v="145.131"/>
    <n v="140.405"/>
    <n v="0"/>
    <n v="0"/>
    <n v="72905.713909999991"/>
    <n v="86332.924610000002"/>
    <n v="57106.800569999999"/>
    <n v="100103.78254"/>
    <n v="0"/>
    <n v="0"/>
    <n v="0"/>
    <n v="0"/>
    <n v="0"/>
    <n v="0"/>
    <s v="Daños"/>
    <s v="Totales"/>
    <s v="Daños Total"/>
    <x v="28"/>
    <x v="0"/>
    <n v="86726.746920000005"/>
    <n v="84686.237250000006"/>
    <n v="558940177.29368985"/>
    <n v="533186385.44996989"/>
    <n v="535437122.91273993"/>
    <n v="512068683.5256899"/>
    <n v="201069995.49796006"/>
    <n v="200376876.12440008"/>
    <n v="90289903.28847003"/>
    <n v="82104617.787379965"/>
    <n v="86726.746920000005"/>
    <n v="84686.237250000006"/>
    <n v="4.313261494098948E-2"/>
    <n v="4.226347814576379E-2"/>
    <n v="2040.5096699999995"/>
    <n v="2.409493840157606"/>
    <n v="100"/>
    <n v="100"/>
    <n v="100"/>
    <n v="100"/>
    <n v="1.5516284290014504E-2"/>
    <n v="1.6197372802283984E-2"/>
    <n v="1.5883045696774699E-2"/>
    <n v="1.6538062173011483E-2"/>
    <m/>
    <m/>
    <m/>
    <n v="0"/>
    <m/>
    <n v="0"/>
    <m/>
    <n v="0"/>
    <m/>
    <n v="-13.541734294340612"/>
    <n v="83.319138911846082"/>
    <n v="98.691209840002642"/>
    <n v="8.003107336280374E-2"/>
    <n v="-15.552827337491504"/>
    <n v="-42.952404873231472"/>
    <n v="127.6655550342627"/>
    <n v="86.243418999179809"/>
    <s v="Resto"/>
    <n v="2025"/>
    <n v="2"/>
    <d v="2026-08-03T00:00:00"/>
    <n v="1.0336597699512124"/>
    <s v="38 Daños Total"/>
    <n v="2.409493840157606"/>
    <n v="-0.92533653990306308"/>
    <n v="-13.54173429434061"/>
    <n v="-16.357133924501948"/>
    <n v="4.8813474934278215E-4"/>
    <n v="1.860422471647669E-7"/>
    <m/>
    <m/>
    <m/>
    <m/>
    <n v="4.6641633496615002E-4"/>
    <n v="1.7862015849774532E-7"/>
    <x v="28"/>
    <x v="41"/>
  </r>
  <r>
    <n v="2026"/>
    <n v="6"/>
    <n v="46"/>
    <x v="10"/>
    <s v="Daños Sin Autos"/>
    <n v="34"/>
    <s v="86e50149658661312a9e0b35558d84f6c6d3da797f552a9657fe0558ca40cdef"/>
    <s v="62494afd1a4895e2be1120874c058412e30b56ad7bf55525b0ac454fd367add2"/>
    <x v="41"/>
    <n v="908.52145999999993"/>
    <n v="1272.24452"/>
    <n v="1563.8437699999997"/>
    <n v="2532.0082799999996"/>
    <n v="-209.40048000000002"/>
    <n v="346.39844999999991"/>
    <n v="-202.73350000000002"/>
    <n v="844.59496999999999"/>
    <n v="35563119.782749981"/>
    <n v="35274659.092"/>
    <n v="145.131"/>
    <n v="140.405"/>
    <n v="0"/>
    <n v="0"/>
    <n v="-209.40048000000002"/>
    <n v="118.39845"/>
    <n v="900.14247999999998"/>
    <n v="1135.5328100000002"/>
    <n v="0"/>
    <n v="0"/>
    <n v="0"/>
    <n v="0"/>
    <n v="0"/>
    <n v="0"/>
    <s v="Daños Sin Autos"/>
    <s v="Totales"/>
    <s v="Daños Sin Autos Total"/>
    <x v="34"/>
    <x v="0"/>
    <n v="37207993.956"/>
    <n v="34287174.897239998"/>
    <n v="558940177.29368985"/>
    <n v="533186385.44996989"/>
    <n v="535437122.91273993"/>
    <n v="512068683.5256899"/>
    <n v="89202364.570290014"/>
    <n v="95692945.958029971"/>
    <n v="24696454.174569987"/>
    <n v="24212646.750889998"/>
    <n v="37207993.956"/>
    <n v="34287174.897239998"/>
    <n v="1.01849481723559E-3"/>
    <n v="1.3295071097069104E-3"/>
    <n v="-363.72306000000003"/>
    <n v="-28.58908443166256"/>
    <n v="2.4417372811723318E-3"/>
    <n v="3.7105551093461809E-3"/>
    <n v="2.4417372811723318E-3"/>
    <n v="3.7105551093461809E-3"/>
    <n v="1.625435953448424E-4"/>
    <n v="1.6967845917326534E-4"/>
    <n v="2.3861159150309502E-4"/>
    <n v="2.4845192860464642E-4"/>
    <m/>
    <m/>
    <m/>
    <n v="0"/>
    <m/>
    <n v="0"/>
    <m/>
    <n v="0"/>
    <m/>
    <n v="-160.45075548115184"/>
    <n v="-23.048490235992887"/>
    <n v="27.227348560322344"/>
    <n v="-8.4789694309890171E-4"/>
    <n v="-276.86082883686402"/>
    <n v="-20.729504944907774"/>
    <n v="-23.263037202732619"/>
    <n v="10.426686834350473"/>
    <s v="Resto"/>
    <n v="2025"/>
    <n v="2"/>
    <d v="2026-08-03T00:00:00"/>
    <n v="1.0336597699512124"/>
    <s v="46 Daños Sin Autos Total"/>
    <n v="-28.58908443166256"/>
    <n v="-30.9144869092584"/>
    <n v="-160.45075548115187"/>
    <n v="-158.48225619151754"/>
    <n v="4.3973750884435842E-6"/>
    <n v="1.0373316927357578E-10"/>
    <m/>
    <m/>
    <m/>
    <m/>
    <n v="7.1661671033384971E-6"/>
    <n v="1.7675891547612223E-10"/>
    <x v="34"/>
    <x v="41"/>
  </r>
  <r>
    <n v="2026"/>
    <n v="6"/>
    <n v="106"/>
    <x v="63"/>
    <s v="Total General"/>
    <n v="227"/>
    <s v="dfe62e836a0a6f2633422230c81287700a56e2639652c73f264e6562220c207a"/>
    <s v="62494afd1a4895e2be1120874c058412e30b56ad7bf55525b0ac454fd367add2"/>
    <x v="42"/>
    <n v="1328865.4243900001"/>
    <n v="1197283.1268800001"/>
    <n v="2686245.9736799998"/>
    <n v="2365501.5840300005"/>
    <n v="222986.96328999999"/>
    <n v="101069.80686"/>
    <n v="474290.28090999997"/>
    <n v="261758.06217999998"/>
    <n v="35563119.782749981"/>
    <n v="35274659.092"/>
    <n v="145.131"/>
    <n v="140.405"/>
    <n v="0"/>
    <n v="0"/>
    <n v="213187.48809"/>
    <n v="128135.33773999999"/>
    <n v="713404.96915999998"/>
    <n v="906121.61523999996"/>
    <n v="236422.91110999999"/>
    <n v="237478.87198"/>
    <n v="1075503.04938"/>
    <n v="951896.35109999997"/>
    <n v="13967.638660000001"/>
    <n v="7907.9038"/>
    <s v="Total General"/>
    <s v="Totales"/>
    <s v="Total General"/>
    <x v="0"/>
    <x v="0"/>
    <n v="1328865.4243900001"/>
    <n v="1197283.1268800001"/>
    <n v="558940177.29368985"/>
    <n v="533186385.44996989"/>
    <n v="535437122.91273993"/>
    <n v="512068683.5256899"/>
    <n v="558940177.29368985"/>
    <n v="533186385.44996989"/>
    <n v="290994775.94425023"/>
    <n v="269811598.98249996"/>
    <n v="1328865.4243900001"/>
    <n v="1197283.1268800001"/>
    <n v="0.23774734370039038"/>
    <n v="0.22455245661788265"/>
    <n v="131582.29750999995"/>
    <n v="10.99007365558473"/>
    <n v="100"/>
    <n v="100"/>
    <n v="100"/>
    <n v="100"/>
    <n v="0.23774734370039038"/>
    <n v="0.2481832819437447"/>
    <n v="0.22455245661788265"/>
    <n v="0.23381299528736632"/>
    <n v="4.2298428474890938E-2"/>
    <n v="0.1924182753487923"/>
    <n v="2.4989505545350761E-3"/>
    <n v="-1055.9608700000099"/>
    <n v="-0.44465465967387097"/>
    <n v="123606.69828000001"/>
    <n v="12.985310652484539"/>
    <n v="6059.7348600000005"/>
    <n v="76.628838858661894"/>
    <n v="120.62668389074629"/>
    <n v="16.78025172431283"/>
    <n v="8.4415961931558989"/>
    <n v="7.6629198090044273E-2"/>
    <n v="66.376810527147256"/>
    <n v="-21.268298078173096"/>
    <n v="29.883095479558829"/>
    <n v="14.141075059340839"/>
    <s v="Resto"/>
    <n v="2025"/>
    <n v="2"/>
    <d v="2026-08-03T00:00:00"/>
    <n v="1.0336597699512124"/>
    <s v="10 Total General"/>
    <n v="10.99007365558473"/>
    <n v="7.3758279872141355"/>
    <n v="120.62668389074626"/>
    <n v="113.44226630892254"/>
    <n v="7.5534598485450452E-3"/>
    <n v="5.6523799436591552E-6"/>
    <n v="7436601.4726"/>
    <n v="5974473.1347500002"/>
    <n v="2.0910992955705619E-2"/>
    <n v="1.6909136188932639E-2"/>
    <n v="6.6949147711202976E-3"/>
    <n v="5.0423805773126072E-6"/>
    <x v="0"/>
    <x v="42"/>
  </r>
  <r>
    <n v="2026"/>
    <n v="6"/>
    <n v="105"/>
    <x v="35"/>
    <s v="Total General Sin Pensiones"/>
    <n v="226"/>
    <s v="8f1f64db81c40ea10e1e9080c9ae60a7acb8925968c431ee16784dea9841c66f"/>
    <s v="62494afd1a4895e2be1120874c058412e30b56ad7bf55525b0ac454fd367add2"/>
    <x v="42"/>
    <n v="1100860.8072800001"/>
    <n v="1102266.38717"/>
    <n v="2941899.9539700001"/>
    <n v="3435164.5646100002"/>
    <n v="149319.30049000002"/>
    <n v="144527.78982000001"/>
    <n v="357664.0588"/>
    <n v="598814.9376200001"/>
    <n v="35563119.782749981"/>
    <n v="35274659.092"/>
    <n v="145.131"/>
    <n v="140.405"/>
    <n v="0"/>
    <n v="0"/>
    <n v="143483.62546000001"/>
    <n v="154179.90445"/>
    <n v="1127509.3877000001"/>
    <n v="1130458.8057200001"/>
    <n v="0"/>
    <n v="0"/>
    <n v="0"/>
    <n v="0"/>
    <n v="0"/>
    <n v="0"/>
    <s v="Total General Sin Pensiones"/>
    <s v="Totales"/>
    <s v="Total General Sin Pensiones"/>
    <x v="1"/>
    <x v="0"/>
    <n v="1100860.8072800001"/>
    <n v="1102266.38717"/>
    <n v="558940177.29368985"/>
    <n v="533186385.44996989"/>
    <n v="535437122.91273993"/>
    <n v="512068683.5256899"/>
    <n v="535437122.91273993"/>
    <n v="512068683.5256899"/>
    <n v="272087211.59836"/>
    <n v="252694789.22596997"/>
    <n v="1100860.8072800001"/>
    <n v="1102266.38717"/>
    <n v="0.20560038894789279"/>
    <n v="0.21525752748258048"/>
    <n v="-1405.5798899999354"/>
    <n v="-0.12751725956269278"/>
    <n v="100"/>
    <n v="100"/>
    <n v="100"/>
    <n v="100"/>
    <n v="0.19695503239903311"/>
    <n v="0.20560038894789279"/>
    <n v="0.20673190787491108"/>
    <n v="0.21525752748258048"/>
    <m/>
    <m/>
    <m/>
    <n v="0"/>
    <m/>
    <n v="0"/>
    <m/>
    <n v="0"/>
    <m/>
    <n v="3.3152867527881824"/>
    <n v="13.563867430155607"/>
    <n v="13.111874906306999"/>
    <n v="5.4879205682925244E-2"/>
    <n v="-6.9375312095025681"/>
    <n v="-0.26090451107781965"/>
    <n v="12.725714484088815"/>
    <n v="13.638701708533407"/>
    <s v="Resto"/>
    <n v="2025"/>
    <n v="2"/>
    <d v="2026-08-03T00:00:00"/>
    <n v="1.0336597699512124"/>
    <s v="11 Total General Sin Pensiones"/>
    <n v="-0.12751725956269278"/>
    <n v="-3.3797332122627131"/>
    <n v="3.3152867527881895"/>
    <n v="-4.9039581307742094E-2"/>
    <n v="8.2723337320843807E-3"/>
    <n v="4.2271519935524795E-6"/>
    <m/>
    <m/>
    <m/>
    <m/>
    <n v="9.7223075816569998E-3"/>
    <n v="4.6335803137913889E-6"/>
    <x v="1"/>
    <x v="42"/>
  </r>
  <r>
    <n v="2026"/>
    <n v="6"/>
    <n v="74"/>
    <x v="13"/>
    <s v="Accidentes y Enfermedades Total"/>
    <n v="46"/>
    <s v="25fc0e7096fc653718202dc30b0c580b8ab87eac11a700cba03a7c021bc35b0c"/>
    <s v="62494afd1a4895e2be1120874c058412e30b56ad7bf55525b0ac454fd367add2"/>
    <x v="42"/>
    <n v="0"/>
    <n v="0"/>
    <n v="0"/>
    <n v="0"/>
    <n v="-1.2734100000000002"/>
    <n v="-0.87784000000000006"/>
    <n v="-1.2289100000000002"/>
    <n v="-0.58338000000000001"/>
    <n v="35563119.782749981"/>
    <n v="35274659.092"/>
    <n v="145.131"/>
    <n v="140.405"/>
    <n v="0"/>
    <n v="0"/>
    <n v="-5.3534600000000001"/>
    <n v="-2.4069000000000003"/>
    <n v="0"/>
    <n v="0"/>
    <n v="0"/>
    <n v="0"/>
    <n v="0"/>
    <n v="0"/>
    <n v="0"/>
    <n v="0"/>
    <s v="Accidentes y Enfermedades Total"/>
    <s v="Totales"/>
    <s v="Accidentes y Enfermedades Total"/>
    <x v="18"/>
    <x v="0"/>
    <n v="11913490.27224"/>
    <n v="12179486.698700001"/>
    <n v="558940177.29368985"/>
    <n v="533186385.44996989"/>
    <n v="535437122.91273993"/>
    <n v="512068683.5256899"/>
    <n v="104862690.40417002"/>
    <n v="96161356.508719951"/>
    <n v="73824842.736680001"/>
    <n v="63674470.30387"/>
    <n v="0"/>
    <n v="0"/>
    <m/>
    <m/>
    <m/>
    <m/>
    <m/>
    <m/>
    <m/>
    <m/>
    <m/>
    <m/>
    <m/>
    <m/>
    <m/>
    <m/>
    <m/>
    <n v="0"/>
    <m/>
    <n v="0"/>
    <m/>
    <n v="0"/>
    <m/>
    <n v="45.061742458762424"/>
    <m/>
    <m/>
    <n v="-1.7249071624060557E-6"/>
    <n v="122.42137188915198"/>
    <m/>
    <m/>
    <m/>
    <s v="Resto"/>
    <n v="2025"/>
    <n v="2"/>
    <d v="2026-08-03T00:00:00"/>
    <n v="1.0336597699512124"/>
    <s v="28 Accidentes y Enfermedades Total"/>
    <m/>
    <m/>
    <n v="45.061742458762424"/>
    <n v="40.337997739439125"/>
    <n v="0"/>
    <m/>
    <m/>
    <m/>
    <m/>
    <m/>
    <n v="0"/>
    <m/>
    <x v="18"/>
    <x v="42"/>
  </r>
  <r>
    <n v="2026"/>
    <n v="6"/>
    <n v="125"/>
    <x v="67"/>
    <s v="Daños"/>
    <n v="238"/>
    <s v="8ae4c23b80d1e7c8ff79e515fe791ebd68190bae842dda7af193db125f700452"/>
    <s v="62494afd1a4895e2be1120874c058412e30b56ad7bf55525b0ac454fd367add2"/>
    <x v="42"/>
    <n v="73788.869449999998"/>
    <n v="71767.872759999998"/>
    <n v="150065.76952999999"/>
    <n v="127716.34185"/>
    <n v="38667.079299999998"/>
    <n v="18766.606370000001"/>
    <n v="63117.047989999999"/>
    <n v="35345.157530000004"/>
    <n v="35563119.782749981"/>
    <n v="35274659.092"/>
    <n v="145.131"/>
    <n v="140.405"/>
    <n v="0"/>
    <n v="0"/>
    <n v="34854.057630000003"/>
    <n v="14186.243359999999"/>
    <n v="65340.855640000002"/>
    <n v="50581.147840000005"/>
    <n v="0"/>
    <n v="0"/>
    <n v="0"/>
    <n v="0"/>
    <n v="0"/>
    <n v="0"/>
    <s v="Daños"/>
    <s v="Totales"/>
    <s v="Daños Total"/>
    <x v="28"/>
    <x v="0"/>
    <n v="73788.869449999998"/>
    <n v="71767.872759999998"/>
    <n v="558940177.29368985"/>
    <n v="533186385.44996989"/>
    <n v="535437122.91273993"/>
    <n v="512068683.5256899"/>
    <n v="201069995.49796006"/>
    <n v="200376876.12440008"/>
    <n v="90289903.28847003"/>
    <n v="82104617.787379965"/>
    <n v="73788.869449999998"/>
    <n v="71767.872759999998"/>
    <n v="3.6698100712270927E-2"/>
    <n v="3.5816444565911043E-2"/>
    <n v="2020.9966899999999"/>
    <n v="2.8160186616627891"/>
    <n v="100"/>
    <n v="100"/>
    <n v="100"/>
    <n v="100"/>
    <n v="1.3201568333712452E-2"/>
    <n v="1.3781052208071376E-2"/>
    <n v="1.3460184790621242E-2"/>
    <n v="1.4015282533168128E-2"/>
    <m/>
    <m/>
    <m/>
    <n v="0"/>
    <m/>
    <n v="0"/>
    <m/>
    <n v="0"/>
    <m/>
    <n v="106.04193713900547"/>
    <n v="52.402319737668776"/>
    <n v="26.149035283179821"/>
    <n v="4.2825474268658077E-2"/>
    <n v="145.68912816112868"/>
    <n v="29.180254759517133"/>
    <n v="53.34190574734874"/>
    <n v="28.046503422331188"/>
    <s v="Resto"/>
    <n v="2025"/>
    <n v="2"/>
    <d v="2026-08-03T00:00:00"/>
    <n v="1.0336597699512124"/>
    <s v="38 Daños Total"/>
    <n v="2.8160186616627891"/>
    <n v="-0.53204966416021415"/>
    <n v="106.04193713900547"/>
    <n v="99.332452639353846"/>
    <n v="4.2197020522026849E-4"/>
    <n v="1.3467505958879799E-7"/>
    <m/>
    <m/>
    <m/>
    <m/>
    <n v="3.6146668822275885E-4"/>
    <n v="1.2828177013429786E-7"/>
    <x v="28"/>
    <x v="42"/>
  </r>
  <r>
    <n v="2026"/>
    <n v="6"/>
    <n v="50"/>
    <x v="22"/>
    <s v="Daños Sin Autos"/>
    <n v="38"/>
    <s v="aea92132c4cbeb263e6ac2bf6c183b5d81737f179f21efdc5863739672f0f470"/>
    <s v="62494afd1a4895e2be1120874c058412e30b56ad7bf55525b0ac454fd367add2"/>
    <x v="42"/>
    <n v="0"/>
    <n v="0"/>
    <n v="0"/>
    <n v="0"/>
    <n v="-3236.5064899999998"/>
    <n v="319.83269999999999"/>
    <n v="-2887.8926699999997"/>
    <n v="561.62599999999998"/>
    <n v="35563119.782749981"/>
    <n v="35274659.092"/>
    <n v="145.131"/>
    <n v="140.405"/>
    <n v="0"/>
    <n v="0"/>
    <n v="-3236.5064899999998"/>
    <n v="319.83270000000005"/>
    <n v="0"/>
    <n v="0"/>
    <n v="0"/>
    <n v="0"/>
    <n v="0"/>
    <n v="0"/>
    <n v="0"/>
    <n v="0"/>
    <s v="Daños Sin Autos"/>
    <s v="Totales"/>
    <s v="Daños Sin Autos Total"/>
    <x v="34"/>
    <x v="0"/>
    <n v="27984284.840740003"/>
    <n v="26568293.871599998"/>
    <n v="558940177.29368985"/>
    <n v="533186385.44996989"/>
    <n v="535437122.91273993"/>
    <n v="512068683.5256899"/>
    <n v="89202364.570290014"/>
    <n v="95692945.958029971"/>
    <n v="24696454.174569987"/>
    <n v="24212646.750889998"/>
    <n v="-0.16788999999999998"/>
    <n v="-0.98080999999999996"/>
    <m/>
    <m/>
    <m/>
    <m/>
    <m/>
    <m/>
    <m/>
    <m/>
    <m/>
    <m/>
    <m/>
    <m/>
    <m/>
    <m/>
    <m/>
    <n v="0"/>
    <m/>
    <n v="0"/>
    <m/>
    <n v="0"/>
    <m/>
    <n v="-1111.937331611183"/>
    <m/>
    <m/>
    <n v="-1.3105146459983071E-2"/>
    <n v="-1111.9373316111828"/>
    <m/>
    <m/>
    <m/>
    <s v="Resto"/>
    <n v="2025"/>
    <n v="2"/>
    <d v="2026-08-03T00:00:00"/>
    <n v="1.0336597699512124"/>
    <s v="46 Daños Sin Autos Total"/>
    <m/>
    <m/>
    <n v="-1111.937331611183"/>
    <n v="-1078.9849242744015"/>
    <n v="0"/>
    <m/>
    <m/>
    <m/>
    <m/>
    <m/>
    <n v="0"/>
    <m/>
    <x v="34"/>
    <x v="42"/>
  </r>
  <r>
    <n v="2026"/>
    <n v="6"/>
    <n v="111"/>
    <x v="65"/>
    <s v="Total General"/>
    <n v="230"/>
    <s v="a0eaec5a55dc2f5b2ba523018adc485ff620b9d83509b9f37186a7716e438d21"/>
    <s v="62494afd1a4895e2be1120874c058412e30b56ad7bf55525b0ac454fd367add2"/>
    <x v="43"/>
    <n v="1298749.58501"/>
    <n v="1229341.0126700001"/>
    <n v="2778940.26951"/>
    <n v="2543635.2169399997"/>
    <n v="631392.64248000004"/>
    <n v="544298.93353000004"/>
    <n v="1365909.2677900002"/>
    <n v="1172757.0487600002"/>
    <n v="35563119.782749981"/>
    <n v="35274659.092"/>
    <n v="145.131"/>
    <n v="140.405"/>
    <n v="27840.691340000001"/>
    <n v="22928.405489999997"/>
    <n v="567587.77945000003"/>
    <n v="478405.74909"/>
    <n v="929381.99378999998"/>
    <n v="787167.38605999993"/>
    <n v="321292.33116"/>
    <n v="390187.53134999995"/>
    <n v="977539.88959000004"/>
    <n v="839550.00791000004"/>
    <n v="-82.635739999999998"/>
    <n v="-396.52659"/>
    <s v="Total General"/>
    <s v="Totales"/>
    <s v="Total General"/>
    <x v="0"/>
    <x v="0"/>
    <n v="1298749.58501"/>
    <n v="1229341.0126700001"/>
    <n v="558940177.29368985"/>
    <n v="533186385.44996989"/>
    <n v="535437122.91273993"/>
    <n v="512068683.5256899"/>
    <n v="558940177.29368985"/>
    <n v="533186385.44996989"/>
    <n v="290994775.94425023"/>
    <n v="269811598.98249996"/>
    <n v="1298749.58501"/>
    <n v="1229341.0126700001"/>
    <n v="0.23235931818291608"/>
    <n v="0.23056496681409583"/>
    <n v="69408.572339999955"/>
    <n v="5.6459982726234648"/>
    <n v="100"/>
    <n v="100"/>
    <n v="100"/>
    <n v="100"/>
    <n v="0.23235931818291608"/>
    <n v="0.24255874862484217"/>
    <n v="0.23056496681409583"/>
    <n v="0.24007346127979443"/>
    <n v="5.7482418371792937E-2"/>
    <n v="0.17489168417327081"/>
    <n v="-1.4784362147682906E-5"/>
    <n v="-68895.200189999945"/>
    <n v="-17.656945610648091"/>
    <n v="137989.88167999999"/>
    <n v="16.436171803930534"/>
    <n v="313.89085"/>
    <n v="-79.160101217928414"/>
    <n v="16.001080212515184"/>
    <n v="48.615425927172751"/>
    <n v="44.275667037890464"/>
    <n v="0.21697731185420471"/>
    <n v="18.641504733092717"/>
    <n v="18.066628553022923"/>
    <n v="61.07152744969688"/>
    <n v="60.77560599716395"/>
    <s v="Resto"/>
    <n v="2025"/>
    <n v="2"/>
    <d v="2026-08-03T00:00:00"/>
    <n v="1.0336597699512124"/>
    <s v="10 Total General"/>
    <n v="5.6459982726234648"/>
    <n v="2.2057753854634772"/>
    <n v="16.001080212515181"/>
    <n v="12.223657710883252"/>
    <n v="7.8141071044558214E-3"/>
    <n v="5.3990852746429635E-6"/>
    <n v="5146185.6109499997"/>
    <n v="3713715.42411"/>
    <n v="1.4470568505764714E-2"/>
    <n v="1.0510670724748919E-2"/>
    <n v="7.1990740150852548E-3"/>
    <n v="5.3160203921985105E-6"/>
    <x v="0"/>
    <x v="43"/>
  </r>
  <r>
    <n v="2026"/>
    <n v="6"/>
    <n v="81"/>
    <x v="55"/>
    <s v="Total General Sin Pensiones"/>
    <n v="53"/>
    <s v="2858dcd1057d3eae7f7d5f782167e24b61153c01551450a628cee722509f6529"/>
    <s v="62494afd1a4895e2be1120874c058412e30b56ad7bf55525b0ac454fd367add2"/>
    <x v="43"/>
    <n v="956082.45328000002"/>
    <n v="935835.38778999995"/>
    <n v="1919886.0232000002"/>
    <n v="1883939.7765200001"/>
    <n v="405974.69400000008"/>
    <n v="750117.92507"/>
    <n v="960365.72845999966"/>
    <n v="1146532.7505300005"/>
    <n v="35563119.782749981"/>
    <n v="35274659.092"/>
    <n v="145.131"/>
    <n v="140.405"/>
    <n v="0"/>
    <n v="0"/>
    <n v="304101.53818999999"/>
    <n v="382572.60044999997"/>
    <n v="694038.33588999999"/>
    <n v="709353.64687000006"/>
    <n v="0"/>
    <n v="0"/>
    <n v="0"/>
    <n v="0"/>
    <n v="0"/>
    <n v="0"/>
    <s v="Total General Sin Pensiones"/>
    <s v="Totales"/>
    <s v="Total General Sin Pensiones"/>
    <x v="1"/>
    <x v="0"/>
    <n v="956082.45328000002"/>
    <n v="935835.38778999995"/>
    <n v="558940177.29368985"/>
    <n v="533186385.44996989"/>
    <n v="535437122.91273993"/>
    <n v="512068683.5256899"/>
    <n v="535437122.91273993"/>
    <n v="512068683.5256899"/>
    <n v="272087211.59836"/>
    <n v="252694789.22596997"/>
    <n v="956082.45328000002"/>
    <n v="935835.38778999995"/>
    <n v="0.17856110687263882"/>
    <n v="0.18275583293760439"/>
    <n v="20247.065490000066"/>
    <n v="2.1635285173190688"/>
    <n v="100"/>
    <n v="100"/>
    <n v="100"/>
    <n v="100"/>
    <n v="0.17105273374857707"/>
    <n v="0.17856110687263882"/>
    <n v="0.17551749506886305"/>
    <n v="0.18275583293760439"/>
    <m/>
    <m/>
    <m/>
    <n v="0"/>
    <m/>
    <n v="0"/>
    <m/>
    <n v="0"/>
    <m/>
    <n v="-45.878550500960891"/>
    <n v="42.46230987790188"/>
    <n v="80.15490062215143"/>
    <n v="0.14920756165463497"/>
    <n v="-20.511417223214256"/>
    <n v="-2.1590515601884075"/>
    <n v="43.816245078167825"/>
    <n v="53.932562712278866"/>
    <s v="Resto"/>
    <n v="2025"/>
    <n v="2"/>
    <d v="2026-08-03T00:00:00"/>
    <n v="1.0336597699512124"/>
    <s v="11 Total General Sin Pensiones"/>
    <n v="2.1635285173190688"/>
    <n v="-1.1632923257320356"/>
    <n v="-45.878550500960891"/>
    <n v="-47.640944271640187"/>
    <n v="5.3985309357792834E-3"/>
    <n v="3.1884068887581943E-6"/>
    <m/>
    <m/>
    <m/>
    <m/>
    <n v="5.3319838476865123E-3"/>
    <n v="3.339969447271757E-6"/>
    <x v="1"/>
    <x v="43"/>
  </r>
  <r>
    <n v="2026"/>
    <n v="6"/>
    <n v="123"/>
    <x v="18"/>
    <s v="Daños"/>
    <n v="236"/>
    <s v="9a049b03f6fc40bfcf2f136320359257ed4af8513f71aa6fef47f17059bbae23"/>
    <s v="62494afd1a4895e2be1120874c058412e30b56ad7bf55525b0ac454fd367add2"/>
    <x v="43"/>
    <n v="67500.163120000012"/>
    <n v="41811.246420000003"/>
    <n v="165148.04985000001"/>
    <n v="109486.63615999999"/>
    <n v="62156.575510000017"/>
    <n v="13589.457159999998"/>
    <n v="93904.584029999998"/>
    <n v="64216.92211"/>
    <n v="35563119.782749981"/>
    <n v="35274659.092"/>
    <n v="145.131"/>
    <n v="140.405"/>
    <n v="0"/>
    <n v="0"/>
    <n v="6451.4662500000004"/>
    <n v="1166.5903600000001"/>
    <n v="12080.69651"/>
    <n v="8481.5305700000008"/>
    <n v="0"/>
    <n v="0"/>
    <n v="0"/>
    <n v="0"/>
    <n v="0"/>
    <n v="0"/>
    <s v="Daños"/>
    <s v="Totales"/>
    <s v="Daños Total"/>
    <x v="28"/>
    <x v="0"/>
    <n v="67500.163120000012"/>
    <n v="41811.246420000003"/>
    <n v="558940177.29368985"/>
    <n v="533186385.44996989"/>
    <n v="535437122.91273993"/>
    <n v="512068683.5256899"/>
    <n v="201069995.49796006"/>
    <n v="200376876.12440008"/>
    <n v="90289903.28847003"/>
    <n v="82104617.787379965"/>
    <n v="67500.163120000012"/>
    <n v="41811.246420000003"/>
    <n v="3.3570480246360196E-2"/>
    <n v="2.0866303152686293E-2"/>
    <n v="25688.916700000009"/>
    <n v="61.440207837745689"/>
    <n v="100"/>
    <n v="100"/>
    <n v="100"/>
    <n v="100"/>
    <n v="1.207645573929331E-2"/>
    <n v="1.2606552708337425E-2"/>
    <n v="7.8417693251327854E-3"/>
    <n v="8.1651637300140384E-3"/>
    <m/>
    <m/>
    <m/>
    <n v="0"/>
    <m/>
    <n v="0"/>
    <m/>
    <n v="0"/>
    <m/>
    <n v="357.38821483580159"/>
    <n v="92.083593041841539"/>
    <n v="32.501918319994431"/>
    <n v="6.8841114284300467E-2"/>
    <n v="453.01899203075874"/>
    <n v="42.435335347733094"/>
    <n v="53.403098444362797"/>
    <n v="13.754479222492504"/>
    <s v="Resto"/>
    <n v="2025"/>
    <n v="2"/>
    <d v="2026-08-03T00:00:00"/>
    <n v="1.0336597699512124"/>
    <s v="38 Daños Total"/>
    <n v="61.440207837745689"/>
    <n v="56.1831199499672"/>
    <n v="357.38821483580165"/>
    <n v="342.49396961380222"/>
    <n v="4.6438009617509899E-4"/>
    <n v="1.1269771439712601E-7"/>
    <m/>
    <m/>
    <m/>
    <m/>
    <n v="3.0987241886309448E-4"/>
    <n v="4.3540260725980592E-8"/>
    <x v="28"/>
    <x v="43"/>
  </r>
  <r>
    <n v="2026"/>
    <n v="6"/>
    <n v="68"/>
    <x v="70"/>
    <s v="Total General"/>
    <n v="213"/>
    <s v="d48ff4b2f68a10fd7c86f185a6ccede0dc0f2c48538d697cb33b6ada3f1e85db"/>
    <s v="62494afd1a4895e2be1120874c058412e30b56ad7bf55525b0ac454fd367add2"/>
    <x v="44"/>
    <n v="1187279.3035799998"/>
    <n v="1076794.99083"/>
    <n v="1286416.0072699997"/>
    <n v="1187977.4396700002"/>
    <n v="82723.058009999979"/>
    <n v="119543.90405"/>
    <n v="198422.59624999997"/>
    <n v="222208.06258"/>
    <n v="35563119.782749981"/>
    <n v="35274659.092"/>
    <n v="145.131"/>
    <n v="140.405"/>
    <n v="-764.38480000000004"/>
    <n v="-937.87075000000004"/>
    <n v="1660.6852900000001"/>
    <n v="19991.60383"/>
    <n v="-21113.682629999999"/>
    <n v="24596.323100000001"/>
    <n v="1183209.25973"/>
    <n v="1072430.14163"/>
    <n v="4070.04385"/>
    <n v="4364.8492000000006"/>
    <n v="0"/>
    <n v="0"/>
    <s v="Total General"/>
    <s v="Totales"/>
    <s v="Total General"/>
    <x v="0"/>
    <x v="0"/>
    <n v="1187279.3035799998"/>
    <n v="1076794.99083"/>
    <n v="558940177.29368985"/>
    <n v="533186385.44996989"/>
    <n v="535437122.91273993"/>
    <n v="512068683.5256899"/>
    <n v="558940177.29368985"/>
    <n v="533186385.44996989"/>
    <n v="290994775.94425023"/>
    <n v="269811598.98249996"/>
    <n v="1187279.3035799998"/>
    <n v="1076794.99083"/>
    <n v="0.21241616756351994"/>
    <n v="0.20195470481138875"/>
    <n v="110484.31274999981"/>
    <n v="10.260477963854363"/>
    <n v="100"/>
    <n v="100"/>
    <n v="100"/>
    <n v="100"/>
    <n v="0.21241616756351994"/>
    <n v="0.22174019184947147"/>
    <n v="0.20195470481138875"/>
    <n v="0.21028331266346195"/>
    <n v="0.21168799592452522"/>
    <n v="7.2817163899481746E-4"/>
    <m/>
    <n v="110779.11810000008"/>
    <n v="10.329728137967621"/>
    <n v="-294.80535000000054"/>
    <n v="-6.7540786976099998"/>
    <n v="0"/>
    <m/>
    <n v="-30.801107202086577"/>
    <n v="6.9674471508570379"/>
    <n v="11.101825794885508"/>
    <n v="2.8427678037027147E-2"/>
    <n v="-91.693086236993523"/>
    <n v="-185.84080858004342"/>
    <n v="-7.8654459248163864"/>
    <n v="81.278830777759609"/>
    <s v="Resto"/>
    <n v="2025"/>
    <n v="2"/>
    <d v="2026-08-03T00:00:00"/>
    <n v="1.0336597699512124"/>
    <s v="10 Total General"/>
    <n v="10.260477963854363"/>
    <n v="6.669990618923423"/>
    <n v="-30.80110720208658"/>
    <n v="-33.054478069530049"/>
    <n v="3.6172754671933492E-3"/>
    <n v="4.5120628242373388E-6"/>
    <n v="187511.62852"/>
    <n v="138826.26953999998"/>
    <n v="5.272642829579682E-4"/>
    <n v="3.929103446125979E-4"/>
    <n v="3.362250003254907E-3"/>
    <n v="4.0785702795455168E-6"/>
    <x v="0"/>
    <x v="44"/>
  </r>
  <r>
    <n v="2026"/>
    <n v="6"/>
    <n v="80"/>
    <x v="51"/>
    <s v="Total General Sin Pensiones"/>
    <n v="52"/>
    <s v="41cfc0d1f2d127b04555b7246d84019b4d27710a3f3aff6e7764375b1e06e05d"/>
    <s v="62494afd1a4895e2be1120874c058412e30b56ad7bf55525b0ac454fd367add2"/>
    <x v="44"/>
    <n v="866044.95096000005"/>
    <n v="914305.01283000002"/>
    <n v="1261702.1425399999"/>
    <n v="1348597.9413000001"/>
    <n v="139452.46854000003"/>
    <n v="314476.82500999997"/>
    <n v="347956.72376000008"/>
    <n v="653499.43468999991"/>
    <n v="35563119.782749981"/>
    <n v="35274659.092"/>
    <n v="145.131"/>
    <n v="140.405"/>
    <n v="381.76039000000009"/>
    <n v="2133.3999400000002"/>
    <n v="43711.286659999998"/>
    <n v="74008.573120000001"/>
    <n v="116357.66867"/>
    <n v="104673.36124"/>
    <n v="16725.24064"/>
    <n v="13826.17655"/>
    <n v="16375.42865"/>
    <n v="16104.27399"/>
    <n v="0"/>
    <n v="0"/>
    <s v="Total General Sin Pensiones"/>
    <s v="Totales"/>
    <s v="Total General Sin Pensiones"/>
    <x v="1"/>
    <x v="0"/>
    <n v="866044.95096000005"/>
    <n v="914305.01283000002"/>
    <n v="558940177.29368985"/>
    <n v="533186385.44996989"/>
    <n v="535437122.91273993"/>
    <n v="512068683.5256899"/>
    <n v="535437122.91273993"/>
    <n v="512068683.5256899"/>
    <n v="272087211.59836"/>
    <n v="252694789.22596997"/>
    <n v="866044.95096000005"/>
    <n v="914305.01283000002"/>
    <n v="0.16174540649120051"/>
    <n v="0.17855124561315425"/>
    <n v="-48260.061869999976"/>
    <n v="-5.2783328531277762"/>
    <n v="100"/>
    <n v="100"/>
    <n v="100"/>
    <n v="100"/>
    <n v="0.15494412213365455"/>
    <n v="0.16174540649120051"/>
    <n v="0.17147943716874806"/>
    <n v="0.17855124561315425"/>
    <n v="3.1236610097215298E-3"/>
    <n v="3.0583289707144003E-3"/>
    <m/>
    <n v="2899.0640899999999"/>
    <n v="20.967937734022346"/>
    <n v="271.15466000000015"/>
    <n v="1.6837434594591194"/>
    <n v="0"/>
    <m/>
    <n v="-55.655724858082742"/>
    <n v="16.102220604764071"/>
    <n v="34.395176729548545"/>
    <n v="5.125285665606806E-2"/>
    <n v="-40.937536264717544"/>
    <n v="11.162637075549409"/>
    <n v="37.566313556838985"/>
    <n v="70.704305511227133"/>
    <s v="Resto"/>
    <n v="2025"/>
    <n v="2"/>
    <d v="2026-08-03T00:00:00"/>
    <n v="1.0336597699512124"/>
    <s v="11 Total General Sin Pensiones"/>
    <n v="-5.2783328531277762"/>
    <n v="-8.3628192752988877"/>
    <n v="-55.655724858082742"/>
    <n v="-57.099737814106618"/>
    <n v="3.5477825068429263E-3"/>
    <n v="2.6161576521003685E-6"/>
    <m/>
    <m/>
    <m/>
    <m/>
    <n v="3.8168430486230807E-3"/>
    <n v="3.188054731000893E-6"/>
    <x v="1"/>
    <x v="44"/>
  </r>
  <r>
    <n v="2026"/>
    <n v="6"/>
    <n v="128"/>
    <x v="73"/>
    <s v="Daños"/>
    <n v="267"/>
    <s v="8acc23987b8960d83c44541f9f0eb46454cea080ea94d916f56fccf033db866f"/>
    <s v="62494afd1a4895e2be1120874c058412e30b56ad7bf55525b0ac454fd367add2"/>
    <x v="44"/>
    <n v="56655.80042"/>
    <n v="57592.95465"/>
    <n v="118809.47762999999"/>
    <n v="105524.52160000001"/>
    <n v="9602.7232699999986"/>
    <n v="4596.9853299999995"/>
    <n v="25353.552140000003"/>
    <n v="7158.733119999999"/>
    <n v="35563119.782749981"/>
    <n v="35274659.092"/>
    <n v="145.131"/>
    <n v="140.405"/>
    <n v="0"/>
    <n v="0"/>
    <n v="9553.6641500000005"/>
    <n v="5179.8507800000007"/>
    <n v="49710.74697"/>
    <n v="49868.052149999996"/>
    <n v="0"/>
    <n v="0"/>
    <n v="0"/>
    <n v="0"/>
    <n v="0"/>
    <n v="0"/>
    <s v="Daños"/>
    <s v="Totales"/>
    <s v="Daños Total"/>
    <x v="28"/>
    <x v="0"/>
    <n v="56717.352930000001"/>
    <n v="57593.781419999999"/>
    <n v="558940177.29368985"/>
    <n v="533186385.44996989"/>
    <n v="535437122.91273993"/>
    <n v="512068683.5256899"/>
    <n v="201069995.49796006"/>
    <n v="200376876.12440008"/>
    <n v="90289903.28847003"/>
    <n v="82104617.787379965"/>
    <n v="56655.80042"/>
    <n v="57592.95465"/>
    <n v="2.8177153075320382E-2"/>
    <n v="2.8742315861958311E-2"/>
    <n v="-937.1542300000001"/>
    <n v="-1.6272029030203639"/>
    <n v="100"/>
    <n v="100"/>
    <n v="99.891474995181866"/>
    <n v="99.998564480435874"/>
    <n v="1.0136290558735545E-2"/>
    <n v="1.0581223825459929E-2"/>
    <n v="1.0801655147551414E-2"/>
    <n v="1.1247115182569182E-2"/>
    <m/>
    <m/>
    <m/>
    <n v="0"/>
    <m/>
    <n v="0"/>
    <m/>
    <n v="0"/>
    <m/>
    <n v="108.89175363106935"/>
    <n v="16.949232380115049"/>
    <n v="7.9818536102835624"/>
    <n v="1.0635434218286798E-2"/>
    <n v="84.438983973974629"/>
    <n v="-0.3154427999851106"/>
    <n v="19.218508536525416"/>
    <n v="10.38711270377943"/>
    <s v="Resto"/>
    <n v="2025"/>
    <n v="2"/>
    <d v="2026-08-03T00:00:00"/>
    <n v="1.0336597699512124"/>
    <s v="38 Daños Total"/>
    <n v="-1.6272029030203639"/>
    <n v="-4.8305835665610539"/>
    <n v="108.89175363106934"/>
    <n v="102.08946860815604"/>
    <n v="3.3408058223178991E-4"/>
    <n v="7.9395195543003676E-8"/>
    <m/>
    <m/>
    <m/>
    <m/>
    <n v="2.9865872132355464E-4"/>
    <n v="8.2612072110858026E-8"/>
    <x v="28"/>
    <x v="44"/>
  </r>
  <r>
    <n v="2026"/>
    <n v="6"/>
    <n v="105"/>
    <x v="35"/>
    <s v="Total General"/>
    <n v="226"/>
    <s v="8f1f64db81c40ea10e1e9080c9ae60a7acb8925968c431ee16784dea9841c66f"/>
    <s v="62494afd1a4895e2be1120874c058412e30b56ad7bf55525b0ac454fd367add2"/>
    <x v="45"/>
    <n v="1100860.8072800001"/>
    <n v="1102266.38717"/>
    <n v="2941899.9539700001"/>
    <n v="3435164.5646100002"/>
    <n v="149319.30049000002"/>
    <n v="144527.78982000001"/>
    <n v="357664.0588"/>
    <n v="598814.9376200001"/>
    <n v="35563119.782749981"/>
    <n v="35274659.092"/>
    <n v="145.131"/>
    <n v="140.405"/>
    <n v="0"/>
    <n v="0"/>
    <n v="143483.62546000001"/>
    <n v="154179.90445"/>
    <n v="1127509.3877000001"/>
    <n v="1130458.8057200001"/>
    <n v="0"/>
    <n v="0"/>
    <n v="0"/>
    <n v="0"/>
    <n v="0"/>
    <n v="0"/>
    <s v="Total General"/>
    <s v="Totales"/>
    <s v="Total General"/>
    <x v="0"/>
    <x v="0"/>
    <n v="1100860.8072800001"/>
    <n v="1102266.38717"/>
    <n v="558940177.29368985"/>
    <n v="533186385.44996989"/>
    <n v="535437122.91273993"/>
    <n v="512068683.5256899"/>
    <n v="558940177.29368985"/>
    <n v="533186385.44996989"/>
    <n v="290994775.94425023"/>
    <n v="269811598.98249996"/>
    <n v="1100860.8072800001"/>
    <n v="1102266.38717"/>
    <n v="0.19695503239903311"/>
    <n v="0.20673190787491108"/>
    <n v="-1405.5798899999354"/>
    <n v="-0.12751725956269278"/>
    <n v="100"/>
    <n v="100"/>
    <n v="100"/>
    <n v="100"/>
    <n v="0.19695503239903311"/>
    <n v="0.20560038894789279"/>
    <n v="0.20673190787491108"/>
    <n v="0.21525752748258048"/>
    <m/>
    <m/>
    <m/>
    <n v="0"/>
    <m/>
    <n v="0"/>
    <m/>
    <n v="0"/>
    <m/>
    <n v="3.3152867527881824"/>
    <n v="13.563867430155607"/>
    <n v="13.111874906306999"/>
    <n v="5.1313395577454332E-2"/>
    <n v="-6.9375312095025681"/>
    <n v="-0.26090451107781965"/>
    <n v="12.725714484088815"/>
    <n v="13.638701708533407"/>
    <s v="Resto"/>
    <n v="2025"/>
    <n v="2"/>
    <d v="2026-08-03T00:00:00"/>
    <n v="1.0336597699512124"/>
    <s v="10 Total General"/>
    <n v="-0.12751725956269278"/>
    <n v="-3.3797332122627131"/>
    <n v="3.3152867527881895"/>
    <n v="-4.9039581307742094E-2"/>
    <n v="8.2723337320843807E-3"/>
    <n v="3.8791284787304186E-6"/>
    <n v="2847762.51933"/>
    <n v="2602454.3719299999"/>
    <n v="8.0076285115776528E-3"/>
    <n v="7.3655457825217768E-3"/>
    <n v="9.7223075816569998E-3"/>
    <n v="4.2738081733600715E-6"/>
    <x v="0"/>
    <x v="45"/>
  </r>
  <r>
    <n v="2026"/>
    <n v="6"/>
    <n v="103"/>
    <x v="59"/>
    <s v="Total General Sin Pensiones"/>
    <n v="205"/>
    <s v="f8809aff4d69bece79dabe35be0c708b890d7eafb841f121330667b77d2e2590"/>
    <s v="62494afd1a4895e2be1120874c058412e30b56ad7bf55525b0ac454fd367add2"/>
    <x v="45"/>
    <n v="785158.79136999999"/>
    <n v="1638035.7448499999"/>
    <n v="1891266.8197599996"/>
    <n v="2423338.80449"/>
    <n v="98566.939890000023"/>
    <n v="223441.74760999999"/>
    <n v="561985.48806999996"/>
    <n v="-392469.10107999988"/>
    <n v="35563119.782749981"/>
    <n v="35274659.092"/>
    <n v="145.131"/>
    <n v="140.405"/>
    <n v="6698.5981700000002"/>
    <n v="5170.91885"/>
    <n v="85172.880989999991"/>
    <n v="54953.041109999998"/>
    <n v="303779.27707999997"/>
    <n v="226946.47913999998"/>
    <n v="0"/>
    <n v="0"/>
    <n v="0"/>
    <n v="0"/>
    <n v="0"/>
    <n v="0"/>
    <s v="Total General Sin Pensiones"/>
    <s v="Totales"/>
    <s v="Total General Sin Pensiones"/>
    <x v="1"/>
    <x v="0"/>
    <n v="785158.79136999999"/>
    <n v="1638035.7448499999"/>
    <n v="558940177.29368985"/>
    <n v="533186385.44996989"/>
    <n v="535437122.91273993"/>
    <n v="512068683.5256899"/>
    <n v="535437122.91273993"/>
    <n v="512068683.5256899"/>
    <n v="272087211.59836"/>
    <n v="252694789.22596997"/>
    <n v="785158.79136999999"/>
    <n v="1638035.7448499999"/>
    <n v="0.14663884100878025"/>
    <n v="0.31988594451271918"/>
    <n v="-852876.95347999991"/>
    <n v="-52.067053857734976"/>
    <n v="100"/>
    <n v="100"/>
    <n v="100"/>
    <n v="100"/>
    <n v="0.14047277745744258"/>
    <n v="0.14663884100878025"/>
    <n v="0.30721634864468994"/>
    <n v="0.31988594451271918"/>
    <m/>
    <m/>
    <m/>
    <n v="0"/>
    <m/>
    <n v="0"/>
    <m/>
    <n v="0"/>
    <m/>
    <n v="-55.886963405763865"/>
    <n v="12.55375867574679"/>
    <n v="13.640834658981221"/>
    <n v="3.6226230299827196E-2"/>
    <n v="54.992115576476763"/>
    <n v="33.855029710596639"/>
    <n v="28.037752215589673"/>
    <n v="24.214097226024936"/>
    <s v="Resto"/>
    <n v="2025"/>
    <n v="2"/>
    <d v="2026-08-03T00:00:00"/>
    <n v="1.0336597699512124"/>
    <s v="11 Total General Sin Pensiones"/>
    <n v="-52.067053857734976"/>
    <n v="-53.627927161635213"/>
    <n v="-55.886963405763865"/>
    <n v="-57.323446382828458"/>
    <n v="5.3180565465388826E-3"/>
    <n v="2.150294969239833E-6"/>
    <m/>
    <m/>
    <m/>
    <m/>
    <n v="6.8586074374843205E-3"/>
    <n v="1.0232701749679445E-5"/>
    <x v="1"/>
    <x v="45"/>
  </r>
  <r>
    <n v="2026"/>
    <n v="6"/>
    <n v="115"/>
    <x v="74"/>
    <s v="Daños"/>
    <n v="232"/>
    <s v="835d5e8314340ab852a2f979ab4cd53e994dbe38366afb6eed84fe4957b980c8"/>
    <s v="62494afd1a4895e2be1120874c058412e30b56ad7bf55525b0ac454fd367add2"/>
    <x v="45"/>
    <n v="32341.39014"/>
    <n v="30426.777879999998"/>
    <n v="59475.925710000003"/>
    <n v="59060.2163"/>
    <n v="22580.62256"/>
    <n v="26053.105159999999"/>
    <n v="47164.009580000005"/>
    <n v="49169.205939999985"/>
    <n v="35563119.782749981"/>
    <n v="35274659.092"/>
    <n v="145.131"/>
    <n v="140.405"/>
    <n v="0"/>
    <n v="0"/>
    <n v="22580.62256"/>
    <n v="26053.105159999999"/>
    <n v="28399.34102"/>
    <n v="28324.462760000002"/>
    <n v="0"/>
    <n v="0"/>
    <n v="0"/>
    <n v="0"/>
    <n v="0"/>
    <n v="0"/>
    <s v="Daños"/>
    <s v="Totales"/>
    <s v="Daños Total"/>
    <x v="28"/>
    <x v="0"/>
    <n v="32341.39014"/>
    <n v="30426.777879999998"/>
    <n v="558940177.29368985"/>
    <n v="533186385.44996989"/>
    <n v="535437122.91273993"/>
    <n v="512068683.5256899"/>
    <n v="201069995.49796006"/>
    <n v="200376876.12440008"/>
    <n v="90289903.28847003"/>
    <n v="82104617.787379965"/>
    <n v="32341.39014"/>
    <n v="30426.777879999998"/>
    <n v="1.60846425941896E-2"/>
    <n v="1.5184775044157352E-2"/>
    <n v="1914.6122600000017"/>
    <n v="6.292523866809141"/>
    <n v="100"/>
    <n v="100"/>
    <n v="100"/>
    <n v="100"/>
    <n v="5.786198855232144E-3"/>
    <n v="6.0401845064580375E-3"/>
    <n v="5.7065931746029201E-3"/>
    <n v="5.9419329591698265E-3"/>
    <m/>
    <m/>
    <m/>
    <n v="0"/>
    <m/>
    <n v="0"/>
    <m/>
    <n v="0"/>
    <m/>
    <n v="-13.328478807706157"/>
    <n v="69.819579375693465"/>
    <n v="85.625580410619548"/>
    <n v="2.5009022866993739E-2"/>
    <n v="-13.328478807706157"/>
    <n v="0.2643589770244148"/>
    <n v="79.511079303205605"/>
    <n v="91.980933162807844"/>
    <s v="Resto"/>
    <n v="2025"/>
    <n v="2"/>
    <d v="2026-08-03T00:00:00"/>
    <n v="1.0336597699512124"/>
    <s v="38 Daños Total"/>
    <n v="6.292523866809141"/>
    <n v="2.8312477246028589"/>
    <n v="-13.328478807706157"/>
    <n v="-16.15082282211231"/>
    <n v="1.6724046167301951E-4"/>
    <n v="2.5871572738281839E-8"/>
    <m/>
    <m/>
    <m/>
    <m/>
    <n v="1.6715402651255E-4"/>
    <n v="2.3057739314166396E-8"/>
    <x v="28"/>
    <x v="45"/>
  </r>
  <r>
    <n v="2026"/>
    <n v="6"/>
    <n v="81"/>
    <x v="55"/>
    <s v="Total General"/>
    <n v="53"/>
    <s v="2858dcd1057d3eae7f7d5f782167e24b61153c01551450a628cee722509f6529"/>
    <s v="62494afd1a4895e2be1120874c058412e30b56ad7bf55525b0ac454fd367add2"/>
    <x v="46"/>
    <n v="956082.45328000002"/>
    <n v="935835.38778999995"/>
    <n v="1919886.0232000002"/>
    <n v="1883939.7765200001"/>
    <n v="405974.69400000008"/>
    <n v="750117.92507"/>
    <n v="960365.72845999966"/>
    <n v="1146532.7505300005"/>
    <n v="35563119.782749981"/>
    <n v="35274659.092"/>
    <n v="145.131"/>
    <n v="140.405"/>
    <n v="0"/>
    <n v="0"/>
    <n v="304101.53818999999"/>
    <n v="382572.60044999997"/>
    <n v="694038.33588999999"/>
    <n v="709353.64687000006"/>
    <n v="0"/>
    <n v="0"/>
    <n v="0"/>
    <n v="0"/>
    <n v="0"/>
    <n v="0"/>
    <s v="Total General"/>
    <s v="Totales"/>
    <s v="Total General"/>
    <x v="0"/>
    <x v="0"/>
    <n v="956082.45328000002"/>
    <n v="935835.38778999995"/>
    <n v="558940177.29368985"/>
    <n v="533186385.44996989"/>
    <n v="535437122.91273993"/>
    <n v="512068683.5256899"/>
    <n v="558940177.29368985"/>
    <n v="533186385.44996989"/>
    <n v="290994775.94425023"/>
    <n v="269811598.98249996"/>
    <n v="956082.45328000002"/>
    <n v="935835.38778999995"/>
    <n v="0.17105273374857707"/>
    <n v="0.17551749506886305"/>
    <n v="20247.065490000066"/>
    <n v="2.1635285173190688"/>
    <n v="100"/>
    <n v="100"/>
    <n v="100"/>
    <n v="100"/>
    <n v="0.17105273374857707"/>
    <n v="0.17856110687263882"/>
    <n v="0.17551749506886305"/>
    <n v="0.18275583293760439"/>
    <m/>
    <m/>
    <m/>
    <n v="0"/>
    <m/>
    <n v="0"/>
    <m/>
    <n v="0"/>
    <m/>
    <n v="-45.878550500960891"/>
    <n v="42.46230987790188"/>
    <n v="80.15490062215143"/>
    <n v="0.13951270866724361"/>
    <n v="-20.511417223214256"/>
    <n v="-2.1590515601884075"/>
    <n v="43.816245078167825"/>
    <n v="53.932562712278866"/>
    <s v="Resto"/>
    <n v="2025"/>
    <n v="2"/>
    <d v="2026-08-03T00:00:00"/>
    <n v="1.0336597699512124"/>
    <s v="10 Total General"/>
    <n v="2.1635285173190688"/>
    <n v="-1.1632923257320356"/>
    <n v="-45.878550500960891"/>
    <n v="-47.640944271640187"/>
    <n v="5.3985309357792834E-3"/>
    <n v="2.9259037722861599E-6"/>
    <n v="1125662.7341400001"/>
    <n v="1029122.60577"/>
    <n v="3.1652530515222312E-3"/>
    <n v="2.9126542045790501E-3"/>
    <n v="5.3319838476865115E-3"/>
    <n v="3.0806391075248363E-6"/>
    <x v="0"/>
    <x v="46"/>
  </r>
  <r>
    <n v="2026"/>
    <n v="6"/>
    <n v="705"/>
    <x v="9"/>
    <s v="Total General Sin Pensiones"/>
    <n v="36"/>
    <s v="76a50887d8f1c2e9301755428990ad81479ee21c25b43215cf524541e0503269"/>
    <s v="62494afd1a4895e2be1120874c058412e30b56ad7bf55525b0ac454fd367add2"/>
    <x v="46"/>
    <n v="662559.60774999997"/>
    <n v="653214.70785000001"/>
    <n v="772185.13719999988"/>
    <n v="742303.69959999993"/>
    <n v="427464.60857000004"/>
    <n v="312458.66760999989"/>
    <n v="1004080.1713499997"/>
    <n v="707347.09198000003"/>
    <n v="35563119.782749981"/>
    <n v="35274659.092"/>
    <n v="145.131"/>
    <n v="140.405"/>
    <n v="0"/>
    <n v="0"/>
    <n v="110378.10476"/>
    <n v="62412.839479999995"/>
    <n v="38473.439170000005"/>
    <n v="-43478.768560000004"/>
    <n v="0"/>
    <n v="0"/>
    <n v="0"/>
    <n v="0"/>
    <n v="0"/>
    <n v="0"/>
    <s v="Total General Sin Pensiones"/>
    <s v="Totales"/>
    <s v="Total General Sin Pensiones"/>
    <x v="1"/>
    <x v="0"/>
    <n v="662559.60774999997"/>
    <n v="653214.70785000001"/>
    <n v="558940177.29368985"/>
    <n v="533186385.44996989"/>
    <n v="535437122.91273993"/>
    <n v="512068683.5256899"/>
    <n v="535437122.91273993"/>
    <n v="512068683.5256899"/>
    <n v="272087211.59836"/>
    <n v="252694789.22596997"/>
    <n v="662559.60774999997"/>
    <n v="653214.70785000001"/>
    <n v="0.12374181381853441"/>
    <n v="0.12756388524923903"/>
    <n v="9344.8998999999603"/>
    <n v="1.4306015752091561"/>
    <n v="100"/>
    <n v="100"/>
    <n v="100"/>
    <n v="100"/>
    <n v="0.11853855469077584"/>
    <n v="0.12374181381853441"/>
    <n v="0.12251151298597676"/>
    <n v="0.12756388524923903"/>
    <m/>
    <m/>
    <m/>
    <n v="0"/>
    <m/>
    <n v="0"/>
    <m/>
    <n v="0"/>
    <m/>
    <n v="36.806769304779394"/>
    <n v="64.517154920088785"/>
    <n v="47.833991466363443"/>
    <n v="0.15710573314301868"/>
    <n v="76.851599253660524"/>
    <n v="-188.48787682868081"/>
    <n v="286.89430199436987"/>
    <n v="-143.54785461292741"/>
    <s v="Resto"/>
    <n v="2025"/>
    <n v="2"/>
    <d v="2026-08-03T00:00:00"/>
    <n v="1.0336597699512124"/>
    <s v="11 Total General Sin Pensiones"/>
    <n v="1.4306015752091561"/>
    <n v="-1.8723524666181477"/>
    <n v="36.806769304779408"/>
    <n v="32.351836921385186"/>
    <n v="2.1713087657021335E-3"/>
    <n v="1.5312036487100835E-6"/>
    <m/>
    <m/>
    <m/>
    <m/>
    <n v="2.100890583485763E-3"/>
    <n v="1.6272544819881027E-6"/>
    <x v="1"/>
    <x v="46"/>
  </r>
  <r>
    <n v="2026"/>
    <n v="6"/>
    <n v="80"/>
    <x v="51"/>
    <s v="Total General"/>
    <n v="52"/>
    <s v="41cfc0d1f2d127b04555b7246d84019b4d27710a3f3aff6e7764375b1e06e05d"/>
    <s v="62494afd1a4895e2be1120874c058412e30b56ad7bf55525b0ac454fd367add2"/>
    <x v="47"/>
    <n v="866044.95096000005"/>
    <n v="914305.01283000002"/>
    <n v="1261702.1425399999"/>
    <n v="1348597.9413000001"/>
    <n v="139452.46854000003"/>
    <n v="314476.82500999997"/>
    <n v="347956.72376000008"/>
    <n v="653499.43468999991"/>
    <n v="35563119.782749981"/>
    <n v="35274659.092"/>
    <n v="145.131"/>
    <n v="140.405"/>
    <n v="381.76039000000009"/>
    <n v="2133.3999400000002"/>
    <n v="43711.286659999998"/>
    <n v="74008.573120000001"/>
    <n v="116357.66867"/>
    <n v="104673.36124"/>
    <n v="16725.24064"/>
    <n v="13826.17655"/>
    <n v="16375.42865"/>
    <n v="16104.27399"/>
    <n v="0"/>
    <n v="0"/>
    <s v="Total General"/>
    <s v="Totales"/>
    <s v="Total General"/>
    <x v="0"/>
    <x v="0"/>
    <n v="866044.95096000005"/>
    <n v="914305.01283000002"/>
    <n v="558940177.29368985"/>
    <n v="533186385.44996989"/>
    <n v="535437122.91273993"/>
    <n v="512068683.5256899"/>
    <n v="558940177.29368985"/>
    <n v="533186385.44996989"/>
    <n v="290994775.94425023"/>
    <n v="269811598.98249996"/>
    <n v="866044.95096000005"/>
    <n v="914305.01283000002"/>
    <n v="0.15494412213365455"/>
    <n v="0.17147943716874806"/>
    <n v="-48260.061869999976"/>
    <n v="-5.2783328531277762"/>
    <n v="100"/>
    <n v="100"/>
    <n v="100"/>
    <n v="100"/>
    <n v="0.15494412213365455"/>
    <n v="0.16174540649120051"/>
    <n v="0.17147943716874806"/>
    <n v="0.17855124561315425"/>
    <n v="2.9923131883238877E-3"/>
    <n v="2.9297283171318147E-3"/>
    <m/>
    <n v="2899.0640899999999"/>
    <n v="20.967937734022346"/>
    <n v="271.15466000000015"/>
    <n v="1.6837434594591194"/>
    <n v="0"/>
    <m/>
    <n v="-55.655724858082742"/>
    <n v="16.102220604764071"/>
    <n v="34.395176729548545"/>
    <n v="4.7922670806542868E-2"/>
    <n v="-40.937536264717544"/>
    <n v="11.162637075549409"/>
    <n v="37.566313556838985"/>
    <n v="70.704305511227133"/>
    <s v="Resto"/>
    <n v="2025"/>
    <n v="2"/>
    <d v="2026-08-03T00:00:00"/>
    <n v="1.0336597699512124"/>
    <s v="10 Total General"/>
    <n v="-5.2783328531277762"/>
    <n v="-8.3628192752988877"/>
    <n v="-55.655724858082742"/>
    <n v="-57.099737814106618"/>
    <n v="3.5477825068429263E-3"/>
    <n v="2.4007680983768861E-6"/>
    <n v="679522.88326999999"/>
    <n v="745200.93310000002"/>
    <n v="1.9107516084671656E-3"/>
    <n v="2.1090904221523214E-3"/>
    <n v="3.8168430486230807E-3"/>
    <n v="2.9405197371710617E-6"/>
    <x v="0"/>
    <x v="47"/>
  </r>
  <r>
    <n v="2026"/>
    <n v="6"/>
    <n v="127"/>
    <x v="52"/>
    <s v="Total General Sin Pensiones"/>
    <n v="263"/>
    <s v="4be84111a613654b362415e563cb7607df7b203b5d303802a8a546061bbc7847"/>
    <s v="62494afd1a4895e2be1120874c058412e30b56ad7bf55525b0ac454fd367add2"/>
    <x v="47"/>
    <n v="590912.01783999999"/>
    <n v="833808.04034000007"/>
    <n v="1645650.65821"/>
    <n v="1935724.5356599996"/>
    <n v="428689.73336000001"/>
    <n v="573943.75173000002"/>
    <n v="471070.27318000008"/>
    <n v="692699.17254000017"/>
    <n v="35563119.782749981"/>
    <n v="35274659.092"/>
    <n v="145.131"/>
    <n v="140.405"/>
    <n v="0"/>
    <n v="0"/>
    <n v="10570.47885"/>
    <n v="5941.8242"/>
    <n v="3987.09157"/>
    <n v="6847.0122899999997"/>
    <n v="0"/>
    <n v="0"/>
    <n v="0"/>
    <n v="0"/>
    <n v="0"/>
    <n v="0"/>
    <s v="Total General Sin Pensiones"/>
    <s v="Totales"/>
    <s v="Total General Sin Pensiones"/>
    <x v="1"/>
    <x v="0"/>
    <n v="590912.01783999999"/>
    <n v="833808.04034000007"/>
    <n v="558940177.29368985"/>
    <n v="533186385.44996989"/>
    <n v="535437122.91273993"/>
    <n v="512068683.5256899"/>
    <n v="535437122.91273993"/>
    <n v="512068683.5256899"/>
    <n v="272087211.59836"/>
    <n v="252694789.22596997"/>
    <n v="590912.01783999999"/>
    <n v="833808.04034000007"/>
    <n v="0.1103606740275087"/>
    <n v="0.16283128946669298"/>
    <n v="-242896.02250000008"/>
    <n v="-29.13092831306291"/>
    <n v="100"/>
    <n v="100"/>
    <n v="100"/>
    <n v="100"/>
    <n v="0.10572008272890909"/>
    <n v="0.1103606740275087"/>
    <n v="0.15638209509725715"/>
    <n v="0.16283128946669298"/>
    <m/>
    <m/>
    <m/>
    <n v="0"/>
    <m/>
    <n v="0"/>
    <m/>
    <n v="0"/>
    <m/>
    <n v="-25.308058138479705"/>
    <n v="72.547133992471174"/>
    <n v="68.83403900686352"/>
    <n v="0.15755600229856004"/>
    <n v="77.899555661710735"/>
    <n v="-41.768885447699397"/>
    <n v="265.11753403245763"/>
    <n v="86.779809183021058"/>
    <s v="Resto"/>
    <n v="2025"/>
    <n v="2"/>
    <d v="2026-08-03T00:00:00"/>
    <n v="1.0336597699512124"/>
    <s v="11 Total General Sin Pensiones"/>
    <n v="-29.13092831306291"/>
    <n v="-31.438686357811886"/>
    <n v="-25.308058138479701"/>
    <n v="-27.74030291897142"/>
    <n v="4.6274080234328281E-3"/>
    <n v="1.2179478371806031E-6"/>
    <m/>
    <m/>
    <m/>
    <m/>
    <n v="5.4785466533197437E-3"/>
    <n v="2.6514028829385957E-6"/>
    <x v="1"/>
    <x v="47"/>
  </r>
  <r>
    <n v="2026"/>
    <n v="6"/>
    <n v="50"/>
    <x v="22"/>
    <s v="Daños"/>
    <n v="38"/>
    <s v="aea92132c4cbeb263e6ac2bf6c183b5d81737f179f21efdc5863739672f0f470"/>
    <s v="62494afd1a4895e2be1120874c058412e30b56ad7bf55525b0ac454fd367add2"/>
    <x v="47"/>
    <n v="-0.16788999999999998"/>
    <n v="-0.98080999999999996"/>
    <n v="-2.51674"/>
    <n v="-3.5364399999999998"/>
    <n v="-19679.008529999996"/>
    <n v="12.950320000000016"/>
    <n v="-19225.559779999992"/>
    <n v="291.55399"/>
    <n v="35563119.782749981"/>
    <n v="35274659.092"/>
    <n v="145.131"/>
    <n v="140.405"/>
    <n v="0"/>
    <n v="0"/>
    <n v="-19664.359179999999"/>
    <n v="325.44021000000004"/>
    <n v="0"/>
    <n v="0"/>
    <n v="0"/>
    <n v="0"/>
    <n v="0"/>
    <n v="0"/>
    <n v="0"/>
    <n v="0"/>
    <s v="Daños"/>
    <s v="Totales"/>
    <s v="Daños Total"/>
    <x v="28"/>
    <x v="0"/>
    <n v="27984284.840740003"/>
    <n v="26568293.871599998"/>
    <n v="558940177.29368985"/>
    <n v="533186385.44996989"/>
    <n v="535437122.91273993"/>
    <n v="512068683.5256899"/>
    <n v="201069995.49796006"/>
    <n v="200376876.12440008"/>
    <n v="90289903.28847003"/>
    <n v="82104617.787379965"/>
    <n v="-0.16788999999999998"/>
    <n v="-0.98080999999999996"/>
    <n v="-8.3498286049199859E-8"/>
    <n v="-4.8948262842019909E-7"/>
    <n v="0.81291999999999998"/>
    <n v="-82.882515471905876"/>
    <n v="100"/>
    <n v="100"/>
    <n v="-5.9994386476363636E-7"/>
    <n v="-3.6916559442623083E-6"/>
    <n v="-3.0037203768907771E-8"/>
    <n v="-3.1355689177225951E-8"/>
    <n v="-1.8395255894845643E-7"/>
    <n v="-1.9153875867724175E-7"/>
    <m/>
    <m/>
    <m/>
    <n v="0"/>
    <m/>
    <n v="0"/>
    <m/>
    <n v="0"/>
    <m/>
    <n v="-152057.70089078858"/>
    <n v="11721370.260289475"/>
    <n v="-1320.3698983493252"/>
    <n v="-2.1795358964032684E-2"/>
    <n v="-6142.3876877414741"/>
    <m/>
    <m/>
    <m/>
    <s v="Resto"/>
    <n v="2025"/>
    <n v="2"/>
    <d v="2026-08-03T00:00:00"/>
    <n v="1.0336597699512124"/>
    <s v="38 Daños Total"/>
    <n v="-82.882515471905876"/>
    <n v="-83.439923826287583"/>
    <n v="-152057.70089078858"/>
    <n v="-147109.3983612817"/>
    <n v="-7.0768256985731434E-9"/>
    <n v="6.9719637731540043E-19"/>
    <m/>
    <m/>
    <m/>
    <m/>
    <n v="-1.0008940409519671E-8"/>
    <n v="2.3959324352514673E-17"/>
    <x v="28"/>
    <x v="47"/>
  </r>
  <r>
    <n v="2026"/>
    <n v="6"/>
    <n v="103"/>
    <x v="59"/>
    <s v="Total General"/>
    <n v="205"/>
    <s v="f8809aff4d69bece79dabe35be0c708b890d7eafb841f121330667b77d2e2590"/>
    <s v="62494afd1a4895e2be1120874c058412e30b56ad7bf55525b0ac454fd367add2"/>
    <x v="48"/>
    <n v="785158.79136999999"/>
    <n v="1638035.7448499999"/>
    <n v="1891266.8197599996"/>
    <n v="2423338.80449"/>
    <n v="98566.939890000023"/>
    <n v="223441.74760999999"/>
    <n v="561985.48806999996"/>
    <n v="-392469.10107999993"/>
    <n v="35563119.782749981"/>
    <n v="35274659.092"/>
    <n v="145.131"/>
    <n v="140.405"/>
    <n v="6698.5981700000002"/>
    <n v="5170.91885"/>
    <n v="85172.880989999991"/>
    <n v="54953.041109999998"/>
    <n v="303779.27707999997"/>
    <n v="226946.47913999998"/>
    <n v="0"/>
    <n v="0"/>
    <n v="0"/>
    <n v="0"/>
    <n v="0"/>
    <n v="0"/>
    <s v="Total General"/>
    <s v="Totales"/>
    <s v="Total General"/>
    <x v="0"/>
    <x v="0"/>
    <n v="785158.79136999999"/>
    <n v="1638035.7448499999"/>
    <n v="558940177.29368985"/>
    <n v="533186385.44996989"/>
    <n v="535437122.91273993"/>
    <n v="512068683.5256899"/>
    <n v="558940177.29368985"/>
    <n v="533186385.44996989"/>
    <n v="290994775.94425023"/>
    <n v="269811598.98249996"/>
    <n v="785158.79136999999"/>
    <n v="1638035.7448499999"/>
    <n v="0.14047277745744258"/>
    <n v="0.30721634864468994"/>
    <n v="-852876.95347999991"/>
    <n v="-52.067053857734976"/>
    <n v="100"/>
    <n v="100"/>
    <n v="100"/>
    <n v="100"/>
    <n v="0.14047277745744258"/>
    <n v="0.14663884100878025"/>
    <n v="0.30721634864468994"/>
    <n v="0.31988594451271918"/>
    <m/>
    <m/>
    <m/>
    <n v="0"/>
    <m/>
    <n v="0"/>
    <m/>
    <n v="0"/>
    <m/>
    <n v="-55.886963405763865"/>
    <n v="12.55375867574679"/>
    <n v="13.640834658981221"/>
    <n v="3.3872408729730533E-2"/>
    <n v="54.992115576476763"/>
    <n v="33.855029710596639"/>
    <n v="28.037752215589673"/>
    <n v="24.214097226024936"/>
    <s v="Resto"/>
    <n v="2025"/>
    <n v="2"/>
    <d v="2026-08-03T00:00:00"/>
    <n v="1.0336597699512124"/>
    <s v="10 Total General"/>
    <n v="-52.067053857734976"/>
    <n v="-53.627927161635213"/>
    <n v="-55.886963405763865"/>
    <n v="-57.323446382828458"/>
    <n v="5.3180565465388826E-3"/>
    <n v="1.9732601206608187E-6"/>
    <n v="2234608.2327899998"/>
    <n v="1976565.64307"/>
    <n v="6.2834988787285884E-3"/>
    <n v="5.5941364018593726E-3"/>
    <n v="6.8586074374843205E-3"/>
    <n v="9.4381884874575689E-6"/>
    <x v="0"/>
    <x v="48"/>
  </r>
  <r>
    <n v="2026"/>
    <n v="6"/>
    <n v="88"/>
    <x v="69"/>
    <s v="Total General Sin Pensiones"/>
    <n v="60"/>
    <s v="39fa9ec190eee7b6f4dff1100d6343e10918d044c75eac8f9e9a2596173f80c9"/>
    <s v="62494afd1a4895e2be1120874c058412e30b56ad7bf55525b0ac454fd367add2"/>
    <x v="48"/>
    <n v="573009.60021000006"/>
    <n v="514524.86040000001"/>
    <n v="917165.23189000005"/>
    <n v="774649.49819999991"/>
    <n v="63174.942389999997"/>
    <n v="42550.754209999999"/>
    <n v="123500.48426"/>
    <n v="111874.90366000001"/>
    <n v="35563119.782749981"/>
    <n v="35274659.092"/>
    <n v="145.131"/>
    <n v="140.405"/>
    <n v="0"/>
    <n v="0"/>
    <n v="55098.565999999999"/>
    <n v="35065.856530000005"/>
    <n v="160124.20441000001"/>
    <n v="141102.04139"/>
    <n v="397418.10768000002"/>
    <n v="383986.88094999996"/>
    <n v="175591.49253000002"/>
    <n v="130537.97945"/>
    <n v="0"/>
    <n v="0"/>
    <s v="Total General Sin Pensiones"/>
    <s v="Totales"/>
    <s v="Total General Sin Pensiones"/>
    <x v="1"/>
    <x v="0"/>
    <n v="573009.60021000006"/>
    <n v="514524.86040000001"/>
    <n v="558940177.29368985"/>
    <n v="533186385.44996989"/>
    <n v="535437122.91273993"/>
    <n v="512068683.5256899"/>
    <n v="535437122.91273993"/>
    <n v="512068683.5256899"/>
    <n v="272087211.59836"/>
    <n v="252694789.22596997"/>
    <n v="573009.60021000006"/>
    <n v="514524.86040000001"/>
    <n v="0.10701715956728375"/>
    <n v="0.10047965770087694"/>
    <n v="58484.739810000057"/>
    <n v="11.366747131427823"/>
    <n v="100"/>
    <n v="100"/>
    <n v="100"/>
    <n v="100"/>
    <n v="0.10251716077817709"/>
    <n v="0.10701715956728375"/>
    <n v="9.6499999707565509E-2"/>
    <n v="0.10047965770087694"/>
    <n v="7.422311428801831E-2"/>
    <n v="3.2794045279265424E-2"/>
    <m/>
    <n v="13431.226730000053"/>
    <n v="3.4978347949728539"/>
    <n v="45053.513080000019"/>
    <n v="34.51372027499238"/>
    <n v="0"/>
    <m/>
    <n v="48.469618372012405"/>
    <n v="11.025110638084817"/>
    <n v="8.2699122015057434"/>
    <n v="2.321863714905327E-2"/>
    <n v="57.128818321780763"/>
    <n v="13.481139487857273"/>
    <n v="34.409892122817013"/>
    <n v="24.85141687856909"/>
    <s v="Resto"/>
    <n v="2025"/>
    <n v="2"/>
    <d v="2026-08-03T00:00:00"/>
    <n v="1.0336597699512124"/>
    <s v="11 Total General Sin Pensiones"/>
    <n v="11.366747131427823"/>
    <n v="7.7402355870773851"/>
    <n v="48.469618372012398"/>
    <n v="43.634900658869583"/>
    <n v="2.5789785527614885E-3"/>
    <n v="1.1452672441849469E-6"/>
    <m/>
    <m/>
    <m/>
    <m/>
    <n v="2.1924366497800378E-3"/>
    <n v="1.0096161611685398E-6"/>
    <x v="1"/>
    <x v="48"/>
  </r>
  <r>
    <n v="2026"/>
    <n v="6"/>
    <n v="705"/>
    <x v="9"/>
    <s v="Total General"/>
    <n v="36"/>
    <s v="76a50887d8f1c2e9301755428990ad81479ee21c25b43215cf524541e0503269"/>
    <s v="62494afd1a4895e2be1120874c058412e30b56ad7bf55525b0ac454fd367add2"/>
    <x v="49"/>
    <n v="662559.60774999997"/>
    <n v="653214.70785000001"/>
    <n v="772185.13719999988"/>
    <n v="742303.69960000005"/>
    <n v="427464.60857000004"/>
    <n v="312458.66760999989"/>
    <n v="1004080.1713499998"/>
    <n v="707347.09197999991"/>
    <n v="35563119.782749981"/>
    <n v="35274659.092"/>
    <n v="145.131"/>
    <n v="140.405"/>
    <n v="0"/>
    <n v="0"/>
    <n v="110378.10476"/>
    <n v="62412.839479999995"/>
    <n v="38473.439170000005"/>
    <n v="-43478.768560000004"/>
    <n v="0"/>
    <n v="0"/>
    <n v="0"/>
    <n v="0"/>
    <n v="0"/>
    <n v="0"/>
    <s v="Total General"/>
    <s v="Totales"/>
    <s v="Total General"/>
    <x v="0"/>
    <x v="0"/>
    <n v="662559.60774999997"/>
    <n v="653214.70785000001"/>
    <n v="558940177.29368985"/>
    <n v="533186385.44996989"/>
    <n v="535437122.91273993"/>
    <n v="512068683.5256899"/>
    <n v="558940177.29368985"/>
    <n v="533186385.44996989"/>
    <n v="290994775.94425023"/>
    <n v="269811598.98249996"/>
    <n v="662559.60774999997"/>
    <n v="653214.70785000001"/>
    <n v="0.11853855469077584"/>
    <n v="0.12251151298597676"/>
    <n v="9344.8998999999603"/>
    <n v="1.4306015752091561"/>
    <n v="100"/>
    <n v="100"/>
    <n v="100"/>
    <n v="100"/>
    <n v="0.11853855469077584"/>
    <n v="0.12374181381853441"/>
    <n v="0.12251151298597676"/>
    <n v="0.12756388524923903"/>
    <m/>
    <m/>
    <m/>
    <n v="0"/>
    <m/>
    <n v="0"/>
    <m/>
    <n v="0"/>
    <m/>
    <n v="36.806769304779394"/>
    <n v="64.517154920088785"/>
    <n v="47.833991466363443"/>
    <n v="0.14689769161075769"/>
    <n v="76.851599253660524"/>
    <n v="-188.48787682868081"/>
    <n v="286.89430199436987"/>
    <n v="-143.54785461292741"/>
    <s v="Resto"/>
    <n v="2025"/>
    <n v="2"/>
    <d v="2026-08-03T00:00:00"/>
    <n v="1.0336597699512124"/>
    <s v="10 Total General"/>
    <n v="1.4306015752091561"/>
    <n v="-1.8723524666181477"/>
    <n v="36.806769304779408"/>
    <n v="32.351836921385186"/>
    <n v="2.1713087657021335E-3"/>
    <n v="1.4051388948178054E-6"/>
    <n v="481812.02458999999"/>
    <n v="363530.46580000001"/>
    <n v="1.3548080920158885E-3"/>
    <n v="1.0288750181643486E-3"/>
    <n v="2.1008905834857634E-3"/>
    <n v="1.5009070814113152E-6"/>
    <x v="0"/>
    <x v="49"/>
  </r>
  <r>
    <n v="2026"/>
    <n v="6"/>
    <n v="119"/>
    <x v="62"/>
    <s v="Total General Sin Pensiones"/>
    <n v="217"/>
    <s v="16badfc6202cb3f8889e0f2779b19218af4cbb736e56acadce8148aba9a7a9f8"/>
    <s v="62494afd1a4895e2be1120874c058412e30b56ad7bf55525b0ac454fd367add2"/>
    <x v="49"/>
    <n v="565259.48696000001"/>
    <n v="785916.87945000001"/>
    <n v="1057077.4351299999"/>
    <n v="1237109.48459"/>
    <n v="310526.3959699999"/>
    <n v="805832.01293000008"/>
    <n v="719076.13432999991"/>
    <n v="1147981.5801899997"/>
    <n v="35563119.782749981"/>
    <n v="35274659.092"/>
    <n v="145.131"/>
    <n v="140.405"/>
    <n v="-36740.509749999997"/>
    <n v="783.77575999999999"/>
    <n v="217369.21878"/>
    <n v="779820.44627999992"/>
    <n v="476978.48600999999"/>
    <n v="997063.37604"/>
    <n v="76837.220549999998"/>
    <n v="40727.13106"/>
    <n v="81388.485840000008"/>
    <n v="336979.30127"/>
    <n v="0"/>
    <n v="0"/>
    <s v="Total General Sin Pensiones"/>
    <s v="Totales"/>
    <s v="Total General Sin Pensiones"/>
    <x v="1"/>
    <x v="0"/>
    <n v="565259.48696000001"/>
    <n v="785916.87945000001"/>
    <n v="558940177.29368985"/>
    <n v="533186385.44996989"/>
    <n v="535437122.91273993"/>
    <n v="512068683.5256899"/>
    <n v="535437122.91273993"/>
    <n v="512068683.5256899"/>
    <n v="272087211.59836"/>
    <n v="252694789.22596997"/>
    <n v="565259.48696000001"/>
    <n v="785916.87945000001"/>
    <n v="0.10556972289949351"/>
    <n v="0.15347880171831901"/>
    <n v="-220657.39249"/>
    <n v="-28.076428724169954"/>
    <n v="100"/>
    <n v="100"/>
    <n v="100"/>
    <n v="100"/>
    <n v="0.10113058783802363"/>
    <n v="0.10556972289949351"/>
    <n v="0.14740002762575122"/>
    <n v="0.15347880171831901"/>
    <n v="1.4350372296192496E-2"/>
    <n v="1.5200381586777625E-2"/>
    <m/>
    <n v="36110.089489999998"/>
    <n v="88.663474568836961"/>
    <n v="-255590.81542999999"/>
    <n v="-75.847630541916104"/>
    <n v="0"/>
    <m/>
    <n v="-61.465120398862304"/>
    <n v="54.935194036287612"/>
    <n v="102.53399996879276"/>
    <n v="0.11412752335761434"/>
    <n v="-72.12573486410588"/>
    <n v="-52.161668207652156"/>
    <n v="45.572122256147793"/>
    <n v="78.211723047855202"/>
    <s v="Resto"/>
    <n v="2025"/>
    <n v="2"/>
    <d v="2026-08-03T00:00:00"/>
    <n v="1.0336597699512124"/>
    <s v="11 Total General Sin Pensiones"/>
    <n v="-28.076428724169954"/>
    <n v="-30.418525160145538"/>
    <n v="-61.465120398862304"/>
    <n v="-62.719958035170023"/>
    <n v="2.9723979268060142E-3"/>
    <n v="1.1144966393075846E-6"/>
    <m/>
    <m/>
    <m/>
    <m/>
    <n v="3.5013050161498303E-3"/>
    <n v="2.3555742576891088E-6"/>
    <x v="1"/>
    <x v="49"/>
  </r>
  <r>
    <n v="2026"/>
    <n v="6"/>
    <n v="127"/>
    <x v="52"/>
    <s v="Total General"/>
    <n v="263"/>
    <s v="4be84111a613654b362415e563cb7607df7b203b5d303802a8a546061bbc7847"/>
    <s v="62494afd1a4895e2be1120874c058412e30b56ad7bf55525b0ac454fd367add2"/>
    <x v="50"/>
    <n v="590912.01783999999"/>
    <n v="833808.04034000007"/>
    <n v="1645650.65821"/>
    <n v="1935724.5356599996"/>
    <n v="428689.73336000001"/>
    <n v="573943.75173000002"/>
    <n v="471070.27318000008"/>
    <n v="692699.17254000017"/>
    <n v="35563119.782749981"/>
    <n v="35274659.092"/>
    <n v="145.131"/>
    <n v="140.405"/>
    <n v="0"/>
    <n v="0"/>
    <n v="10570.47885"/>
    <n v="5941.8242"/>
    <n v="3987.09157"/>
    <n v="6847.0122899999997"/>
    <n v="0"/>
    <n v="0"/>
    <n v="0"/>
    <n v="0"/>
    <n v="0"/>
    <n v="0"/>
    <s v="Total General"/>
    <s v="Totales"/>
    <s v="Total General"/>
    <x v="0"/>
    <x v="0"/>
    <n v="590912.01783999999"/>
    <n v="833808.04034000007"/>
    <n v="558940177.29368985"/>
    <n v="533186385.44996989"/>
    <n v="535437122.91273993"/>
    <n v="512068683.5256899"/>
    <n v="558940177.29368985"/>
    <n v="533186385.44996989"/>
    <n v="290994775.94425023"/>
    <n v="269811598.98249996"/>
    <n v="590912.01783999999"/>
    <n v="833808.04034000007"/>
    <n v="0.10572008272890909"/>
    <n v="0.15638209509725715"/>
    <n v="-242896.02250000008"/>
    <n v="-29.13092831306291"/>
    <n v="100"/>
    <n v="100"/>
    <n v="100"/>
    <n v="100"/>
    <n v="0.10572008272890909"/>
    <n v="0.1103606740275087"/>
    <n v="0.15638209509725715"/>
    <n v="0.16283128946669298"/>
    <m/>
    <m/>
    <m/>
    <n v="0"/>
    <m/>
    <n v="0"/>
    <m/>
    <n v="0"/>
    <m/>
    <n v="-25.308058138479705"/>
    <n v="72.547133992471174"/>
    <n v="68.83403900686352"/>
    <n v="0.14731870425128521"/>
    <n v="77.899555661710735"/>
    <n v="-41.768885447699397"/>
    <n v="265.11753403245763"/>
    <n v="86.779809183021058"/>
    <s v="Resto"/>
    <n v="2025"/>
    <n v="2"/>
    <d v="2026-08-03T00:00:00"/>
    <n v="1.0336597699512124"/>
    <s v="10 Total General"/>
    <n v="-29.13092831306291"/>
    <n v="-31.438686357811886"/>
    <n v="-25.308058138479701"/>
    <n v="-27.74030291897142"/>
    <n v="4.6274080234328281E-3"/>
    <n v="1.1176735892207382E-6"/>
    <n v="840646.75749999995"/>
    <n v="1141675.05516"/>
    <n v="2.3638161180329254E-3"/>
    <n v="3.2312035816050959E-3"/>
    <n v="5.4785466533197446E-3"/>
    <n v="2.4455359667007575E-6"/>
    <x v="0"/>
    <x v="50"/>
  </r>
  <r>
    <n v="2026"/>
    <n v="6"/>
    <n v="126"/>
    <x v="45"/>
    <s v="Total General Sin Pensiones"/>
    <n v="239"/>
    <s v="79bf08685d3138f9b109c3546780f056bc954fd69377b84a2cf23622e464897b"/>
    <s v="62494afd1a4895e2be1120874c058412e30b56ad7bf55525b0ac454fd367add2"/>
    <x v="50"/>
    <n v="512336.66523000004"/>
    <n v="508175.23067999998"/>
    <n v="1041917.7631000001"/>
    <n v="946056.54842999997"/>
    <n v="217022.51626999993"/>
    <n v="173027.61788000001"/>
    <n v="501414.20740999997"/>
    <n v="321109.03926000005"/>
    <n v="35563119.782749981"/>
    <n v="35274659.092"/>
    <n v="145.131"/>
    <n v="140.405"/>
    <n v="15386.43317"/>
    <n v="4623.9155700000001"/>
    <n v="25366.884180000001"/>
    <n v="11579.44224"/>
    <n v="17441.262559999999"/>
    <n v="20893.348679999999"/>
    <n v="0"/>
    <n v="0"/>
    <n v="0"/>
    <n v="0"/>
    <n v="0"/>
    <n v="0"/>
    <s v="Total General Sin Pensiones"/>
    <s v="Totales"/>
    <s v="Total General Sin Pensiones"/>
    <x v="1"/>
    <x v="0"/>
    <n v="512336.66523000004"/>
    <n v="508175.23067999998"/>
    <n v="558940177.29368985"/>
    <n v="533186385.44996989"/>
    <n v="535437122.91273993"/>
    <n v="512068683.5256899"/>
    <n v="535437122.91273993"/>
    <n v="512068683.5256899"/>
    <n v="272087211.59836"/>
    <n v="252694789.22596997"/>
    <n v="512336.66523000004"/>
    <n v="508175.23067999998"/>
    <n v="9.5685682464997007E-2"/>
    <n v="9.923966198852803E-2"/>
    <n v="4161.4345500000636"/>
    <n v="0.81889755713429047"/>
    <n v="100"/>
    <n v="100"/>
    <n v="100"/>
    <n v="100"/>
    <n v="9.1662164582739875E-2"/>
    <n v="9.5685682464997007E-2"/>
    <n v="9.5309116014119094E-2"/>
    <n v="9.923966198852803E-2"/>
    <m/>
    <m/>
    <m/>
    <n v="0"/>
    <m/>
    <n v="0"/>
    <m/>
    <n v="0"/>
    <m/>
    <n v="25.426517991198239"/>
    <n v="42.359356844502507"/>
    <n v="34.048809826576573"/>
    <n v="7.9762115608122186E-2"/>
    <n v="119.06827336098011"/>
    <n v="-16.522416644989434"/>
    <n v="145.44178836099124"/>
    <n v="55.421667523714547"/>
    <s v="Resto"/>
    <n v="2025"/>
    <n v="2"/>
    <d v="2026-08-03T00:00:00"/>
    <n v="1.0336597699512124"/>
    <s v="11 Total General Sin Pensiones"/>
    <n v="0.81889755713429047"/>
    <n v="-2.4641371484421559"/>
    <n v="25.426517991198232"/>
    <n v="21.342168513647593"/>
    <n v="2.9297704179636853E-3"/>
    <n v="9.1557498287922365E-7"/>
    <m/>
    <m/>
    <m/>
    <m/>
    <n v="2.6775581141689751E-3"/>
    <n v="9.8485105115972933E-7"/>
    <x v="1"/>
    <x v="50"/>
  </r>
  <r>
    <n v="2026"/>
    <n v="6"/>
    <n v="88"/>
    <x v="69"/>
    <s v="Total General"/>
    <n v="60"/>
    <s v="39fa9ec190eee7b6f4dff1100d6343e10918d044c75eac8f9e9a2596173f80c9"/>
    <s v="62494afd1a4895e2be1120874c058412e30b56ad7bf55525b0ac454fd367add2"/>
    <x v="51"/>
    <n v="573009.60021000006"/>
    <n v="514524.86040000001"/>
    <n v="917165.23189000005"/>
    <n v="774649.49819999991"/>
    <n v="63174.942389999997"/>
    <n v="42550.754209999999"/>
    <n v="123500.48426"/>
    <n v="111874.90366000001"/>
    <n v="35563119.782749981"/>
    <n v="35274659.092"/>
    <n v="145.131"/>
    <n v="140.405"/>
    <n v="0"/>
    <n v="0"/>
    <n v="55098.565999999999"/>
    <n v="35065.856530000005"/>
    <n v="160124.20441000001"/>
    <n v="141102.04139"/>
    <n v="397418.10768000002"/>
    <n v="383986.88094999996"/>
    <n v="175591.49253000002"/>
    <n v="130537.97945"/>
    <n v="0"/>
    <n v="0"/>
    <s v="Total General"/>
    <s v="Totales"/>
    <s v="Total General"/>
    <x v="0"/>
    <x v="0"/>
    <n v="573009.60021000006"/>
    <n v="514524.86040000001"/>
    <n v="558940177.29368985"/>
    <n v="533186385.44996989"/>
    <n v="535437122.91273993"/>
    <n v="512068683.5256899"/>
    <n v="558940177.29368985"/>
    <n v="533186385.44996989"/>
    <n v="290994775.94425023"/>
    <n v="269811598.98249996"/>
    <n v="573009.60021000006"/>
    <n v="514524.86040000001"/>
    <n v="0.10251716077817709"/>
    <n v="9.6499999707565509E-2"/>
    <n v="58484.739810000057"/>
    <n v="11.366747131427823"/>
    <n v="100"/>
    <n v="100"/>
    <n v="100"/>
    <n v="100"/>
    <n v="0.10251716077817709"/>
    <n v="0.10701715956728375"/>
    <n v="9.6499999707565509E-2"/>
    <n v="0.10047965770087694"/>
    <n v="7.110208280325149E-2"/>
    <n v="3.1415077974925591E-2"/>
    <m/>
    <n v="13431.226730000053"/>
    <n v="3.4978347949728539"/>
    <n v="45053.513080000019"/>
    <n v="34.51372027499238"/>
    <n v="0"/>
    <m/>
    <n v="48.469618372012405"/>
    <n v="11.025110638084817"/>
    <n v="8.2699122015057434"/>
    <n v="2.1709991935423358E-2"/>
    <n v="57.128818321780763"/>
    <n v="13.481139487857273"/>
    <n v="34.409892122817013"/>
    <n v="24.85141687856909"/>
    <s v="Resto"/>
    <n v="2025"/>
    <n v="2"/>
    <d v="2026-08-03T00:00:00"/>
    <n v="1.0336597699512124"/>
    <s v="10 Total General"/>
    <n v="11.366747131427823"/>
    <n v="7.7402355870773851"/>
    <n v="48.469618372012398"/>
    <n v="43.634900658869583"/>
    <n v="2.5789785527614885E-3"/>
    <n v="1.0509768254018611E-6"/>
    <n v="2583530.1191500002"/>
    <n v="1858962.8070799999"/>
    <n v="7.2646329538364933E-3"/>
    <n v="5.2612932665553874E-3"/>
    <n v="2.1924366497800378E-3"/>
    <n v="9.3122499435601441E-7"/>
    <x v="0"/>
    <x v="51"/>
  </r>
  <r>
    <n v="2026"/>
    <n v="6"/>
    <n v="7"/>
    <x v="20"/>
    <s v="Total General Sin Pensiones"/>
    <n v="264"/>
    <s v="bba58959c32abe688d9cb5222b97de973002a67c412d6a8c8d2a79ac692f32b7"/>
    <s v="62494afd1a4895e2be1120874c058412e30b56ad7bf55525b0ac454fd367add2"/>
    <x v="51"/>
    <n v="480786.83261000004"/>
    <n v="505608.20723"/>
    <n v="770072.54949000012"/>
    <n v="806484.37214999995"/>
    <n v="211374.07954999997"/>
    <n v="296602.02140000009"/>
    <n v="434796.32685999991"/>
    <n v="839267.28852000018"/>
    <n v="35563119.782749981"/>
    <n v="35274659.092"/>
    <n v="145.131"/>
    <n v="140.405"/>
    <n v="-43.690489999999997"/>
    <n v="-1406.9171799999999"/>
    <n v="56747.51496"/>
    <n v="20623.45378"/>
    <n v="99334.127059999999"/>
    <n v="111024.05240999999"/>
    <n v="0"/>
    <n v="0"/>
    <n v="0"/>
    <n v="0"/>
    <n v="0"/>
    <n v="0"/>
    <s v="Total General Sin Pensiones"/>
    <s v="Totales"/>
    <s v="Total General Sin Pensiones"/>
    <x v="1"/>
    <x v="0"/>
    <n v="480786.83261000004"/>
    <n v="505608.20723"/>
    <n v="558940177.29368985"/>
    <n v="533186385.44996989"/>
    <n v="535437122.91273993"/>
    <n v="512068683.5256899"/>
    <n v="535437122.91273993"/>
    <n v="512068683.5256899"/>
    <n v="272087211.59836"/>
    <n v="252694789.22596997"/>
    <n v="480786.83261000004"/>
    <n v="505608.20723"/>
    <n v="8.9793331847174473E-2"/>
    <n v="9.8738357469703414E-2"/>
    <n v="-24821.374619999959"/>
    <n v="-4.9092111767696789"/>
    <n v="100"/>
    <n v="100"/>
    <n v="100"/>
    <n v="100"/>
    <n v="8.6017583301651823E-2"/>
    <n v="8.9793331847174473E-2"/>
    <n v="9.4827666464758667E-2"/>
    <n v="9.8738357469703414E-2"/>
    <m/>
    <m/>
    <m/>
    <n v="0"/>
    <m/>
    <n v="0"/>
    <m/>
    <n v="0"/>
    <m/>
    <n v="-28.734781188514212"/>
    <n v="43.964198936675189"/>
    <n v="58.662422238940536"/>
    <n v="7.768615007970997E-2"/>
    <n v="175.16009474141532"/>
    <n v="-10.529182727748342"/>
    <n v="57.127914282392858"/>
    <n v="18.575662959806028"/>
    <s v="Resto"/>
    <n v="2025"/>
    <n v="2"/>
    <d v="2026-08-03T00:00:00"/>
    <n v="1.0336597699512124"/>
    <s v="11 Total General Sin Pensiones"/>
    <n v="-4.9092111767696789"/>
    <n v="-8.0057175605097779"/>
    <n v="-28.734781188514212"/>
    <n v="-31.055439242982807"/>
    <n v="2.1653683765492549E-3"/>
    <n v="8.0628424442167972E-7"/>
    <m/>
    <m/>
    <m/>
    <m/>
    <n v="2.2825366815379974E-3"/>
    <n v="9.7492632358149369E-7"/>
    <x v="1"/>
    <x v="51"/>
  </r>
  <r>
    <n v="2026"/>
    <n v="6"/>
    <n v="119"/>
    <x v="62"/>
    <s v="Total General"/>
    <n v="217"/>
    <s v="16badfc6202cb3f8889e0f2779b19218af4cbb736e56acadce8148aba9a7a9f8"/>
    <s v="62494afd1a4895e2be1120874c058412e30b56ad7bf55525b0ac454fd367add2"/>
    <x v="52"/>
    <n v="565259.48696000001"/>
    <n v="785916.87945000001"/>
    <n v="1057077.4351299999"/>
    <n v="1237109.48459"/>
    <n v="310526.3959699999"/>
    <n v="805832.01293000008"/>
    <n v="719076.13432999991"/>
    <n v="1147981.5801899997"/>
    <n v="35563119.782749981"/>
    <n v="35274659.092"/>
    <n v="145.131"/>
    <n v="140.405"/>
    <n v="-36740.509749999997"/>
    <n v="783.77575999999999"/>
    <n v="217369.21878"/>
    <n v="779820.44627999992"/>
    <n v="476978.48600999999"/>
    <n v="997063.37604"/>
    <n v="76837.220549999998"/>
    <n v="40727.13106"/>
    <n v="81388.485840000008"/>
    <n v="336979.30127"/>
    <n v="0"/>
    <n v="0"/>
    <s v="Total General"/>
    <s v="Totales"/>
    <s v="Total General"/>
    <x v="0"/>
    <x v="0"/>
    <n v="565259.48696000001"/>
    <n v="785916.87945000001"/>
    <n v="558940177.29368985"/>
    <n v="533186385.44996989"/>
    <n v="535437122.91273993"/>
    <n v="512068683.5256899"/>
    <n v="558940177.29368985"/>
    <n v="533186385.44996989"/>
    <n v="290994775.94425023"/>
    <n v="269811598.98249996"/>
    <n v="565259.48696000001"/>
    <n v="785916.87945000001"/>
    <n v="0.10113058783802363"/>
    <n v="0.14740002762575122"/>
    <n v="-220657.39249"/>
    <n v="-28.076428724169954"/>
    <n v="100"/>
    <n v="100"/>
    <n v="100"/>
    <n v="100"/>
    <n v="0.10113058783802363"/>
    <n v="0.10556972289949351"/>
    <n v="0.14740002762575122"/>
    <n v="0.15347880171831901"/>
    <n v="1.3746948899260574E-2"/>
    <n v="1.4561215877175205E-2"/>
    <m/>
    <n v="36110.089489999998"/>
    <n v="88.663474568836961"/>
    <n v="-255590.81542999999"/>
    <n v="-75.847630541916104"/>
    <n v="0"/>
    <m/>
    <n v="-61.465120398862304"/>
    <n v="54.935194036287612"/>
    <n v="102.53399996879276"/>
    <n v="0.10671201741074954"/>
    <n v="-72.12573486410588"/>
    <n v="-52.161668207652156"/>
    <n v="45.572122256147793"/>
    <n v="78.211723047855202"/>
    <s v="Resto"/>
    <n v="2025"/>
    <n v="2"/>
    <d v="2026-08-03T00:00:00"/>
    <n v="1.0336597699512124"/>
    <s v="10 Total General"/>
    <n v="-28.076428724169954"/>
    <n v="-30.418525160145538"/>
    <n v="-61.465120398862304"/>
    <n v="-62.719958035170023"/>
    <n v="2.9723979268060142E-3"/>
    <n v="1.0227395796464213E-6"/>
    <n v="598637.89835999999"/>
    <n v="805131.24659"/>
    <n v="1.6833109750128599E-3"/>
    <n v="2.2787070242847604E-3"/>
    <n v="3.5013050161498303E-3"/>
    <n v="2.172676814407222E-6"/>
    <x v="0"/>
    <x v="52"/>
  </r>
  <r>
    <n v="2026"/>
    <n v="6"/>
    <n v="93"/>
    <x v="64"/>
    <s v="Total General Sin Pensiones"/>
    <n v="220"/>
    <s v="36790ecd55c2030dc553685bef719df653f413a20cdad1bfd1dc934c76686ddd"/>
    <s v="62494afd1a4895e2be1120874c058412e30b56ad7bf55525b0ac454fd367add2"/>
    <x v="52"/>
    <n v="413334.64854999998"/>
    <n v="541187.50646000006"/>
    <n v="775175.49493999989"/>
    <n v="760311.62326000014"/>
    <n v="66894.640970000008"/>
    <n v="90329.392760000002"/>
    <n v="126408.56937999999"/>
    <n v="210689.60907999999"/>
    <n v="35563119.782749981"/>
    <n v="35274659.092"/>
    <n v="145.131"/>
    <n v="140.405"/>
    <n v="502.73422999999997"/>
    <n v="1613.5235"/>
    <n v="27489.778879999998"/>
    <n v="17584.553090000001"/>
    <n v="44953.516490000002"/>
    <n v="54207.764750000002"/>
    <n v="0"/>
    <n v="0"/>
    <n v="0"/>
    <n v="0"/>
    <n v="0"/>
    <n v="0"/>
    <s v="Total General Sin Pensiones"/>
    <s v="Totales"/>
    <s v="Total General Sin Pensiones"/>
    <x v="1"/>
    <x v="0"/>
    <n v="413334.64854999998"/>
    <n v="541187.50646000006"/>
    <n v="558940177.29368985"/>
    <n v="533186385.44996989"/>
    <n v="535437122.91273993"/>
    <n v="512068683.5256899"/>
    <n v="535437122.91273993"/>
    <n v="512068683.5256899"/>
    <n v="272087211.59836"/>
    <n v="252694789.22596997"/>
    <n v="413334.64854999998"/>
    <n v="541187.50646000006"/>
    <n v="7.719573986605352E-2"/>
    <n v="0.10568650727355978"/>
    <n v="-127852.85791000008"/>
    <n v="-23.624502854159999"/>
    <n v="100"/>
    <n v="100"/>
    <n v="100"/>
    <n v="100"/>
    <n v="7.3949711497088746E-2"/>
    <n v="7.719573986605352E-2"/>
    <n v="0.1015006236521358"/>
    <n v="0.10568650727355978"/>
    <m/>
    <m/>
    <m/>
    <n v="0"/>
    <m/>
    <n v="0"/>
    <m/>
    <n v="0"/>
    <m/>
    <n v="-25.943661386349383"/>
    <n v="16.184135833922944"/>
    <n v="16.690960467816414"/>
    <n v="2.45857350578998E-2"/>
    <n v="56.329130113820788"/>
    <n v="-17.071813056080675"/>
    <n v="61.1515650530146"/>
    <n v="32.439177617999825"/>
    <s v="Resto"/>
    <n v="2025"/>
    <n v="2"/>
    <d v="2026-08-03T00:00:00"/>
    <n v="1.0336597699512124"/>
    <s v="11 Total General Sin Pensiones"/>
    <n v="-23.624502854159999"/>
    <n v="-26.111570396664636"/>
    <n v="-25.943661386349383"/>
    <n v="-28.3552085836271"/>
    <n v="2.1797173579692565E-3"/>
    <n v="5.9591822534674048E-7"/>
    <m/>
    <m/>
    <m/>
    <m/>
    <n v="2.1518571585760009E-3"/>
    <n v="1.1169637819684205E-6"/>
    <x v="1"/>
    <x v="52"/>
  </r>
  <r>
    <n v="2026"/>
    <n v="6"/>
    <n v="126"/>
    <x v="45"/>
    <s v="Total General"/>
    <n v="239"/>
    <s v="79bf08685d3138f9b109c3546780f056bc954fd69377b84a2cf23622e464897b"/>
    <s v="62494afd1a4895e2be1120874c058412e30b56ad7bf55525b0ac454fd367add2"/>
    <x v="53"/>
    <n v="512336.66523000004"/>
    <n v="508175.23067999998"/>
    <n v="1041917.7631000001"/>
    <n v="946056.54842999997"/>
    <n v="217022.51626999993"/>
    <n v="173027.61788000001"/>
    <n v="501414.20740999997"/>
    <n v="321109.03925999999"/>
    <n v="35563119.782749981"/>
    <n v="35274659.092"/>
    <n v="145.131"/>
    <n v="140.405"/>
    <n v="15386.43317"/>
    <n v="4623.9155700000001"/>
    <n v="25366.884180000001"/>
    <n v="11579.44224"/>
    <n v="17441.262559999999"/>
    <n v="20893.348679999999"/>
    <n v="0"/>
    <n v="0"/>
    <n v="0"/>
    <n v="0"/>
    <n v="0"/>
    <n v="0"/>
    <s v="Total General"/>
    <s v="Totales"/>
    <s v="Total General"/>
    <x v="0"/>
    <x v="0"/>
    <n v="512336.66523000004"/>
    <n v="508175.23067999998"/>
    <n v="558940177.29368985"/>
    <n v="533186385.44996989"/>
    <n v="535437122.91273993"/>
    <n v="512068683.5256899"/>
    <n v="558940177.29368985"/>
    <n v="533186385.44996989"/>
    <n v="290994775.94425023"/>
    <n v="269811598.98249996"/>
    <n v="512336.66523000004"/>
    <n v="508175.23067999998"/>
    <n v="9.1662164582739875E-2"/>
    <n v="9.5309116014119094E-2"/>
    <n v="4161.4345500000636"/>
    <n v="0.81889755713429047"/>
    <n v="100"/>
    <n v="100"/>
    <n v="100"/>
    <n v="100"/>
    <n v="9.1662164582739875E-2"/>
    <n v="9.5685682464997007E-2"/>
    <n v="9.5309116014119094E-2"/>
    <n v="9.923966198852803E-2"/>
    <m/>
    <m/>
    <m/>
    <n v="0"/>
    <m/>
    <n v="0"/>
    <m/>
    <n v="0"/>
    <m/>
    <n v="25.426517991198239"/>
    <n v="42.359356844502507"/>
    <n v="34.048809826576573"/>
    <n v="7.4579523142909568E-2"/>
    <n v="119.06827336098011"/>
    <n v="-16.522416644989434"/>
    <n v="145.44178836099124"/>
    <n v="55.421667523714547"/>
    <s v="Resto"/>
    <n v="2025"/>
    <n v="2"/>
    <d v="2026-08-03T00:00:00"/>
    <n v="1.0336597699512124"/>
    <s v="10 Total General"/>
    <n v="0.81889755713429047"/>
    <n v="-2.4641371484421559"/>
    <n v="25.426517991198232"/>
    <n v="21.342168513647593"/>
    <n v="2.9297704179636853E-3"/>
    <n v="8.4019524159932929E-7"/>
    <n v="538516.09164"/>
    <n v="598097.61079999991"/>
    <n v="1.5142543593748745E-3"/>
    <n v="1.6927541102275984E-3"/>
    <n v="2.6775581141689751E-3"/>
    <n v="9.0838275953928141E-7"/>
    <x v="0"/>
    <x v="53"/>
  </r>
  <r>
    <n v="2026"/>
    <n v="6"/>
    <n v="707"/>
    <x v="26"/>
    <s v="Total General Sin Pensiones"/>
    <n v="9"/>
    <s v="19581e27de7ced00ff1ce50b2047e7a567c76b1cbaebabe5ef03f7c3017bb5b7"/>
    <s v="62494afd1a4895e2be1120874c058412e30b56ad7bf55525b0ac454fd367add2"/>
    <x v="53"/>
    <n v="397690.09380999999"/>
    <n v="408268.24757999997"/>
    <n v="669265.82302000001"/>
    <n v="736224.42053"/>
    <n v="270717.06333999994"/>
    <n v="535341.24997999996"/>
    <n v="540222.64668999997"/>
    <n v="1055647.06131"/>
    <n v="35563119.782749981"/>
    <n v="35274659.092"/>
    <n v="145.131"/>
    <n v="140.405"/>
    <n v="0"/>
    <n v="0"/>
    <n v="46429.635110000003"/>
    <n v="256961.99208000003"/>
    <n v="18629.89098"/>
    <n v="151484.23168999999"/>
    <n v="0"/>
    <n v="0"/>
    <n v="0"/>
    <n v="0"/>
    <n v="0"/>
    <n v="0"/>
    <s v="Total General Sin Pensiones"/>
    <s v="Totales"/>
    <s v="Total General Sin Pensiones"/>
    <x v="1"/>
    <x v="0"/>
    <n v="397690.09380999999"/>
    <n v="408268.24757999997"/>
    <n v="558940177.29368985"/>
    <n v="533186385.44996989"/>
    <n v="535437122.91273993"/>
    <n v="512068683.5256899"/>
    <n v="535437122.91273993"/>
    <n v="512068683.5256899"/>
    <n v="272087211.59836"/>
    <n v="252694789.22596997"/>
    <n v="397690.09380999999"/>
    <n v="408268.24757999997"/>
    <n v="7.427391131317046E-2"/>
    <n v="7.9729196632177493E-2"/>
    <n v="-10578.153769999975"/>
    <n v="-2.5909812562455503"/>
    <n v="100"/>
    <n v="100"/>
    <n v="100"/>
    <n v="100"/>
    <n v="7.1150743848037518E-2"/>
    <n v="7.427391131317046E-2"/>
    <n v="7.6571393929245168E-2"/>
    <n v="7.9729196632177493E-2"/>
    <m/>
    <m/>
    <m/>
    <n v="0"/>
    <m/>
    <n v="0"/>
    <m/>
    <n v="0"/>
    <m/>
    <n v="-49.430935249223971"/>
    <n v="68.072367794340238"/>
    <n v="131.12488006432588"/>
    <n v="9.9496430482597403E-2"/>
    <n v="-81.931321930464691"/>
    <n v="-87.70176224141629"/>
    <n v="249.22118524388702"/>
    <n v="169.6295312147416"/>
    <s v="Resto"/>
    <n v="2025"/>
    <n v="2"/>
    <d v="2026-08-03T00:00:00"/>
    <n v="1.0336597699512124"/>
    <s v="11 Total General Sin Pensiones"/>
    <n v="-2.5909812562455503"/>
    <n v="-5.7629777461958849"/>
    <n v="-49.430935249223971"/>
    <n v="-51.077650286067701"/>
    <n v="1.8819097624405545E-3"/>
    <n v="5.516613901756711E-7"/>
    <m/>
    <m/>
    <m/>
    <m/>
    <n v="2.0836848223405239E-3"/>
    <n v="6.3567447956124241E-7"/>
    <x v="1"/>
    <x v="53"/>
  </r>
  <r>
    <n v="2026"/>
    <n v="6"/>
    <n v="7"/>
    <x v="20"/>
    <s v="Total General"/>
    <n v="264"/>
    <s v="bba58959c32abe688d9cb5222b97de973002a67c412d6a8c8d2a79ac692f32b7"/>
    <s v="62494afd1a4895e2be1120874c058412e30b56ad7bf55525b0ac454fd367add2"/>
    <x v="54"/>
    <n v="480786.83261000004"/>
    <n v="505608.20723"/>
    <n v="770072.54949000012"/>
    <n v="806484.37214999995"/>
    <n v="211374.07954999997"/>
    <n v="296602.02140000009"/>
    <n v="434796.32685999991"/>
    <n v="839267.28852000018"/>
    <n v="35563119.782749981"/>
    <n v="35274659.092"/>
    <n v="145.131"/>
    <n v="140.405"/>
    <n v="-43.690489999999997"/>
    <n v="-1406.9171799999999"/>
    <n v="56747.51496"/>
    <n v="20623.45378"/>
    <n v="99334.127059999999"/>
    <n v="111024.05240999999"/>
    <n v="0"/>
    <n v="0"/>
    <n v="0"/>
    <n v="0"/>
    <n v="0"/>
    <n v="0"/>
    <s v="Total General"/>
    <s v="Totales"/>
    <s v="Total General"/>
    <x v="0"/>
    <x v="0"/>
    <n v="480786.83261000004"/>
    <n v="505608.20723"/>
    <n v="558940177.29368985"/>
    <n v="533186385.44996989"/>
    <n v="535437122.91273993"/>
    <n v="512068683.5256899"/>
    <n v="558940177.29368985"/>
    <n v="533186385.44996989"/>
    <n v="290994775.94425023"/>
    <n v="269811598.98249996"/>
    <n v="480786.83261000004"/>
    <n v="505608.20723"/>
    <n v="8.6017583301651823E-2"/>
    <n v="9.4827666464758667E-2"/>
    <n v="-24821.374619999959"/>
    <n v="-4.9092111767696789"/>
    <n v="100"/>
    <n v="100"/>
    <n v="100"/>
    <n v="100"/>
    <n v="8.6017583301651823E-2"/>
    <n v="8.9793331847174473E-2"/>
    <n v="9.4827666464758667E-2"/>
    <n v="9.8738357469703414E-2"/>
    <m/>
    <m/>
    <m/>
    <n v="0"/>
    <m/>
    <n v="0"/>
    <m/>
    <n v="0"/>
    <m/>
    <n v="-28.734781188514212"/>
    <n v="43.964198936675189"/>
    <n v="58.662422238940536"/>
    <n v="7.2638444750120101E-2"/>
    <n v="175.16009474141532"/>
    <n v="-10.529182727748342"/>
    <n v="57.127914282392858"/>
    <n v="18.575662959806028"/>
    <s v="Resto"/>
    <n v="2025"/>
    <n v="2"/>
    <d v="2026-08-03T00:00:00"/>
    <n v="1.0336597699512124"/>
    <s v="10 Total General"/>
    <n v="-4.9092111767696789"/>
    <n v="-8.0057175605097779"/>
    <n v="-28.734781188514212"/>
    <n v="-31.055439242982807"/>
    <n v="2.1653683765492549E-3"/>
    <n v="7.3990246370566097E-7"/>
    <n v="1227949.6877899999"/>
    <n v="1197196.52428"/>
    <n v="3.4528739190806913E-3"/>
    <n v="3.3883421378568816E-3"/>
    <n v="2.2825366815379974E-3"/>
    <n v="8.9922863271515161E-7"/>
    <x v="0"/>
    <x v="54"/>
  </r>
  <r>
    <n v="2026"/>
    <n v="6"/>
    <n v="704"/>
    <x v="54"/>
    <s v="Total General Sin Pensiones"/>
    <n v="51"/>
    <s v="031b4af5197ec30a926f48cf40e11a7dbc470048a21e4003b7a3c07c5dab1baa"/>
    <s v="62494afd1a4895e2be1120874c058412e30b56ad7bf55525b0ac454fd367add2"/>
    <x v="54"/>
    <n v="372810.95779000001"/>
    <n v="232013.13712999999"/>
    <n v="2370732.56855"/>
    <n v="1933594.1436999999"/>
    <n v="1444969.9957100002"/>
    <n v="845758.72635000001"/>
    <n v="2675329.2493599998"/>
    <n v="1621935.75657"/>
    <n v="35563119.782749981"/>
    <n v="35274659.092"/>
    <n v="145.131"/>
    <n v="140.405"/>
    <n v="0"/>
    <n v="0"/>
    <n v="1311979.6878499999"/>
    <n v="754638.41136000003"/>
    <n v="1453619.6631500002"/>
    <n v="1053524.4281500001"/>
    <n v="0"/>
    <n v="0"/>
    <n v="0"/>
    <n v="0"/>
    <n v="0"/>
    <n v="0"/>
    <s v="Total General Sin Pensiones"/>
    <s v="Totales"/>
    <s v="Total General Sin Pensiones"/>
    <x v="1"/>
    <x v="0"/>
    <n v="372810.95779000001"/>
    <n v="232013.13712999999"/>
    <n v="558940177.29368985"/>
    <n v="533186385.44996989"/>
    <n v="535437122.91273993"/>
    <n v="512068683.5256899"/>
    <n v="535437122.91273993"/>
    <n v="512068683.5256899"/>
    <n v="272087211.59836"/>
    <n v="252694789.22596997"/>
    <n v="372810.95779000001"/>
    <n v="232013.13712999999"/>
    <n v="6.9627401955608695E-2"/>
    <n v="4.530898775776436E-2"/>
    <n v="140797.82066000003"/>
    <n v="60.685279463769824"/>
    <n v="100"/>
    <n v="100"/>
    <n v="100"/>
    <n v="100"/>
    <n v="6.6699617049377005E-2"/>
    <n v="6.9627401955608695E-2"/>
    <n v="4.3514452630705872E-2"/>
    <n v="4.530898775776436E-2"/>
    <m/>
    <m/>
    <m/>
    <n v="0"/>
    <m/>
    <n v="0"/>
    <m/>
    <n v="0"/>
    <m/>
    <n v="70.848960902358897"/>
    <n v="387.58785532369859"/>
    <n v="364.53053340514521"/>
    <n v="0.53106869199092843"/>
    <n v="73.855407848318549"/>
    <n v="37.976835117394629"/>
    <n v="90.25604985329754"/>
    <n v="71.629892121737797"/>
    <s v="Resto"/>
    <n v="2025"/>
    <n v="2"/>
    <d v="2026-08-03T00:00:00"/>
    <n v="1.0336597699512124"/>
    <s v="11 Total General Sin Pensiones"/>
    <n v="60.685279463769824"/>
    <n v="55.452774824886518"/>
    <n v="70.848960902358897"/>
    <n v="65.285489354415702"/>
    <n v="6.6662671414444699E-3"/>
    <n v="4.8479751030879017E-7"/>
    <m/>
    <m/>
    <m/>
    <m/>
    <n v="5.4725171529813928E-3"/>
    <n v="2.0529043716332405E-7"/>
    <x v="1"/>
    <x v="54"/>
  </r>
  <r>
    <n v="2026"/>
    <n v="6"/>
    <n v="908"/>
    <x v="37"/>
    <s v="Total General"/>
    <n v="38"/>
    <s v="aea92132c4cbeb263e6ac2bf6c183b5d81737f179f21efdc5863739672f0f470"/>
    <s v="62494afd1a4895e2be1120874c058412e30b56ad7bf55525b0ac454fd367add2"/>
    <x v="55"/>
    <n v="417536.25291000004"/>
    <n v="7648.0606799999996"/>
    <n v="427223.15283000004"/>
    <n v="12038.470380000001"/>
    <n v="433485.36681000015"/>
    <n v="407862.93952999997"/>
    <n v="834518.42038000014"/>
    <n v="810714.93900000001"/>
    <n v="35563119.782749981"/>
    <n v="35274659.092"/>
    <n v="145.131"/>
    <n v="140.405"/>
    <n v="0"/>
    <n v="0"/>
    <n v="433485.36680999998"/>
    <n v="407862.93952999997"/>
    <n v="48885.194929999998"/>
    <n v="36733.494709999999"/>
    <n v="0"/>
    <n v="0"/>
    <n v="0"/>
    <n v="0"/>
    <n v="417536.50888000004"/>
    <n v="7648.0606800000005"/>
    <s v="Total General"/>
    <s v="Totales"/>
    <s v="Total General"/>
    <x v="0"/>
    <x v="0"/>
    <n v="417536.25291000004"/>
    <n v="7648.0606799999996"/>
    <n v="558940177.29368985"/>
    <n v="533186385.44996989"/>
    <n v="535437122.91273993"/>
    <n v="512068683.5256899"/>
    <n v="558940177.29368985"/>
    <n v="533186385.44996989"/>
    <n v="290994775.94425023"/>
    <n v="269811598.98249996"/>
    <n v="417536.25291000004"/>
    <n v="7648.0606799999996"/>
    <n v="7.4701420629959395E-2"/>
    <n v="1.4344065956495874E-3"/>
    <n v="409888.19223000004"/>
    <n v="5359.3742175957741"/>
    <n v="100"/>
    <n v="100"/>
    <n v="100"/>
    <n v="100"/>
    <n v="7.4701420629959395E-2"/>
    <n v="7.7980445330094503E-2"/>
    <n v="1.4344065956495874E-3"/>
    <n v="1.4935614940053848E-3"/>
    <m/>
    <m/>
    <n v="7.4701466425558E-2"/>
    <n v="0"/>
    <m/>
    <n v="0"/>
    <m/>
    <n v="409888.44820000004"/>
    <n v="5359.3775644572943"/>
    <n v="6.2821170537156856"/>
    <n v="103.81981535467722"/>
    <n v="5332.8936131034989"/>
    <n v="0.14896671783999613"/>
    <n v="6.2821170537156412"/>
    <n v="33.080708263491012"/>
    <n v="886.74161457414482"/>
    <n v="1110.3298032217094"/>
    <s v="Resto"/>
    <n v="2025"/>
    <n v="2"/>
    <d v="2026-08-03T00:00:00"/>
    <n v="1.0336597699512124"/>
    <s v="10 Total General"/>
    <n v="5359.3742175957741"/>
    <n v="5181.5968815865308"/>
    <n v="6.282117053715675"/>
    <n v="2.8211797956808011"/>
    <n v="1.2013095460686387E-3"/>
    <n v="5.5803022441341237E-7"/>
    <n v="14035652.96559"/>
    <n v="13198802.453"/>
    <n v="3.9466877628655188E-2"/>
    <n v="3.7355653490261133E-2"/>
    <n v="3.4071646247409169E-5"/>
    <n v="2.0575222816430387E-10"/>
    <x v="0"/>
    <x v="55"/>
  </r>
  <r>
    <n v="2026"/>
    <n v="6"/>
    <n v="714"/>
    <x v="38"/>
    <s v="Total General Sin Pensiones"/>
    <n v="250"/>
    <s v="1e472b39b105d349bcd069c4a711b44a2fffb8e274714bb07ecfff69a9a7f67b"/>
    <s v="62494afd1a4895e2be1120874c058412e30b56ad7bf55525b0ac454fd367add2"/>
    <x v="55"/>
    <n v="365852.86960999999"/>
    <n v="370321.25618000003"/>
    <n v="653998.75280999998"/>
    <n v="642384.91501999996"/>
    <n v="119217.92542000001"/>
    <n v="114020.59020000001"/>
    <n v="248174.18975000002"/>
    <n v="229931.97852999999"/>
    <n v="35563119.782749981"/>
    <n v="35274659.092"/>
    <n v="145.131"/>
    <n v="140.405"/>
    <n v="142.01828"/>
    <n v="1274.7263400000002"/>
    <n v="119217.92542"/>
    <n v="114020.59020000001"/>
    <n v="366718.78737999999"/>
    <n v="349176.62062"/>
    <n v="0"/>
    <n v="0"/>
    <n v="0"/>
    <n v="0"/>
    <n v="0"/>
    <n v="0"/>
    <s v="Total General Sin Pensiones"/>
    <s v="Totales"/>
    <s v="Total General Sin Pensiones"/>
    <x v="1"/>
    <x v="0"/>
    <n v="365852.86960999999"/>
    <n v="370321.25618000003"/>
    <n v="558940177.29368985"/>
    <n v="533186385.44996989"/>
    <n v="535437122.91273993"/>
    <n v="512068683.5256899"/>
    <n v="535437122.91273993"/>
    <n v="512068683.5256899"/>
    <n v="272087211.59836"/>
    <n v="252694789.22596997"/>
    <n v="365852.86960999999"/>
    <n v="370321.25618000003"/>
    <n v="6.8327886497631385E-2"/>
    <n v="7.2318668978205825E-2"/>
    <n v="-4468.3865700000315"/>
    <n v="-1.2066243823249834"/>
    <n v="100"/>
    <n v="100"/>
    <n v="100"/>
    <n v="100"/>
    <n v="6.545474533274892E-2"/>
    <n v="6.8327886497631385E-2"/>
    <n v="6.9454372108071788E-2"/>
    <n v="7.2318668978205825E-2"/>
    <m/>
    <m/>
    <m/>
    <n v="0"/>
    <m/>
    <n v="0"/>
    <m/>
    <n v="0"/>
    <m/>
    <n v="4.5582426918537422"/>
    <n v="32.586303217215871"/>
    <n v="30.789642316556261"/>
    <n v="4.3816070854510752E-2"/>
    <n v="4.5582426918537422"/>
    <n v="5.0238663541825934"/>
    <n v="32.50935853920798"/>
    <n v="32.654130736916002"/>
    <s v="Resto"/>
    <n v="2025"/>
    <n v="2"/>
    <d v="2026-08-03T00:00:00"/>
    <n v="1.0336597699512124"/>
    <s v="11 Total General Sin Pensiones"/>
    <n v="-1.2066243823249834"/>
    <n v="-4.4237006318452821"/>
    <n v="4.5582426918537458"/>
    <n v="1.1534411335257633"/>
    <n v="1.8389802604641689E-3"/>
    <n v="4.668700073233197E-7"/>
    <m/>
    <m/>
    <m/>
    <m/>
    <m/>
    <m/>
    <x v="1"/>
    <x v="55"/>
  </r>
  <r>
    <n v="2026"/>
    <n v="6"/>
    <n v="93"/>
    <x v="64"/>
    <s v="Total General"/>
    <n v="220"/>
    <s v="36790ecd55c2030dc553685bef719df653f413a20cdad1bfd1dc934c76686ddd"/>
    <s v="62494afd1a4895e2be1120874c058412e30b56ad7bf55525b0ac454fd367add2"/>
    <x v="56"/>
    <n v="413334.64854999998"/>
    <n v="541187.50646000006"/>
    <n v="775175.49493999989"/>
    <n v="760311.62326000014"/>
    <n v="66894.640970000008"/>
    <n v="90329.392760000002"/>
    <n v="126408.56937999999"/>
    <n v="210689.60907999999"/>
    <n v="35563119.782749981"/>
    <n v="35274659.092"/>
    <n v="145.131"/>
    <n v="140.405"/>
    <n v="502.73422999999997"/>
    <n v="1613.5235"/>
    <n v="27489.778879999998"/>
    <n v="17584.553090000001"/>
    <n v="44953.516490000002"/>
    <n v="54207.764750000002"/>
    <n v="0"/>
    <n v="0"/>
    <n v="0"/>
    <n v="0"/>
    <n v="0"/>
    <n v="0"/>
    <s v="Total General"/>
    <s v="Totales"/>
    <s v="Total General"/>
    <x v="0"/>
    <x v="0"/>
    <n v="413334.64854999998"/>
    <n v="541187.50646000006"/>
    <n v="558940177.29368985"/>
    <n v="533186385.44996989"/>
    <n v="535437122.91273993"/>
    <n v="512068683.5256899"/>
    <n v="558940177.29368985"/>
    <n v="533186385.44996989"/>
    <n v="290994775.94425023"/>
    <n v="269811598.98249996"/>
    <n v="413334.64854999998"/>
    <n v="541187.50646000006"/>
    <n v="7.3949711497088746E-2"/>
    <n v="0.1015006236521358"/>
    <n v="-127852.85791000008"/>
    <n v="-23.624502854159999"/>
    <n v="100"/>
    <n v="100"/>
    <n v="100"/>
    <n v="100"/>
    <n v="7.3949711497088746E-2"/>
    <n v="7.719573986605352E-2"/>
    <n v="0.1015006236521358"/>
    <n v="0.10568650727355978"/>
    <m/>
    <m/>
    <m/>
    <n v="0"/>
    <m/>
    <n v="0"/>
    <m/>
    <n v="0"/>
    <m/>
    <n v="-25.943661386349383"/>
    <n v="16.184135833922944"/>
    <n v="16.690960467816414"/>
    <n v="2.298826181773652E-2"/>
    <n v="56.329130113820788"/>
    <n v="-17.071813056080675"/>
    <n v="61.1515650530146"/>
    <n v="32.439177617999825"/>
    <s v="Resto"/>
    <n v="2025"/>
    <n v="2"/>
    <d v="2026-08-03T00:00:00"/>
    <n v="1.0336597699512124"/>
    <s v="10 Total General"/>
    <n v="-23.624502854159999"/>
    <n v="-26.111570396664636"/>
    <n v="-25.943661386349383"/>
    <n v="-28.3552085836271"/>
    <n v="2.1797173579692565E-3"/>
    <n v="5.4685598305026601E-7"/>
    <n v="744260.76179999998"/>
    <n v="798813.80722000008"/>
    <n v="2.0927881646677308E-3"/>
    <n v="2.2608272145905246E-3"/>
    <n v="2.1518571585760005E-3"/>
    <n v="1.0302376601772509E-6"/>
    <x v="0"/>
    <x v="56"/>
  </r>
  <r>
    <n v="2026"/>
    <n v="6"/>
    <n v="112"/>
    <x v="66"/>
    <s v="Total General Sin Pensiones"/>
    <n v="231"/>
    <s v="138d9e809e386a7b800791d1f664f56d1c55f3d1ba411b950862729bc486c5ce"/>
    <s v="62494afd1a4895e2be1120874c058412e30b56ad7bf55525b0ac454fd367add2"/>
    <x v="56"/>
    <n v="361437.93745999999"/>
    <n v="322670.54385000002"/>
    <n v="765893.94677000004"/>
    <n v="662351.14461999992"/>
    <n v="301035.18007999996"/>
    <n v="256390.68789999996"/>
    <n v="638094.86206000007"/>
    <n v="496667.31604000001"/>
    <n v="35563119.782749981"/>
    <n v="35274659.092"/>
    <n v="145.131"/>
    <n v="140.405"/>
    <n v="0"/>
    <n v="0"/>
    <n v="179418.59036"/>
    <n v="204903.55244999999"/>
    <n v="225575.53899999999"/>
    <n v="235266.13952"/>
    <n v="0"/>
    <n v="0"/>
    <n v="0"/>
    <n v="0"/>
    <n v="0"/>
    <n v="0"/>
    <s v="Total General Sin Pensiones"/>
    <s v="Totales"/>
    <s v="Total General Sin Pensiones"/>
    <x v="1"/>
    <x v="0"/>
    <n v="361437.93745999999"/>
    <n v="322670.54385000002"/>
    <n v="558940177.29368985"/>
    <n v="533186385.44996989"/>
    <n v="535437122.91273993"/>
    <n v="512068683.5256899"/>
    <n v="535437122.91273993"/>
    <n v="512068683.5256899"/>
    <n v="272087211.59836"/>
    <n v="252694789.22596997"/>
    <n v="361437.93745999999"/>
    <n v="322670.54385000002"/>
    <n v="6.7503339233149037E-2"/>
    <n v="6.3013137540134698E-2"/>
    <n v="38767.39360999997"/>
    <n v="12.014543734745665"/>
    <n v="100"/>
    <n v="100"/>
    <n v="100"/>
    <n v="100"/>
    <n v="6.4664869720053392E-2"/>
    <n v="6.7503339233149037E-2"/>
    <n v="6.051740116689025E-2"/>
    <n v="6.3013137540134698E-2"/>
    <m/>
    <m/>
    <m/>
    <n v="0"/>
    <m/>
    <n v="0"/>
    <m/>
    <n v="0"/>
    <m/>
    <n v="17.412680837071861"/>
    <n v="83.288207706009075"/>
    <n v="79.458969151887743"/>
    <n v="0.11063922420741013"/>
    <n v="-12.437540386821144"/>
    <n v="-4.1189949985030445"/>
    <n v="79.538141039308357"/>
    <n v="87.094365924502753"/>
    <s v="Resto"/>
    <n v="2025"/>
    <n v="2"/>
    <d v="2026-08-03T00:00:00"/>
    <n v="1.0336597699512124"/>
    <s v="11 Total General Sin Pensiones"/>
    <n v="12.014543734745665"/>
    <n v="8.3669375466094031"/>
    <n v="17.412680837071857"/>
    <n v="13.5892914189875"/>
    <n v="2.1536185561017614E-3"/>
    <n v="4.5567008076255976E-7"/>
    <m/>
    <m/>
    <m/>
    <m/>
    <n v="1.8746064224696942E-3"/>
    <n v="3.9706555026519326E-7"/>
    <x v="1"/>
    <x v="56"/>
  </r>
  <r>
    <n v="2026"/>
    <n v="6"/>
    <n v="707"/>
    <x v="26"/>
    <s v="Total General"/>
    <n v="9"/>
    <s v="19581e27de7ced00ff1ce50b2047e7a567c76b1cbaebabe5ef03f7c3017bb5b7"/>
    <s v="62494afd1a4895e2be1120874c058412e30b56ad7bf55525b0ac454fd367add2"/>
    <x v="57"/>
    <n v="397690.09380999999"/>
    <n v="408268.24757999997"/>
    <n v="669265.82302000001"/>
    <n v="736224.42053"/>
    <n v="270717.06333999994"/>
    <n v="535341.24997999996"/>
    <n v="540222.64668999997"/>
    <n v="1055647.06131"/>
    <n v="35563119.782749981"/>
    <n v="35274659.092"/>
    <n v="145.131"/>
    <n v="140.405"/>
    <n v="0"/>
    <n v="0"/>
    <n v="46429.635110000003"/>
    <n v="256961.99208000003"/>
    <n v="18629.89098"/>
    <n v="151484.23168999999"/>
    <n v="0"/>
    <n v="0"/>
    <n v="0"/>
    <n v="0"/>
    <n v="0"/>
    <n v="0"/>
    <s v="Total General"/>
    <s v="Totales"/>
    <s v="Total General"/>
    <x v="0"/>
    <x v="0"/>
    <n v="397690.09380999999"/>
    <n v="408268.24757999997"/>
    <n v="558940177.29368985"/>
    <n v="533186385.44996989"/>
    <n v="535437122.91273993"/>
    <n v="512068683.5256899"/>
    <n v="558940177.29368985"/>
    <n v="533186385.44996989"/>
    <n v="290994775.94425023"/>
    <n v="269811598.98249996"/>
    <n v="397690.09380999999"/>
    <n v="408268.24757999997"/>
    <n v="7.1150743848037518E-2"/>
    <n v="7.6571393929245168E-2"/>
    <n v="-10578.153769999975"/>
    <n v="-2.5909812562455503"/>
    <n v="100"/>
    <n v="100"/>
    <n v="100"/>
    <n v="100"/>
    <n v="7.1150743848037518E-2"/>
    <n v="7.427391131317046E-2"/>
    <n v="7.6571393929245168E-2"/>
    <n v="7.9729196632177493E-2"/>
    <m/>
    <m/>
    <m/>
    <n v="0"/>
    <m/>
    <n v="0"/>
    <m/>
    <n v="0"/>
    <m/>
    <n v="-49.430935249223971"/>
    <n v="68.072367794340238"/>
    <n v="131.12488006432588"/>
    <n v="9.3031588784214067E-2"/>
    <n v="-81.931321930464691"/>
    <n v="-87.70176224141629"/>
    <n v="249.22118524388702"/>
    <n v="169.6295312147416"/>
    <s v="Resto"/>
    <n v="2025"/>
    <n v="2"/>
    <d v="2026-08-03T00:00:00"/>
    <n v="1.0336597699512124"/>
    <s v="10 Total General"/>
    <n v="-2.5909812562455503"/>
    <n v="-5.7629777461958849"/>
    <n v="-49.430935249223971"/>
    <n v="-51.077650286067701"/>
    <n v="1.8819097624405545E-3"/>
    <n v="5.0624283501290484E-7"/>
    <n v="726959.19653999992"/>
    <n v="432728.27877999999"/>
    <n v="2.0441378624285211E-3"/>
    <n v="1.2247207801696156E-3"/>
    <n v="2.0836848223405239E-3"/>
    <n v="5.8631783682676431E-7"/>
    <x v="0"/>
    <x v="57"/>
  </r>
  <r>
    <n v="2026"/>
    <n v="6"/>
    <n v="59"/>
    <x v="30"/>
    <s v="Total General Sin Pensiones"/>
    <n v="209"/>
    <s v="83f814f7a92e365cbd79f9addceed185761a8d38a06a2d4350bb1fe4b7632b34"/>
    <s v="62494afd1a4895e2be1120874c058412e30b56ad7bf55525b0ac454fd367add2"/>
    <x v="57"/>
    <n v="338696.32757999998"/>
    <n v="350774.27713"/>
    <n v="600189.83742999984"/>
    <n v="657393.75558000011"/>
    <n v="142974.99321000002"/>
    <n v="443757.06481999997"/>
    <n v="340054.01736"/>
    <n v="562903.40802999993"/>
    <n v="35563119.782749981"/>
    <n v="35274659.092"/>
    <n v="145.131"/>
    <n v="140.405"/>
    <n v="173.84393"/>
    <n v="501.81608"/>
    <n v="14114.471869999999"/>
    <n v="17144.36663"/>
    <n v="16564.15727"/>
    <n v="13883.895420000001"/>
    <n v="0"/>
    <n v="0"/>
    <n v="0"/>
    <n v="0"/>
    <n v="0"/>
    <n v="0"/>
    <s v="Total General Sin Pensiones"/>
    <s v="Totales"/>
    <s v="Total General Sin Pensiones"/>
    <x v="1"/>
    <x v="0"/>
    <n v="338696.32757999998"/>
    <n v="350774.27713"/>
    <n v="558940177.29368985"/>
    <n v="533186385.44996989"/>
    <n v="535437122.91273993"/>
    <n v="512068683.5256899"/>
    <n v="535437122.91273993"/>
    <n v="512068683.5256899"/>
    <n v="272087211.59836"/>
    <n v="252694789.22596997"/>
    <n v="338696.32757999998"/>
    <n v="350774.27713"/>
    <n v="6.3256041295290846E-2"/>
    <n v="6.8501411708064758E-2"/>
    <n v="-12077.949550000019"/>
    <n v="-3.4432255548555557"/>
    <n v="100"/>
    <n v="100"/>
    <n v="100"/>
    <n v="100"/>
    <n v="6.0596167772358073E-2"/>
    <n v="6.3256041295290846E-2"/>
    <n v="6.5788303434262008E-2"/>
    <n v="6.8501411708064758E-2"/>
    <m/>
    <m/>
    <m/>
    <n v="0"/>
    <m/>
    <n v="0"/>
    <m/>
    <n v="0"/>
    <m/>
    <n v="-67.780796173240731"/>
    <n v="42.213328450167317"/>
    <n v="126.50786951961695"/>
    <n v="5.2547487392039488E-2"/>
    <n v="-17.672829946941004"/>
    <n v="19.304825979451223"/>
    <n v="85.210926459647169"/>
    <n v="123.48383584986698"/>
    <s v="Resto"/>
    <n v="2025"/>
    <n v="2"/>
    <d v="2026-08-03T00:00:00"/>
    <n v="1.0336597699512124"/>
    <s v="11 Total General Sin Pensiones"/>
    <n v="-3.4432255548555557"/>
    <n v="-6.587469830907887"/>
    <n v="-67.780796173240745"/>
    <n v="-68.82997214036881"/>
    <n v="1.6876748752541223E-3"/>
    <n v="4.0013267603515403E-7"/>
    <m/>
    <m/>
    <m/>
    <m/>
    <n v="1.8605758687240729E-3"/>
    <n v="4.6924434059977911E-7"/>
    <x v="1"/>
    <x v="57"/>
  </r>
  <r>
    <n v="2026"/>
    <n v="6"/>
    <n v="704"/>
    <x v="54"/>
    <s v="Total General"/>
    <n v="51"/>
    <s v="031b4af5197ec30a926f48cf40e11a7dbc470048a21e4003b7a3c07c5dab1baa"/>
    <s v="62494afd1a4895e2be1120874c058412e30b56ad7bf55525b0ac454fd367add2"/>
    <x v="58"/>
    <n v="372810.95779000001"/>
    <n v="232013.13712999999"/>
    <n v="2370732.56855"/>
    <n v="1933594.1436999999"/>
    <n v="1444969.9957100002"/>
    <n v="845758.72635000001"/>
    <n v="2675329.2493599998"/>
    <n v="1621935.75657"/>
    <n v="35563119.782749981"/>
    <n v="35274659.092"/>
    <n v="145.131"/>
    <n v="140.405"/>
    <n v="0"/>
    <n v="0"/>
    <n v="1311979.6878499999"/>
    <n v="754638.41136000003"/>
    <n v="1453619.6631500002"/>
    <n v="1053524.4281500001"/>
    <n v="0"/>
    <n v="0"/>
    <n v="0"/>
    <n v="0"/>
    <n v="0"/>
    <n v="0"/>
    <s v="Total General"/>
    <s v="Totales"/>
    <s v="Total General"/>
    <x v="0"/>
    <x v="0"/>
    <n v="372810.95779000001"/>
    <n v="232013.13712999999"/>
    <n v="558940177.29368985"/>
    <n v="533186385.44996989"/>
    <n v="535437122.91273993"/>
    <n v="512068683.5256899"/>
    <n v="558940177.29368985"/>
    <n v="533186385.44996989"/>
    <n v="290994775.94425023"/>
    <n v="269811598.98249996"/>
    <n v="372810.95779000001"/>
    <n v="232013.13712999999"/>
    <n v="6.6699617049377005E-2"/>
    <n v="4.3514452630705872E-2"/>
    <n v="140797.82066000003"/>
    <n v="60.685279463769824"/>
    <n v="100"/>
    <n v="100"/>
    <n v="100"/>
    <n v="100"/>
    <n v="6.6699617049377005E-2"/>
    <n v="6.9627401955608695E-2"/>
    <n v="4.3514452630705872E-2"/>
    <n v="4.530898775776436E-2"/>
    <m/>
    <m/>
    <m/>
    <n v="0"/>
    <m/>
    <n v="0"/>
    <m/>
    <n v="0"/>
    <m/>
    <n v="70.848960902358897"/>
    <n v="387.58785532369859"/>
    <n v="364.53053340514521"/>
    <n v="0.49656217745532055"/>
    <n v="73.855407848318549"/>
    <n v="37.976835117394629"/>
    <n v="90.25604985329754"/>
    <n v="71.629892121737797"/>
    <s v="Resto"/>
    <n v="2025"/>
    <n v="2"/>
    <d v="2026-08-03T00:00:00"/>
    <n v="1.0336597699512124"/>
    <s v="10 Total General"/>
    <n v="60.685279463769824"/>
    <n v="55.452774824886518"/>
    <n v="70.848960902358897"/>
    <n v="65.285489354415702"/>
    <n v="6.6662671414444699E-3"/>
    <n v="4.4488389145335435E-7"/>
    <n v="1416932.06754"/>
    <n v="1541620.3682599999"/>
    <n v="3.9842738100476999E-3"/>
    <n v="4.3631410118695948E-3"/>
    <n v="5.472517152981392E-3"/>
    <n v="1.893507587749945E-7"/>
    <x v="0"/>
    <x v="58"/>
  </r>
  <r>
    <n v="2026"/>
    <n v="6"/>
    <n v="603"/>
    <x v="21"/>
    <s v="Total General Sin Pensiones"/>
    <n v="242"/>
    <s v="14063697603e22d600d336bee6cff12c8be93509ce84a0642918d89b2aef1753"/>
    <s v="62494afd1a4895e2be1120874c058412e30b56ad7bf55525b0ac454fd367add2"/>
    <x v="58"/>
    <n v="234567.02085"/>
    <n v="250911.03250999999"/>
    <n v="459852.30596000003"/>
    <n v="487058.15479"/>
    <n v="113245.53668999999"/>
    <n v="122038.42145000001"/>
    <n v="203147.08167999994"/>
    <n v="190710.88140000001"/>
    <n v="35563119.782749981"/>
    <n v="35274659.092"/>
    <n v="145.131"/>
    <n v="140.405"/>
    <n v="0"/>
    <n v="0"/>
    <n v="110851.92401999999"/>
    <n v="119097.80434999999"/>
    <n v="-147844.36277000001"/>
    <n v="308350.70929000003"/>
    <n v="0"/>
    <n v="0"/>
    <n v="0"/>
    <n v="0"/>
    <n v="0"/>
    <n v="0"/>
    <s v="Total General Sin Pensiones"/>
    <s v="Totales"/>
    <s v="Total General Sin Pensiones"/>
    <x v="1"/>
    <x v="0"/>
    <n v="234567.02085"/>
    <n v="250911.03250999999"/>
    <n v="558940177.29368985"/>
    <n v="533186385.44996989"/>
    <n v="535437122.91273993"/>
    <n v="512068683.5256899"/>
    <n v="535437122.91273993"/>
    <n v="512068683.5256899"/>
    <n v="272087211.59836"/>
    <n v="252694789.22596997"/>
    <n v="234567.02085"/>
    <n v="250911.03250999999"/>
    <n v="4.3808509125025187E-2"/>
    <n v="4.8999487877764758E-2"/>
    <n v="-16344.011659999989"/>
    <n v="-6.5138672845517887"/>
    <n v="100"/>
    <n v="100"/>
    <n v="100"/>
    <n v="100"/>
    <n v="4.1966391105706644E-2"/>
    <n v="4.3808509125025187E-2"/>
    <n v="4.7058784574600422E-2"/>
    <n v="4.8999487877764758E-2"/>
    <m/>
    <m/>
    <m/>
    <n v="0"/>
    <m/>
    <n v="0"/>
    <m/>
    <n v="0"/>
    <m/>
    <n v="-7.2050135158479804"/>
    <n v="48.278541578280013"/>
    <n v="48.638124927861114"/>
    <n v="4.1621043497320535E-2"/>
    <n v="-6.9236207795798865"/>
    <n v="-147.94682104361701"/>
    <n v="-74.978796582492109"/>
    <n v="38.624138282098116"/>
    <s v="Resto"/>
    <n v="2025"/>
    <n v="2"/>
    <d v="2026-08-03T00:00:00"/>
    <n v="1.0336597699512124"/>
    <s v="11 Total General Sin Pensiones"/>
    <n v="-6.5138672845517887"/>
    <n v="-9.5581201541193241"/>
    <n v="-7.205013515847976"/>
    <n v="-10.226760118049445"/>
    <n v="1.2930595200004163E-3"/>
    <n v="1.9191854717574151E-7"/>
    <m/>
    <m/>
    <m/>
    <m/>
    <n v="1.3784868532376396E-3"/>
    <n v="2.4009498122832153E-7"/>
    <x v="1"/>
    <x v="58"/>
  </r>
  <r>
    <n v="2026"/>
    <n v="6"/>
    <n v="714"/>
    <x v="38"/>
    <s v="Total General"/>
    <n v="250"/>
    <s v="1e472b39b105d349bcd069c4a711b44a2fffb8e274714bb07ecfff69a9a7f67b"/>
    <s v="62494afd1a4895e2be1120874c058412e30b56ad7bf55525b0ac454fd367add2"/>
    <x v="59"/>
    <n v="365852.86960999999"/>
    <n v="370321.25618000003"/>
    <n v="653998.75280999998"/>
    <n v="642384.91501999996"/>
    <n v="119217.92542000001"/>
    <n v="114020.59020000001"/>
    <n v="248174.18975000002"/>
    <n v="229931.97852999999"/>
    <n v="35563119.782749981"/>
    <n v="35274659.092"/>
    <n v="145.131"/>
    <n v="140.405"/>
    <n v="142.01828"/>
    <n v="1274.7263400000002"/>
    <n v="119217.92542"/>
    <n v="114020.59020000001"/>
    <n v="366718.78737999999"/>
    <n v="349176.62062"/>
    <n v="0"/>
    <n v="0"/>
    <n v="0"/>
    <n v="0"/>
    <n v="0"/>
    <n v="0"/>
    <s v="Total General"/>
    <s v="Totales"/>
    <s v="Total General"/>
    <x v="0"/>
    <x v="0"/>
    <n v="365852.86960999999"/>
    <n v="370321.25618000003"/>
    <n v="558940177.29368985"/>
    <n v="533186385.44996989"/>
    <n v="535437122.91273993"/>
    <n v="512068683.5256899"/>
    <n v="558940177.29368985"/>
    <n v="533186385.44996989"/>
    <n v="290994775.94425023"/>
    <n v="269811598.98249996"/>
    <n v="365852.86960999999"/>
    <n v="370321.25618000003"/>
    <n v="6.545474533274892E-2"/>
    <n v="6.9454372108071788E-2"/>
    <n v="-4468.3865700000315"/>
    <n v="-1.2066243823249834"/>
    <n v="100"/>
    <n v="100"/>
    <n v="100"/>
    <n v="100"/>
    <n v="6.545474533274892E-2"/>
    <n v="6.8327886497631385E-2"/>
    <n v="6.9454372108071788E-2"/>
    <n v="7.2318668978205825E-2"/>
    <m/>
    <m/>
    <m/>
    <n v="0"/>
    <m/>
    <n v="0"/>
    <m/>
    <n v="0"/>
    <m/>
    <n v="4.5582426918537422"/>
    <n v="32.586303217215871"/>
    <n v="30.789642316556261"/>
    <n v="4.0969094731391396E-2"/>
    <n v="4.5582426918537422"/>
    <n v="5.0238663541825934"/>
    <n v="32.50935853920798"/>
    <n v="32.654130736916002"/>
    <s v="Resto"/>
    <n v="2025"/>
    <n v="2"/>
    <d v="2026-08-03T00:00:00"/>
    <n v="1.0336597699512124"/>
    <s v="10 Total General"/>
    <n v="-1.2066243823249834"/>
    <n v="-4.4237006318452821"/>
    <n v="4.5582426918537458"/>
    <n v="1.1534411335257633"/>
    <n v="1.8389802604641689E-3"/>
    <n v="4.2843236865750159E-7"/>
    <n v="493797.24537999998"/>
    <n v="592257.54478999996"/>
    <n v="1.3885093557498239E-3"/>
    <m/>
    <m/>
    <m/>
    <x v="0"/>
    <x v="59"/>
  </r>
  <r>
    <n v="2026"/>
    <n v="6"/>
    <n v="129"/>
    <x v="72"/>
    <s v="Total General Sin Pensiones"/>
    <n v="208"/>
    <s v="8df66f64b57424391d363fd6b811fed3c430c77597da265025728bd637bad804"/>
    <s v="62494afd1a4895e2be1120874c058412e30b56ad7bf55525b0ac454fd367add2"/>
    <x v="59"/>
    <n v="230167.19630000001"/>
    <n v="168250.55987999999"/>
    <n v="450656.89840000006"/>
    <n v="333004.61886000005"/>
    <n v="175746.80841000006"/>
    <n v="108842.50447000004"/>
    <n v="335717.68932"/>
    <n v="199596.47149999999"/>
    <n v="35563119.782749981"/>
    <n v="35274659.092"/>
    <n v="145.131"/>
    <n v="140.405"/>
    <n v="0"/>
    <n v="0"/>
    <n v="175591.25519999999"/>
    <n v="109572.70974999999"/>
    <n v="204790.47701"/>
    <n v="138600.39637999999"/>
    <n v="0"/>
    <n v="0"/>
    <n v="0"/>
    <n v="0"/>
    <n v="0"/>
    <n v="0"/>
    <s v="Total General Sin Pensiones"/>
    <s v="Totales"/>
    <s v="Total General Sin Pensiones"/>
    <x v="1"/>
    <x v="0"/>
    <n v="230167.19630000001"/>
    <n v="168250.55987999999"/>
    <n v="558940177.29368985"/>
    <n v="533186385.44996989"/>
    <n v="535437122.91273993"/>
    <n v="512068683.5256899"/>
    <n v="535437122.91273993"/>
    <n v="512068683.5256899"/>
    <n v="272087211.59836"/>
    <n v="252694789.22596997"/>
    <n v="230167.19630000001"/>
    <n v="168250.55987999999"/>
    <n v="4.2986783405660561E-2"/>
    <n v="3.2857029787793895E-2"/>
    <n v="61916.636420000024"/>
    <n v="36.80025579954107"/>
    <n v="100"/>
    <n v="100"/>
    <n v="100"/>
    <n v="100"/>
    <n v="4.1179218394075262E-2"/>
    <n v="4.2986783405660561E-2"/>
    <n v="3.1555674426684575E-2"/>
    <n v="3.2857029787793895E-2"/>
    <m/>
    <m/>
    <m/>
    <n v="0"/>
    <m/>
    <n v="0"/>
    <m/>
    <n v="0"/>
    <m/>
    <n v="61.468912596035175"/>
    <n v="76.356149457949513"/>
    <n v="64.690723494548209"/>
    <n v="6.4592086992103004E-2"/>
    <n v="60.250901525231271"/>
    <n v="47.756054353933465"/>
    <n v="85.741904488764774"/>
    <n v="79.05656304877013"/>
    <s v="Resto"/>
    <n v="2025"/>
    <n v="2"/>
    <d v="2026-08-03T00:00:00"/>
    <n v="1.0336597699512124"/>
    <s v="11 Total General Sin Pensiones"/>
    <n v="36.80025579954107"/>
    <n v="32.345535519872158"/>
    <n v="61.468912596035189"/>
    <n v="56.210889975582909"/>
    <n v="1.2672029370679476E-3"/>
    <n v="1.8478635475651743E-7"/>
    <m/>
    <m/>
    <m/>
    <m/>
    <n v="9.424798345976607E-4"/>
    <n v="1.0795844064759752E-7"/>
    <x v="1"/>
    <x v="59"/>
  </r>
  <r>
    <n v="2026"/>
    <n v="6"/>
    <n v="112"/>
    <x v="66"/>
    <s v="Total General"/>
    <n v="231"/>
    <s v="138d9e809e386a7b800791d1f664f56d1c55f3d1ba411b950862729bc486c5ce"/>
    <s v="62494afd1a4895e2be1120874c058412e30b56ad7bf55525b0ac454fd367add2"/>
    <x v="60"/>
    <n v="361437.93745999999"/>
    <n v="322670.54385000002"/>
    <n v="765893.94677000004"/>
    <n v="662351.14461999992"/>
    <n v="301035.18007999996"/>
    <n v="256390.68789999996"/>
    <n v="638094.86206000007"/>
    <n v="496667.31604000001"/>
    <n v="35563119.782749981"/>
    <n v="35274659.092"/>
    <n v="145.131"/>
    <n v="140.405"/>
    <n v="0"/>
    <n v="0"/>
    <n v="179418.59036"/>
    <n v="204903.55244999999"/>
    <n v="225575.53899999999"/>
    <n v="235266.13952"/>
    <n v="0"/>
    <n v="0"/>
    <n v="0"/>
    <n v="0"/>
    <n v="0"/>
    <n v="0"/>
    <s v="Total General"/>
    <s v="Totales"/>
    <s v="Total General"/>
    <x v="0"/>
    <x v="0"/>
    <n v="361437.93745999999"/>
    <n v="322670.54385000002"/>
    <n v="558940177.29368985"/>
    <n v="533186385.44996989"/>
    <n v="535437122.91273993"/>
    <n v="512068683.5256899"/>
    <n v="558940177.29368985"/>
    <n v="533186385.44996989"/>
    <n v="290994775.94425023"/>
    <n v="269811598.98249996"/>
    <n v="361437.93745999999"/>
    <n v="322670.54385000002"/>
    <n v="6.4664869720053392E-2"/>
    <n v="6.051740116689025E-2"/>
    <n v="38767.39360999997"/>
    <n v="12.014543734745665"/>
    <n v="100"/>
    <n v="100"/>
    <n v="100"/>
    <n v="100"/>
    <n v="6.4664869720053392E-2"/>
    <n v="6.7503339233149037E-2"/>
    <n v="6.051740116689025E-2"/>
    <n v="6.3013137540134698E-2"/>
    <m/>
    <m/>
    <m/>
    <n v="0"/>
    <m/>
    <n v="0"/>
    <m/>
    <n v="0"/>
    <m/>
    <n v="17.412680837071861"/>
    <n v="83.288207706009075"/>
    <n v="79.458969151887743"/>
    <n v="0.10345037264094162"/>
    <n v="-12.437540386821144"/>
    <n v="-4.1189949985030445"/>
    <n v="79.538141039308357"/>
    <n v="87.094365924502753"/>
    <s v="Resto"/>
    <n v="2025"/>
    <n v="2"/>
    <d v="2026-08-03T00:00:00"/>
    <n v="1.0336597699512124"/>
    <s v="10 Total General"/>
    <n v="12.014543734745665"/>
    <n v="8.3669375466094031"/>
    <n v="17.412680837071857"/>
    <n v="13.5892914189875"/>
    <n v="2.1536185561017614E-3"/>
    <n v="4.1815453759114786E-7"/>
    <n v="233946.65651"/>
    <n v="224702.23788"/>
    <n v="6.57835021053121E-4"/>
    <n v="6.3595913088491073E-4"/>
    <n v="1.8746064224696942E-3"/>
    <n v="3.6623558439943294E-7"/>
    <x v="0"/>
    <x v="60"/>
  </r>
  <r>
    <n v="2026"/>
    <n v="6"/>
    <n v="107"/>
    <x v="71"/>
    <s v="Total General Sin Pensiones"/>
    <n v="70"/>
    <s v="ff5a1ae012afa5d4c889c50ad427aaf545d31a4fac04ffc1c4d03d403ba4250a"/>
    <s v="62494afd1a4895e2be1120874c058412e30b56ad7bf55525b0ac454fd367add2"/>
    <x v="60"/>
    <n v="189836.06152000002"/>
    <n v="455455.20262"/>
    <n v="182147.94757000002"/>
    <n v="1437413.5540299998"/>
    <n v="-12521.389849999994"/>
    <n v="669564.79553999985"/>
    <n v="344456.45750000014"/>
    <n v="1291847.0247000004"/>
    <n v="35563119.782749981"/>
    <n v="35274659.092"/>
    <n v="145.131"/>
    <n v="140.405"/>
    <n v="0"/>
    <n v="0"/>
    <n v="4984.2539100000004"/>
    <n v="557258.72574999998"/>
    <n v="185219.55455999999"/>
    <n v="576509.94330999989"/>
    <n v="0"/>
    <n v="0"/>
    <n v="0"/>
    <n v="0"/>
    <n v="0"/>
    <n v="0"/>
    <s v="Total General Sin Pensiones"/>
    <s v="Totales"/>
    <s v="Total General Sin Pensiones"/>
    <x v="1"/>
    <x v="0"/>
    <n v="189836.06152000002"/>
    <n v="455455.20262"/>
    <n v="558940177.29368985"/>
    <n v="533186385.44996989"/>
    <n v="535437122.91273993"/>
    <n v="512068683.5256899"/>
    <n v="535437122.91273993"/>
    <n v="512068683.5256899"/>
    <n v="272087211.59836"/>
    <n v="252694789.22596997"/>
    <n v="189836.06152000002"/>
    <n v="455455.20262"/>
    <n v="3.5454407884030398E-2"/>
    <n v="8.8944162623674744E-2"/>
    <n v="-265619.14110000001"/>
    <n v="-58.319487750283535"/>
    <n v="100"/>
    <n v="100"/>
    <n v="100"/>
    <n v="100"/>
    <n v="3.3963574141182631E-2"/>
    <n v="3.5454407884030398E-2"/>
    <n v="8.5421386413613978E-2"/>
    <n v="8.8944162623674744E-2"/>
    <m/>
    <m/>
    <m/>
    <n v="0"/>
    <m/>
    <n v="0"/>
    <m/>
    <n v="0"/>
    <m/>
    <n v="-101.87007888309026"/>
    <n v="-6.5958963485348185"/>
    <n v="147.01002243213762"/>
    <n v="-4.6019766149404239E-3"/>
    <n v="-99.105576336504768"/>
    <n v="-67.872270598392078"/>
    <n v="2.6909976766980086"/>
    <n v="96.66073104490269"/>
    <s v="Resto"/>
    <n v="2025"/>
    <n v="2"/>
    <d v="2026-08-03T00:00:00"/>
    <n v="1.0336597699512124"/>
    <s v="11 Total General Sin Pensiones"/>
    <n v="-58.319487750283535"/>
    <n v="-59.67675877364973"/>
    <n v="-101.87007888309026"/>
    <n v="-101.80918222557752"/>
    <n v="5.1218213892008303E-4"/>
    <n v="1.2570150384071966E-7"/>
    <m/>
    <m/>
    <m/>
    <m/>
    <n v="4.068211706157082E-3"/>
    <n v="7.9110640648266985E-7"/>
    <x v="1"/>
    <x v="60"/>
  </r>
  <r>
    <n v="2026"/>
    <n v="6"/>
    <n v="59"/>
    <x v="30"/>
    <s v="Total General"/>
    <n v="209"/>
    <s v="83f814f7a92e365cbd79f9addceed185761a8d38a06a2d4350bb1fe4b7632b34"/>
    <s v="62494afd1a4895e2be1120874c058412e30b56ad7bf55525b0ac454fd367add2"/>
    <x v="61"/>
    <n v="338696.32757999998"/>
    <n v="350774.27713"/>
    <n v="600189.83742999984"/>
    <n v="657393.75558000011"/>
    <n v="142974.99321000002"/>
    <n v="443757.06481999997"/>
    <n v="340054.01736"/>
    <n v="562903.40803000005"/>
    <n v="35563119.782749981"/>
    <n v="35274659.092"/>
    <n v="145.131"/>
    <n v="140.405"/>
    <n v="173.84393"/>
    <n v="501.81608"/>
    <n v="14114.471869999999"/>
    <n v="17144.36663"/>
    <n v="16564.15727"/>
    <n v="13883.895420000001"/>
    <n v="0"/>
    <n v="0"/>
    <n v="0"/>
    <n v="0"/>
    <n v="0"/>
    <n v="0"/>
    <s v="Total General"/>
    <s v="Totales"/>
    <s v="Total General"/>
    <x v="0"/>
    <x v="0"/>
    <n v="338696.32757999998"/>
    <n v="350774.27713"/>
    <n v="558940177.29368985"/>
    <n v="533186385.44996989"/>
    <n v="535437122.91273993"/>
    <n v="512068683.5256899"/>
    <n v="558940177.29368985"/>
    <n v="533186385.44996989"/>
    <n v="290994775.94425023"/>
    <n v="269811598.98249996"/>
    <n v="338696.32757999998"/>
    <n v="350774.27713"/>
    <n v="6.0596167772358073E-2"/>
    <n v="6.5788303434262008E-2"/>
    <n v="-12077.949550000019"/>
    <n v="-3.4432255548555557"/>
    <n v="100"/>
    <n v="100"/>
    <n v="100"/>
    <n v="100"/>
    <n v="6.0596167772358073E-2"/>
    <n v="6.3256041295290846E-2"/>
    <n v="6.5788303434262008E-2"/>
    <n v="6.8501411708064758E-2"/>
    <m/>
    <m/>
    <m/>
    <n v="0"/>
    <m/>
    <n v="0"/>
    <m/>
    <n v="0"/>
    <m/>
    <n v="-67.780796173240731"/>
    <n v="42.213328450167317"/>
    <n v="126.50786951961695"/>
    <n v="4.9133182115060264E-2"/>
    <n v="-17.672829946941004"/>
    <n v="19.304825979451223"/>
    <n v="85.210926459647169"/>
    <n v="123.48383584986698"/>
    <s v="Resto"/>
    <n v="2025"/>
    <n v="2"/>
    <d v="2026-08-03T00:00:00"/>
    <n v="1.0336597699512124"/>
    <s v="10 Total General"/>
    <n v="-3.4432255548555557"/>
    <n v="-6.587469830907887"/>
    <n v="-67.780796173240745"/>
    <n v="-68.82997214036881"/>
    <n v="1.6876748752541223E-3"/>
    <n v="3.6718955486957669E-7"/>
    <n v="263130.77519999997"/>
    <n v="248969.08577999999"/>
    <n v="7.3989789649341314E-4"/>
    <n v="7.0463990436275218E-4"/>
    <n v="1.8605758687240733E-3"/>
    <n v="4.32810086875853E-7"/>
    <x v="0"/>
    <x v="61"/>
  </r>
  <r>
    <n v="2026"/>
    <n v="6"/>
    <n v="102"/>
    <x v="36"/>
    <s v="Total General Sin Pensiones"/>
    <n v="224"/>
    <s v="84a5092e4a5b6fe968fd523fb2fc917dbffae44105f82b6b94c8ed5b9a800223"/>
    <s v="62494afd1a4895e2be1120874c058412e30b56ad7bf55525b0ac454fd367add2"/>
    <x v="61"/>
    <n v="185293.45986999999"/>
    <n v="220672.46857"/>
    <n v="294034.91798000003"/>
    <n v="354325.00573000003"/>
    <n v="63612.610930000003"/>
    <n v="119475.68799000002"/>
    <n v="135200.68581"/>
    <n v="165706.68646"/>
    <n v="35563119.782749981"/>
    <n v="35274659.092"/>
    <n v="145.131"/>
    <n v="140.405"/>
    <n v="4320.4513099999995"/>
    <n v="-5468.3426799999997"/>
    <n v="16890.649140000001"/>
    <n v="17557.833360000001"/>
    <n v="31026.64084"/>
    <n v="38969.685010000001"/>
    <n v="0"/>
    <n v="0"/>
    <n v="0"/>
    <n v="0"/>
    <n v="0"/>
    <n v="0"/>
    <s v="Total General Sin Pensiones"/>
    <s v="Totales"/>
    <s v="Total General Sin Pensiones"/>
    <x v="1"/>
    <x v="0"/>
    <n v="185293.45986999999"/>
    <n v="220672.46857"/>
    <n v="558940177.29368985"/>
    <n v="533186385.44996989"/>
    <n v="535437122.91273993"/>
    <n v="512068683.5256899"/>
    <n v="535437122.91273993"/>
    <n v="512068683.5256899"/>
    <n v="272087211.59836"/>
    <n v="252694789.22596997"/>
    <n v="185293.45986999999"/>
    <n v="220672.46857"/>
    <n v="3.4606016643376668E-2"/>
    <n v="4.3094310523078314E-2"/>
    <n v="-35379.008700000006"/>
    <n v="-16.032361866100821"/>
    <n v="100"/>
    <n v="100"/>
    <n v="100"/>
    <n v="100"/>
    <n v="3.3150857175300044E-2"/>
    <n v="3.4606016643376668E-2"/>
    <n v="4.1387491239816401E-2"/>
    <n v="4.3094310523078314E-2"/>
    <m/>
    <m/>
    <m/>
    <n v="0"/>
    <m/>
    <n v="0"/>
    <m/>
    <n v="0"/>
    <m/>
    <n v="-46.756857399034772"/>
    <n v="34.330737293496469"/>
    <n v="54.141637497520847"/>
    <n v="2.3379493125131292E-2"/>
    <n v="-3.799923409228656"/>
    <n v="-20.382623487877151"/>
    <n v="54.439180919077543"/>
    <n v="45.055107208319725"/>
    <s v="Resto"/>
    <n v="2025"/>
    <n v="2"/>
    <d v="2026-08-03T00:00:00"/>
    <n v="1.0336597699512124"/>
    <s v="11 Total General Sin Pensiones"/>
    <n v="-16.032361866100821"/>
    <n v="-18.766657487441591"/>
    <n v="-46.756857399034772"/>
    <n v="-48.490650261566969"/>
    <n v="8.2679731074275075E-4"/>
    <n v="1.197576387921663E-7"/>
    <m/>
    <m/>
    <m/>
    <m/>
    <n v="1.0028214441512614E-3"/>
    <n v="1.857119599459498E-7"/>
    <x v="1"/>
    <x v="61"/>
  </r>
  <r>
    <n v="2026"/>
    <n v="6"/>
    <n v="603"/>
    <x v="21"/>
    <s v="Total General"/>
    <n v="242"/>
    <s v="14063697603e22d600d336bee6cff12c8be93509ce84a0642918d89b2aef1753"/>
    <s v="62494afd1a4895e2be1120874c058412e30b56ad7bf55525b0ac454fd367add2"/>
    <x v="62"/>
    <n v="234567.02085"/>
    <n v="250911.03250999999"/>
    <n v="459852.30596000003"/>
    <n v="487058.15479"/>
    <n v="113245.53668999999"/>
    <n v="122038.42145000001"/>
    <n v="203147.08167999994"/>
    <n v="190710.88140000001"/>
    <n v="35563119.782749981"/>
    <n v="35274659.092"/>
    <n v="145.131"/>
    <n v="140.405"/>
    <n v="0"/>
    <n v="0"/>
    <n v="110851.92401999999"/>
    <n v="119097.80434999999"/>
    <n v="-147844.36277000001"/>
    <n v="308350.70929000003"/>
    <n v="0"/>
    <n v="0"/>
    <n v="0"/>
    <n v="0"/>
    <n v="0"/>
    <n v="0"/>
    <s v="Total General"/>
    <s v="Totales"/>
    <s v="Total General"/>
    <x v="0"/>
    <x v="0"/>
    <n v="234567.02085"/>
    <n v="250911.03250999999"/>
    <n v="558940177.29368985"/>
    <n v="533186385.44996989"/>
    <n v="535437122.91273993"/>
    <n v="512068683.5256899"/>
    <n v="558940177.29368985"/>
    <n v="533186385.44996989"/>
    <n v="290994775.94425023"/>
    <n v="269811598.98249996"/>
    <n v="234567.02085"/>
    <n v="250911.03250999999"/>
    <n v="4.1966391105706644E-2"/>
    <n v="4.7058784574600422E-2"/>
    <n v="-16344.011659999989"/>
    <n v="-6.5138672845517887"/>
    <n v="100"/>
    <n v="100"/>
    <n v="100"/>
    <n v="100"/>
    <n v="4.1966391105706644E-2"/>
    <n v="4.3808509125025187E-2"/>
    <n v="4.7058784574600422E-2"/>
    <n v="4.8999487877764758E-2"/>
    <m/>
    <m/>
    <m/>
    <n v="0"/>
    <m/>
    <n v="0"/>
    <m/>
    <n v="0"/>
    <m/>
    <n v="-7.2050135158479804"/>
    <n v="48.278541578280013"/>
    <n v="48.638124927861114"/>
    <n v="3.8916690625296985E-2"/>
    <n v="-6.9236207795798865"/>
    <n v="-147.94682104361701"/>
    <n v="-74.978796582492109"/>
    <n v="38.624138282098116"/>
    <s v="Resto"/>
    <n v="2025"/>
    <n v="2"/>
    <d v="2026-08-03T00:00:00"/>
    <n v="1.0336597699512124"/>
    <s v="10 Total General"/>
    <n v="-6.5138672845517887"/>
    <n v="-9.5581201541193241"/>
    <n v="-7.205013515847976"/>
    <n v="-10.226760118049445"/>
    <n v="1.2930595200004163E-3"/>
    <n v="1.7611779824371337E-7"/>
    <n v="7616660.9019499999"/>
    <n v="7085929.6007200005"/>
    <n v="2.1417302386514719E-2"/>
    <n v="2.005481419723168E-2"/>
    <n v="1.3784868532376396E-3"/>
    <n v="2.2145292056386506E-7"/>
    <x v="0"/>
    <x v="62"/>
  </r>
  <r>
    <n v="2026"/>
    <n v="6"/>
    <n v="130"/>
    <x v="57"/>
    <s v="Total General Sin Pensiones"/>
    <n v="282"/>
    <s v="27e1615212f3c6ea846ed6c412df1361ce97f006ee20bb5aa2483a3b61d5cadd"/>
    <s v="62494afd1a4895e2be1120874c058412e30b56ad7bf55525b0ac454fd367add2"/>
    <x v="62"/>
    <n v="117392.26604999999"/>
    <n v="49226.622719999999"/>
    <n v="183824.57639"/>
    <n v="79531.122470000002"/>
    <n v="51176.123400000011"/>
    <n v="20281.533489999994"/>
    <n v="87128.496180000002"/>
    <n v="29766.691350000001"/>
    <n v="35563119.782749981"/>
    <n v="35274659.092"/>
    <n v="145.131"/>
    <n v="140.405"/>
    <n v="0"/>
    <n v="0"/>
    <n v="21148.4771"/>
    <n v="6622.3992900000003"/>
    <n v="39623.628810000002"/>
    <n v="12211.49583"/>
    <n v="0"/>
    <n v="0"/>
    <n v="0"/>
    <n v="0"/>
    <n v="0"/>
    <n v="0"/>
    <s v="Total General Sin Pensiones"/>
    <s v="Totales"/>
    <s v="Total General Sin Pensiones"/>
    <x v="1"/>
    <x v="0"/>
    <n v="117392.26604999999"/>
    <n v="49226.622719999999"/>
    <n v="558940177.29368985"/>
    <n v="533186385.44996989"/>
    <n v="535437122.91273993"/>
    <n v="512068683.5256899"/>
    <n v="535437122.91273993"/>
    <n v="512068683.5256899"/>
    <n v="272087211.59836"/>
    <n v="252694789.22596997"/>
    <n v="117392.26604999999"/>
    <n v="49226.622719999999"/>
    <n v="2.1924566121115097E-2"/>
    <n v="9.6132851517232755E-3"/>
    <n v="68165.643329999992"/>
    <n v="138.47312605157728"/>
    <n v="100"/>
    <n v="100"/>
    <n v="100"/>
    <n v="100"/>
    <n v="2.1002653024228268E-2"/>
    <n v="2.1924566121115097E-2"/>
    <n v="9.232535575426663E-3"/>
    <n v="9.6132851517232755E-3"/>
    <m/>
    <m/>
    <m/>
    <n v="0"/>
    <m/>
    <n v="0"/>
    <m/>
    <n v="0"/>
    <m/>
    <n v="152.32866846697215"/>
    <n v="43.594118353761871"/>
    <n v="41.200335040981649"/>
    <n v="1.8808720593433609E-2"/>
    <n v="219.34765896606029"/>
    <n v="224.47809311498577"/>
    <n v="53.373397982828521"/>
    <n v="54.230860675812885"/>
    <s v="Resto"/>
    <n v="2025"/>
    <n v="2"/>
    <d v="2026-08-03T00:00:00"/>
    <n v="1.0336597699512124"/>
    <s v="11 Total General Sin Pensiones"/>
    <n v="138.47312605157728"/>
    <n v="130.70756256948354"/>
    <n v="152.32866846697215"/>
    <n v="144.11191748217286"/>
    <n v="5.168966544919515E-4"/>
    <n v="4.8068659959914784E-8"/>
    <m/>
    <m/>
    <m/>
    <m/>
    <n v="2.2509140986541295E-4"/>
    <n v="9.2415251408343187E-9"/>
    <x v="1"/>
    <x v="62"/>
  </r>
  <r>
    <n v="2026"/>
    <n v="6"/>
    <n v="129"/>
    <x v="72"/>
    <s v="Total General"/>
    <n v="208"/>
    <s v="8df66f64b57424391d363fd6b811fed3c430c77597da265025728bd637bad804"/>
    <s v="62494afd1a4895e2be1120874c058412e30b56ad7bf55525b0ac454fd367add2"/>
    <x v="63"/>
    <n v="230167.19630000001"/>
    <n v="168250.55987999999"/>
    <n v="450656.89840000006"/>
    <n v="333004.61886000005"/>
    <n v="175746.80841000006"/>
    <n v="108842.50447000004"/>
    <n v="335717.68932"/>
    <n v="199596.47149999999"/>
    <n v="35563119.782749981"/>
    <n v="35274659.092"/>
    <n v="145.131"/>
    <n v="140.405"/>
    <n v="0"/>
    <n v="0"/>
    <n v="175591.25519999999"/>
    <n v="109572.70974999999"/>
    <n v="204790.47701"/>
    <n v="138600.39637999999"/>
    <n v="0"/>
    <n v="0"/>
    <n v="0"/>
    <n v="0"/>
    <n v="0"/>
    <n v="0"/>
    <s v="Total General"/>
    <s v="Totales"/>
    <s v="Total General"/>
    <x v="0"/>
    <x v="0"/>
    <n v="230167.19630000001"/>
    <n v="168250.55987999999"/>
    <n v="558940177.29368985"/>
    <n v="533186385.44996989"/>
    <n v="535437122.91273993"/>
    <n v="512068683.5256899"/>
    <n v="558940177.29368985"/>
    <n v="533186385.44996989"/>
    <n v="290994775.94425023"/>
    <n v="269811598.98249996"/>
    <n v="230167.19630000001"/>
    <n v="168250.55987999999"/>
    <n v="4.1179218394075262E-2"/>
    <n v="3.1555674426684575E-2"/>
    <n v="61916.636420000024"/>
    <n v="36.80025579954107"/>
    <n v="100"/>
    <n v="100"/>
    <n v="100"/>
    <n v="100"/>
    <n v="4.1179218394075262E-2"/>
    <n v="4.2986783405660561E-2"/>
    <n v="3.1555674426684575E-2"/>
    <n v="3.2857029787793895E-2"/>
    <m/>
    <m/>
    <m/>
    <n v="0"/>
    <m/>
    <n v="0"/>
    <m/>
    <n v="0"/>
    <m/>
    <n v="61.468912596035175"/>
    <n v="76.356149457949513"/>
    <n v="64.690723494548209"/>
    <n v="6.0395176456250275E-2"/>
    <n v="60.250901525231271"/>
    <n v="47.756054353933465"/>
    <n v="85.741904488764774"/>
    <n v="79.05656304877013"/>
    <s v="Resto"/>
    <n v="2025"/>
    <n v="2"/>
    <d v="2026-08-03T00:00:00"/>
    <n v="1.0336597699512124"/>
    <s v="10 Total General"/>
    <n v="36.80025579954107"/>
    <n v="32.345535519872158"/>
    <n v="61.468912596035189"/>
    <n v="56.210889975582909"/>
    <n v="1.2672029370679476E-3"/>
    <n v="1.6957280275469463E-7"/>
    <n v="350290.68607999996"/>
    <n v="200726.23444"/>
    <n v="9.8498300548398375E-4"/>
    <n v="5.6810151427346008E-4"/>
    <n v="9.4247983459766049E-4"/>
    <n v="9.9576058852291476E-8"/>
    <x v="0"/>
    <x v="63"/>
  </r>
  <r>
    <n v="2026"/>
    <n v="6"/>
    <n v="601"/>
    <x v="31"/>
    <s v="Total General Sin Pensiones"/>
    <n v="241"/>
    <s v="749fc650cacb0f06547520d53c31505c8156e0a3be07073eddb2ef3ad9e383ba"/>
    <s v="62494afd1a4895e2be1120874c058412e30b56ad7bf55525b0ac454fd367add2"/>
    <x v="63"/>
    <n v="86726.746920000005"/>
    <n v="84686.237250000006"/>
    <n v="173595.94561"/>
    <n v="164798.00219999999"/>
    <n v="72259.978739999991"/>
    <n v="83577.872109999997"/>
    <n v="147330.03584999999"/>
    <n v="135101.97373"/>
    <n v="35563119.782749981"/>
    <n v="35274659.092"/>
    <n v="145.131"/>
    <n v="140.405"/>
    <n v="0"/>
    <n v="0"/>
    <n v="72905.713909999991"/>
    <n v="86332.924610000002"/>
    <n v="57106.800569999999"/>
    <n v="100103.78254"/>
    <n v="0"/>
    <n v="0"/>
    <n v="0"/>
    <n v="0"/>
    <n v="0"/>
    <n v="0"/>
    <s v="Total General Sin Pensiones"/>
    <s v="Totales"/>
    <s v="Total General Sin Pensiones"/>
    <x v="1"/>
    <x v="0"/>
    <n v="86726.746920000005"/>
    <n v="84686.237250000006"/>
    <n v="558940177.29368985"/>
    <n v="533186385.44996989"/>
    <n v="535437122.91273993"/>
    <n v="512068683.5256899"/>
    <n v="535437122.91273993"/>
    <n v="512068683.5256899"/>
    <n v="272087211.59836"/>
    <n v="252694789.22596997"/>
    <n v="86726.746920000005"/>
    <n v="84686.237250000006"/>
    <n v="1.6197372802283984E-2"/>
    <n v="1.6538062173011483E-2"/>
    <n v="2040.5096699999995"/>
    <n v="2.409493840157606"/>
    <n v="100"/>
    <n v="100"/>
    <n v="100"/>
    <n v="100"/>
    <n v="1.5516284290014504E-2"/>
    <n v="1.6197372802283984E-2"/>
    <n v="1.5883045696774699E-2"/>
    <n v="1.6538062173011483E-2"/>
    <m/>
    <m/>
    <m/>
    <n v="0"/>
    <m/>
    <n v="0"/>
    <m/>
    <n v="0"/>
    <m/>
    <n v="-13.541734294340612"/>
    <n v="83.319138911846082"/>
    <n v="98.691209840002642"/>
    <n v="2.6557653450712763E-2"/>
    <n v="-15.552827337491504"/>
    <n v="-42.952404873231472"/>
    <n v="127.6655550342627"/>
    <n v="86.243418999179809"/>
    <s v="Resto"/>
    <n v="2025"/>
    <n v="2"/>
    <d v="2026-08-03T00:00:00"/>
    <n v="1.0336597699512124"/>
    <s v="11 Total General Sin Pensiones"/>
    <n v="2.409493840157606"/>
    <n v="-0.92533653990306308"/>
    <n v="-13.54173429434061"/>
    <n v="-16.357133924501948"/>
    <n v="4.8813474934278215E-4"/>
    <n v="2.6235488569616892E-8"/>
    <m/>
    <m/>
    <m/>
    <m/>
    <n v="4.6641633496615002E-4"/>
    <n v="2.7350750043839333E-8"/>
    <x v="1"/>
    <x v="63"/>
  </r>
  <r>
    <n v="2026"/>
    <n v="6"/>
    <n v="107"/>
    <x v="71"/>
    <s v="Total General"/>
    <n v="70"/>
    <s v="ff5a1ae012afa5d4c889c50ad427aaf545d31a4fac04ffc1c4d03d403ba4250a"/>
    <s v="62494afd1a4895e2be1120874c058412e30b56ad7bf55525b0ac454fd367add2"/>
    <x v="64"/>
    <n v="189836.06152000002"/>
    <n v="455455.20262"/>
    <n v="182147.94757000002"/>
    <n v="1437413.5540299998"/>
    <n v="-12521.389849999994"/>
    <n v="669564.79553999985"/>
    <n v="344456.45750000014"/>
    <n v="1291847.0247000004"/>
    <n v="35563119.782749981"/>
    <n v="35274659.092"/>
    <n v="145.131"/>
    <n v="140.405"/>
    <n v="0"/>
    <n v="0"/>
    <n v="4984.2539100000004"/>
    <n v="557258.72574999998"/>
    <n v="185219.55455999999"/>
    <n v="576509.94330999989"/>
    <n v="0"/>
    <n v="0"/>
    <n v="0"/>
    <n v="0"/>
    <n v="0"/>
    <n v="0"/>
    <s v="Total General"/>
    <s v="Totales"/>
    <s v="Total General"/>
    <x v="0"/>
    <x v="0"/>
    <n v="189836.06152000002"/>
    <n v="455455.20262"/>
    <n v="558940177.29368985"/>
    <n v="533186385.44996989"/>
    <n v="535437122.91273993"/>
    <n v="512068683.5256899"/>
    <n v="558940177.29368985"/>
    <n v="533186385.44996989"/>
    <n v="290994775.94425023"/>
    <n v="269811598.98249996"/>
    <n v="189836.06152000002"/>
    <n v="455455.20262"/>
    <n v="3.3963574141182631E-2"/>
    <n v="8.5421386413613978E-2"/>
    <n v="-265619.14110000001"/>
    <n v="-58.319487750283535"/>
    <n v="100"/>
    <n v="100"/>
    <n v="100"/>
    <n v="100"/>
    <n v="3.3963574141182631E-2"/>
    <n v="3.5454407884030398E-2"/>
    <n v="8.5421386413613978E-2"/>
    <n v="8.8944162623674744E-2"/>
    <m/>
    <m/>
    <m/>
    <n v="0"/>
    <m/>
    <n v="0"/>
    <m/>
    <n v="0"/>
    <m/>
    <n v="-101.87007888309026"/>
    <n v="-6.5958963485348185"/>
    <n v="147.01002243213762"/>
    <n v="-4.3029603570611469E-3"/>
    <n v="-99.105576336504768"/>
    <n v="-67.872270598392078"/>
    <n v="2.6909976766980086"/>
    <n v="96.66073104490269"/>
    <s v="Resto"/>
    <n v="2025"/>
    <n v="2"/>
    <d v="2026-08-03T00:00:00"/>
    <n v="1.0336597699512124"/>
    <s v="10 Total General"/>
    <n v="-58.319487750283535"/>
    <n v="-59.67675877364973"/>
    <n v="-101.87007888309026"/>
    <n v="-101.80918222557752"/>
    <n v="5.1218213892008303E-4"/>
    <n v="1.1535243684436096E-7"/>
    <n v="132395.41602"/>
    <n v="552294.24621000001"/>
    <n v="3.7228290664256873E-4"/>
    <n v="1.5631200299839601E-3"/>
    <n v="4.068211706157082E-3"/>
    <n v="7.2968132568239547E-7"/>
    <x v="0"/>
    <x v="64"/>
  </r>
  <r>
    <n v="2026"/>
    <n v="6"/>
    <n v="702"/>
    <x v="25"/>
    <s v="Total General Sin Pensiones"/>
    <n v="244"/>
    <s v="82c01ce15b431d420eb6a1febfba7d7a2b69e5bcdcb929cb42cd3e9179d43fc4"/>
    <s v="62494afd1a4895e2be1120874c058412e30b56ad7bf55525b0ac454fd367add2"/>
    <x v="64"/>
    <n v="79341.224719999998"/>
    <n v="92356.402770000001"/>
    <n v="242646.43050999998"/>
    <n v="362242.23899000004"/>
    <n v="85440.658800000005"/>
    <n v="147105.95620000002"/>
    <n v="194486.77415000001"/>
    <n v="274037.98653999995"/>
    <n v="35563119.782749981"/>
    <n v="35274659.092"/>
    <n v="145.131"/>
    <n v="140.405"/>
    <n v="0"/>
    <n v="0"/>
    <n v="77808.099260000003"/>
    <n v="138343.70418"/>
    <n v="107443.47654999999"/>
    <n v="154865.79605999999"/>
    <n v="0"/>
    <n v="0"/>
    <n v="0"/>
    <n v="0"/>
    <n v="0"/>
    <n v="0"/>
    <s v="Total General Sin Pensiones"/>
    <s v="Totales"/>
    <s v="Total General Sin Pensiones"/>
    <x v="1"/>
    <x v="0"/>
    <n v="79341.224719999998"/>
    <n v="92356.402770000001"/>
    <n v="558940177.29368985"/>
    <n v="533186385.44996989"/>
    <n v="535437122.91273993"/>
    <n v="512068683.5256899"/>
    <n v="535437122.91273993"/>
    <n v="512068683.5256899"/>
    <n v="272087211.59836"/>
    <n v="252694789.22596997"/>
    <n v="79341.224719999998"/>
    <n v="92356.402770000001"/>
    <n v="1.4818028359406491E-2"/>
    <n v="1.8035940439495083E-2"/>
    <n v="-13015.178050000002"/>
    <n v="-14.092339740009564"/>
    <n v="100"/>
    <n v="100"/>
    <n v="100"/>
    <n v="100"/>
    <n v="1.4194940343018303E-2"/>
    <n v="1.4818028359406491E-2"/>
    <n v="1.732159809220523E-2"/>
    <n v="1.8035940439495083E-2"/>
    <m/>
    <m/>
    <m/>
    <n v="0"/>
    <m/>
    <n v="0"/>
    <m/>
    <n v="0"/>
    <m/>
    <n v="-41.918967112495473"/>
    <n v="107.68759759069171"/>
    <n v="159.280733969626"/>
    <n v="3.1401938480711385E-2"/>
    <n v="-43.757397764365692"/>
    <n v="-30.621557965986934"/>
    <n v="72.41770441390284"/>
    <n v="89.331348625490676"/>
    <s v="Resto"/>
    <n v="2025"/>
    <n v="2"/>
    <d v="2026-08-03T00:00:00"/>
    <n v="1.0336597699512124"/>
    <s v="11 Total General Sin Pensiones"/>
    <n v="-14.092339740009564"/>
    <n v="-16.889809628515216"/>
    <n v="-41.91896711249548"/>
    <n v="-43.810299504791708"/>
    <n v="6.8229793109348216E-4"/>
    <n v="2.19573964460175E-8"/>
    <m/>
    <m/>
    <m/>
    <m/>
    <n v="1.0252290393338763E-3"/>
    <n v="3.2529514753701402E-8"/>
    <x v="1"/>
    <x v="64"/>
  </r>
  <r>
    <n v="2026"/>
    <n v="6"/>
    <n v="102"/>
    <x v="36"/>
    <s v="Total General"/>
    <n v="224"/>
    <s v="84a5092e4a5b6fe968fd523fb2fc917dbffae44105f82b6b94c8ed5b9a800223"/>
    <s v="62494afd1a4895e2be1120874c058412e30b56ad7bf55525b0ac454fd367add2"/>
    <x v="65"/>
    <n v="185293.45986999999"/>
    <n v="220672.46857"/>
    <n v="294034.91798000003"/>
    <n v="354325.00573000003"/>
    <n v="63612.610930000003"/>
    <n v="119475.68799000002"/>
    <n v="135200.68581"/>
    <n v="165706.68646"/>
    <n v="35563119.782749981"/>
    <n v="35274659.092"/>
    <n v="145.131"/>
    <n v="140.405"/>
    <n v="4320.4513099999995"/>
    <n v="-5468.3426799999997"/>
    <n v="16890.649140000001"/>
    <n v="17557.833360000001"/>
    <n v="31026.64084"/>
    <n v="38969.685010000001"/>
    <n v="0"/>
    <n v="0"/>
    <n v="0"/>
    <n v="0"/>
    <n v="0"/>
    <n v="0"/>
    <s v="Total General"/>
    <s v="Totales"/>
    <s v="Total General"/>
    <x v="0"/>
    <x v="0"/>
    <n v="185293.45986999999"/>
    <n v="220672.46857"/>
    <n v="558940177.29368985"/>
    <n v="533186385.44996989"/>
    <n v="535437122.91273993"/>
    <n v="512068683.5256899"/>
    <n v="558940177.29368985"/>
    <n v="533186385.44996989"/>
    <n v="290994775.94425023"/>
    <n v="269811598.98249996"/>
    <n v="185293.45986999999"/>
    <n v="220672.46857"/>
    <n v="3.3150857175300044E-2"/>
    <n v="4.1387491239816401E-2"/>
    <n v="-35379.008700000006"/>
    <n v="-16.032361866100821"/>
    <n v="100"/>
    <n v="100"/>
    <n v="100"/>
    <n v="100"/>
    <n v="3.3150857175300044E-2"/>
    <n v="3.4606016643376668E-2"/>
    <n v="4.1387491239816401E-2"/>
    <n v="4.3094310523078314E-2"/>
    <m/>
    <m/>
    <m/>
    <n v="0"/>
    <m/>
    <n v="0"/>
    <m/>
    <n v="0"/>
    <m/>
    <n v="-46.756857399034772"/>
    <n v="34.330737293496469"/>
    <n v="54.141637497520847"/>
    <n v="2.1860396195630374E-2"/>
    <n v="-3.799923409228656"/>
    <n v="-20.382623487877151"/>
    <n v="54.439180919077543"/>
    <n v="45.055107208319725"/>
    <s v="Resto"/>
    <n v="2025"/>
    <n v="2"/>
    <d v="2026-08-03T00:00:00"/>
    <n v="1.0336597699512124"/>
    <s v="10 Total General"/>
    <n v="-16.032361866100821"/>
    <n v="-18.766657487441591"/>
    <n v="-46.756857399034772"/>
    <n v="-48.490650261566969"/>
    <n v="8.2679731074275075E-4"/>
    <n v="1.0989793314571426E-7"/>
    <n v="189422.43322000001"/>
    <n v="145003.07668"/>
    <n v="5.3263727810483059E-4"/>
    <n v="4.1039213267781484E-4"/>
    <n v="1.0028214441512614E-3"/>
    <n v="1.7129244311258795E-7"/>
    <x v="0"/>
    <x v="65"/>
  </r>
  <r>
    <n v="2026"/>
    <n v="6"/>
    <n v="715"/>
    <x v="44"/>
    <s v="Total General Sin Pensiones"/>
    <n v="251"/>
    <s v="c75d3f1f5bcd6914d0331ce5ec17c0db8f2070a2d4285f8e3ff11c6ca19168ff"/>
    <s v="62494afd1a4895e2be1120874c058412e30b56ad7bf55525b0ac454fd367add2"/>
    <x v="65"/>
    <n v="75686.340590000007"/>
    <n v="60253.779270000006"/>
    <n v="137104.07686000003"/>
    <n v="115108.17971999999"/>
    <n v="18871.207530000003"/>
    <n v="16665.285220000002"/>
    <n v="38922.754040000007"/>
    <n v="38754.075189999996"/>
    <n v="35563119.782749981"/>
    <n v="35274659.092"/>
    <n v="145.131"/>
    <n v="140.405"/>
    <n v="0"/>
    <n v="0"/>
    <n v="18779.20753"/>
    <n v="16647.285220000002"/>
    <n v="68835.904200000004"/>
    <n v="59013.208679999996"/>
    <n v="0"/>
    <n v="0"/>
    <n v="0"/>
    <n v="0"/>
    <n v="0"/>
    <n v="0"/>
    <s v="Total General Sin Pensiones"/>
    <s v="Totales"/>
    <s v="Total General Sin Pensiones"/>
    <x v="1"/>
    <x v="0"/>
    <n v="75686.340590000007"/>
    <n v="60253.779270000006"/>
    <n v="558940177.29368985"/>
    <n v="533186385.44996989"/>
    <n v="535437122.91273993"/>
    <n v="512068683.5256899"/>
    <n v="535437122.91273993"/>
    <n v="512068683.5256899"/>
    <n v="272087211.59836"/>
    <n v="252694789.22596997"/>
    <n v="75686.340590000007"/>
    <n v="60253.779270000006"/>
    <n v="1.4135430165594737E-2"/>
    <n v="1.1766737785084086E-2"/>
    <n v="15432.561320000001"/>
    <n v="25.612603071495265"/>
    <n v="100"/>
    <n v="100"/>
    <n v="100"/>
    <n v="100"/>
    <n v="1.3541044939095751E-2"/>
    <n v="1.4135430165594737E-2"/>
    <n v="1.1300697263518886E-2"/>
    <n v="1.1766737785084086E-2"/>
    <m/>
    <m/>
    <m/>
    <n v="0"/>
    <m/>
    <n v="0"/>
    <m/>
    <n v="0"/>
    <m/>
    <n v="13.236631001986554"/>
    <n v="24.933438957271171"/>
    <n v="27.658489512038869"/>
    <n v="6.9357201388268955E-3"/>
    <n v="12.806426284080906"/>
    <n v="16.644910079815723"/>
    <n v="27.281122763257027"/>
    <n v="28.209422250313747"/>
    <s v="Resto"/>
    <n v="2025"/>
    <n v="2"/>
    <d v="2026-08-03T00:00:00"/>
    <n v="1.0336597699512124"/>
    <s v="11 Total General Sin Pensiones"/>
    <n v="25.612603071495265"/>
    <n v="21.522193978221718"/>
    <n v="13.236631001986545"/>
    <n v="9.5492291504497508"/>
    <n v="3.8552319846388408E-4"/>
    <n v="1.9981038596640566E-8"/>
    <m/>
    <m/>
    <m/>
    <m/>
    <n v="3.2578268299921973E-4"/>
    <n v="1.3845611810292551E-8"/>
    <x v="1"/>
    <x v="65"/>
  </r>
  <r>
    <n v="2026"/>
    <n v="6"/>
    <n v="130"/>
    <x v="57"/>
    <s v="Total General"/>
    <n v="282"/>
    <s v="27e1615212f3c6ea846ed6c412df1361ce97f006ee20bb5aa2483a3b61d5cadd"/>
    <s v="62494afd1a4895e2be1120874c058412e30b56ad7bf55525b0ac454fd367add2"/>
    <x v="66"/>
    <n v="117392.26604999999"/>
    <n v="49226.622719999999"/>
    <n v="183824.57639"/>
    <n v="79531.122470000002"/>
    <n v="51176.123400000011"/>
    <n v="20281.533489999994"/>
    <n v="87128.496180000002"/>
    <n v="29766.691350000001"/>
    <n v="35563119.782749981"/>
    <n v="35274659.092"/>
    <n v="145.131"/>
    <n v="140.405"/>
    <n v="0"/>
    <n v="0"/>
    <n v="21148.4771"/>
    <n v="6622.3992900000003"/>
    <n v="39623.628810000002"/>
    <n v="12211.49583"/>
    <n v="0"/>
    <n v="0"/>
    <n v="0"/>
    <n v="0"/>
    <n v="0"/>
    <n v="0"/>
    <s v="Total General"/>
    <s v="Totales"/>
    <s v="Total General"/>
    <x v="0"/>
    <x v="0"/>
    <n v="117392.26604999999"/>
    <n v="49226.622719999999"/>
    <n v="558940177.29368985"/>
    <n v="533186385.44996989"/>
    <n v="535437122.91273993"/>
    <n v="512068683.5256899"/>
    <n v="558940177.29368985"/>
    <n v="533186385.44996989"/>
    <n v="290994775.94425023"/>
    <n v="269811598.98249996"/>
    <n v="117392.26604999999"/>
    <n v="49226.622719999999"/>
    <n v="2.1002653024228268E-2"/>
    <n v="9.232535575426663E-3"/>
    <n v="68165.643329999992"/>
    <n v="138.47312605157728"/>
    <n v="100"/>
    <n v="100"/>
    <n v="100"/>
    <n v="100"/>
    <n v="2.1002653024228268E-2"/>
    <n v="2.1924566121115097E-2"/>
    <n v="9.232535575426663E-3"/>
    <n v="9.6132851517232755E-3"/>
    <m/>
    <m/>
    <m/>
    <n v="0"/>
    <m/>
    <n v="0"/>
    <m/>
    <n v="0"/>
    <m/>
    <n v="152.32866846697215"/>
    <n v="43.594118353761871"/>
    <n v="41.200335040981649"/>
    <n v="1.7586612417332368E-2"/>
    <n v="219.34765896606029"/>
    <n v="224.47809311498577"/>
    <n v="53.373397982828521"/>
    <n v="54.230860675812885"/>
    <s v="Resto"/>
    <n v="2025"/>
    <n v="2"/>
    <d v="2026-08-03T00:00:00"/>
    <n v="1.0336597699512124"/>
    <s v="10 Total General"/>
    <n v="138.47312605157728"/>
    <n v="130.70756256948354"/>
    <n v="152.32866846697215"/>
    <n v="144.11191748217286"/>
    <n v="5.168966544919515E-4"/>
    <n v="4.411114340561248E-8"/>
    <n v="100166.58073999999"/>
    <n v="190035.79016999999"/>
    <n v="2.8165858718780392E-4"/>
    <n v="5.3784509266027822E-4"/>
    <n v="2.2509140986541295E-4"/>
    <n v="8.523971315151894E-9"/>
    <x v="0"/>
    <x v="66"/>
  </r>
  <r>
    <n v="2026"/>
    <n v="6"/>
    <n v="125"/>
    <x v="67"/>
    <s v="Total General Sin Pensiones"/>
    <n v="238"/>
    <s v="8ae4c23b80d1e7c8ff79e515fe791ebd68190bae842dda7af193db125f700452"/>
    <s v="62494afd1a4895e2be1120874c058412e30b56ad7bf55525b0ac454fd367add2"/>
    <x v="66"/>
    <n v="73788.869449999998"/>
    <n v="71767.872759999998"/>
    <n v="150065.76952999999"/>
    <n v="127716.34185"/>
    <n v="38667.079299999998"/>
    <n v="18766.606370000001"/>
    <n v="63117.047989999999"/>
    <n v="35345.157530000004"/>
    <n v="35563119.782749981"/>
    <n v="35274659.092"/>
    <n v="145.131"/>
    <n v="140.405"/>
    <n v="0"/>
    <n v="0"/>
    <n v="34854.057630000003"/>
    <n v="14186.243359999999"/>
    <n v="65340.855640000002"/>
    <n v="50581.147840000005"/>
    <n v="0"/>
    <n v="0"/>
    <n v="0"/>
    <n v="0"/>
    <n v="0"/>
    <n v="0"/>
    <s v="Total General Sin Pensiones"/>
    <s v="Totales"/>
    <s v="Total General Sin Pensiones"/>
    <x v="1"/>
    <x v="0"/>
    <n v="73788.869449999998"/>
    <n v="71767.872759999998"/>
    <n v="558940177.29368985"/>
    <n v="533186385.44996989"/>
    <n v="535437122.91273993"/>
    <n v="512068683.5256899"/>
    <n v="535437122.91273993"/>
    <n v="512068683.5256899"/>
    <n v="272087211.59836"/>
    <n v="252694789.22596997"/>
    <n v="73788.869449999998"/>
    <n v="71767.872759999998"/>
    <n v="1.3781052208071376E-2"/>
    <n v="1.4015282533168128E-2"/>
    <n v="2020.9966899999999"/>
    <n v="2.8160186616627891"/>
    <n v="100"/>
    <n v="100"/>
    <n v="100"/>
    <n v="100"/>
    <n v="1.3201568333712452E-2"/>
    <n v="1.3781052208071376E-2"/>
    <n v="1.3460184790621242E-2"/>
    <n v="1.4015282533168128E-2"/>
    <m/>
    <m/>
    <m/>
    <n v="0"/>
    <m/>
    <n v="0"/>
    <m/>
    <n v="0"/>
    <m/>
    <n v="106.04193713900547"/>
    <n v="52.402319737668776"/>
    <n v="26.149035283179821"/>
    <n v="1.4211281402331466E-2"/>
    <n v="145.68912816112868"/>
    <n v="29.180254759517133"/>
    <n v="53.34190574734874"/>
    <n v="28.046503422331188"/>
    <s v="Resto"/>
    <n v="2025"/>
    <n v="2"/>
    <d v="2026-08-03T00:00:00"/>
    <n v="1.0336597699512124"/>
    <s v="11 Total General Sin Pensiones"/>
    <n v="2.8160186616627891"/>
    <n v="-0.53204966416021415"/>
    <n v="106.04193713900547"/>
    <n v="99.332452639353846"/>
    <n v="4.2197020522026849E-4"/>
    <n v="1.8991739996158896E-8"/>
    <m/>
    <m/>
    <m/>
    <m/>
    <n v="3.6146668822275885E-4"/>
    <n v="1.9642814448452759E-8"/>
    <x v="1"/>
    <x v="66"/>
  </r>
  <r>
    <n v="2026"/>
    <n v="6"/>
    <n v="601"/>
    <x v="31"/>
    <s v="Total General"/>
    <n v="241"/>
    <s v="749fc650cacb0f06547520d53c31505c8156e0a3be07073eddb2ef3ad9e383ba"/>
    <s v="62494afd1a4895e2be1120874c058412e30b56ad7bf55525b0ac454fd367add2"/>
    <x v="67"/>
    <n v="86726.746920000005"/>
    <n v="84686.237250000006"/>
    <n v="173595.94561"/>
    <n v="164798.00219999999"/>
    <n v="72259.978739999991"/>
    <n v="83577.872109999997"/>
    <n v="147330.03584999999"/>
    <n v="135101.97373"/>
    <n v="35563119.782749981"/>
    <n v="35274659.092"/>
    <n v="145.131"/>
    <n v="140.405"/>
    <n v="0"/>
    <n v="0"/>
    <n v="72905.713909999991"/>
    <n v="86332.924610000002"/>
    <n v="57106.800569999999"/>
    <n v="100103.78254"/>
    <n v="0"/>
    <n v="0"/>
    <n v="0"/>
    <n v="0"/>
    <n v="0"/>
    <n v="0"/>
    <s v="Total General"/>
    <s v="Totales"/>
    <s v="Total General"/>
    <x v="0"/>
    <x v="0"/>
    <n v="86726.746920000005"/>
    <n v="84686.237250000006"/>
    <n v="558940177.29368985"/>
    <n v="533186385.44996989"/>
    <n v="535437122.91273993"/>
    <n v="512068683.5256899"/>
    <n v="558940177.29368985"/>
    <n v="533186385.44996989"/>
    <n v="290994775.94425023"/>
    <n v="269811598.98249996"/>
    <n v="86726.746920000005"/>
    <n v="84686.237250000006"/>
    <n v="1.5516284290014504E-2"/>
    <n v="1.5883045696774699E-2"/>
    <n v="2040.5096699999995"/>
    <n v="2.409493840157606"/>
    <n v="100"/>
    <n v="100"/>
    <n v="100"/>
    <n v="100"/>
    <n v="1.5516284290014504E-2"/>
    <n v="1.6197372802283984E-2"/>
    <n v="1.5883045696774699E-2"/>
    <n v="1.6538062173011483E-2"/>
    <m/>
    <m/>
    <m/>
    <n v="0"/>
    <m/>
    <n v="0"/>
    <m/>
    <n v="0"/>
    <m/>
    <n v="-13.541734294340612"/>
    <n v="83.319138911846082"/>
    <n v="98.691209840002642"/>
    <n v="2.4832053601485892E-2"/>
    <n v="-15.552827337491504"/>
    <n v="-42.952404873231472"/>
    <n v="127.6655550342627"/>
    <n v="86.243418999179809"/>
    <s v="Resto"/>
    <n v="2025"/>
    <n v="2"/>
    <d v="2026-08-03T00:00:00"/>
    <n v="1.0336597699512124"/>
    <s v="10 Total General"/>
    <n v="2.409493840157606"/>
    <n v="-0.92533653990306308"/>
    <n v="-13.54173429434061"/>
    <n v="-16.357133924501948"/>
    <n v="4.8813474934278215E-4"/>
    <n v="2.4075507816855087E-8"/>
    <n v="824403.62794999999"/>
    <n v="851473.38530999993"/>
    <n v="2.3181420330560536E-3"/>
    <n v="2.4098659595128916E-3"/>
    <n v="4.6641633496615002E-4"/>
    <n v="2.5227114060583325E-8"/>
    <x v="0"/>
    <x v="67"/>
  </r>
  <r>
    <n v="2026"/>
    <n v="6"/>
    <n v="123"/>
    <x v="18"/>
    <s v="Total General Sin Pensiones"/>
    <n v="236"/>
    <s v="9a049b03f6fc40bfcf2f136320359257ed4af8513f71aa6fef47f17059bbae23"/>
    <s v="62494afd1a4895e2be1120874c058412e30b56ad7bf55525b0ac454fd367add2"/>
    <x v="67"/>
    <n v="67500.163120000012"/>
    <n v="41811.246420000003"/>
    <n v="165148.04985000001"/>
    <n v="109486.63615999999"/>
    <n v="62156.575510000017"/>
    <n v="13589.457159999998"/>
    <n v="93904.584029999998"/>
    <n v="64216.92211"/>
    <n v="35563119.782749981"/>
    <n v="35274659.092"/>
    <n v="145.131"/>
    <n v="140.405"/>
    <n v="0"/>
    <n v="0"/>
    <n v="6451.4662500000004"/>
    <n v="1166.5903600000001"/>
    <n v="12080.69651"/>
    <n v="8481.5305700000008"/>
    <n v="0"/>
    <n v="0"/>
    <n v="0"/>
    <n v="0"/>
    <n v="0"/>
    <n v="0"/>
    <s v="Total General Sin Pensiones"/>
    <s v="Totales"/>
    <s v="Total General Sin Pensiones"/>
    <x v="1"/>
    <x v="0"/>
    <n v="67500.163120000012"/>
    <n v="41811.246420000003"/>
    <n v="558940177.29368985"/>
    <n v="533186385.44996989"/>
    <n v="535437122.91273993"/>
    <n v="512068683.5256899"/>
    <n v="535437122.91273993"/>
    <n v="512068683.5256899"/>
    <n v="272087211.59836"/>
    <n v="252694789.22596997"/>
    <n v="67500.163120000012"/>
    <n v="41811.246420000003"/>
    <n v="1.2606552708337425E-2"/>
    <n v="8.1651637300140384E-3"/>
    <n v="25688.916700000009"/>
    <n v="61.440207837745689"/>
    <n v="100"/>
    <n v="100"/>
    <n v="100"/>
    <n v="100"/>
    <n v="1.207645573929331E-2"/>
    <n v="1.2606552708337425E-2"/>
    <n v="7.8417693251327854E-3"/>
    <n v="8.1651637300140384E-3"/>
    <m/>
    <m/>
    <m/>
    <n v="0"/>
    <m/>
    <n v="0"/>
    <m/>
    <n v="0"/>
    <m/>
    <n v="357.38821483580159"/>
    <n v="92.083593041841539"/>
    <n v="32.501918319994431"/>
    <n v="2.2844357566408558E-2"/>
    <n v="453.01899203075874"/>
    <n v="42.435335347733094"/>
    <n v="53.403098444362797"/>
    <n v="13.754479222492504"/>
    <s v="Resto"/>
    <n v="2025"/>
    <n v="2"/>
    <d v="2026-08-03T00:00:00"/>
    <n v="1.0336597699512124"/>
    <s v="11 Total General Sin Pensiones"/>
    <n v="61.440207837745689"/>
    <n v="56.1831199499672"/>
    <n v="357.38821483580165"/>
    <n v="342.49396961380222"/>
    <n v="4.6438009617509899E-4"/>
    <n v="1.5892517118808967E-8"/>
    <m/>
    <m/>
    <m/>
    <m/>
    <n v="3.0987241886309448E-4"/>
    <n v="6.6669898737936769E-9"/>
    <x v="1"/>
    <x v="67"/>
  </r>
  <r>
    <n v="2026"/>
    <n v="6"/>
    <n v="702"/>
    <x v="25"/>
    <s v="Total General"/>
    <n v="244"/>
    <s v="82c01ce15b431d420eb6a1febfba7d7a2b69e5bcdcb929cb42cd3e9179d43fc4"/>
    <s v="62494afd1a4895e2be1120874c058412e30b56ad7bf55525b0ac454fd367add2"/>
    <x v="68"/>
    <n v="79341.224719999998"/>
    <n v="92356.402770000001"/>
    <n v="242646.43051000003"/>
    <n v="362242.23899000004"/>
    <n v="85440.658800000005"/>
    <n v="147105.95620000002"/>
    <n v="194486.77415000001"/>
    <n v="274037.98653999995"/>
    <n v="35563119.782749981"/>
    <n v="35274659.092"/>
    <n v="145.131"/>
    <n v="140.405"/>
    <n v="0"/>
    <n v="0"/>
    <n v="77808.099260000003"/>
    <n v="138343.70418"/>
    <n v="107443.47654999999"/>
    <n v="154865.79605999999"/>
    <n v="0"/>
    <n v="0"/>
    <n v="0"/>
    <n v="0"/>
    <n v="0"/>
    <n v="0"/>
    <s v="Total General"/>
    <s v="Totales"/>
    <s v="Total General"/>
    <x v="0"/>
    <x v="0"/>
    <n v="79341.224719999998"/>
    <n v="92356.402770000001"/>
    <n v="558940177.29368985"/>
    <n v="533186385.44996989"/>
    <n v="535437122.91273993"/>
    <n v="512068683.5256899"/>
    <n v="558940177.29368985"/>
    <n v="533186385.44996989"/>
    <n v="290994775.94425023"/>
    <n v="269811598.98249996"/>
    <n v="79341.224719999998"/>
    <n v="92356.402770000001"/>
    <n v="1.4194940343018303E-2"/>
    <n v="1.732159809220523E-2"/>
    <n v="-13015.178050000002"/>
    <n v="-14.092339740009564"/>
    <n v="100"/>
    <n v="100"/>
    <n v="100"/>
    <n v="100"/>
    <n v="1.4194940343018303E-2"/>
    <n v="1.4818028359406491E-2"/>
    <n v="1.732159809220523E-2"/>
    <n v="1.8035940439495083E-2"/>
    <m/>
    <m/>
    <m/>
    <n v="0"/>
    <m/>
    <n v="0"/>
    <m/>
    <n v="0"/>
    <m/>
    <n v="-41.918967112495473"/>
    <n v="107.68759759069171"/>
    <n v="159.280733969626"/>
    <n v="2.9361578235469428E-2"/>
    <n v="-43.757397764365692"/>
    <n v="-30.621557965986934"/>
    <n v="72.41770441390284"/>
    <n v="89.331348625490676"/>
    <s v="Resto"/>
    <n v="2025"/>
    <n v="2"/>
    <d v="2026-08-03T00:00:00"/>
    <n v="1.0336597699512124"/>
    <s v="10 Total General"/>
    <n v="-14.092339740009564"/>
    <n v="-16.889809628515216"/>
    <n v="-41.91896711249548"/>
    <n v="-43.810299504791708"/>
    <n v="6.8229793109348227E-4"/>
    <n v="2.0149633134184856E-8"/>
    <n v="95892.726609999998"/>
    <n v="153725.18743000002"/>
    <n v="2.6964092913050081E-4"/>
    <n v="4.350777166950698E-4"/>
    <n v="1.0252290393338761E-3"/>
    <n v="3.0003776046788786E-8"/>
    <x v="0"/>
    <x v="68"/>
  </r>
  <r>
    <n v="2026"/>
    <n v="6"/>
    <n v="718"/>
    <x v="48"/>
    <s v="Total General Sin Pensiones"/>
    <n v="281"/>
    <s v="71a1c003a2b855d85582c8f6c7648c49d3fe836408a7e1b5d9b222448acb3c1b"/>
    <s v="62494afd1a4895e2be1120874c058412e30b56ad7bf55525b0ac454fd367add2"/>
    <x v="68"/>
    <n v="65986.926980000004"/>
    <n v="22239.322980000001"/>
    <n v="215453.08069999999"/>
    <n v="127712.66108000001"/>
    <n v="83453.666070000021"/>
    <n v="36055.662799999991"/>
    <n v="152121.97652000003"/>
    <n v="58468.063159999991"/>
    <n v="35563119.782749981"/>
    <n v="35274659.092"/>
    <n v="145.131"/>
    <n v="140.405"/>
    <n v="0"/>
    <n v="0"/>
    <n v="56905.523049999996"/>
    <n v="28228.790719999997"/>
    <n v="87737.826700000005"/>
    <n v="52475.608209999999"/>
    <n v="0"/>
    <n v="0"/>
    <n v="0"/>
    <n v="0"/>
    <n v="0"/>
    <n v="0"/>
    <s v="Total General Sin Pensiones"/>
    <s v="Totales"/>
    <s v="Total General Sin Pensiones"/>
    <x v="1"/>
    <x v="0"/>
    <n v="65986.926980000004"/>
    <n v="22239.322980000001"/>
    <n v="558940177.29368985"/>
    <n v="533186385.44996989"/>
    <n v="535437122.91273993"/>
    <n v="512068683.5256899"/>
    <n v="535437122.91273993"/>
    <n v="512068683.5256899"/>
    <n v="272087211.59836"/>
    <n v="252694789.22596997"/>
    <n v="65986.926980000004"/>
    <n v="22239.322980000001"/>
    <n v="1.2323935744506433E-2"/>
    <n v="4.3430351621735674E-3"/>
    <n v="43747.604000000007"/>
    <n v="196.71284076112644"/>
    <n v="100"/>
    <n v="100"/>
    <n v="100"/>
    <n v="100"/>
    <n v="1.180572262661444E-2"/>
    <n v="1.2323935744506433E-2"/>
    <n v="4.1710222891816074E-3"/>
    <n v="4.3430351621735674E-3"/>
    <m/>
    <m/>
    <m/>
    <n v="0"/>
    <m/>
    <n v="0"/>
    <m/>
    <n v="0"/>
    <m/>
    <n v="131.4578615096213"/>
    <n v="126.46999927014939"/>
    <n v="162.12572132895022"/>
    <n v="3.067166059726088E-2"/>
    <n v="101.58682536011945"/>
    <n v="67.197350717471565"/>
    <n v="64.858596560153899"/>
    <n v="53.794118225428377"/>
    <s v="Resto"/>
    <n v="2025"/>
    <n v="2"/>
    <d v="2026-08-03T00:00:00"/>
    <n v="1.0336597699512124"/>
    <s v="11 Total General Sin Pensiones"/>
    <n v="196.71284076112644"/>
    <n v="187.05077762205156"/>
    <n v="131.4578615096213"/>
    <n v="123.92074088415556"/>
    <n v="6.0583290222053661E-4"/>
    <n v="1.5187939223472332E-8"/>
    <m/>
    <m/>
    <m/>
    <m/>
    <n v="3.6145627079517883E-4"/>
    <n v="1.8861954419875983E-9"/>
    <x v="1"/>
    <x v="68"/>
  </r>
  <r>
    <n v="2026"/>
    <n v="6"/>
    <n v="715"/>
    <x v="44"/>
    <s v="Total General"/>
    <n v="251"/>
    <s v="c75d3f1f5bcd6914d0331ce5ec17c0db8f2070a2d4285f8e3ff11c6ca19168ff"/>
    <s v="62494afd1a4895e2be1120874c058412e30b56ad7bf55525b0ac454fd367add2"/>
    <x v="69"/>
    <n v="75686.340590000007"/>
    <n v="60253.779270000006"/>
    <n v="137104.07686000003"/>
    <n v="115108.17971999999"/>
    <n v="18871.207530000003"/>
    <n v="16665.285220000002"/>
    <n v="38922.754040000007"/>
    <n v="38754.075189999996"/>
    <n v="35563119.782749981"/>
    <n v="35274659.092"/>
    <n v="145.131"/>
    <n v="140.405"/>
    <n v="0"/>
    <n v="0"/>
    <n v="18779.20753"/>
    <n v="16647.285220000002"/>
    <n v="68835.904200000004"/>
    <n v="59013.208679999996"/>
    <n v="0"/>
    <n v="0"/>
    <n v="0"/>
    <n v="0"/>
    <n v="0"/>
    <n v="0"/>
    <s v="Total General"/>
    <s v="Totales"/>
    <s v="Total General"/>
    <x v="0"/>
    <x v="0"/>
    <n v="75686.340590000007"/>
    <n v="60253.779270000006"/>
    <n v="558940177.29368985"/>
    <n v="533186385.44996989"/>
    <n v="535437122.91273993"/>
    <n v="512068683.5256899"/>
    <n v="558940177.29368985"/>
    <n v="533186385.44996989"/>
    <n v="290994775.94425023"/>
    <n v="269811598.98249996"/>
    <n v="75686.340590000007"/>
    <n v="60253.779270000006"/>
    <n v="1.3541044939095751E-2"/>
    <n v="1.1300697263518886E-2"/>
    <n v="15432.561320000001"/>
    <n v="25.612603071495265"/>
    <n v="100"/>
    <n v="100"/>
    <n v="100"/>
    <n v="100"/>
    <n v="1.3541044939095751E-2"/>
    <n v="1.4135430165594737E-2"/>
    <n v="1.1300697263518886E-2"/>
    <n v="1.1766737785084086E-2"/>
    <m/>
    <m/>
    <m/>
    <n v="0"/>
    <m/>
    <n v="0"/>
    <m/>
    <n v="0"/>
    <m/>
    <n v="13.236631001986554"/>
    <n v="24.933438957271171"/>
    <n v="27.658489512038869"/>
    <n v="6.4850674616974621E-3"/>
    <n v="12.806426284080906"/>
    <n v="16.644910079815723"/>
    <n v="27.281122763257027"/>
    <n v="28.209422250313747"/>
    <s v="Resto"/>
    <n v="2025"/>
    <n v="2"/>
    <d v="2026-08-03T00:00:00"/>
    <n v="1.0336597699512124"/>
    <s v="10 Total General"/>
    <n v="25.612603071495265"/>
    <n v="21.522193978221718"/>
    <n v="13.236631001986545"/>
    <n v="9.5492291504497508"/>
    <n v="3.8552319846388408E-4"/>
    <n v="1.8335989804261065E-8"/>
    <n v="31436.12761"/>
    <n v="1050.3820600000001"/>
    <n v="8.8395303342448053E-5"/>
    <n v="2.9728233607154419E-6"/>
    <n v="3.2578268299921973E-4"/>
    <n v="1.2770575864170322E-8"/>
    <x v="0"/>
    <x v="69"/>
  </r>
  <r>
    <n v="2026"/>
    <n v="6"/>
    <n v="128"/>
    <x v="73"/>
    <s v="Total General Sin Pensiones"/>
    <n v="267"/>
    <s v="8acc23987b8960d83c44541f9f0eb46454cea080ea94d916f56fccf033db866f"/>
    <s v="62494afd1a4895e2be1120874c058412e30b56ad7bf55525b0ac454fd367add2"/>
    <x v="69"/>
    <n v="56717.352930000001"/>
    <n v="57593.781419999999"/>
    <n v="118955.47016999999"/>
    <n v="105614.64087999999"/>
    <n v="9733.9409299999988"/>
    <n v="2758.2885200000001"/>
    <n v="24979.546900000005"/>
    <n v="5311.1943800000008"/>
    <n v="35563119.782749981"/>
    <n v="35274659.092"/>
    <n v="145.131"/>
    <n v="140.405"/>
    <n v="0"/>
    <n v="0"/>
    <n v="9684.8818100000008"/>
    <n v="3341.1539700000003"/>
    <n v="49758.244039999998"/>
    <n v="49873.703580000001"/>
    <n v="0"/>
    <n v="0"/>
    <n v="0"/>
    <n v="0"/>
    <n v="0"/>
    <n v="0"/>
    <s v="Total General Sin Pensiones"/>
    <s v="Totales"/>
    <s v="Total General Sin Pensiones"/>
    <x v="1"/>
    <x v="0"/>
    <n v="56717.352930000001"/>
    <n v="57593.781419999999"/>
    <n v="558940177.29368985"/>
    <n v="533186385.44996989"/>
    <n v="535437122.91273993"/>
    <n v="512068683.5256899"/>
    <n v="535437122.91273993"/>
    <n v="512068683.5256899"/>
    <n v="272087211.59836"/>
    <n v="252694789.22596997"/>
    <n v="56717.352930000001"/>
    <n v="57593.781419999999"/>
    <n v="1.0592719574888949E-2"/>
    <n v="1.1247276639425772E-2"/>
    <n v="-876.42848999999842"/>
    <n v="-1.5217415290180059"/>
    <n v="100"/>
    <n v="100"/>
    <n v="100"/>
    <n v="100"/>
    <n v="1.014730291971808E-2"/>
    <n v="1.0592719574888949E-2"/>
    <n v="1.0801810209650252E-2"/>
    <n v="1.1247276639425772E-2"/>
    <m/>
    <m/>
    <m/>
    <n v="0"/>
    <m/>
    <n v="0"/>
    <m/>
    <n v="0"/>
    <m/>
    <n v="252.89785167216658"/>
    <n v="17.162191863949527"/>
    <n v="4.7892123975769332"/>
    <n v="3.5775076942494086E-3"/>
    <n v="189.86637242581193"/>
    <n v="-0.23150384212955455"/>
    <n v="19.463873769770597"/>
    <n v="6.6992297145942183"/>
    <s v="Resto"/>
    <n v="2025"/>
    <n v="2"/>
    <d v="2026-08-03T00:00:00"/>
    <n v="1.0336597699512124"/>
    <s v="11 Total General Sin Pensiones"/>
    <n v="-1.5217415290180059"/>
    <n v="-4.7285564033994909"/>
    <n v="252.89785167216658"/>
    <n v="241.40619760099878"/>
    <n v="3.3449109891562376E-4"/>
    <n v="1.1220570799223554E-8"/>
    <m/>
    <m/>
    <m/>
    <m/>
    <n v="2.9891377965998012E-4"/>
    <n v="1.2650123180377266E-8"/>
    <x v="1"/>
    <x v="69"/>
  </r>
  <r>
    <n v="2026"/>
    <n v="6"/>
    <n v="125"/>
    <x v="67"/>
    <s v="Total General"/>
    <n v="238"/>
    <s v="8ae4c23b80d1e7c8ff79e515fe791ebd68190bae842dda7af193db125f700452"/>
    <s v="62494afd1a4895e2be1120874c058412e30b56ad7bf55525b0ac454fd367add2"/>
    <x v="70"/>
    <n v="73788.869449999998"/>
    <n v="71767.872759999998"/>
    <n v="150065.76952999999"/>
    <n v="127716.34185"/>
    <n v="38667.079299999998"/>
    <n v="18766.606370000001"/>
    <n v="63117.047989999999"/>
    <n v="35345.157530000004"/>
    <n v="35563119.782749981"/>
    <n v="35274659.092"/>
    <n v="145.131"/>
    <n v="140.405"/>
    <n v="0"/>
    <n v="0"/>
    <n v="34854.057630000003"/>
    <n v="14186.243359999999"/>
    <n v="65340.855640000002"/>
    <n v="50581.147840000005"/>
    <n v="0"/>
    <n v="0"/>
    <n v="0"/>
    <n v="0"/>
    <n v="0"/>
    <n v="0"/>
    <s v="Total General"/>
    <s v="Totales"/>
    <s v="Total General"/>
    <x v="0"/>
    <x v="0"/>
    <n v="73788.869449999998"/>
    <n v="71767.872759999998"/>
    <n v="558940177.29368985"/>
    <n v="533186385.44996989"/>
    <n v="535437122.91273993"/>
    <n v="512068683.5256899"/>
    <n v="558940177.29368985"/>
    <n v="533186385.44996989"/>
    <n v="290994775.94425023"/>
    <n v="269811598.98249996"/>
    <n v="73788.869449999998"/>
    <n v="71767.872759999998"/>
    <n v="1.3201568333712452E-2"/>
    <n v="1.3460184790621242E-2"/>
    <n v="2020.9966899999999"/>
    <n v="2.8160186616627891"/>
    <n v="100"/>
    <n v="100"/>
    <n v="100"/>
    <n v="100"/>
    <n v="1.3201568333712452E-2"/>
    <n v="1.3781052208071376E-2"/>
    <n v="1.3460184790621242E-2"/>
    <n v="1.4015282533168128E-2"/>
    <m/>
    <m/>
    <m/>
    <n v="0"/>
    <m/>
    <n v="0"/>
    <m/>
    <n v="0"/>
    <m/>
    <n v="106.04193713900547"/>
    <n v="52.402319737668776"/>
    <n v="26.149035283179821"/>
    <n v="1.3287894662207946E-2"/>
    <n v="145.68912816112868"/>
    <n v="29.180254759517133"/>
    <n v="53.34190574734874"/>
    <n v="28.046503422331188"/>
    <s v="Resto"/>
    <n v="2025"/>
    <n v="2"/>
    <d v="2026-08-03T00:00:00"/>
    <n v="1.0336597699512124"/>
    <s v="10 Total General"/>
    <n v="2.8160186616627891"/>
    <n v="-0.53204966416021415"/>
    <n v="106.04193713900547"/>
    <n v="99.332452639353846"/>
    <n v="4.2197020522026849E-4"/>
    <n v="1.7428140646967935E-8"/>
    <n v="214734.04171000002"/>
    <n v="171658.87959"/>
    <n v="6.0381103520101614E-4"/>
    <n v="4.8583419952868495E-4"/>
    <n v="3.6146668822275885E-4"/>
    <n v="1.8117657459767142E-8"/>
    <x v="0"/>
    <x v="70"/>
  </r>
  <r>
    <n v="2026"/>
    <n v="6"/>
    <n v="115"/>
    <x v="74"/>
    <s v="Total General Sin Pensiones"/>
    <n v="232"/>
    <s v="835d5e8314340ab852a2f979ab4cd53e994dbe38366afb6eed84fe4957b980c8"/>
    <s v="62494afd1a4895e2be1120874c058412e30b56ad7bf55525b0ac454fd367add2"/>
    <x v="70"/>
    <n v="32341.39014"/>
    <n v="30426.777879999998"/>
    <n v="59475.925710000003"/>
    <n v="59060.216299999993"/>
    <n v="22580.62256"/>
    <n v="26053.105159999999"/>
    <n v="47164.009580000005"/>
    <n v="49169.205939999985"/>
    <n v="35563119.782749981"/>
    <n v="35274659.092"/>
    <n v="145.131"/>
    <n v="140.405"/>
    <n v="0"/>
    <n v="0"/>
    <n v="22580.62256"/>
    <n v="26053.105159999999"/>
    <n v="28399.34102"/>
    <n v="28324.462760000002"/>
    <n v="0"/>
    <n v="0"/>
    <n v="0"/>
    <n v="0"/>
    <n v="0"/>
    <n v="0"/>
    <s v="Total General Sin Pensiones"/>
    <s v="Totales"/>
    <s v="Total General Sin Pensiones"/>
    <x v="1"/>
    <x v="0"/>
    <n v="32341.39014"/>
    <n v="30426.777879999998"/>
    <n v="558940177.29368985"/>
    <n v="533186385.44996989"/>
    <n v="535437122.91273993"/>
    <n v="512068683.5256899"/>
    <n v="535437122.91273993"/>
    <n v="512068683.5256899"/>
    <n v="272087211.59836"/>
    <n v="252694789.22596997"/>
    <n v="32341.39014"/>
    <n v="30426.777879999998"/>
    <n v="6.0401845064580375E-3"/>
    <n v="5.9419329591698265E-3"/>
    <n v="1914.6122600000017"/>
    <n v="6.292523866809141"/>
    <n v="100"/>
    <n v="100"/>
    <n v="100"/>
    <n v="100"/>
    <n v="5.786198855232144E-3"/>
    <n v="6.0401845064580375E-3"/>
    <n v="5.7065931746029201E-3"/>
    <n v="5.9419329591698265E-3"/>
    <m/>
    <m/>
    <m/>
    <n v="0"/>
    <m/>
    <n v="0"/>
    <m/>
    <n v="0"/>
    <m/>
    <n v="-13.328478807706157"/>
    <n v="69.819579375693465"/>
    <n v="85.625580410619548"/>
    <n v="8.2990385425876813E-3"/>
    <n v="-13.328478807706157"/>
    <n v="0.2643589770244148"/>
    <n v="79.511079303205605"/>
    <n v="91.980933162807844"/>
    <s v="Resto"/>
    <n v="2025"/>
    <n v="2"/>
    <d v="2026-08-03T00:00:00"/>
    <n v="1.0336597699512124"/>
    <s v="11 Total General Sin Pensiones"/>
    <n v="6.292523866809141"/>
    <n v="2.8312477246028589"/>
    <n v="-13.328478807706157"/>
    <n v="-16.15082282211231"/>
    <n v="1.6724046167301951E-4"/>
    <n v="3.6483828872055722E-9"/>
    <m/>
    <m/>
    <m/>
    <m/>
    <n v="1.6715402651255E-4"/>
    <n v="3.5306567291268687E-9"/>
    <x v="1"/>
    <x v="70"/>
  </r>
  <r>
    <n v="2026"/>
    <n v="6"/>
    <n v="123"/>
    <x v="18"/>
    <s v="Total General"/>
    <n v="236"/>
    <s v="9a049b03f6fc40bfcf2f136320359257ed4af8513f71aa6fef47f17059bbae23"/>
    <s v="62494afd1a4895e2be1120874c058412e30b56ad7bf55525b0ac454fd367add2"/>
    <x v="71"/>
    <n v="67500.163120000012"/>
    <n v="41811.246420000003"/>
    <n v="165148.04985000001"/>
    <n v="109486.63616000002"/>
    <n v="62156.575510000017"/>
    <n v="13589.457159999998"/>
    <n v="93904.584029999998"/>
    <n v="64216.92211"/>
    <n v="35563119.782749981"/>
    <n v="35274659.092"/>
    <n v="145.131"/>
    <n v="140.405"/>
    <n v="0"/>
    <n v="0"/>
    <n v="6451.4662500000004"/>
    <n v="1166.5903600000001"/>
    <n v="12080.69651"/>
    <n v="8481.5305700000008"/>
    <n v="0"/>
    <n v="0"/>
    <n v="0"/>
    <n v="0"/>
    <n v="0"/>
    <n v="0"/>
    <s v="Total General"/>
    <s v="Totales"/>
    <s v="Total General"/>
    <x v="0"/>
    <x v="0"/>
    <n v="67500.163120000012"/>
    <n v="41811.246420000003"/>
    <n v="558940177.29368985"/>
    <n v="533186385.44996989"/>
    <n v="535437122.91273993"/>
    <n v="512068683.5256899"/>
    <n v="558940177.29368985"/>
    <n v="533186385.44996989"/>
    <n v="290994775.94425023"/>
    <n v="269811598.98249996"/>
    <n v="67500.163120000012"/>
    <n v="41811.246420000003"/>
    <n v="1.207645573929331E-2"/>
    <n v="7.8417693251327854E-3"/>
    <n v="25688.916700000009"/>
    <n v="61.440207837745689"/>
    <n v="100"/>
    <n v="100"/>
    <n v="100"/>
    <n v="100"/>
    <n v="1.207645573929331E-2"/>
    <n v="1.2606552708337425E-2"/>
    <n v="7.8417693251327854E-3"/>
    <n v="8.1651637300140384E-3"/>
    <m/>
    <m/>
    <m/>
    <n v="0"/>
    <m/>
    <n v="0"/>
    <m/>
    <n v="0"/>
    <m/>
    <n v="357.38821483580159"/>
    <n v="92.083593041841539"/>
    <n v="32.501918319994431"/>
    <n v="2.1360031398607714E-2"/>
    <n v="453.01899203075874"/>
    <n v="42.435335347733094"/>
    <n v="53.403098444362797"/>
    <n v="13.754479222492504"/>
    <s v="Resto"/>
    <n v="2025"/>
    <n v="2"/>
    <d v="2026-08-03T00:00:00"/>
    <n v="1.0336597699512124"/>
    <s v="10 Total General"/>
    <n v="61.440207837745689"/>
    <n v="56.1831199499672"/>
    <n v="357.38821483580165"/>
    <n v="342.49396961380222"/>
    <n v="4.6438009617509899E-4"/>
    <n v="1.4584078322311033E-8"/>
    <n v="97398.819759999998"/>
    <n v="77176.064180000001"/>
    <n v="2.738759151474772E-4"/>
    <n v="2.1842605202375431E-4"/>
    <n v="3.0987241886309448E-4"/>
    <n v="6.1493346148593494E-9"/>
    <x v="0"/>
    <x v="71"/>
  </r>
  <r>
    <n v="2026"/>
    <n v="6"/>
    <n v="718"/>
    <x v="48"/>
    <s v="Total General"/>
    <n v="281"/>
    <s v="71a1c003a2b855d85582c8f6c7648c49d3fe836408a7e1b5d9b222448acb3c1b"/>
    <s v="62494afd1a4895e2be1120874c058412e30b56ad7bf55525b0ac454fd367add2"/>
    <x v="72"/>
    <n v="65986.926980000004"/>
    <n v="22239.322980000001"/>
    <n v="215453.08069999999"/>
    <n v="127712.66108000001"/>
    <n v="83453.666070000021"/>
    <n v="36055.662799999991"/>
    <n v="152121.97652000005"/>
    <n v="58468.063159999991"/>
    <n v="35563119.782749981"/>
    <n v="35274659.092"/>
    <n v="145.131"/>
    <n v="140.405"/>
    <n v="0"/>
    <n v="0"/>
    <n v="56905.523049999996"/>
    <n v="28228.790719999997"/>
    <n v="87737.826700000005"/>
    <n v="52475.608209999999"/>
    <n v="0"/>
    <n v="0"/>
    <n v="0"/>
    <n v="0"/>
    <n v="0"/>
    <n v="0"/>
    <s v="Total General"/>
    <s v="Totales"/>
    <s v="Total General"/>
    <x v="0"/>
    <x v="0"/>
    <n v="65986.926980000004"/>
    <n v="22239.322980000001"/>
    <n v="558940177.29368985"/>
    <n v="533186385.44996989"/>
    <n v="535437122.91273993"/>
    <n v="512068683.5256899"/>
    <n v="558940177.29368985"/>
    <n v="533186385.44996989"/>
    <n v="290994775.94425023"/>
    <n v="269811598.98249996"/>
    <n v="65986.926980000004"/>
    <n v="22239.322980000001"/>
    <n v="1.180572262661444E-2"/>
    <n v="4.1710222891816074E-3"/>
    <n v="43747.604000000007"/>
    <n v="196.71284076112644"/>
    <n v="100"/>
    <n v="100"/>
    <n v="100"/>
    <n v="100"/>
    <n v="1.180572262661444E-2"/>
    <n v="1.2323935744506433E-2"/>
    <n v="4.1710222891816074E-3"/>
    <n v="4.3430351621735674E-3"/>
    <m/>
    <m/>
    <m/>
    <n v="0"/>
    <m/>
    <n v="0"/>
    <m/>
    <n v="0"/>
    <m/>
    <n v="131.4578615096213"/>
    <n v="126.46999927014939"/>
    <n v="162.12572132895022"/>
    <n v="2.8678750606158088E-2"/>
    <n v="101.58682536011945"/>
    <n v="67.197350717471565"/>
    <n v="64.858596560153899"/>
    <n v="53.794118225428377"/>
    <s v="Resto"/>
    <n v="2025"/>
    <n v="2"/>
    <d v="2026-08-03T00:00:00"/>
    <n v="1.0336597699512124"/>
    <s v="10 Total General"/>
    <n v="196.71284076112644"/>
    <n v="187.05077762205156"/>
    <n v="131.4578615096213"/>
    <n v="123.92074088415556"/>
    <n v="6.0583290222053661E-4"/>
    <n v="1.3937508673655617E-8"/>
    <n v="122398.52619"/>
    <n v="123311.14379"/>
    <n v="3.441726342843798E-4"/>
    <n v="3.4899896223994234E-4"/>
    <n v="3.6145627079517883E-4"/>
    <n v="1.7397426936849776E-9"/>
    <x v="0"/>
    <x v="72"/>
  </r>
  <r>
    <n v="2026"/>
    <n v="6"/>
    <n v="128"/>
    <x v="73"/>
    <s v="Total General"/>
    <n v="267"/>
    <s v="8acc23987b8960d83c44541f9f0eb46454cea080ea94d916f56fccf033db866f"/>
    <s v="62494afd1a4895e2be1120874c058412e30b56ad7bf55525b0ac454fd367add2"/>
    <x v="73"/>
    <n v="56717.352930000001"/>
    <n v="57593.781419999999"/>
    <n v="118955.47016999999"/>
    <n v="105614.64087999999"/>
    <n v="9733.9409299999988"/>
    <n v="2758.2885200000001"/>
    <n v="24979.546900000005"/>
    <n v="5311.1943800000008"/>
    <n v="35563119.782749981"/>
    <n v="35274659.092"/>
    <n v="145.131"/>
    <n v="140.405"/>
    <n v="0"/>
    <n v="0"/>
    <n v="9684.8818100000008"/>
    <n v="3341.1539700000003"/>
    <n v="49758.244039999998"/>
    <n v="49873.703580000001"/>
    <n v="0"/>
    <n v="0"/>
    <n v="0"/>
    <n v="0"/>
    <n v="0"/>
    <n v="0"/>
    <s v="Total General"/>
    <s v="Totales"/>
    <s v="Total General"/>
    <x v="0"/>
    <x v="0"/>
    <n v="56717.352930000001"/>
    <n v="57593.781419999999"/>
    <n v="558940177.29368985"/>
    <n v="533186385.44996989"/>
    <n v="535437122.91273993"/>
    <n v="512068683.5256899"/>
    <n v="558940177.29368985"/>
    <n v="533186385.44996989"/>
    <n v="290994775.94425023"/>
    <n v="269811598.98249996"/>
    <n v="56717.352930000001"/>
    <n v="57593.781419999999"/>
    <n v="1.014730291971808E-2"/>
    <n v="1.0801810209650252E-2"/>
    <n v="-876.42848999999842"/>
    <n v="-1.5217415290180059"/>
    <n v="100"/>
    <n v="100"/>
    <n v="100"/>
    <n v="100"/>
    <n v="1.014730291971808E-2"/>
    <n v="1.0592719574888949E-2"/>
    <n v="1.0801810209650252E-2"/>
    <n v="1.1247276639425772E-2"/>
    <m/>
    <m/>
    <m/>
    <n v="0"/>
    <m/>
    <n v="0"/>
    <m/>
    <n v="0"/>
    <m/>
    <n v="252.89785167216658"/>
    <n v="17.162191863949527"/>
    <n v="4.7892123975769332"/>
    <n v="3.3450569338965932E-3"/>
    <n v="189.86637242581193"/>
    <n v="-0.23150384212955455"/>
    <n v="19.463873769770597"/>
    <n v="6.6992297145942183"/>
    <s v="Resto"/>
    <n v="2025"/>
    <n v="2"/>
    <d v="2026-08-03T00:00:00"/>
    <n v="1.0336597699512124"/>
    <s v="10 Total General"/>
    <n v="-1.5217415290180059"/>
    <n v="-4.7285564033994909"/>
    <n v="252.89785167216658"/>
    <n v="241.40619760099878"/>
    <n v="3.3449109891562376E-4"/>
    <n v="1.0296775654451908E-8"/>
    <n v="183742.84998"/>
    <n v="163830.93913999997"/>
    <n v="5.1666684785378451E-4"/>
    <n v="4.6367932358188003E-4"/>
    <n v="2.9891377965998012E-4"/>
    <n v="1.1667910380530443E-8"/>
    <x v="0"/>
    <x v="73"/>
  </r>
  <r>
    <n v="2026"/>
    <n v="6"/>
    <n v="115"/>
    <x v="74"/>
    <s v="Total General"/>
    <n v="232"/>
    <s v="835d5e8314340ab852a2f979ab4cd53e994dbe38366afb6eed84fe4957b980c8"/>
    <s v="62494afd1a4895e2be1120874c058412e30b56ad7bf55525b0ac454fd367add2"/>
    <x v="74"/>
    <n v="32341.39014"/>
    <n v="30426.777879999998"/>
    <n v="59475.925710000003"/>
    <n v="59060.216299999993"/>
    <n v="22580.62256"/>
    <n v="26053.105159999999"/>
    <n v="47164.009580000005"/>
    <n v="49169.205939999985"/>
    <n v="35563119.782749981"/>
    <n v="35274659.092"/>
    <n v="145.131"/>
    <n v="140.405"/>
    <n v="0"/>
    <n v="0"/>
    <n v="22580.62256"/>
    <n v="26053.105159999999"/>
    <n v="28399.34102"/>
    <n v="28324.462760000002"/>
    <n v="0"/>
    <n v="0"/>
    <n v="0"/>
    <n v="0"/>
    <n v="0"/>
    <n v="0"/>
    <s v="Total General"/>
    <s v="Totales"/>
    <s v="Total General"/>
    <x v="0"/>
    <x v="0"/>
    <n v="32341.39014"/>
    <n v="30426.777879999998"/>
    <n v="558940177.29368985"/>
    <n v="533186385.44996989"/>
    <n v="535437122.91273993"/>
    <n v="512068683.5256899"/>
    <n v="558940177.29368985"/>
    <n v="533186385.44996989"/>
    <n v="290994775.94425023"/>
    <n v="269811598.98249996"/>
    <n v="32341.39014"/>
    <n v="30426.777879999998"/>
    <n v="5.786198855232144E-3"/>
    <n v="5.7065931746029201E-3"/>
    <n v="1914.6122600000017"/>
    <n v="6.292523866809141"/>
    <n v="100"/>
    <n v="100"/>
    <n v="100"/>
    <n v="100"/>
    <n v="5.786198855232144E-3"/>
    <n v="6.0401845064580375E-3"/>
    <n v="5.7065931746029201E-3"/>
    <n v="5.9419329591698265E-3"/>
    <m/>
    <m/>
    <m/>
    <n v="0"/>
    <m/>
    <n v="0"/>
    <m/>
    <n v="0"/>
    <m/>
    <n v="-13.328478807706157"/>
    <n v="69.819579375693465"/>
    <n v="85.625580410619548"/>
    <n v="7.7598034145898451E-3"/>
    <n v="-13.328478807706157"/>
    <n v="0.2643589770244148"/>
    <n v="79.511079303205605"/>
    <n v="91.980933162807844"/>
    <s v="Resto"/>
    <n v="2025"/>
    <n v="2"/>
    <d v="2026-08-03T00:00:00"/>
    <n v="1.0336597699512124"/>
    <s v="10 Total General"/>
    <n v="6.292523866809141"/>
    <n v="2.8312477246028589"/>
    <n v="-13.328478807706157"/>
    <n v="-16.15082282211231"/>
    <n v="1.6724046167301951E-4"/>
    <n v="3.3480097192289778E-9"/>
    <n v="63647.854880000006"/>
    <n v="61317.594950000006"/>
    <n v="1.7897151675335475E-4"/>
    <n v="1.7354292845619165E-4"/>
    <n v="1.6715402651255E-4"/>
    <n v="3.2565205660424632E-9"/>
    <x v="0"/>
    <x v="74"/>
  </r>
  <r>
    <n v="2026"/>
    <n v="6"/>
    <n v="150.1"/>
    <x v="75"/>
    <s v="Total General"/>
    <n v="150.1"/>
    <m/>
    <m/>
    <x v="75"/>
    <n v="116672646.58935004"/>
    <n v="109971683.71511003"/>
    <n v="231796420.28429011"/>
    <n v="213117309.14861"/>
    <n v="61453303.801369987"/>
    <n v="60522708.867909998"/>
    <n v="128062982.92223997"/>
    <n v="116474742.50808997"/>
    <n v="35563119.782749981"/>
    <n v="35274659.092"/>
    <n v="145.131"/>
    <n v="140.405"/>
    <n v="68204.144060000021"/>
    <n v="127804.03546999999"/>
    <n v="49454026.232450001"/>
    <n v="44571258.746760003"/>
    <n v="51804360.655850008"/>
    <n v="46891935.255109981"/>
    <n v="21703930.636660002"/>
    <n v="20371003.460989997"/>
    <n v="11079779.516340002"/>
    <n v="9093870.7780399993"/>
    <n v="24600833.591780003"/>
    <n v="22253242.323789999"/>
    <s v="Total General"/>
    <s v="Totales"/>
    <s v="Total General"/>
    <x v="0"/>
    <x v="0"/>
    <n v="116672646.58935004"/>
    <n v="109971683.71511003"/>
    <n v="558940177.29368985"/>
    <n v="533186385.44996989"/>
    <n v="535437122.91273993"/>
    <n v="512068683.5256899"/>
    <n v="558940177.29368985"/>
    <n v="533186385.44996989"/>
    <n v="290994775.94425023"/>
    <n v="269811598.98249996"/>
    <n v="116672646.58935004"/>
    <n v="109971683.71511003"/>
    <n v="20.873905889940257"/>
    <n v="20.625373549683207"/>
    <n v="6700962.874240011"/>
    <n v="6.0933529867555292"/>
    <n v="100"/>
    <n v="100"/>
    <n v="100"/>
    <n v="100"/>
    <n v="20.873905889940257"/>
    <n v="21.790167621299609"/>
    <n v="20.625373549683207"/>
    <n v="21.475963528551318"/>
    <n v="3.8830507303567616"/>
    <n v="1.9822836085941691"/>
    <n v="4.401335704814386"/>
    <n v="1332927.1756700054"/>
    <n v="6.5432573227064195"/>
    <n v="1985908.7383000031"/>
    <n v="21.837881654263235"/>
    <n v="2347591.2679900043"/>
    <n v="10.549434701838001"/>
    <n v="1.5375963020607619"/>
    <n v="52.671560642372093"/>
    <n v="55.034811529028374"/>
    <n v="21.118352933299196"/>
    <n v="10.954968791508367"/>
    <n v="10.476056008383017"/>
    <n v="95.463056789728768"/>
    <n v="95.051011446372144"/>
    <s v="Resto"/>
    <n v="2025"/>
    <n v="2"/>
    <d v="2026-08-03T00:00:00"/>
    <n v="1.0336597699512124"/>
    <s v="10 Total General"/>
    <n v="6.0933529867555292"/>
    <n v="2.6385625821183178"/>
    <n v="1.5375963020607697"/>
    <n v="-1.7688418822247156"/>
    <n v="0.65178876797171148"/>
    <n v="1.8918121524741237E-3"/>
    <m/>
    <m/>
    <m/>
    <m/>
    <n v="0.60416546788667136"/>
    <n v="1.7655526306791991E-3"/>
    <x v="0"/>
    <x v="75"/>
  </r>
  <r>
    <n v="2026"/>
    <n v="6"/>
    <n v="150.1"/>
    <x v="75"/>
    <s v="Total General Sin Pensiones"/>
    <n v="150.1"/>
    <m/>
    <m/>
    <x v="75"/>
    <n v="93169592.208400011"/>
    <n v="88853981.790830016"/>
    <n v="183583639.7312699"/>
    <n v="172351558.93095005"/>
    <n v="42545739.455480009"/>
    <n v="43405899.111380011"/>
    <n v="91166052.882699981"/>
    <n v="83106809.247499987"/>
    <n v="35563119.782749981"/>
    <n v="35274659.092"/>
    <n v="145.131"/>
    <n v="140.405"/>
    <n v="68204.144060000006"/>
    <n v="127804.03546999997"/>
    <n v="30546461.886559993"/>
    <n v="27454448.990230002"/>
    <n v="52383169.608329989"/>
    <n v="48897813.240060002"/>
    <n v="21703930.636659998"/>
    <n v="20371003.460990001"/>
    <n v="11079779.516339999"/>
    <n v="9093870.7780399993"/>
    <n v="1084557.1362699999"/>
    <n v="1133674.9287"/>
    <s v="Total General Sin Pensiones"/>
    <s v="Totales"/>
    <s v="Total General Sin Pensiones"/>
    <x v="1"/>
    <x v="0"/>
    <n v="93169592.208400011"/>
    <n v="88853981.790830016"/>
    <n v="558940177.29368985"/>
    <n v="533186385.44996989"/>
    <n v="535437122.91273993"/>
    <n v="512068683.5256899"/>
    <n v="535437122.91273993"/>
    <n v="512068683.5256899"/>
    <n v="272087211.59836"/>
    <n v="252694789.22596997"/>
    <n v="93169592.208400011"/>
    <n v="88853981.790830016"/>
    <n v="17.400659801390692"/>
    <n v="17.351965595523929"/>
    <n v="4315610.4175699949"/>
    <n v="4.8569690750936978"/>
    <n v="100"/>
    <n v="100"/>
    <n v="100"/>
    <n v="100"/>
    <n v="16.668973889033019"/>
    <n v="17.400659801390692"/>
    <n v="16.664713168893805"/>
    <n v="17.351965595523929"/>
    <n v="4.0534975458168008"/>
    <n v="2.0692961026061818"/>
    <n v="0.20255546167028651"/>
    <n v="1332927.1756699979"/>
    <n v="6.5432573227063751"/>
    <n v="1985908.7382999994"/>
    <n v="21.837881654263214"/>
    <n v="-49117.792430000147"/>
    <n v="-4.3326169774543839"/>
    <n v="-1.9816653346883206"/>
    <n v="45.664833822943528"/>
    <n v="48.850820454575981"/>
    <n v="15.63680233464396"/>
    <n v="11.262338200378096"/>
    <n v="7.1278368853815666"/>
    <n v="58.313504346828381"/>
    <n v="56.146578284481805"/>
    <s v="Resto"/>
    <n v="2025"/>
    <n v="2"/>
    <d v="2026-08-03T00:00:00"/>
    <n v="1.0336597699512124"/>
    <s v="11 Total General Sin Pensiones"/>
    <n v="4.8569690750936978"/>
    <n v="1.4424398852659508"/>
    <n v="-1.9816653346883162"/>
    <n v="-5.1735033956695027"/>
    <n v="0.51621916427117787"/>
    <n v="1.4237826795308183E-3"/>
    <m/>
    <m/>
    <m/>
    <m/>
    <n v="0.48859879405620676"/>
    <n v="1.3332908853293541E-3"/>
    <x v="1"/>
    <x v="75"/>
  </r>
  <r>
    <n v="2026"/>
    <n v="6"/>
    <n v="150.1"/>
    <x v="75"/>
    <s v="Vida Total"/>
    <n v="150.1"/>
    <m/>
    <m/>
    <x v="75"/>
    <n v="18140170.471340001"/>
    <n v="16615865.833520001"/>
    <n v="33690665.7095"/>
    <n v="30629566.561580002"/>
    <n v="7680723.8473999994"/>
    <n v="7260234.5709200008"/>
    <n v="15336718.613769999"/>
    <n v="14752735.971029999"/>
    <n v="35563119.782749981"/>
    <n v="35274659.092"/>
    <n v="145.131"/>
    <n v="140.405"/>
    <n v="69424.890260000015"/>
    <n v="111314.1437"/>
    <n v="5883999.3825300001"/>
    <n v="5367715.4522400005"/>
    <n v="11112427.829900002"/>
    <n v="10462411.87458"/>
    <n v="12287840.652130002"/>
    <n v="11854819.280479999"/>
    <n v="5252472.4569900008"/>
    <n v="4070812.8770100009"/>
    <n v="599857.36222000001"/>
    <n v="690233.67603000009"/>
    <s v="Vida Total"/>
    <s v="Totales"/>
    <s v="Vida Total"/>
    <x v="2"/>
    <x v="0"/>
    <n v="85034352.553010002"/>
    <n v="81441070.894720003"/>
    <n v="558940177.29368985"/>
    <n v="533186385.44996989"/>
    <n v="535437122.91273993"/>
    <n v="512068683.5256899"/>
    <n v="229504437.01060998"/>
    <n v="215530450.89256996"/>
    <n v="107972465.57320999"/>
    <n v="106915701.13472"/>
    <n v="18140170.471340001"/>
    <n v="16615865.833520001"/>
    <n v="7.9040609007926852"/>
    <n v="7.7092892279068694"/>
    <n v="1524304.6378199998"/>
    <n v="9.1737899974188899"/>
    <n v="100"/>
    <n v="100"/>
    <n v="21.332755441433516"/>
    <n v="20.402317468295035"/>
    <n v="3.2454583170549967"/>
    <n v="3.3879179636740093"/>
    <n v="3.1163334786760242"/>
    <n v="3.2448510069228638"/>
    <n v="5.3540754210176491"/>
    <n v="2.2886147759954545"/>
    <n v="0.26137070377958255"/>
    <n v="433021.3716500029"/>
    <n v="3.6527032711752172"/>
    <n v="1181659.5799799999"/>
    <n v="29.027607401299306"/>
    <n v="-90376.31381000008"/>
    <n v="-13.093582209696763"/>
    <n v="5.7916761830839159"/>
    <n v="42.340968402336244"/>
    <n v="43.694590722281674"/>
    <n v="7.1135949398063323"/>
    <n v="9.6183177905704511"/>
    <n v="6.2128691081194454"/>
    <n v="52.949719652604024"/>
    <n v="51.304761431555477"/>
    <s v="Resto"/>
    <n v="2025"/>
    <n v="2"/>
    <d v="2026-08-03T00:00:00"/>
    <n v="1.0336597699512124"/>
    <s v="12 Vida Total"/>
    <n v="9.1737899974188899"/>
    <n v="5.6186892158642872"/>
    <n v="5.7916761830839185"/>
    <n v="2.3467094865046039"/>
    <n v="9.4734843048954825E-2"/>
    <n v="4.3220937732195441E-4"/>
    <m/>
    <m/>
    <m/>
    <m/>
    <n v="8.6831644443947378E-2"/>
    <n v="4.6585474627720234E-4"/>
    <x v="2"/>
    <x v="75"/>
  </r>
  <r>
    <n v="2026"/>
    <n v="6"/>
    <n v="150.1"/>
    <x v="75"/>
    <s v="Vida Individual"/>
    <n v="150.1"/>
    <m/>
    <m/>
    <x v="75"/>
    <n v="2378163.4553000005"/>
    <n v="2304101.9350500004"/>
    <n v="4639891.78682"/>
    <n v="4531683.2283400008"/>
    <n v="1041336.4525100001"/>
    <n v="1265713.6097800003"/>
    <n v="1916112.6121700003"/>
    <n v="2245240.2331400001"/>
    <n v="35563119.782749981"/>
    <n v="35274659.092"/>
    <n v="145.131"/>
    <n v="140.405"/>
    <n v="92.143709999999999"/>
    <n v="347.30301000000003"/>
    <n v="992719.40824999998"/>
    <n v="1221029.2260199999"/>
    <n v="1609424.4545500004"/>
    <n v="1906394.3771299999"/>
    <n v="900507.43959000008"/>
    <n v="800517.17181999993"/>
    <n v="1054252.14383"/>
    <n v="968088.66879999998"/>
    <n v="423403.87188000005"/>
    <n v="535496.09443000006"/>
    <s v="Vida Individual"/>
    <s v="Vida"/>
    <s v="Vida"/>
    <x v="3"/>
    <x v="0"/>
    <n v="66584238.451770008"/>
    <n v="62850478.751589999"/>
    <n v="558940177.29368985"/>
    <n v="533186385.44996989"/>
    <n v="535437122.91273993"/>
    <n v="512068683.5256899"/>
    <n v="171635604.89679998"/>
    <n v="160803690.49424002"/>
    <n v="79251984.91757001"/>
    <n v="77260926.294649988"/>
    <n v="21058431.253589999"/>
    <n v="20437552.818809997"/>
    <n v="1.3855886467903489"/>
    <n v="1.432866327861134"/>
    <n v="74061.52025000006"/>
    <n v="3.2143334946851176"/>
    <n v="11.29316532015924"/>
    <n v="11.273864123934578"/>
    <n v="3.5716612678879134"/>
    <n v="3.666005384233785"/>
    <n v="0.42547727859083873"/>
    <n v="0.44415363700651916"/>
    <n v="0.43213817867939536"/>
    <n v="0.4499595482359558"/>
    <n v="0.52466237418014272"/>
    <n v="0.61423860420097232"/>
    <n v="0.24668766840923345"/>
    <n v="99990.267770000151"/>
    <n v="12.490708668081307"/>
    <n v="86163.475029999972"/>
    <n v="8.90037016307652"/>
    <n v="-112092.22255000001"/>
    <n v="-20.932407111076078"/>
    <n v="-17.727324375456487"/>
    <n v="43.787421347732277"/>
    <n v="54.933056151985461"/>
    <n v="1.3139563048081309"/>
    <n v="-18.698145212640505"/>
    <n v="-15.577570210161651"/>
    <n v="61.681640628951861"/>
    <n v="64.049141178133894"/>
    <s v="Resto"/>
    <n v="2025"/>
    <n v="2"/>
    <d v="2026-08-03T00:00:00"/>
    <n v="1.0336597699512124"/>
    <s v="13 Vida Individual"/>
    <n v="3.2143334946851176"/>
    <n v="-0.14670542943088405"/>
    <n v="-17.727324375456487"/>
    <n v="-20.406425773514737"/>
    <n v="1.304691999792042E-2"/>
    <n v="3.4640780074361714E-5"/>
    <m/>
    <m/>
    <m/>
    <m/>
    <n v="1.2846851946948366E-2"/>
    <n v="3.6770145816771481E-5"/>
    <x v="3"/>
    <x v="75"/>
  </r>
  <r>
    <n v="2026"/>
    <n v="6"/>
    <n v="150.1"/>
    <x v="75"/>
    <s v="Vida Gpo y Col"/>
    <n v="150.1"/>
    <m/>
    <m/>
    <x v="75"/>
    <n v="8555714.5566199981"/>
    <n v="9900824.560730001"/>
    <n v="15094062.64291"/>
    <n v="17021914.960900001"/>
    <n v="3376606.0016399994"/>
    <n v="4252065.6695300005"/>
    <n v="7170756.8113699993"/>
    <n v="8467961.495199997"/>
    <n v="35563119.782749981"/>
    <n v="35274659.092"/>
    <n v="145.131"/>
    <n v="140.405"/>
    <n v="57998.981090000008"/>
    <n v="118104.63575000002"/>
    <n v="2627013.2336200001"/>
    <n v="2917386.5260799997"/>
    <n v="5964903.3623899994"/>
    <n v="5819220.499900002"/>
    <n v="5746274.5681099994"/>
    <n v="6991292.8731899988"/>
    <n v="2662047.3629100001"/>
    <n v="2772042.2843900002"/>
    <n v="147392.6256"/>
    <n v="137489.40315"/>
    <s v="Vida Gpo y Col"/>
    <s v="Vida"/>
    <s v="Vida"/>
    <x v="4"/>
    <x v="0"/>
    <n v="153746570.44600999"/>
    <n v="145836844.33270001"/>
    <n v="558940177.29368985"/>
    <n v="533186385.44996989"/>
    <n v="535437122.91273993"/>
    <n v="512068683.5256899"/>
    <n v="57868832.11381001"/>
    <n v="54726760.39833001"/>
    <n v="28720480.655640002"/>
    <n v="29654774.840070006"/>
    <n v="50505566.009009987"/>
    <n v="47911086.938609995"/>
    <n v="14.784667746177366"/>
    <n v="18.091377031394909"/>
    <n v="-1345110.0041100029"/>
    <n v="-13.585838188115783"/>
    <n v="16.940141914445022"/>
    <n v="20.664996754125497"/>
    <n v="5.5648165235818663"/>
    <n v="6.7889733942288863"/>
    <n v="1.5307030884853494"/>
    <n v="1.5978934202540009"/>
    <n v="1.8569162362190546"/>
    <n v="1.9334954234187782"/>
    <n v="9.9298263991380775"/>
    <n v="4.6001401197704839"/>
    <n v="0.25470122726880767"/>
    <n v="-1245018.3050799994"/>
    <n v="-17.808126875278795"/>
    <n v="-109994.92148000002"/>
    <n v="-3.9680102320013844"/>
    <n v="9903.2224500000011"/>
    <n v="7.2028987129980182"/>
    <n v="-20.589043912550142"/>
    <n v="39.466089936665142"/>
    <n v="42.946581301875831"/>
    <n v="11.756787924706671"/>
    <n v="-9.9531992029237575"/>
    <n v="2.5034772697219543"/>
    <n v="44.041170057907131"/>
    <n v="50.133630889740857"/>
    <s v="Resto"/>
    <n v="2025"/>
    <n v="2"/>
    <d v="2026-08-03T00:00:00"/>
    <n v="1.0336597699512124"/>
    <s v="14 Vida Gpo y Col"/>
    <n v="-13.585838188115783"/>
    <n v="-16.399801633023927"/>
    <n v="-20.589043912550146"/>
    <n v="-23.174957180351562"/>
    <n v="4.2443021689653422E-2"/>
    <n v="1.9618682936706259E-3"/>
    <m/>
    <m/>
    <m/>
    <m/>
    <n v="3.6037577336567393E-2"/>
    <n v="1.6318222389963696E-3"/>
    <x v="4"/>
    <x v="75"/>
  </r>
  <r>
    <n v="2026"/>
    <n v="6"/>
    <n v="150.1"/>
    <x v="75"/>
    <s v="Accidentes y Enfermedades Total"/>
    <n v="150.1"/>
    <m/>
    <m/>
    <x v="75"/>
    <n v="5244327.9012799999"/>
    <n v="5179815.0202299999"/>
    <n v="11998239.626149997"/>
    <n v="11416089.407860002"/>
    <n v="3675230.2934100004"/>
    <n v="3251515.1025199997"/>
    <n v="7679448.5491699995"/>
    <n v="6434776.5157499993"/>
    <n v="35563119.782749981"/>
    <n v="35274659.092"/>
    <n v="145.131"/>
    <n v="140.405"/>
    <n v="142.01828"/>
    <n v="1275.0560500000001"/>
    <n v="2708073.3192199999"/>
    <n v="2346780.8863800005"/>
    <n v="5171540.2598199993"/>
    <n v="4762418.7815799993"/>
    <n v="0"/>
    <n v="0"/>
    <n v="0"/>
    <n v="0"/>
    <n v="0"/>
    <n v="0"/>
    <s v="Accidentes y Enfermedades Total"/>
    <s v="Totales"/>
    <s v="Accidentes y Enfermedades Total"/>
    <x v="18"/>
    <x v="0"/>
    <n v="151947875.27841002"/>
    <n v="143221958.04838002"/>
    <n v="558940177.29368985"/>
    <n v="533186385.44996989"/>
    <n v="535437122.91273993"/>
    <n v="512068683.5256899"/>
    <n v="104862690.40417002"/>
    <n v="96161356.508719951"/>
    <n v="73824842.736680001"/>
    <n v="63674470.30387"/>
    <n v="5244327.9012799999"/>
    <n v="5179815.0202299999"/>
    <n v="5.0011380416303446"/>
    <n v="5.3865868871767555"/>
    <n v="64512.881049999967"/>
    <n v="1.2454668901889843"/>
    <n v="100"/>
    <n v="100"/>
    <n v="3.4513992983916086"/>
    <n v="3.6166346912253995"/>
    <n v="0.93826282566987795"/>
    <n v="0.97944794577395544"/>
    <n v="0.97148298635919195"/>
    <n v="1.0115469246363578"/>
    <m/>
    <m/>
    <m/>
    <n v="0"/>
    <m/>
    <n v="0"/>
    <m/>
    <n v="0"/>
    <m/>
    <n v="13.031315480023808"/>
    <n v="70.080101065247575"/>
    <n v="62.772803465395221"/>
    <n v="4.9783110361899299"/>
    <n v="15.395235019035237"/>
    <n v="8.5906237356192516"/>
    <n v="52.364927722988611"/>
    <n v="49.277079442421964"/>
    <s v="Resto"/>
    <n v="2025"/>
    <n v="2"/>
    <d v="2026-08-03T00:00:00"/>
    <n v="1.0336597699512124"/>
    <s v="28 Accidentes y Enfermedades Total"/>
    <n v="1.2454668901889843"/>
    <n v="-2.0514584842867096"/>
    <n v="13.031315480023805"/>
    <n v="9.3505994582325194"/>
    <n v="3.3737871422545404E-2"/>
    <n v="1.8334196160043332E-4"/>
    <m/>
    <m/>
    <m/>
    <m/>
    <n v="3.2512174660281758E-2"/>
    <n v="1.8808431835340712E-4"/>
    <x v="18"/>
    <x v="75"/>
  </r>
  <r>
    <n v="2026"/>
    <n v="6"/>
    <n v="150.1"/>
    <x v="75"/>
    <s v="Accidentes Personales"/>
    <n v="150.1"/>
    <m/>
    <m/>
    <x v="75"/>
    <n v="312479.82794000005"/>
    <n v="240245.24566999997"/>
    <n v="815668.0099399999"/>
    <n v="698748.84863000002"/>
    <n v="198769.35314999998"/>
    <n v="158373.44729999997"/>
    <n v="382396.54729000008"/>
    <n v="300695.63533000008"/>
    <n v="35563119.782749981"/>
    <n v="35274659.092"/>
    <n v="145.131"/>
    <n v="140.405"/>
    <n v="0"/>
    <n v="0"/>
    <n v="168039.60596999998"/>
    <n v="140460.39623000001"/>
    <n v="319169.70089999994"/>
    <n v="269552.06920000003"/>
    <n v="0"/>
    <n v="0"/>
    <n v="0"/>
    <n v="0"/>
    <n v="0"/>
    <n v="0"/>
    <s v="Accidentes Personales"/>
    <s v="Accidentes y Enfermedades"/>
    <s v="Accidentes Personales"/>
    <x v="19"/>
    <x v="0"/>
    <n v="139760230.88867998"/>
    <n v="133932157.73584001"/>
    <n v="558940177.29368985"/>
    <n v="533186385.44996989"/>
    <n v="535437122.91273993"/>
    <n v="512068683.5256899"/>
    <n v="3258047.170789999"/>
    <n v="3201354.5602400005"/>
    <n v="762805.7273899999"/>
    <n v="869289.54186999996"/>
    <n v="33299123.579710007"/>
    <n v="31353366.294540003"/>
    <n v="9.5910160767939754"/>
    <n v="7.5044872771602389"/>
    <n v="72234.582270000072"/>
    <n v="30.067018420510692"/>
    <n v="0.93840255943072881"/>
    <n v="0.76625024379547158"/>
    <n v="0.22358279315443635"/>
    <n v="0.17937831341733904"/>
    <n v="5.5905773217624764E-2"/>
    <n v="5.835976150479294E-2"/>
    <n v="4.5058398381130974E-2"/>
    <n v="4.6916605799024055E-2"/>
    <m/>
    <m/>
    <m/>
    <n v="0"/>
    <m/>
    <n v="0"/>
    <m/>
    <n v="0"/>
    <m/>
    <n v="25.506741526867049"/>
    <n v="63.61029909046357"/>
    <n v="65.921573955948816"/>
    <n v="26.057663965123208"/>
    <n v="19.63486539995214"/>
    <n v="18.407438624848773"/>
    <n v="52.648984379206155"/>
    <n v="52.108817656963467"/>
    <s v="Resto"/>
    <n v="2025"/>
    <n v="2"/>
    <d v="2026-08-03T00:00:00"/>
    <n v="1.0336597699512124"/>
    <s v="29 Accidentes Personales"/>
    <n v="30.067018420510692"/>
    <n v="25.831557154100825"/>
    <n v="25.50674152686706"/>
    <n v="21.419779675464028"/>
    <n v="2.2935783331799889E-3"/>
    <n v="1.0018130603800732E-3"/>
    <m/>
    <m/>
    <m/>
    <m/>
    <n v="1.9393596138400344E-3"/>
    <n v="4.4760453803462932E-4"/>
    <x v="19"/>
    <x v="75"/>
  </r>
  <r>
    <n v="2026"/>
    <n v="6"/>
    <n v="150.1"/>
    <x v="75"/>
    <s v="AP Individual"/>
    <n v="150.1"/>
    <m/>
    <m/>
    <x v="75"/>
    <n v="14648.107690000001"/>
    <n v="14560.55638"/>
    <n v="31639.284079999998"/>
    <n v="30596.782040000002"/>
    <n v="5465.5606399999988"/>
    <n v="11192.732099999999"/>
    <n v="15045.187320000001"/>
    <n v="23895.673880000002"/>
    <n v="35563119.782749981"/>
    <n v="35274659.092"/>
    <n v="145.131"/>
    <n v="140.405"/>
    <n v="0"/>
    <n v="0"/>
    <n v="4819.3603699999994"/>
    <n v="8546.4067099999993"/>
    <n v="9286.4139799999994"/>
    <n v="10260.96428"/>
    <n v="0"/>
    <n v="0"/>
    <n v="0"/>
    <n v="0"/>
    <n v="0"/>
    <n v="0"/>
    <s v="AP Individual"/>
    <s v="Accidentes y Enfermedades"/>
    <s v="Accidentes Personales"/>
    <x v="20"/>
    <x v="0"/>
    <n v="125184203.57565001"/>
    <n v="116727966.28689"/>
    <n v="558940177.29368985"/>
    <n v="533186385.44996989"/>
    <n v="535437122.91273993"/>
    <n v="512068683.5256899"/>
    <n v="1831690.0583299999"/>
    <n v="1927936.4523199999"/>
    <n v="148204.84184000004"/>
    <n v="240716.59444999998"/>
    <n v="39299502.898720004"/>
    <n v="36576418.418600008"/>
    <n v="0.79970449276528066"/>
    <n v="0.75524047291488383"/>
    <n v="87.55131000000074"/>
    <n v="0.60129096522889558"/>
    <n v="3.7273010113512389E-2"/>
    <n v="3.980858982244035E-2"/>
    <n v="1.170124286579657E-2"/>
    <n v="1.2473922782320701E-2"/>
    <n v="2.6206932843733095E-3"/>
    <n v="2.7357288210267034E-3"/>
    <n v="2.7308567467850793E-3"/>
    <n v="2.8434772225764348E-3"/>
    <m/>
    <m/>
    <m/>
    <n v="0"/>
    <m/>
    <n v="0"/>
    <m/>
    <n v="0"/>
    <m/>
    <n v="-51.168663815334249"/>
    <n v="37.312400725530154"/>
    <n v="76.870222592414422"/>
    <n v="3.68784215963777"/>
    <n v="-43.609512938800918"/>
    <n v="-9.4976483048433415"/>
    <n v="51.896893465867223"/>
    <n v="83.290483007119477"/>
    <s v="Resto"/>
    <n v="2025"/>
    <n v="2"/>
    <d v="2026-08-03T00:00:00"/>
    <n v="1.0336597699512124"/>
    <s v="30 AP Individual"/>
    <n v="0.60129096522889558"/>
    <n v="-2.6746576680863074"/>
    <n v="-51.168663815334249"/>
    <n v="-52.758792008544035"/>
    <n v="8.8966559383090861E-5"/>
    <n v="1.8726865783359173E-5"/>
    <m/>
    <m/>
    <m/>
    <m/>
    <n v="8.6738703725528258E-5"/>
    <n v="1.6608120040648511E-5"/>
    <x v="20"/>
    <x v="75"/>
  </r>
  <r>
    <n v="2026"/>
    <n v="6"/>
    <n v="150.1"/>
    <x v="75"/>
    <s v="AP Gpo y Col"/>
    <n v="150.1"/>
    <m/>
    <m/>
    <x v="75"/>
    <n v="160515.67556999999"/>
    <n v="173408.79265000002"/>
    <n v="533332.69889999996"/>
    <n v="524535.89662000001"/>
    <n v="163438.7954"/>
    <n v="150931.91571"/>
    <n v="312822.95241999999"/>
    <n v="313752.59722999996"/>
    <n v="35563119.782749981"/>
    <n v="35274659.092"/>
    <n v="145.131"/>
    <n v="140.405"/>
    <n v="0"/>
    <n v="0"/>
    <n v="151106.31620999999"/>
    <n v="139182.71309"/>
    <n v="195625.28607999999"/>
    <n v="198144.66342"/>
    <n v="0"/>
    <n v="0"/>
    <n v="0"/>
    <n v="0"/>
    <n v="0"/>
    <n v="0"/>
    <s v="AP Gpo y Col"/>
    <s v="Accidentes y Enfermedades"/>
    <s v="Accidentes Personales"/>
    <x v="21"/>
    <x v="0"/>
    <n v="270866660.40217"/>
    <n v="254044106.83690998"/>
    <n v="558940177.29368985"/>
    <n v="533186385.44996989"/>
    <n v="535437122.91273993"/>
    <n v="512068683.5256899"/>
    <n v="1426357.1124600004"/>
    <n v="1273418.1079200001"/>
    <n v="614600.88751999999"/>
    <n v="628572.9474200001"/>
    <n v="53873753.17419"/>
    <n v="49136418.594860002"/>
    <n v="11.25354051715442"/>
    <n v="13.617584952772956"/>
    <n v="-12893.117080000025"/>
    <n v="-7.435099964061731"/>
    <n v="0.29794782452042029"/>
    <n v="0.352912966815493"/>
    <n v="5.926003419234907E-2"/>
    <n v="6.8259325047569069E-2"/>
    <n v="2.8717863215200319E-2"/>
    <n v="2.9978436066742272E-2"/>
    <n v="3.2523109625849846E-2"/>
    <n v="3.3864361994576125E-2"/>
    <m/>
    <m/>
    <m/>
    <n v="0"/>
    <m/>
    <n v="0"/>
    <m/>
    <n v="0"/>
    <m/>
    <n v="8.2864380480207167"/>
    <n v="101.82108060139288"/>
    <n v="87.038213808819791"/>
    <n v="26.592671556251453"/>
    <n v="8.5668707379556572"/>
    <n v="-1.2714838222313229"/>
    <n v="77.242732387982713"/>
    <n v="70.242978381395773"/>
    <s v="Resto"/>
    <n v="2025"/>
    <n v="2"/>
    <d v="2026-08-03T00:00:00"/>
    <n v="1.0336597699512124"/>
    <s v="31 AP Gpo y Col"/>
    <n v="-7.435099964061731"/>
    <n v="-10.449354103906709"/>
    <n v="8.2864380480207203"/>
    <n v="4.7602327148049044"/>
    <n v="1.4996791680765165E-3"/>
    <n v="1.2572192996828473E-3"/>
    <m/>
    <m/>
    <m/>
    <m/>
    <n v="1.2114938480494613E-3"/>
    <n v="1.1610607325248691E-3"/>
    <x v="21"/>
    <x v="75"/>
  </r>
  <r>
    <n v="2026"/>
    <n v="6"/>
    <n v="150.1"/>
    <x v="75"/>
    <s v="Gastos Medicos"/>
    <n v="150.1"/>
    <m/>
    <m/>
    <x v="75"/>
    <n v="1980912.75526"/>
    <n v="1731052.8028199996"/>
    <n v="5450466.7450099997"/>
    <n v="4843938.4070299994"/>
    <n v="2208025.0148999998"/>
    <n v="1508655.78608"/>
    <n v="4328315.0570200002"/>
    <n v="2934541.0571699999"/>
    <n v="35563119.782749981"/>
    <n v="35274659.092"/>
    <n v="145.131"/>
    <n v="140.405"/>
    <n v="17.678879999999999"/>
    <n v="1176.9541100000001"/>
    <n v="1845542.5761099998"/>
    <n v="1297178.4953799997"/>
    <n v="2734455.0902100001"/>
    <n v="2299593.2089800001"/>
    <n v="0"/>
    <n v="0"/>
    <n v="0"/>
    <n v="0"/>
    <n v="0"/>
    <n v="0"/>
    <s v="Gastos Medicos"/>
    <s v="Accidentes y Enfermedades"/>
    <s v="Gastos Medicos"/>
    <x v="22"/>
    <x v="0"/>
    <n v="140123303.27152002"/>
    <n v="131721723.15718998"/>
    <n v="558940177.29368985"/>
    <n v="533186385.44996989"/>
    <n v="535437122.91273993"/>
    <n v="512068683.5256899"/>
    <n v="98610475.131789997"/>
    <n v="90208136.069440037"/>
    <n v="71280271.095210001"/>
    <n v="60948248.666680008"/>
    <n v="4758908.1382999988"/>
    <n v="4776829.06972"/>
    <n v="2.0088258905684904"/>
    <n v="1.9189541855598002"/>
    <n v="249859.95244000037"/>
    <n v="14.433987919545954"/>
    <n v="41.625362324552704"/>
    <n v="36.238533503177401"/>
    <n v="1.4136925900337516"/>
    <n v="1.3141741250638284"/>
    <n v="0.35440514669231732"/>
    <n v="0.36996178832053617"/>
    <n v="0.32466185372665113"/>
    <n v="0.33805090186366665"/>
    <m/>
    <m/>
    <m/>
    <n v="0"/>
    <m/>
    <n v="0"/>
    <m/>
    <n v="0"/>
    <m/>
    <n v="46.35711043386501"/>
    <n v="111.46503090744098"/>
    <n v="87.152499543763184"/>
    <n v="3.0976664103180971"/>
    <n v="42.273602490562446"/>
    <n v="18.910382911718806"/>
    <n v="67.492151643575397"/>
    <n v="56.409041838985594"/>
    <s v="Resto"/>
    <n v="2025"/>
    <n v="2"/>
    <d v="2026-08-03T00:00:00"/>
    <n v="1.0336597699512124"/>
    <s v="32 Gastos Medicos"/>
    <n v="14.433987919545954"/>
    <n v="10.707595715897019"/>
    <n v="46.357110433865003"/>
    <n v="41.591183761338506"/>
    <n v="1.5326177169793096E-2"/>
    <n v="5.7729525798776069E-5"/>
    <m/>
    <m/>
    <m/>
    <m/>
    <n v="1.3843989280048121E-2"/>
    <n v="4.8306843957644799E-5"/>
    <x v="22"/>
    <x v="75"/>
  </r>
  <r>
    <n v="2026"/>
    <n v="6"/>
    <n v="150.1"/>
    <x v="75"/>
    <s v="GMM. Individual"/>
    <n v="150.1"/>
    <m/>
    <m/>
    <x v="75"/>
    <n v="915309.28139999998"/>
    <n v="823098.66"/>
    <n v="1758519.2582100001"/>
    <n v="1627706.5408600001"/>
    <n v="468066.42938999989"/>
    <n v="380450.88623999996"/>
    <n v="945145.26819000009"/>
    <n v="765438.38790000009"/>
    <n v="35563119.782749981"/>
    <n v="35274659.092"/>
    <n v="145.131"/>
    <n v="140.405"/>
    <n v="0"/>
    <n v="0"/>
    <n v="295616.89689999999"/>
    <n v="267176.57112999994"/>
    <n v="633491.32420999999"/>
    <n v="622692.80044000014"/>
    <n v="0"/>
    <n v="0"/>
    <n v="0"/>
    <n v="0"/>
    <n v="0"/>
    <n v="0"/>
    <s v="GMM. Individual"/>
    <s v="Accidentes y Enfermedades"/>
    <s v="Gastos Medicos"/>
    <x v="23"/>
    <x v="0"/>
    <n v="135911790.57215002"/>
    <n v="124337353.31747"/>
    <n v="558940177.29368985"/>
    <n v="533186385.44996989"/>
    <n v="535437122.91273993"/>
    <n v="512068683.5256899"/>
    <n v="47491324.482370012"/>
    <n v="42836881.990619987"/>
    <n v="33535124.903859999"/>
    <n v="29112160.675519999"/>
    <n v="5639133.1751499996"/>
    <n v="4941198.43126"/>
    <n v="1.9273189185106558"/>
    <n v="1.9214719226768988"/>
    <n v="92210.621399999945"/>
    <n v="11.202863749043157"/>
    <n v="16.231382607410278"/>
    <n v="16.657875036807837"/>
    <n v="0.67345833466457028"/>
    <n v="0.66198824250214339"/>
    <n v="0.16375800462793702"/>
    <n v="0.17094617504680706"/>
    <n v="0.15437353286981728"/>
    <n v="0.1607398941745099"/>
    <m/>
    <m/>
    <m/>
    <n v="0"/>
    <m/>
    <n v="0"/>
    <m/>
    <n v="0"/>
    <m/>
    <n v="23.029396518406166"/>
    <n v="51.137515908729206"/>
    <n v="46.221784183198636"/>
    <n v="1.3957497720132959"/>
    <n v="10.644767858841142"/>
    <n v="1.734165508637564"/>
    <n v="46.664711196897798"/>
    <n v="42.906642077957322"/>
    <s v="Resto"/>
    <n v="2025"/>
    <n v="2"/>
    <d v="2026-08-03T00:00:00"/>
    <n v="1.0336597699512124"/>
    <s v="33 GMM. Individual"/>
    <n v="11.202863749043157"/>
    <n v="7.5816888513439915"/>
    <n v="23.029396518406159"/>
    <n v="19.0231061466318"/>
    <n v="4.9447834412519008E-3"/>
    <n v="5.6988040921397656E-5"/>
    <m/>
    <m/>
    <m/>
    <m/>
    <n v="4.6143792250827181E-3"/>
    <n v="5.5940081765926938E-5"/>
    <x v="23"/>
    <x v="75"/>
  </r>
  <r>
    <n v="2026"/>
    <n v="6"/>
    <n v="150.1"/>
    <x v="75"/>
    <s v="GMM. Gpo y Col"/>
    <n v="150.1"/>
    <m/>
    <m/>
    <x v="75"/>
    <n v="606639.89488000015"/>
    <n v="459993.99599000002"/>
    <n v="2847195.776779999"/>
    <n v="2363964.7269900003"/>
    <n v="1622275.78168"/>
    <n v="943679.62270000007"/>
    <n v="2946236.2570100008"/>
    <n v="1833865.0673199997"/>
    <n v="35563119.782749981"/>
    <n v="35274659.092"/>
    <n v="145.131"/>
    <n v="140.405"/>
    <n v="17.678879999999999"/>
    <n v="1176.9541100000001"/>
    <n v="1444632.5271700001"/>
    <n v="822620.50785000005"/>
    <n v="1672916.55914"/>
    <n v="1270379.9888299999"/>
    <n v="0"/>
    <n v="0"/>
    <n v="0"/>
    <n v="0"/>
    <n v="0"/>
    <n v="0"/>
    <s v="GMM. Gpo y Col"/>
    <s v="Accidentes y Enfermedades"/>
    <s v="Gastos Medicos"/>
    <x v="24"/>
    <x v="0"/>
    <n v="59059395.06047"/>
    <n v="57303506.723940007"/>
    <n v="558940177.29368985"/>
    <n v="533186385.44996989"/>
    <n v="535437122.91273993"/>
    <n v="512068683.5256899"/>
    <n v="51119150.649419993"/>
    <n v="47371254.078819998"/>
    <n v="37745146.191339992"/>
    <n v="31836731.141160015"/>
    <n v="3478916.97945"/>
    <n v="3300800.8389400002"/>
    <n v="1.186717477057462"/>
    <n v="0.97104035967598845"/>
    <n v="146645.89889000013"/>
    <n v="31.879959340423248"/>
    <n v="17.437607694102176"/>
    <n v="13.935830073822927"/>
    <n v="1.0271691646331138"/>
    <n v="0.80273271617743025"/>
    <n v="0.10853395757257345"/>
    <n v="0.11329806412747816"/>
    <n v="8.6272644715374547E-2"/>
    <n v="8.9830526800204646E-2"/>
    <m/>
    <m/>
    <m/>
    <n v="0"/>
    <m/>
    <n v="0"/>
    <m/>
    <n v="0"/>
    <m/>
    <n v="71.90959120622324"/>
    <n v="267.41989693917236"/>
    <n v="205.15042172865995"/>
    <n v="4.2979719126169522"/>
    <n v="75.613483177764422"/>
    <n v="31.686312272655528"/>
    <n v="86.354129216859789"/>
    <n v="64.753893723374901"/>
    <s v="Resto"/>
    <n v="2025"/>
    <n v="2"/>
    <d v="2026-08-03T00:00:00"/>
    <n v="1.0336597699512124"/>
    <s v="34 GMM. Gpo y Col"/>
    <n v="31.879959340423248"/>
    <n v="27.585462039069025"/>
    <n v="71.90959120622324"/>
    <n v="66.311581628389376"/>
    <n v="8.006034887189626E-3"/>
    <n v="4.5282248679431855E-5"/>
    <m/>
    <m/>
    <m/>
    <m/>
    <n v="6.4617927504987379E-3"/>
    <n v="1.9704962923572319E-5"/>
    <x v="24"/>
    <x v="75"/>
  </r>
  <r>
    <n v="2026"/>
    <n v="6"/>
    <n v="150.1"/>
    <x v="75"/>
    <s v="Daños"/>
    <n v="150.1"/>
    <m/>
    <m/>
    <x v="75"/>
    <n v="24444797.299009997"/>
    <n v="26892034.175069999"/>
    <n v="51758928.32810998"/>
    <n v="52322252.794709995"/>
    <n v="8764717.4856300019"/>
    <n v="14287902.363140002"/>
    <n v="20945734.094019998"/>
    <n v="24810876.695750002"/>
    <n v="35563119.782749981"/>
    <n v="35274659.092"/>
    <n v="145.131"/>
    <n v="140.405"/>
    <n v="42608.967729999997"/>
    <n v="18019.816409999999"/>
    <n v="5296651.0869199988"/>
    <n v="5381564.6980600003"/>
    <n v="11111109.27789"/>
    <n v="11411756.172249999"/>
    <n v="0"/>
    <n v="0"/>
    <n v="0"/>
    <n v="0"/>
    <n v="0"/>
    <n v="0"/>
    <s v="Daños"/>
    <s v="Totales"/>
    <s v="Daños Total"/>
    <x v="28"/>
    <x v="0"/>
    <n v="70751511.937390015"/>
    <n v="70743217.128939986"/>
    <n v="558940177.29368985"/>
    <n v="533186385.44996989"/>
    <n v="535437122.91273993"/>
    <n v="512068683.5256899"/>
    <n v="201069995.49796006"/>
    <n v="200376876.12440008"/>
    <n v="90289903.28847003"/>
    <n v="82104617.787379965"/>
    <n v="24444797.299009997"/>
    <n v="26892034.175069999"/>
    <n v="12.15735706288311"/>
    <n v="13.420727329023038"/>
    <n v="-2447236.8760600016"/>
    <n v="-9.1002296818761597"/>
    <n v="100"/>
    <n v="100"/>
    <n v="34.550211903092446"/>
    <n v="38.013586696312224"/>
    <n v="4.3734192480791574"/>
    <n v="4.565390827970992"/>
    <n v="5.0436460699151402"/>
    <n v="5.2516459295876583"/>
    <m/>
    <m/>
    <m/>
    <n v="0"/>
    <m/>
    <n v="0"/>
    <m/>
    <n v="0"/>
    <m/>
    <n v="-38.656373322922043"/>
    <n v="35.855144873649529"/>
    <n v="53.130612099197258"/>
    <n v="9.7073063171053935"/>
    <n v="-1.5778610107690771"/>
    <n v="-2.6345366113857405"/>
    <n v="47.669867647326683"/>
    <n v="47.158076433024107"/>
    <s v="Resto"/>
    <n v="2025"/>
    <n v="2"/>
    <d v="2026-08-03T00:00:00"/>
    <n v="1.0336597699512124"/>
    <s v="38 Daños Total"/>
    <n v="-9.1002296818761597"/>
    <n v="-12.060261064030577"/>
    <n v="-38.656373322922043"/>
    <n v="-40.653947787894168"/>
    <n v="0.14554102295945318"/>
    <n v="9.7092515392118133E-4"/>
    <m/>
    <m/>
    <m/>
    <m/>
    <n v="0.14059811276369738"/>
    <n v="9.425197202181134E-4"/>
    <x v="28"/>
    <x v="75"/>
  </r>
  <r>
    <n v="2026"/>
    <n v="6"/>
    <n v="150.1"/>
    <x v="75"/>
    <s v="Automoviles"/>
    <n v="150.1"/>
    <m/>
    <m/>
    <x v="75"/>
    <n v="3880096.3034999995"/>
    <n v="3582228.9347899999"/>
    <n v="7559085.601710001"/>
    <n v="7974900.9880500007"/>
    <n v="2023313.1944000002"/>
    <n v="2196697.2515700008"/>
    <n v="4494849.7265600013"/>
    <n v="4534211.3882499989"/>
    <n v="35563119.782749981"/>
    <n v="35274659.092"/>
    <n v="145.131"/>
    <n v="140.405"/>
    <n v="6507.3349399999997"/>
    <n v="11211.708720000001"/>
    <n v="1894814.3327000001"/>
    <n v="2102381.0749399997"/>
    <n v="3442985.0508000003"/>
    <n v="3522295.183459999"/>
    <n v="0"/>
    <n v="0"/>
    <n v="0"/>
    <n v="0"/>
    <n v="0"/>
    <n v="0"/>
    <s v="Automoviles"/>
    <s v="Totales"/>
    <s v="Automoviles Total"/>
    <x v="29"/>
    <x v="0"/>
    <n v="73241884.60374999"/>
    <n v="70861422.876000002"/>
    <n v="558940177.29368985"/>
    <n v="533186385.44996989"/>
    <n v="535437122.91273993"/>
    <n v="512068683.5256899"/>
    <n v="111867630.92766999"/>
    <n v="104683930.16637003"/>
    <n v="65593449.113900006"/>
    <n v="57891971.036489993"/>
    <n v="3880096.3034999995"/>
    <n v="3582228.9347899999"/>
    <n v="3.4684709699526444"/>
    <n v="3.4219473123495701"/>
    <n v="297867.3687099996"/>
    <n v="8.3151404930366759"/>
    <n v="100"/>
    <n v="100"/>
    <n v="5.2976467283603164"/>
    <n v="5.055259673600573"/>
    <n v="0.69418811907329381"/>
    <n v="0.72465956084489458"/>
    <n v="0.67185303911442973"/>
    <n v="0.69956024456049037"/>
    <m/>
    <m/>
    <m/>
    <n v="0"/>
    <m/>
    <n v="0"/>
    <m/>
    <n v="0"/>
    <m/>
    <n v="-7.8929427824467542"/>
    <n v="52.145952990261925"/>
    <n v="61.322078838570306"/>
    <n v="3.084626928043698"/>
    <n v="-9.8729362014411848"/>
    <n v="-2.2516605942745294"/>
    <n v="55.034056341886448"/>
    <n v="59.687816194746112"/>
    <s v="Resto"/>
    <n v="2025"/>
    <n v="2"/>
    <d v="2026-08-03T00:00:00"/>
    <n v="1.0336597699512124"/>
    <s v="39 Automoviles Total"/>
    <n v="8.3151404930366759"/>
    <n v="4.7880005024758079"/>
    <n v="-7.892942782446756"/>
    <n v="-10.892287873503498"/>
    <n v="2.1255406296993556E-2"/>
    <n v="1.573646760435635E-4"/>
    <m/>
    <m/>
    <m/>
    <m/>
    <n v="2.2316014232849901E-2"/>
    <n v="1.4380288721534121E-4"/>
    <x v="29"/>
    <x v="75"/>
  </r>
  <r>
    <n v="2026"/>
    <n v="6"/>
    <n v="150.1"/>
    <x v="75"/>
    <s v="Automoviles Residentes"/>
    <n v="150.1"/>
    <m/>
    <m/>
    <x v="75"/>
    <n v="2379732.7873"/>
    <n v="2192492.0229799999"/>
    <n v="4507312.630450001"/>
    <n v="4526802.0943599995"/>
    <n v="1362551.9686500002"/>
    <n v="1515281.2620900003"/>
    <n v="3059877.0507599991"/>
    <n v="3085045.2740100008"/>
    <n v="35563119.782749981"/>
    <n v="35274659.092"/>
    <n v="145.131"/>
    <n v="140.405"/>
    <n v="6102.3657699999994"/>
    <n v="10240.62334"/>
    <n v="1282685.69215"/>
    <n v="1450449.3694500001"/>
    <n v="2074978.18352"/>
    <n v="2067236.6170899998"/>
    <n v="0"/>
    <n v="0"/>
    <n v="0"/>
    <n v="0"/>
    <n v="0"/>
    <n v="0"/>
    <s v="Automoviles Residentes"/>
    <s v="Automóviles"/>
    <s v="Automóviles"/>
    <x v="30"/>
    <x v="0"/>
    <n v="72067234.927020013"/>
    <n v="69687388.616070017"/>
    <n v="558940177.29368985"/>
    <n v="533186385.44996989"/>
    <n v="535437122.91273993"/>
    <n v="512068683.5256899"/>
    <n v="70203684.327219978"/>
    <n v="63495573.047850005"/>
    <n v="41862778.105490007"/>
    <n v="35779806.134049997"/>
    <n v="3220929.8027700004"/>
    <n v="3016093.06195"/>
    <n v="3.3897548399426518"/>
    <n v="3.452984070759936"/>
    <n v="187240.76432000007"/>
    <n v="8.5400887372673484"/>
    <n v="73.883410475243181"/>
    <n v="72.693115827218008"/>
    <n v="3.3021008641581333"/>
    <n v="3.1461819226131942"/>
    <n v="0.42575804781512272"/>
    <n v="0.444446730617859"/>
    <n v="0.41120555265673159"/>
    <n v="0.42816366114878907"/>
    <m/>
    <m/>
    <m/>
    <n v="0"/>
    <m/>
    <n v="0"/>
    <m/>
    <n v="0"/>
    <m/>
    <n v="-10.079270249098403"/>
    <n v="57.256511147872445"/>
    <n v="69.112281650651326"/>
    <n v="3.2548054150073504"/>
    <n v="-11.566324260157723"/>
    <n v="0.37448864663096604"/>
    <n v="61.81682787498265"/>
    <n v="70.163684092039901"/>
    <s v="Resto"/>
    <n v="2025"/>
    <n v="2"/>
    <d v="2026-08-03T00:00:00"/>
    <n v="1.0336597699512124"/>
    <s v="41 Automoviles Residentes"/>
    <n v="8.5400887372673484"/>
    <n v="5.0056236032000312"/>
    <n v="-10.0792702490984"/>
    <n v="-13.007420463751092"/>
    <n v="1.2674120431459697E-2"/>
    <n v="1.5170055959225979E-4"/>
    <m/>
    <m/>
    <m/>
    <m/>
    <n v="1.1983441004107892E-2"/>
    <n v="1.2058072581339935E-4"/>
    <x v="30"/>
    <x v="75"/>
  </r>
  <r>
    <n v="2026"/>
    <n v="6"/>
    <n v="150.1"/>
    <x v="75"/>
    <s v="Camiones"/>
    <n v="150.1"/>
    <m/>
    <m/>
    <x v="75"/>
    <n v="245629.51875000002"/>
    <n v="292414.26614000002"/>
    <n v="432407.52126999997"/>
    <n v="691575.62145999994"/>
    <n v="117446.04754999996"/>
    <n v="258436.53471000004"/>
    <n v="323368.81523000001"/>
    <n v="553250.02217000001"/>
    <n v="35563119.782749981"/>
    <n v="35274659.092"/>
    <n v="145.131"/>
    <n v="140.405"/>
    <n v="145.81614000000002"/>
    <n v="0"/>
    <n v="86735.334939999986"/>
    <n v="229087.05495999998"/>
    <n v="205584.29880000002"/>
    <n v="295304.14455000003"/>
    <n v="0"/>
    <n v="0"/>
    <n v="0"/>
    <n v="0"/>
    <n v="0"/>
    <n v="0"/>
    <s v="Camiones"/>
    <s v="Automóviles"/>
    <s v="Automóviles"/>
    <x v="31"/>
    <x v="0"/>
    <n v="36006677.10768"/>
    <n v="33853702.597829998"/>
    <n v="558940177.29368985"/>
    <n v="533186385.44996989"/>
    <n v="535437122.91273993"/>
    <n v="512068683.5256899"/>
    <n v="37709407.170060001"/>
    <n v="36344121.306299999"/>
    <n v="21653502.093650013"/>
    <n v="20013592.176389989"/>
    <n v="3546986.1909399997"/>
    <n v="2993154.0035000006"/>
    <n v="0.65137464941379819"/>
    <n v="0.80457101624661387"/>
    <n v="-46784.747390000004"/>
    <n v="-15.999474994014395"/>
    <n v="6.9250204406604938"/>
    <n v="9.7694360463267067"/>
    <n v="0.6821776916971013"/>
    <n v="0.86375859566611668"/>
    <n v="4.3945582859923185E-2"/>
    <n v="4.5874577656064057E-2"/>
    <n v="5.484278558486147E-2"/>
    <n v="5.7104500928795807E-2"/>
    <m/>
    <m/>
    <m/>
    <n v="0"/>
    <m/>
    <n v="0"/>
    <m/>
    <n v="0"/>
    <m/>
    <n v="-54.555168570964653"/>
    <n v="47.814305115964387"/>
    <n v="88.380275737390875"/>
    <n v="0.54238823374645495"/>
    <n v="-62.138700960146132"/>
    <n v="-30.382183049519952"/>
    <n v="42.189668883409873"/>
    <n v="77.576647394873135"/>
    <s v="Resto"/>
    <n v="2025"/>
    <n v="2"/>
    <d v="2026-08-03T00:00:00"/>
    <n v="1.0336597699512124"/>
    <s v="42 Camiones"/>
    <n v="-15.999474994014395"/>
    <n v="-18.734841533060408"/>
    <n v="-54.555168570964639"/>
    <n v="-56.03501969397503"/>
    <n v="1.2158874809395682E-3"/>
    <n v="1.0284054578781947E-5"/>
    <m/>
    <m/>
    <m/>
    <m/>
    <n v="1.9605451597882162E-3"/>
    <n v="2.0838980547619506E-5"/>
    <x v="31"/>
    <x v="75"/>
  </r>
  <r>
    <n v="2026"/>
    <n v="6"/>
    <n v="150.1"/>
    <x v="75"/>
    <s v="Automoviles Turistas"/>
    <n v="150.1"/>
    <m/>
    <m/>
    <x v="75"/>
    <n v="79.318600000000004"/>
    <n v="59.96846"/>
    <n v="95.913399999999996"/>
    <n v="142.75511"/>
    <n v="3705.3032100000005"/>
    <n v="8275.5349200000001"/>
    <n v="8815.8774000000012"/>
    <n v="16615.142059999998"/>
    <n v="35563119.782749981"/>
    <n v="35274659.092"/>
    <n v="145.131"/>
    <n v="140.405"/>
    <n v="0"/>
    <n v="0"/>
    <n v="3705.30321"/>
    <n v="8275.5349200000001"/>
    <n v="53.27384"/>
    <n v="65.841920000000002"/>
    <n v="0"/>
    <n v="0"/>
    <n v="0"/>
    <n v="0"/>
    <n v="0"/>
    <n v="0"/>
    <s v="Automoviles Turistas"/>
    <s v="Automóviles"/>
    <s v="Automóviles"/>
    <x v="32"/>
    <x v="0"/>
    <n v="37902920.221440002"/>
    <n v="35791121.118829995"/>
    <n v="558940177.29368985"/>
    <n v="533186385.44996989"/>
    <n v="535437122.91273993"/>
    <n v="512068683.5256899"/>
    <n v="1083502.1167600001"/>
    <n v="1101931.6082300001"/>
    <n v="570070.38715999969"/>
    <n v="595710.09883999999"/>
    <n v="5534816.4108099993"/>
    <n v="4930527.0448699994"/>
    <n v="7.3205763766467456E-3"/>
    <n v="5.4421217752638525E-3"/>
    <n v="19.350140000000003"/>
    <n v="32.267195122235925"/>
    <n v="1.4330845707019942E-3"/>
    <n v="1.2162687569555997E-3"/>
    <n v="2.0926778078469267E-4"/>
    <n v="1.6755121975894216E-4"/>
    <n v="1.4190892553841732E-5"/>
    <n v="1.4813802892207482E-5"/>
    <n v="1.1247185156348479E-5"/>
    <n v="1.1711018839720054E-5"/>
    <m/>
    <m/>
    <m/>
    <n v="0"/>
    <m/>
    <n v="0"/>
    <m/>
    <n v="0"/>
    <m/>
    <n v="-55.22581626662992"/>
    <n v="4671.4178137284325"/>
    <n v="13799.812301333068"/>
    <n v="0.64997293201971662"/>
    <n v="-55.22581626662992"/>
    <n v="-19.088264740760906"/>
    <n v="6955.2020466330196"/>
    <n v="12568.793437372422"/>
    <s v="Resto"/>
    <n v="2025"/>
    <n v="2"/>
    <d v="2026-08-03T00:00:00"/>
    <n v="1.0336597699512124"/>
    <s v="43 Automoviles Turistas"/>
    <n v="32.267195122235925"/>
    <n v="27.960087997309579"/>
    <n v="-55.22581626662992"/>
    <n v="-56.68382863010779"/>
    <n v="2.696990606727454E-7"/>
    <n v="5.3590838486318396E-9"/>
    <m/>
    <m/>
    <m/>
    <m/>
    <n v="4.0469593094487391E-7"/>
    <n v="2.8354829466455662E-9"/>
    <x v="32"/>
    <x v="75"/>
  </r>
  <r>
    <n v="2026"/>
    <n v="6"/>
    <n v="150.1"/>
    <x v="75"/>
    <s v="Otros Automoviles y Obligatorios"/>
    <n v="150.1"/>
    <m/>
    <m/>
    <x v="75"/>
    <n v="-148.54676999999998"/>
    <n v="4706.1380399999998"/>
    <n v="6629.8033500000001"/>
    <n v="10743.217040000001"/>
    <n v="443.39118999999999"/>
    <n v="705.40717000000006"/>
    <n v="1261.3874499999997"/>
    <n v="1081.1181100000001"/>
    <n v="35563119.782749981"/>
    <n v="35274659.092"/>
    <n v="145.131"/>
    <n v="140.405"/>
    <n v="0"/>
    <n v="0"/>
    <n v="443.39118999999999"/>
    <n v="705.40716999999995"/>
    <n v="-809.1411599999999"/>
    <n v="4154.7398499999999"/>
    <n v="0"/>
    <n v="0"/>
    <n v="0"/>
    <n v="0"/>
    <n v="0"/>
    <n v="0"/>
    <s v="Otros Automoviles y Obligatorios"/>
    <s v="Automóviles"/>
    <s v="Automóviles"/>
    <x v="33"/>
    <x v="0"/>
    <n v="27821633.905799996"/>
    <n v="26705052.43234"/>
    <n v="558940177.29368985"/>
    <n v="533186385.44996989"/>
    <n v="535437122.91273993"/>
    <n v="512068683.5256899"/>
    <n v="2871037.3136300002"/>
    <n v="3742304.2039899998"/>
    <n v="1507098.5276000006"/>
    <n v="1502862.6272099994"/>
    <n v="13716665.76059"/>
    <n v="12957631.810430001"/>
    <n v="-5.1739755974186431E-3"/>
    <n v="0.12575509053973677"/>
    <n v="-4854.6848099999997"/>
    <n v="-103.15644736166728"/>
    <n v="-1.0829655879404506E-3"/>
    <n v="3.6319430192574872E-2"/>
    <n v="-5.3392539957558831E-4"/>
    <n v="1.7622650440112353E-2"/>
    <n v="-2.6576506043856546E-5"/>
    <n v="-2.774308385491019E-5"/>
    <n v="8.8264407502235207E-4"/>
    <n v="9.1904429843226267E-4"/>
    <m/>
    <m/>
    <m/>
    <n v="0"/>
    <m/>
    <n v="0"/>
    <m/>
    <n v="0"/>
    <m/>
    <n v="-37.143934899329146"/>
    <n v="-298.4859179368222"/>
    <n v="14.989087952889712"/>
    <n v="2.9420185998461846E-2"/>
    <n v="-37.143934899329132"/>
    <n v="-119.47513416513912"/>
    <n v="-54.797754943031208"/>
    <n v="16.978371582037802"/>
    <s v="Resto"/>
    <n v="2025"/>
    <n v="2"/>
    <d v="2026-08-03T00:00:00"/>
    <n v="1.0336597699512124"/>
    <s v="44 Otros Automoviles y Obligatorios"/>
    <n v="-103.15644736166728"/>
    <n v="-103.05366180771091"/>
    <n v="-37.143934899329139"/>
    <n v="-39.190759930961043"/>
    <n v="1.8642355874570402E-5"/>
    <n v="2.9596814514334477E-9"/>
    <m/>
    <m/>
    <m/>
    <m/>
    <n v="4.916748324843031E-6"/>
    <n v="4.2353776909311341E-8"/>
    <x v="33"/>
    <x v="75"/>
  </r>
  <r>
    <n v="2026"/>
    <n v="6"/>
    <n v="150.1"/>
    <x v="75"/>
    <s v="Daños Sin Autos"/>
    <n v="150.1"/>
    <m/>
    <m/>
    <x v="75"/>
    <n v="12299635.706669999"/>
    <n v="13821723.580499999"/>
    <n v="25380957.359749999"/>
    <n v="26654720.79544"/>
    <n v="3432952.9790099999"/>
    <n v="5582445.6909799995"/>
    <n v="8352836.1669000015"/>
    <n v="9200320.8363700006"/>
    <n v="35563119.782749981"/>
    <n v="35274659.092"/>
    <n v="145.131"/>
    <n v="140.405"/>
    <n v="30851.731200000002"/>
    <n v="12970.72867"/>
    <n v="1582483.0205300003"/>
    <n v="1720397.4300800003"/>
    <n v="3649391.2712000008"/>
    <n v="4267409.3355600005"/>
    <n v="0"/>
    <n v="0"/>
    <n v="0"/>
    <n v="0"/>
    <n v="0"/>
    <n v="0"/>
    <s v="Daños Sin Autos"/>
    <s v="Totales"/>
    <s v="Daños Sin Autos Total"/>
    <x v="34"/>
    <x v="0"/>
    <n v="98297282.076629996"/>
    <n v="92491943.699219987"/>
    <n v="558940177.29368985"/>
    <n v="533186385.44996989"/>
    <n v="535437122.91273993"/>
    <n v="512068683.5256899"/>
    <n v="89202364.570290014"/>
    <n v="95692945.958029971"/>
    <n v="24696454.174569987"/>
    <n v="24212646.750889998"/>
    <n v="62501706.817650013"/>
    <n v="60107633.520450003"/>
    <n v="13.788463754206969"/>
    <n v="14.443827015799135"/>
    <n v="-1522087.8738299999"/>
    <n v="-11.012287034718272"/>
    <n v="19.678879718524222"/>
    <n v="22.994955500614626"/>
    <n v="12.512691548359928"/>
    <n v="14.943705394977618"/>
    <n v="2.2005281077168428"/>
    <n v="2.2971204610843667"/>
    <n v="2.5922874172481891"/>
    <n v="2.6991932967536334"/>
    <m/>
    <m/>
    <m/>
    <n v="0"/>
    <m/>
    <n v="0"/>
    <m/>
    <n v="0"/>
    <m/>
    <n v="-38.504498403685425"/>
    <n v="27.911013471304159"/>
    <n v="40.388925870691267"/>
    <n v="13.900590565527102"/>
    <n v="-8.0164273172383727"/>
    <n v="-14.482277554442735"/>
    <n v="43.362931046021949"/>
    <n v="40.314797452029225"/>
    <s v="Resto"/>
    <n v="2025"/>
    <n v="2"/>
    <d v="2026-08-03T00:00:00"/>
    <n v="1.0336597699512124"/>
    <s v="46 Daños Sin Autos Total"/>
    <n v="-11.012287034718272"/>
    <n v="-13.910054785742657"/>
    <n v="-38.504498403685425"/>
    <n v="-40.507018475511444"/>
    <n v="7.1368759306828664E-2"/>
    <n v="1.3058371966509633E-3"/>
    <m/>
    <m/>
    <m/>
    <m/>
    <n v="7.5563368949708914E-2"/>
    <n v="1.447401688100296E-3"/>
    <x v="34"/>
    <x v="75"/>
  </r>
  <r>
    <n v="2026"/>
    <n v="6"/>
    <n v="150.1"/>
    <x v="75"/>
    <s v="Responsabilidad Civil y Riesgos Profesionales"/>
    <n v="150.1"/>
    <m/>
    <m/>
    <x v="75"/>
    <n v="1073538.7059000002"/>
    <n v="1284066.32339"/>
    <n v="2497397.3814199995"/>
    <n v="2532985.2274599997"/>
    <n v="343163.73709999997"/>
    <n v="578685.50231000001"/>
    <n v="513760.10558000003"/>
    <n v="947726.38217999996"/>
    <n v="35563119.782749981"/>
    <n v="35274659.092"/>
    <n v="145.131"/>
    <n v="140.405"/>
    <n v="237.90845999999999"/>
    <n v="273.16030000000001"/>
    <n v="180198.12837000002"/>
    <n v="126251.47851999999"/>
    <n v="433684.10152999999"/>
    <n v="458445.62780999998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113766264.83040999"/>
    <n v="106887543.25541002"/>
    <n v="558940177.29368985"/>
    <n v="533186385.44996989"/>
    <n v="535437122.91273993"/>
    <n v="512068683.5256899"/>
    <n v="12032871.974339999"/>
    <n v="12141199.838969996"/>
    <n v="5707796.6931599993"/>
    <n v="3790374.5277900007"/>
    <n v="1073538.7059000002"/>
    <n v="1284066.32339"/>
    <n v="8.9217163465988225"/>
    <n v="10.576107307520722"/>
    <n v="-210527.61748999986"/>
    <n v="-16.39538500894535"/>
    <n v="100"/>
    <n v="100"/>
    <n v="0.94363536282070204"/>
    <n v="1.2013245737360589"/>
    <n v="0.19206683461151861"/>
    <n v="0.20049762333624269"/>
    <n v="0.24082879053754211"/>
    <n v="0.25076056488144521"/>
    <m/>
    <m/>
    <m/>
    <n v="0"/>
    <m/>
    <n v="0"/>
    <m/>
    <n v="0"/>
    <m/>
    <n v="-40.699441107448344"/>
    <n v="31.965660410195362"/>
    <n v="45.066636494464007"/>
    <n v="6.0121927172219358"/>
    <n v="42.729519275652784"/>
    <n v="-5.4011914996956349"/>
    <n v="41.550549751368933"/>
    <n v="27.539029900471455"/>
    <s v="Resto"/>
    <n v="2025"/>
    <n v="2"/>
    <d v="2026-08-03T00:00:00"/>
    <n v="1.0336597699512124"/>
    <s v="46 Responsabilidad Civil y Riesgos Profesionales"/>
    <n v="-16.39538500894535"/>
    <n v="-19.117859259434379"/>
    <n v="-40.699441107448337"/>
    <n v="-42.630485759012778"/>
    <n v="7.0224361548599885E-3"/>
    <n v="8.2352966767359494E-4"/>
    <m/>
    <m/>
    <m/>
    <m/>
    <n v="6.8915913972116254E-3"/>
    <n v="9.9994064334182962E-4"/>
    <x v="35"/>
    <x v="75"/>
  </r>
  <r>
    <n v="2026"/>
    <n v="6"/>
    <n v="150.1"/>
    <x v="75"/>
    <s v="RC General"/>
    <n v="150.1"/>
    <m/>
    <m/>
    <x v="75"/>
    <n v="909225.61371000006"/>
    <n v="1064139.7944399999"/>
    <n v="2397994.845780001"/>
    <n v="2375174.5720300004"/>
    <n v="309763.63933999994"/>
    <n v="301859.43772999995"/>
    <n v="518779.71020000009"/>
    <n v="521300.30628000002"/>
    <n v="35563119.782749981"/>
    <n v="35274659.092"/>
    <n v="145.131"/>
    <n v="140.405"/>
    <n v="237.90845999999999"/>
    <n v="273.16030000000001"/>
    <n v="196787.80124"/>
    <n v="114000.56838999999"/>
    <n v="453519.89483000006"/>
    <n v="475768.00826999999"/>
    <n v="0"/>
    <n v="0"/>
    <n v="0"/>
    <n v="0"/>
    <n v="0"/>
    <n v="0"/>
    <s v="RC General"/>
    <s v="Daños Sin Autos"/>
    <s v="Responsabilidad Civil y Riesgos Profesionales"/>
    <x v="36"/>
    <x v="0"/>
    <n v="62838188.07359001"/>
    <n v="60994199.914289981"/>
    <n v="558940177.29368985"/>
    <n v="533186385.44996989"/>
    <n v="535437122.91273993"/>
    <n v="512068683.5256899"/>
    <n v="8729513.125500001"/>
    <n v="9582692.5877899975"/>
    <n v="5055557.2443700004"/>
    <n v="2932303.7598800003"/>
    <n v="1147484.0542700002"/>
    <n v="1327257.4235199997"/>
    <n v="10.415536360831375"/>
    <n v="11.104809892325017"/>
    <n v="-154914.18072999979"/>
    <n v="-14.55769077891903"/>
    <n v="79.236448674524368"/>
    <n v="80.175840464904724"/>
    <n v="1.4469316216521122"/>
    <n v="1.7446573541998189"/>
    <n v="0.16266957550132524"/>
    <n v="0.16980996923856853"/>
    <n v="0.19958120152335557"/>
    <n v="0.20781192614888999"/>
    <m/>
    <m/>
    <m/>
    <n v="0"/>
    <m/>
    <n v="0"/>
    <m/>
    <n v="0"/>
    <m/>
    <n v="2.6185040525616987"/>
    <n v="34.068952157654451"/>
    <n v="28.366520950271624"/>
    <n v="6.1271908192704325"/>
    <n v="72.620017618492881"/>
    <n v="-4.6762525124165233"/>
    <n v="43.391216897720668"/>
    <n v="23.96137747986289"/>
    <s v="Resto"/>
    <n v="2025"/>
    <n v="2"/>
    <d v="2026-08-03T00:00:00"/>
    <n v="1.0336597699512124"/>
    <s v="47 RC General"/>
    <n v="-14.55769077891903"/>
    <n v="-17.34000712331704"/>
    <n v="2.6185040525616934"/>
    <n v="-0.72313246997590164"/>
    <n v="6.742925987452757E-3"/>
    <n v="1.0807258219263363E-3"/>
    <m/>
    <m/>
    <m/>
    <m/>
    <n v="6.7688423964712592E-3"/>
    <n v="1.2203145325381519E-3"/>
    <x v="36"/>
    <x v="75"/>
  </r>
  <r>
    <n v="2026"/>
    <n v="6"/>
    <n v="150.1"/>
    <x v="75"/>
    <s v="RC Aviones y Barcos"/>
    <n v="150.1"/>
    <m/>
    <m/>
    <x v="75"/>
    <n v="886.19583999999998"/>
    <n v="831.86804000000006"/>
    <n v="1167.97956"/>
    <n v="1083.5827900000002"/>
    <n v="-88.757429999999999"/>
    <n v="33.97158000000001"/>
    <n v="395.69428999999997"/>
    <n v="10.695589999999996"/>
    <n v="35563119.782749981"/>
    <n v="35274659.092"/>
    <n v="145.131"/>
    <n v="140.405"/>
    <n v="0"/>
    <n v="0"/>
    <n v="-2434.4592600000001"/>
    <n v="-31.610000000000003"/>
    <n v="-2906.5482700000002"/>
    <n v="-4257.8638200000005"/>
    <n v="0"/>
    <n v="0"/>
    <n v="0"/>
    <n v="0"/>
    <n v="0"/>
    <n v="0"/>
    <s v="RC Aviones y Barcos"/>
    <s v="Daños Sin Autos"/>
    <s v="Responsabilidad Civil y Riesgos Profesionales"/>
    <x v="37"/>
    <x v="0"/>
    <n v="25349488.574419998"/>
    <n v="26267121.97893"/>
    <n v="558940177.29368985"/>
    <n v="533186385.44996989"/>
    <n v="535437122.91273993"/>
    <n v="512068683.5256899"/>
    <n v="1742271.2390899998"/>
    <n v="1292434.1434399998"/>
    <n v="183427.25303000005"/>
    <n v="515183.78324999998"/>
    <n v="1753023.6176"/>
    <n v="2435241.2628800003"/>
    <n v="5.0864401599309307E-2"/>
    <n v="6.4364443188251227E-2"/>
    <n v="54.327799999999911"/>
    <n v="6.5308194794933883"/>
    <n v="5.0552418752535577E-2"/>
    <n v="3.4159573947765823E-2"/>
    <n v="3.4959121064645636E-3"/>
    <n v="3.1669554078565497E-3"/>
    <n v="1.5854931815616408E-4"/>
    <n v="1.6550885287504113E-4"/>
    <n v="1.5601824478281921E-4"/>
    <n v="1.6245243397280831E-4"/>
    <m/>
    <m/>
    <m/>
    <n v="0"/>
    <m/>
    <n v="0"/>
    <m/>
    <n v="0"/>
    <m/>
    <n v="-361.26965540019029"/>
    <n v="-10.015554801069705"/>
    <n v="4.083770305684542"/>
    <n v="-4.8388354802153345E-2"/>
    <n v="7601.547801328692"/>
    <n v="-31.736936809782712"/>
    <n v="83.757744026731757"/>
    <n v="0.74239105185848808"/>
    <s v="Resto"/>
    <n v="2025"/>
    <n v="2"/>
    <d v="2026-08-03T00:00:00"/>
    <n v="1.0336597699512124"/>
    <s v="48 RC Aviones y Barcos"/>
    <n v="6.5308194794933883"/>
    <n v="3.0617835542941956"/>
    <n v="-361.26965540019029"/>
    <n v="-352.76175294364214"/>
    <n v="3.2842438096967314E-6"/>
    <n v="2.5647335646501481E-7"/>
    <m/>
    <m/>
    <m/>
    <m/>
    <n v="4.3769835903252113E-6"/>
    <n v="2.4875103260537904E-7"/>
    <x v="37"/>
    <x v="75"/>
  </r>
  <r>
    <n v="2026"/>
    <n v="6"/>
    <n v="150.1"/>
    <x v="75"/>
    <s v="RC Viajero"/>
    <n v="150.1"/>
    <m/>
    <m/>
    <x v="75"/>
    <n v="7.8949499999999997"/>
    <n v="361.19285000000002"/>
    <n v="7.8949499999999944"/>
    <n v="815.19821000000002"/>
    <n v="-54.991170000000004"/>
    <n v="-48.381300000000003"/>
    <n v="-174.55861999999999"/>
    <n v="-177.56176000000005"/>
    <n v="35563119.782749981"/>
    <n v="35274659.092"/>
    <n v="145.131"/>
    <n v="140.405"/>
    <n v="0"/>
    <n v="0"/>
    <n v="-54.991170000000004"/>
    <n v="-48.381300000000003"/>
    <n v="13.47354"/>
    <n v="274.54824000000002"/>
    <n v="0"/>
    <n v="0"/>
    <n v="0"/>
    <n v="0"/>
    <n v="0"/>
    <n v="0"/>
    <s v="RC Viajero"/>
    <s v="Daños Sin Autos"/>
    <s v="Responsabilidad Civil y Riesgos Profesionales"/>
    <x v="38"/>
    <x v="0"/>
    <n v="1376070.8092100001"/>
    <n v="2471843.7851900002"/>
    <n v="558940177.29368985"/>
    <n v="533186385.44996989"/>
    <n v="535437122.91273993"/>
    <n v="512068683.5256899"/>
    <n v="260336.58478"/>
    <n v="211800.12452000001"/>
    <n v="57019.792599999993"/>
    <n v="27834.588710000007"/>
    <n v="70932.198880000011"/>
    <n v="223093.69793000002"/>
    <n v="3.0325933662653311E-3"/>
    <n v="0.17053476754018293"/>
    <n v="-353.29790000000003"/>
    <n v="-97.814200917875311"/>
    <n v="1.1130276693319955E-2"/>
    <n v="0.16190186157267933"/>
    <n v="5.7373137684189933E-4"/>
    <n v="1.4612284650190249E-2"/>
    <n v="1.4124856864336078E-6"/>
    <n v="1.4744868560947048E-6"/>
    <n v="6.7742324233425417E-5"/>
    <n v="7.05360162845966E-5"/>
    <m/>
    <m/>
    <m/>
    <n v="0"/>
    <m/>
    <n v="0"/>
    <m/>
    <n v="0"/>
    <m/>
    <n v="13.662034711758464"/>
    <n v="-696.53601352763474"/>
    <n v="-13.394866481991546"/>
    <n v="-9.644224837113842E-2"/>
    <n v="13.662034711758464"/>
    <n v="-95.092468995612577"/>
    <n v="-408.1419582381468"/>
    <n v="-17.622149025613858"/>
    <s v="Resto"/>
    <n v="2025"/>
    <n v="2"/>
    <d v="2026-08-03T00:00:00"/>
    <n v="1.0336597699512124"/>
    <s v="49 RC Viajero"/>
    <n v="-97.814200917875311"/>
    <n v="-97.885378588132681"/>
    <n v="13.662034711758469"/>
    <n v="9.9607801483104925"/>
    <n v="2.2199823998088796E-8"/>
    <n v="9.1966225251164914E-10"/>
    <m/>
    <m/>
    <m/>
    <m/>
    <n v="2.3110023767313466E-6"/>
    <n v="1.5190487550765397E-6"/>
    <x v="38"/>
    <x v="75"/>
  </r>
  <r>
    <n v="2026"/>
    <n v="6"/>
    <n v="150.1"/>
    <x v="75"/>
    <s v="Maritimo y Transportes"/>
    <n v="150.1"/>
    <m/>
    <m/>
    <x v="75"/>
    <n v="811622.06673000008"/>
    <n v="2088412.7384199998"/>
    <n v="2147089.7654000004"/>
    <n v="3029324.3232900002"/>
    <n v="486809.17826999992"/>
    <n v="624247.33183000004"/>
    <n v="769423.53749000002"/>
    <n v="1159683.3506199999"/>
    <n v="35563119.782749981"/>
    <n v="35274659.092"/>
    <n v="145.131"/>
    <n v="140.405"/>
    <n v="2556.8935999999999"/>
    <n v="4331.143"/>
    <n v="208792.54878000001"/>
    <n v="188989.86139000001"/>
    <n v="452134.30263000005"/>
    <n v="301733.59619000001"/>
    <n v="0"/>
    <n v="0"/>
    <n v="0"/>
    <n v="0"/>
    <n v="0"/>
    <n v="0"/>
    <s v="Maritimo y Transportes"/>
    <s v="Daños Sin Autos"/>
    <s v="Maritimo y Transportes"/>
    <x v="40"/>
    <x v="0"/>
    <n v="86322445.282440007"/>
    <n v="81302395.278830007"/>
    <n v="558940177.29368985"/>
    <n v="533186385.44996989"/>
    <n v="535437122.91273993"/>
    <n v="512068683.5256899"/>
    <n v="14105050.96421"/>
    <n v="15962808.80302"/>
    <n v="3896017.91072"/>
    <n v="-67081.096579998208"/>
    <n v="811622.06673000008"/>
    <n v="2088412.7384199998"/>
    <n v="5.7541236028809886"/>
    <n v="13.082990369620248"/>
    <n v="-1276790.6716899998"/>
    <n v="-61.136893498167552"/>
    <n v="100"/>
    <n v="100"/>
    <n v="0.94022135734737211"/>
    <n v="2.5686976764432337"/>
    <n v="0.1452073226619279"/>
    <n v="0.15158120944525358"/>
    <n v="0.39168530844191268"/>
    <n v="0.40783840246602904"/>
    <m/>
    <m/>
    <m/>
    <n v="0"/>
    <m/>
    <n v="0"/>
    <m/>
    <n v="0"/>
    <m/>
    <n v="-22.016618502332395"/>
    <n v="59.9797859404364"/>
    <n v="29.890994263053472"/>
    <n v="12.495044669341256"/>
    <n v="10.47817446097552"/>
    <n v="49.845528750896385"/>
    <n v="46.179320517263086"/>
    <n v="62.634676342436236"/>
    <s v="Resto"/>
    <n v="2025"/>
    <n v="2"/>
    <d v="2026-08-03T00:00:00"/>
    <n v="1.0336597699512124"/>
    <s v="51 Maritimo y Transportes"/>
    <n v="-61.136893498167552"/>
    <n v="-62.402419411498677"/>
    <n v="-22.016618502332399"/>
    <n v="-24.556044682528054"/>
    <n v="6.0374055440474989E-3"/>
    <n v="4.3752839108664285E-4"/>
    <m/>
    <m/>
    <m/>
    <m/>
    <n v="5.5164711591254396E-3"/>
    <n v="3.9235964051304115E-4"/>
    <x v="40"/>
    <x v="75"/>
  </r>
  <r>
    <n v="2026"/>
    <n v="6"/>
    <n v="150.1"/>
    <x v="75"/>
    <s v="MyT Carga"/>
    <n v="150.1"/>
    <m/>
    <m/>
    <x v="75"/>
    <n v="515320.75744000007"/>
    <n v="553174.68917000003"/>
    <n v="1191572.7484600001"/>
    <n v="1212729.9713299999"/>
    <n v="230673.04581999997"/>
    <n v="311121.59658000001"/>
    <n v="349173.60216000001"/>
    <n v="633530.37650000001"/>
    <n v="35563119.782749981"/>
    <n v="35274659.092"/>
    <n v="145.131"/>
    <n v="140.405"/>
    <n v="2556.8935999999999"/>
    <n v="4331.143"/>
    <n v="153928.11083000005"/>
    <n v="154706.07290999999"/>
    <n v="318973.35262000002"/>
    <n v="314139.18162999995"/>
    <n v="0"/>
    <n v="0"/>
    <n v="0"/>
    <n v="0"/>
    <n v="0"/>
    <n v="0"/>
    <s v="MyT Carga"/>
    <s v="Daños Sin Autos"/>
    <s v="Maritimo y Transportes"/>
    <x v="41"/>
    <x v="0"/>
    <n v="30515810.53593"/>
    <n v="31716233.227479998"/>
    <n v="558940177.29368985"/>
    <n v="533186385.44996989"/>
    <n v="535437122.91273993"/>
    <n v="512068683.5256899"/>
    <n v="7315033.6216200003"/>
    <n v="7755472.2297"/>
    <n v="2759672.59131"/>
    <n v="3877269.6166600003"/>
    <n v="811612.58117999998"/>
    <n v="2088402.1283899997"/>
    <n v="7.0446806412063525"/>
    <n v="7.1327015658903097"/>
    <n v="-37853.931729999953"/>
    <n v="-6.8430339404713436"/>
    <n v="63.493441253803319"/>
    <n v="26.487939350859403"/>
    <n v="1.6887008681393205"/>
    <n v="1.744137411282217"/>
    <n v="9.2196048588797291E-2"/>
    <n v="9.6243001351249566E-2"/>
    <n v="0.10374883985515899"/>
    <n v="0.10802743986632565"/>
    <m/>
    <m/>
    <m/>
    <n v="0"/>
    <m/>
    <n v="0"/>
    <m/>
    <n v="0"/>
    <m/>
    <n v="-25.857591258314972"/>
    <n v="44.763002943241183"/>
    <n v="56.242919763161289"/>
    <n v="8.3587106146711712"/>
    <n v="-0.50286460341638639"/>
    <n v="1.538862794802176"/>
    <n v="48.257357414234534"/>
    <n v="49.247620786195405"/>
    <s v="Resto"/>
    <n v="2025"/>
    <n v="2"/>
    <d v="2026-08-03T00:00:00"/>
    <n v="1.0336597699512124"/>
    <s v="52 MyT Carga"/>
    <n v="-6.8430339404713436"/>
    <n v="-9.87656793112345"/>
    <n v="-25.857591258314965"/>
    <n v="-28.271941216030434"/>
    <n v="3.3505855384430498E-3"/>
    <n v="7.5776477402235561E-4"/>
    <m/>
    <m/>
    <m/>
    <m/>
    <n v="3.6239163118656843E-3"/>
    <n v="7.6473963256141694E-4"/>
    <x v="41"/>
    <x v="75"/>
  </r>
  <r>
    <n v="2026"/>
    <n v="6"/>
    <n v="150.1"/>
    <x v="75"/>
    <s v="MyT Cascos"/>
    <n v="150.1"/>
    <m/>
    <m/>
    <x v="75"/>
    <n v="26838.249810000001"/>
    <n v="25234.72754"/>
    <n v="91531.582669999989"/>
    <n v="86196.263189999983"/>
    <n v="21605.476669999996"/>
    <n v="32712.695970000001"/>
    <n v="54794.184479999996"/>
    <n v="116226.28632"/>
    <n v="35563119.782749981"/>
    <n v="35274659.092"/>
    <n v="145.131"/>
    <n v="140.405"/>
    <n v="0"/>
    <n v="0"/>
    <n v="13256.075919999999"/>
    <n v="562.25907999999993"/>
    <n v="17952.24308"/>
    <n v="16860.890529999997"/>
    <n v="0"/>
    <n v="0"/>
    <n v="0"/>
    <n v="0"/>
    <n v="0"/>
    <n v="0"/>
    <s v="MyT Cascos"/>
    <s v="Daños Sin Autos"/>
    <s v="Maritimo y Transportes"/>
    <x v="42"/>
    <x v="0"/>
    <n v="78862731.998630002"/>
    <n v="72610313.442179993"/>
    <n v="558940177.29368985"/>
    <n v="533186385.44996989"/>
    <n v="535437122.91273993"/>
    <n v="512068683.5256899"/>
    <n v="6790017.3425900005"/>
    <n v="8207336.5733200004"/>
    <n v="1136345.31941"/>
    <n v="-3944350.71324"/>
    <n v="1541541.0629"/>
    <n v="1541633.4590699999"/>
    <n v="0.39526040149645264"/>
    <n v="0.30746548913360994"/>
    <n v="1603.5222700000013"/>
    <n v="6.354426721898343"/>
    <n v="1.7410012912345625"/>
    <n v="1.6368824503344008"/>
    <n v="3.4031600389479576E-2"/>
    <n v="3.4753640831057087E-2"/>
    <n v="4.8016318919758202E-3"/>
    <n v="5.0123998993573376E-3"/>
    <n v="4.7328154335193233E-3"/>
    <n v="4.9279966441716609E-3"/>
    <m/>
    <m/>
    <m/>
    <n v="0"/>
    <m/>
    <n v="0"/>
    <m/>
    <n v="0"/>
    <m/>
    <n v="-33.953848714230581"/>
    <n v="80.502554462212885"/>
    <n v="129.63364045895304"/>
    <n v="1.9013125940640772"/>
    <n v="2257.6455039196526"/>
    <n v="6.4726862917364736"/>
    <n v="73.840777784299021"/>
    <n v="3.3346938526146759"/>
    <s v="Resto"/>
    <n v="2025"/>
    <n v="2"/>
    <d v="2026-08-03T00:00:00"/>
    <n v="1.0336597699512124"/>
    <s v="53 MyT Cascos"/>
    <n v="6.354426721898343"/>
    <n v="2.8911347946898927"/>
    <n v="-33.953848714230581"/>
    <n v="-36.104554703829947"/>
    <n v="2.5737782070063976E-4"/>
    <n v="6.5604905255060721E-6"/>
    <m/>
    <m/>
    <m/>
    <m/>
    <n v="2.1832742595509928E-4"/>
    <n v="2.7509979460077363E-6"/>
    <x v="42"/>
    <x v="75"/>
  </r>
  <r>
    <n v="2026"/>
    <n v="6"/>
    <n v="150.1"/>
    <x v="75"/>
    <s v="Incendio"/>
    <n v="150.1"/>
    <m/>
    <m/>
    <x v="75"/>
    <n v="1794829.4854699997"/>
    <n v="2262326.53706"/>
    <n v="3947197.4432700006"/>
    <n v="4269775.7667100001"/>
    <n v="855782.27316000033"/>
    <n v="901651.84357000014"/>
    <n v="2275403.4502399997"/>
    <n v="1745572.0245900005"/>
    <n v="35563119.782749981"/>
    <n v="35274659.092"/>
    <n v="145.131"/>
    <n v="140.405"/>
    <n v="0"/>
    <n v="0"/>
    <n v="211198.57624999998"/>
    <n v="255365.41043999986"/>
    <n v="455875.17385000002"/>
    <n v="550011.18923999998"/>
    <n v="0"/>
    <n v="0"/>
    <n v="0"/>
    <n v="0"/>
    <n v="0"/>
    <n v="0"/>
    <s v="Incendio"/>
    <s v="Daños Sin Autos"/>
    <s v="Incendio"/>
    <x v="43"/>
    <x v="0"/>
    <n v="82532192.879270002"/>
    <n v="78532285.310369983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9.5333708896913798"/>
    <n v="10.696327371223813"/>
    <n v="-467497.05159000028"/>
    <n v="-20.664437424560944"/>
    <m/>
    <m/>
    <n v="2.1747022862890821"/>
    <n v="2.8807598405152559"/>
    <n v="0.32111298460602938"/>
    <n v="0.33520826417605387"/>
    <n v="0.42430313278737675"/>
    <n v="0.44180138521329859"/>
    <m/>
    <m/>
    <m/>
    <n v="0"/>
    <m/>
    <n v="0"/>
    <m/>
    <n v="0"/>
    <m/>
    <n v="-5.0872818302443505"/>
    <n v="47.6804220171312"/>
    <n v="39.855070821992797"/>
    <n v="10.845957739574461"/>
    <n v="-17.295542929600181"/>
    <n v="-17.115290967093987"/>
    <n v="46.328159190237507"/>
    <n v="46.429130067855759"/>
    <s v="Resto"/>
    <n v="2025"/>
    <n v="2"/>
    <d v="2026-08-03T00:00:00"/>
    <n v="1.0336597699512124"/>
    <s v="54 Incendio"/>
    <n v="-20.664437424560944"/>
    <n v="-23.247895601873335"/>
    <n v="-5.0872818302443479"/>
    <n v="-8.1779895775227658"/>
    <n v="1.109913153677986E-2"/>
    <n v="8.8341471923686289E-4"/>
    <m/>
    <m/>
    <m/>
    <m/>
    <n v="1.1750013431568503E-2"/>
    <n v="1.018162210936273E-3"/>
    <x v="43"/>
    <x v="75"/>
  </r>
  <r>
    <n v="2026"/>
    <n v="6"/>
    <n v="150.1"/>
    <x v="75"/>
    <s v="Riesgos Catastroficos"/>
    <n v="150.1"/>
    <m/>
    <m/>
    <x v="75"/>
    <n v="2203193.9130599997"/>
    <n v="2782734.6765299998"/>
    <n v="4868562.9492799994"/>
    <n v="5063486.4029600015"/>
    <n v="-42863.71376999998"/>
    <n v="162490.48757999993"/>
    <n v="842046.33575000009"/>
    <n v="406579.47710000008"/>
    <n v="35563119.782749981"/>
    <n v="35274659.092"/>
    <n v="145.131"/>
    <n v="140.405"/>
    <n v="0"/>
    <n v="0"/>
    <n v="23743.888150000002"/>
    <n v="44916.635690000003"/>
    <n v="120282.17438000001"/>
    <n v="230755.79061999996"/>
    <n v="0"/>
    <n v="0"/>
    <n v="0"/>
    <n v="0"/>
    <n v="0"/>
    <n v="0"/>
    <s v="Riesgos Catastroficos"/>
    <s v="Daños Sin Autos"/>
    <s v="Riesgos Catastroficos"/>
    <x v="44"/>
    <x v="0"/>
    <n v="70882353.79874"/>
    <n v="68221437.729499996"/>
    <n v="558940177.29368985"/>
    <n v="533186385.44996989"/>
    <n v="535437122.91273993"/>
    <n v="512068683.5256899"/>
    <n v="23861872.30387"/>
    <n v="25393145.209070001"/>
    <n v="2047024.05226"/>
    <n v="2089187.4729500005"/>
    <n v="2203193.9130599997"/>
    <n v="2782734.6765299998"/>
    <n v="9.2331141706037805"/>
    <n v="10.958605771828745"/>
    <n v="-579540.76347000012"/>
    <n v="-20.826303289276314"/>
    <n v="100"/>
    <n v="100"/>
    <n v="3.1082403376666132"/>
    <n v="4.0789739547319774"/>
    <n v="0.39417347375662926"/>
    <n v="0.41147574921118307"/>
    <n v="0.52190655134256247"/>
    <n v="0.54342996673226418"/>
    <m/>
    <m/>
    <m/>
    <n v="0"/>
    <m/>
    <n v="0"/>
    <m/>
    <n v="0"/>
    <m/>
    <n v="-126.37921419793673"/>
    <n v="-1.9455261525512697"/>
    <n v="5.8392375295592851"/>
    <n v="-2.0939526197885487"/>
    <n v="-47.137874898127748"/>
    <n v="-47.874688623491046"/>
    <n v="19.740155407390134"/>
    <n v="19.465009120385215"/>
    <s v="Resto"/>
    <n v="2025"/>
    <n v="2"/>
    <d v="2026-08-03T00:00:00"/>
    <n v="1.0336597699512124"/>
    <s v="55 Riesgos Catastroficos"/>
    <n v="-20.826303289276314"/>
    <n v="-23.404490517744929"/>
    <n v="-126.37921419793673"/>
    <n v="-125.52020980673535"/>
    <n v="1.3689920847837184E-2"/>
    <n v="8.1464711369789739E-4"/>
    <m/>
    <m/>
    <m/>
    <m/>
    <n v="1.4786099049736493E-2"/>
    <n v="1.1010214554703934E-3"/>
    <x v="44"/>
    <x v="75"/>
  </r>
  <r>
    <n v="2026"/>
    <n v="6"/>
    <n v="150.1"/>
    <x v="75"/>
    <s v="Terremoto y Erupcion Volcanica"/>
    <n v="150.1"/>
    <m/>
    <m/>
    <x v="75"/>
    <n v="830729.27199000015"/>
    <n v="1152986.1260299999"/>
    <n v="1826024.1126800003"/>
    <n v="2057306.7409999999"/>
    <n v="37766.718089999995"/>
    <n v="-4309.0072199999968"/>
    <n v="27916.528950000004"/>
    <n v="-128273.25971"/>
    <n v="35563119.782749981"/>
    <n v="35274659.092"/>
    <n v="145.131"/>
    <n v="140.405"/>
    <n v="0"/>
    <n v="0"/>
    <n v="7525.1814799999993"/>
    <n v="5312.8989599999995"/>
    <n v="67452.856710000007"/>
    <n v="84581.423960000015"/>
    <n v="0"/>
    <n v="0"/>
    <n v="0"/>
    <n v="0"/>
    <n v="0"/>
    <n v="0"/>
    <s v="Terremoto y Erupcion Volcanica"/>
    <s v="Daños Sin Autos"/>
    <s v="Riesgos Catastroficos"/>
    <x v="45"/>
    <x v="0"/>
    <n v="72697328.049249992"/>
    <n v="69650217.456580013"/>
    <n v="558940177.29368985"/>
    <n v="533186385.44996989"/>
    <n v="535437122.91273993"/>
    <n v="512068683.5256899"/>
    <n v="9433065.3521900009"/>
    <n v="9697566.7351200003"/>
    <n v="907474.54581000016"/>
    <n v="276437.41434000002"/>
    <n v="2210211.3728300002"/>
    <n v="2781283.95573"/>
    <n v="8.806567546965379"/>
    <n v="11.889437397264095"/>
    <n v="-322256.85403999977"/>
    <n v="-27.949759911648307"/>
    <n v="37.58596495349299"/>
    <n v="41.455174817897266"/>
    <n v="1.1427232530846374"/>
    <n v="1.6553948690092346"/>
    <n v="0.14862579319530672"/>
    <n v="0.15514973401001633"/>
    <n v="0.21624447988426504"/>
    <n v="0.22516239776497793"/>
    <m/>
    <m/>
    <m/>
    <n v="0"/>
    <m/>
    <n v="0"/>
    <m/>
    <n v="0"/>
    <m/>
    <n v="-976.45984705497938"/>
    <n v="4.5462125103080044"/>
    <n v="-0.3737258517443669"/>
    <n v="4.161738559431428"/>
    <n v="41.639837999102468"/>
    <n v="-20.250980000171669"/>
    <n v="11.15620871678275"/>
    <n v="6.2814016497435174"/>
    <s v="Resto"/>
    <n v="2025"/>
    <n v="2"/>
    <d v="2026-08-03T00:00:00"/>
    <n v="1.0336597699512124"/>
    <s v="56 Terremoto y Erupcion Volcanica"/>
    <n v="-27.949759911648307"/>
    <n v="-30.295981150787764"/>
    <n v="-976.4598470549796"/>
    <n v="-947.91908569330053"/>
    <n v="5.1346004620374157E-3"/>
    <n v="7.6579586516670932E-4"/>
    <m/>
    <m/>
    <m/>
    <m/>
    <n v="6.004361182870648E-3"/>
    <n v="1.1421437215845792E-3"/>
    <x v="45"/>
    <x v="75"/>
  </r>
  <r>
    <n v="2026"/>
    <n v="6"/>
    <n v="150.1"/>
    <x v="75"/>
    <s v="Huracan y Otros Riesgos Hidrometeorologicos"/>
    <n v="150.1"/>
    <m/>
    <m/>
    <x v="75"/>
    <n v="1203428.8657200001"/>
    <n v="1372693.3064900001"/>
    <n v="2496557.3978499998"/>
    <n v="2492948.0720000002"/>
    <n v="33754.562800000014"/>
    <n v="140023.07675000007"/>
    <n v="857835.17149999982"/>
    <n v="534769.60583000001"/>
    <n v="35563119.782749981"/>
    <n v="35274659.092"/>
    <n v="145.131"/>
    <n v="140.405"/>
    <n v="0"/>
    <n v="0"/>
    <n v="13857.945250000001"/>
    <n v="911.68974000000026"/>
    <n v="83460.70435"/>
    <n v="67472.614809999999"/>
    <n v="0"/>
    <n v="0"/>
    <n v="0"/>
    <n v="0"/>
    <n v="0"/>
    <n v="0"/>
    <s v="Huracan y Otros Riesgos Hidrometeorologicos"/>
    <s v="Daños Sin Autos"/>
    <s v="Riesgos Catastroficos"/>
    <x v="46"/>
    <x v="0"/>
    <n v="76694015.343610004"/>
    <n v="75323316.189480007"/>
    <n v="558940177.29368985"/>
    <n v="533186385.44996989"/>
    <n v="535437122.91273993"/>
    <n v="512068683.5256899"/>
    <n v="14428806.951679999"/>
    <n v="15695578.629980002"/>
    <n v="1139589.9410999997"/>
    <n v="1835326.74049"/>
    <n v="2585260.2248400007"/>
    <n v="3133934.07051"/>
    <n v="8.340459954520913"/>
    <n v="8.7457324056089867"/>
    <n v="-169264.44076999999"/>
    <n v="-12.330827284560165"/>
    <n v="46.549622129218314"/>
    <n v="43.800963121940065"/>
    <n v="1.5691300818301299"/>
    <n v="1.8224015828470874"/>
    <n v="0.21530548609814279"/>
    <n v="0.22475633724711366"/>
    <n v="0.25745092972161104"/>
    <n v="0.26806820074189008"/>
    <m/>
    <m/>
    <m/>
    <n v="0"/>
    <m/>
    <n v="0"/>
    <m/>
    <n v="0"/>
    <m/>
    <n v="-75.893571557304043"/>
    <n v="2.8048656436211523"/>
    <n v="10.200608984394441"/>
    <n v="2.9619919922615421"/>
    <n v="1420.0286503169375"/>
    <n v="23.695672066395801"/>
    <n v="16.604155641780181"/>
    <n v="1.3511996571754032"/>
    <s v="Resto"/>
    <n v="2025"/>
    <n v="2"/>
    <d v="2026-08-03T00:00:00"/>
    <n v="1.0336597699512124"/>
    <s v="57 Huracan y Otros Riesgos Hidrometeorologicos"/>
    <n v="-12.330827284560165"/>
    <n v="-15.185658507752779"/>
    <n v="-75.893571557304043"/>
    <n v="-76.678565671726034"/>
    <n v="7.020074203560071E-3"/>
    <n v="6.5217757813596899E-4"/>
    <m/>
    <m/>
    <m/>
    <m/>
    <n v="7.0672492269822675E-3"/>
    <n v="7.0315562738085626E-4"/>
    <x v="46"/>
    <x v="75"/>
  </r>
  <r>
    <n v="2026"/>
    <n v="6"/>
    <n v="150.1"/>
    <x v="75"/>
    <s v="Diversos"/>
    <n v="150.1"/>
    <m/>
    <m/>
    <x v="75"/>
    <n v="2135748.4034799999"/>
    <n v="2378458.4712400003"/>
    <n v="4502712.3887000009"/>
    <n v="4629439.5740300007"/>
    <n v="420000.25074000005"/>
    <n v="509755.49933999986"/>
    <n v="965866.99113000021"/>
    <n v="1043895.0969899995"/>
    <n v="35563119.782749981"/>
    <n v="35274659.092"/>
    <n v="145.131"/>
    <n v="140.405"/>
    <n v="16552.302909999999"/>
    <n v="11083.563050000001"/>
    <n v="396410.74590000004"/>
    <n v="622212.39912000007"/>
    <n v="1069624.88417"/>
    <n v="1079635.4279"/>
    <n v="0"/>
    <n v="0"/>
    <n v="0"/>
    <n v="0"/>
    <n v="0"/>
    <n v="0"/>
    <s v="Diversos"/>
    <s v="Daños Sin Autos"/>
    <s v="Diversos"/>
    <x v="52"/>
    <x v="0"/>
    <n v="61474606.163960002"/>
    <n v="60002896.811859995"/>
    <n v="558940177.29368985"/>
    <n v="533186385.44996989"/>
    <n v="535437122.91273993"/>
    <n v="512068683.5256899"/>
    <n v="18731365.569540001"/>
    <n v="19037256.571589999"/>
    <n v="4255932.8630999988"/>
    <n v="5127603.960119999"/>
    <n v="2135748.4034799999"/>
    <n v="2378458.4712400003"/>
    <n v="11.401989863211286"/>
    <n v="12.493703923649701"/>
    <n v="-242710.06776000047"/>
    <n v="-10.20451148064252"/>
    <n v="100"/>
    <n v="100"/>
    <n v="3.4741961547239653"/>
    <n v="3.9639060738978875"/>
    <n v="0.38210679608343689"/>
    <n v="0.39887940377792264"/>
    <n v="0.44608387163388596"/>
    <n v="0.46448036127963599"/>
    <m/>
    <m/>
    <m/>
    <n v="0"/>
    <m/>
    <n v="0"/>
    <m/>
    <n v="0"/>
    <m/>
    <n v="-17.60750962298777"/>
    <n v="19.665249429925797"/>
    <n v="21.432179939397503"/>
    <n v="9.868582617491624"/>
    <n v="-36.290124327215764"/>
    <n v="-0.92721519425048582"/>
    <n v="37.060725845734609"/>
    <n v="57.631713728611714"/>
    <s v="Resto"/>
    <n v="2025"/>
    <n v="2"/>
    <d v="2026-08-03T00:00:00"/>
    <n v="1.0336597699512124"/>
    <s v="63 Diversos"/>
    <n v="-10.20451148064252"/>
    <n v="-13.128583379426944"/>
    <n v="-17.607509622987767"/>
    <n v="-20.290512630765274"/>
    <n v="1.266118500347109E-2"/>
    <n v="1.1099854897297461E-3"/>
    <m/>
    <m/>
    <m/>
    <m/>
    <n v="1.3123981048139794E-2"/>
    <n v="1.3387556443163295E-3"/>
    <x v="52"/>
    <x v="75"/>
  </r>
  <r>
    <n v="2026"/>
    <n v="6"/>
    <n v="150.1"/>
    <x v="75"/>
    <s v="Miscelaneos"/>
    <n v="150.1"/>
    <m/>
    <m/>
    <x v="75"/>
    <n v="802239.77818000002"/>
    <n v="912419.48095"/>
    <n v="1632010.8671599999"/>
    <n v="1713368.1623000002"/>
    <n v="220199.31968999997"/>
    <n v="444441.29664000007"/>
    <n v="302853.95549000002"/>
    <n v="625592.28428999998"/>
    <n v="35563119.782749981"/>
    <n v="35274659.092"/>
    <n v="145.131"/>
    <n v="140.405"/>
    <n v="16505.628509999999"/>
    <n v="10402.3298"/>
    <n v="191039.34463000001"/>
    <n v="345041.40385999996"/>
    <n v="479058.74228000001"/>
    <n v="468427.67945000005"/>
    <n v="0"/>
    <n v="0"/>
    <n v="0"/>
    <n v="0"/>
    <n v="0"/>
    <n v="0"/>
    <s v="Miscelaneos"/>
    <s v="Daños Sin Autos"/>
    <s v="Diversos"/>
    <x v="53"/>
    <x v="0"/>
    <n v="73647586.839499995"/>
    <n v="69898357.71653001"/>
    <n v="558940177.29368985"/>
    <n v="533186385.44996989"/>
    <n v="535437122.91273993"/>
    <n v="512068683.5256899"/>
    <n v="8825960.7029900011"/>
    <n v="9299326.5157200005"/>
    <n v="1450320.2206299996"/>
    <n v="1811773.9441199994"/>
    <n v="4938442.6331399987"/>
    <n v="4889366.4261399992"/>
    <n v="9.0895462281881958"/>
    <n v="9.8116726991745598"/>
    <n v="-110179.70276999997"/>
    <n v="-12.075553522298998"/>
    <n v="16.244792898807326"/>
    <n v="18.6613029465727"/>
    <n v="1.0892954034302837"/>
    <n v="1.3053518147740761"/>
    <n v="0.1435287372012391"/>
    <n v="0.14982894234450397"/>
    <n v="0.17112580250525064"/>
    <n v="0.17818302706344372"/>
    <m/>
    <m/>
    <m/>
    <n v="0"/>
    <m/>
    <n v="0"/>
    <m/>
    <n v="0"/>
    <m/>
    <n v="-50.454802162913623"/>
    <n v="27.448067981564666"/>
    <n v="48.71019371235402"/>
    <n v="15.182806979988761"/>
    <n v="-44.632921587719387"/>
    <n v="2.2695206317616234"/>
    <n v="39.878062494127583"/>
    <n v="73.659482348508334"/>
    <s v="Resto"/>
    <n v="2025"/>
    <n v="2"/>
    <d v="2026-08-03T00:00:00"/>
    <n v="1.0336597699512124"/>
    <s v="64 Miscelaneos"/>
    <n v="-12.075553522298998"/>
    <n v="-14.938697399579617"/>
    <n v="-50.454802162913623"/>
    <n v="-52.068176321281371"/>
    <n v="4.5890542706312643E-3"/>
    <n v="8.1613420654782273E-4"/>
    <m/>
    <m/>
    <m/>
    <m/>
    <n v="4.733689808383422E-3"/>
    <n v="8.4382280825204704E-4"/>
    <x v="53"/>
    <x v="75"/>
  </r>
  <r>
    <n v="2026"/>
    <n v="6"/>
    <n v="150.1"/>
    <x v="75"/>
    <s v="Tecnicos"/>
    <n v="150.1"/>
    <m/>
    <m/>
    <x v="75"/>
    <n v="771855.6672899999"/>
    <n v="896458.91919000004"/>
    <n v="1742798.9609299998"/>
    <n v="1775312.6187799997"/>
    <n v="33568.526559999991"/>
    <n v="-202224.86866999997"/>
    <n v="376498.54821000004"/>
    <n v="-124521.32599999993"/>
    <n v="35563119.782749981"/>
    <n v="35274659.092"/>
    <n v="145.131"/>
    <n v="140.405"/>
    <n v="46.674399999999999"/>
    <n v="681.23325"/>
    <n v="98620.630770000003"/>
    <n v="100349.32373999999"/>
    <n v="284803.39168"/>
    <n v="296957.44018000003"/>
    <n v="0"/>
    <n v="0"/>
    <n v="0"/>
    <n v="0"/>
    <n v="0"/>
    <n v="0"/>
    <s v="Tecnicos"/>
    <s v="Daños Sin Autos"/>
    <s v="Diversos"/>
    <x v="54"/>
    <x v="0"/>
    <n v="119253978.65885"/>
    <n v="113055858.65546001"/>
    <n v="558940177.29368985"/>
    <n v="533186385.44996989"/>
    <n v="535437122.91273993"/>
    <n v="512068683.5256899"/>
    <n v="9905404.8665500041"/>
    <n v="9737930.0558699984"/>
    <n v="2805612.6424699998"/>
    <n v="3315830.0159999998"/>
    <n v="5072876.9293000009"/>
    <n v="5276712.3563799998"/>
    <n v="7.7922677335129755"/>
    <n v="9.2058467666813542"/>
    <n v="-124603.25190000015"/>
    <n v="-13.899493800852136"/>
    <n v="15.215343838363276"/>
    <n v="16.988966967397872"/>
    <n v="0.64723682678801708"/>
    <n v="0.79293451029546058"/>
    <n v="0.13809271522172858"/>
    <n v="0.14415430575511087"/>
    <n v="0.16813237240359297"/>
    <n v="0.17506614796626707"/>
    <m/>
    <m/>
    <m/>
    <n v="0"/>
    <m/>
    <n v="0"/>
    <m/>
    <n v="0"/>
    <m/>
    <n v="-116.59960359018883"/>
    <n v="4.3490678351640186"/>
    <n v="-22.558185806519866"/>
    <n v="1.1964775910920831"/>
    <n v="-1.7226752563663905"/>
    <n v="-4.0928587250189441"/>
    <n v="34.627618087079661"/>
    <n v="33.792493523372741"/>
    <s v="Resto"/>
    <n v="2025"/>
    <n v="2"/>
    <d v="2026-08-03T00:00:00"/>
    <n v="1.0336597699512124"/>
    <s v="65 Tecnicos"/>
    <n v="-13.899493800852136"/>
    <n v="-16.703243463551157"/>
    <n v="-116.59960359018883"/>
    <n v="-116.05905934693806"/>
    <n v="4.9005795092683371E-3"/>
    <n v="5.8275918608146878E-4"/>
    <m/>
    <m/>
    <m/>
    <m/>
    <n v="4.7894171343619112E-3"/>
    <n v="7.4958492180388515E-4"/>
    <x v="54"/>
    <x v="75"/>
  </r>
  <r>
    <n v="2026"/>
    <n v="6"/>
    <n v="61"/>
    <x v="76"/>
    <s v="Total Gener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482928.3229899998"/>
    <n v="3659707.37035"/>
    <n v="6824393.8848799998"/>
    <n v="6810057.5505100004"/>
    <n v="0"/>
    <n v="0"/>
    <n v="0"/>
    <n v="0"/>
    <n v="0"/>
    <n v="0"/>
    <s v="Total General"/>
    <s v="Totales"/>
    <s v="Total General"/>
    <x v="0"/>
    <x v="0"/>
    <n v="0"/>
    <n v="0"/>
    <n v="558940177.29368985"/>
    <n v="533186385.44996989"/>
    <n v="535437122.91273993"/>
    <n v="512068683.5256899"/>
    <n v="558940177.29368985"/>
    <n v="533186385.44996989"/>
    <n v="290994775.94425023"/>
    <n v="269811598.9824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8304148247539702"/>
    <n v="0.21051708100361388"/>
    <n v="51.036449269241487"/>
    <n v="53.739742185819374"/>
    <m/>
    <n v="2025"/>
    <n v="2"/>
    <d v="2026-08-03T00:00:00"/>
    <n v="1.0336597699512124"/>
    <s v="10 Total General"/>
    <m/>
    <m/>
    <m/>
    <m/>
    <n v="0"/>
    <m/>
    <n v="26822664.507119998"/>
    <n v="24813526.190360002"/>
    <n v="7.5422698208075747E-2"/>
    <n v="7.0343773204565155E-2"/>
    <n v="0"/>
    <m/>
    <x v="0"/>
    <x v="76"/>
  </r>
  <r>
    <n v="2026"/>
    <n v="6"/>
    <n v="61"/>
    <x v="76"/>
    <s v="Total General Sin Pension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482928.3229899998"/>
    <n v="3659707.37035"/>
    <n v="6824393.8848799998"/>
    <n v="6810057.5505100004"/>
    <n v="0"/>
    <n v="0"/>
    <n v="0"/>
    <n v="0"/>
    <n v="0"/>
    <n v="0"/>
    <s v="Total General Sin Pensiones"/>
    <s v="Totales"/>
    <s v="Total General Sin Pensiones"/>
    <x v="1"/>
    <x v="0"/>
    <n v="0"/>
    <n v="0"/>
    <n v="558940177.29368985"/>
    <n v="533186385.44996989"/>
    <n v="535437122.91273993"/>
    <n v="512068683.5256899"/>
    <n v="535437122.91273993"/>
    <n v="512068683.5256899"/>
    <n v="272087211.59836"/>
    <n v="252694789.22596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8304148247539702"/>
    <n v="0.21051708100361388"/>
    <n v="51.036449269241487"/>
    <n v="53.739742185819374"/>
    <m/>
    <n v="2025"/>
    <n v="2"/>
    <d v="2026-08-03T00:00:00"/>
    <n v="1.0336597699512124"/>
    <s v="11 Total General Sin Pensiones"/>
    <m/>
    <m/>
    <m/>
    <m/>
    <n v="0"/>
    <m/>
    <m/>
    <m/>
    <m/>
    <m/>
    <n v="0"/>
    <m/>
    <x v="1"/>
    <x v="76"/>
  </r>
  <r>
    <n v="2026"/>
    <n v="6"/>
    <n v="61"/>
    <x v="76"/>
    <s v="Vida Tot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24450.81198"/>
    <n v="305019.51387000002"/>
    <n v="539113.75433000003"/>
    <n v="400589.99313999998"/>
    <n v="0"/>
    <n v="0"/>
    <n v="0"/>
    <n v="0"/>
    <n v="0"/>
    <n v="0"/>
    <s v="Vida Total"/>
    <s v="Totales"/>
    <s v="Vida Total"/>
    <x v="2"/>
    <x v="0"/>
    <n v="0"/>
    <n v="0"/>
    <n v="558940177.29368985"/>
    <n v="533186385.44996989"/>
    <n v="535437122.91273993"/>
    <n v="512068683.5256899"/>
    <n v="229504437.01060998"/>
    <n v="215530450.89256996"/>
    <n v="107972465.57320999"/>
    <n v="106915701.134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.3705098285225192"/>
    <n v="34.579935485704482"/>
    <n v="60.182254556502848"/>
    <n v="76.142569483357121"/>
    <m/>
    <n v="2025"/>
    <n v="2"/>
    <d v="2026-08-03T00:00:00"/>
    <n v="1.0336597699512124"/>
    <s v="12 Vida Total"/>
    <m/>
    <m/>
    <m/>
    <m/>
    <n v="0"/>
    <m/>
    <m/>
    <m/>
    <m/>
    <m/>
    <n v="0"/>
    <m/>
    <x v="2"/>
    <x v="76"/>
  </r>
  <r>
    <n v="2026"/>
    <n v="6"/>
    <n v="61"/>
    <x v="76"/>
    <s v="Vida Individu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22524.24857"/>
    <n v="10589.522720000001"/>
    <n v="152140.08965000001"/>
    <n v="53936.171609999998"/>
    <n v="0"/>
    <n v="0"/>
    <n v="0"/>
    <n v="0"/>
    <n v="0"/>
    <n v="0"/>
    <s v="Vida Individual"/>
    <s v="Vida"/>
    <s v="Vida"/>
    <x v="3"/>
    <x v="0"/>
    <n v="0"/>
    <n v="0"/>
    <n v="558940177.29368985"/>
    <n v="533186385.44996989"/>
    <n v="535437122.91273993"/>
    <n v="512068683.5256899"/>
    <n v="171635604.89679998"/>
    <n v="160803690.49424002"/>
    <n v="79251984.91757001"/>
    <n v="77260926.29464998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57.0327748444547"/>
    <n v="182.07432064346327"/>
    <n v="80.533834870130818"/>
    <n v="19.633434120186347"/>
    <m/>
    <n v="2025"/>
    <n v="2"/>
    <d v="2026-08-03T00:00:00"/>
    <n v="1.0336597699512124"/>
    <s v="13 Vida Individual"/>
    <m/>
    <m/>
    <m/>
    <m/>
    <n v="0"/>
    <m/>
    <m/>
    <m/>
    <m/>
    <m/>
    <n v="0"/>
    <m/>
    <x v="3"/>
    <x v="76"/>
  </r>
  <r>
    <n v="2026"/>
    <n v="6"/>
    <n v="61"/>
    <x v="76"/>
    <s v="Vida Gpo y Co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201926.56341"/>
    <n v="294429.99115000002"/>
    <n v="386973.66467999999"/>
    <n v="346653.82153000002"/>
    <n v="0"/>
    <n v="0"/>
    <n v="0"/>
    <n v="0"/>
    <n v="0"/>
    <n v="0"/>
    <s v="Vida Gpo y Col"/>
    <s v="Vida"/>
    <s v="Vida"/>
    <x v="4"/>
    <x v="0"/>
    <n v="0"/>
    <n v="0"/>
    <n v="558940177.29368985"/>
    <n v="533186385.44996989"/>
    <n v="535437122.91273993"/>
    <n v="512068683.5256899"/>
    <n v="57868832.11381001"/>
    <n v="54726760.39833001"/>
    <n v="28720480.655640002"/>
    <n v="29654774.84007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1.417800672647278"/>
    <n v="11.631154958004885"/>
    <n v="52.180957476002689"/>
    <n v="84.9348753319656"/>
    <m/>
    <n v="2025"/>
    <n v="2"/>
    <d v="2026-08-03T00:00:00"/>
    <n v="1.0336597699512124"/>
    <s v="14 Vida Gpo y Col"/>
    <m/>
    <m/>
    <m/>
    <m/>
    <n v="0"/>
    <m/>
    <m/>
    <m/>
    <m/>
    <m/>
    <n v="0"/>
    <m/>
    <x v="4"/>
    <x v="76"/>
  </r>
  <r>
    <n v="2026"/>
    <n v="6"/>
    <n v="61"/>
    <x v="76"/>
    <s v="Accidentes y Enfermedades Tot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43597.41850999999"/>
    <n v="329296.64925000002"/>
    <n v="435919.31318"/>
    <n v="376511.40532999998"/>
    <n v="0"/>
    <n v="0"/>
    <n v="0"/>
    <n v="0"/>
    <n v="0"/>
    <n v="0"/>
    <s v="Accidentes y Enfermedades Total"/>
    <s v="Totales"/>
    <s v="Accidentes y Enfermedades Total"/>
    <x v="18"/>
    <x v="0"/>
    <n v="0"/>
    <n v="0"/>
    <n v="558940177.29368985"/>
    <n v="533186385.44996989"/>
    <n v="535437122.91273993"/>
    <n v="512068683.5256899"/>
    <n v="104862690.40417002"/>
    <n v="96161356.508719951"/>
    <n v="73824842.736680001"/>
    <n v="63674470.303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.3428225864341918"/>
    <n v="15.778514809645916"/>
    <n v="78.821334160095262"/>
    <n v="87.459940014667609"/>
    <m/>
    <n v="2025"/>
    <n v="2"/>
    <d v="2026-08-03T00:00:00"/>
    <n v="1.0336597699512124"/>
    <s v="28 Accidentes y Enfermedades Total"/>
    <m/>
    <m/>
    <m/>
    <m/>
    <n v="0"/>
    <m/>
    <m/>
    <m/>
    <m/>
    <m/>
    <n v="0"/>
    <m/>
    <x v="18"/>
    <x v="76"/>
  </r>
  <r>
    <n v="2026"/>
    <n v="6"/>
    <n v="61"/>
    <x v="76"/>
    <s v="Accidentes Personal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-14039.14005"/>
    <n v="5082.4938499999998"/>
    <n v="17697.76138"/>
    <n v="18438.410530000001"/>
    <n v="0"/>
    <n v="0"/>
    <n v="0"/>
    <n v="0"/>
    <n v="0"/>
    <n v="0"/>
    <s v="Accidentes Personales"/>
    <s v="Accidentes y Enfermedades"/>
    <s v="Accidentes Personales"/>
    <x v="19"/>
    <x v="0"/>
    <n v="0"/>
    <n v="0"/>
    <n v="558940177.29368985"/>
    <n v="533186385.44996989"/>
    <n v="535437122.91273993"/>
    <n v="512068683.5256899"/>
    <n v="3258047.170789999"/>
    <n v="3201354.5602400005"/>
    <n v="762805.7273899999"/>
    <n v="869289.54186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76.22542130572378"/>
    <n v="-4.0168817631809244"/>
    <n v="-79.327208388431785"/>
    <n v="27.564707064801425"/>
    <m/>
    <n v="2025"/>
    <n v="2"/>
    <d v="2026-08-03T00:00:00"/>
    <n v="1.0336597699512124"/>
    <s v="29 Accidentes Personales"/>
    <m/>
    <m/>
    <m/>
    <m/>
    <n v="0"/>
    <m/>
    <m/>
    <m/>
    <m/>
    <m/>
    <n v="0"/>
    <m/>
    <x v="19"/>
    <x v="76"/>
  </r>
  <r>
    <n v="2026"/>
    <n v="6"/>
    <n v="61"/>
    <x v="76"/>
    <s v="AP Individu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-6486.6232699999991"/>
    <n v="6340.9746299999997"/>
    <n v="8884.5773800000006"/>
    <n v="12151.57425"/>
    <n v="0"/>
    <n v="0"/>
    <n v="0"/>
    <n v="0"/>
    <n v="0"/>
    <n v="0"/>
    <s v="AP Individual"/>
    <s v="Accidentes y Enfermedades"/>
    <s v="Accidentes Personales"/>
    <x v="20"/>
    <x v="0"/>
    <n v="0"/>
    <n v="0"/>
    <n v="558940177.29368985"/>
    <n v="533186385.44996989"/>
    <n v="535437122.91273993"/>
    <n v="512068683.5256899"/>
    <n v="1831690.0583299999"/>
    <n v="1927936.4523199999"/>
    <n v="148204.84184000004"/>
    <n v="240716.59444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02.29694405826697"/>
    <n v="-26.885379645357467"/>
    <n v="-73.009924868255226"/>
    <n v="52.182330449900348"/>
    <m/>
    <n v="2025"/>
    <n v="2"/>
    <d v="2026-08-03T00:00:00"/>
    <n v="1.0336597699512124"/>
    <s v="30 AP Individual"/>
    <m/>
    <m/>
    <m/>
    <m/>
    <n v="0"/>
    <m/>
    <m/>
    <m/>
    <m/>
    <m/>
    <n v="0"/>
    <m/>
    <x v="20"/>
    <x v="76"/>
  </r>
  <r>
    <n v="2026"/>
    <n v="6"/>
    <n v="61"/>
    <x v="76"/>
    <s v="AP Gpo y Co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-7552.5167800000008"/>
    <n v="-1258.4807800000001"/>
    <n v="8813.1840000000011"/>
    <n v="6286.8362799999995"/>
    <n v="0"/>
    <n v="0"/>
    <n v="0"/>
    <n v="0"/>
    <n v="0"/>
    <n v="0"/>
    <s v="AP Gpo y Col"/>
    <s v="Accidentes y Enfermedades"/>
    <s v="Accidentes Personales"/>
    <x v="21"/>
    <x v="0"/>
    <n v="0"/>
    <n v="0"/>
    <n v="558940177.29368985"/>
    <n v="533186385.44996989"/>
    <n v="535437122.91273993"/>
    <n v="512068683.5256899"/>
    <n v="1426357.1124600004"/>
    <n v="1273418.1079200001"/>
    <n v="614600.88751999999"/>
    <n v="628572.94742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00.1296881149031"/>
    <n v="40.184722609000431"/>
    <n v="-85.695666628541971"/>
    <n v="-20.017711992970813"/>
    <m/>
    <n v="2025"/>
    <n v="2"/>
    <d v="2026-08-03T00:00:00"/>
    <n v="1.0336597699512124"/>
    <s v="31 AP Gpo y Col"/>
    <m/>
    <m/>
    <m/>
    <m/>
    <n v="0"/>
    <m/>
    <m/>
    <m/>
    <m/>
    <m/>
    <n v="0"/>
    <m/>
    <x v="21"/>
    <x v="76"/>
  </r>
  <r>
    <n v="2026"/>
    <n v="6"/>
    <n v="61"/>
    <x v="76"/>
    <s v="Gastos Medi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58160.01089999999"/>
    <n v="52166.883969999995"/>
    <n v="145138.20813999997"/>
    <n v="19899.756219999999"/>
    <n v="0"/>
    <n v="0"/>
    <n v="0"/>
    <n v="0"/>
    <n v="0"/>
    <n v="0"/>
    <s v="Gastos Medicos"/>
    <s v="Accidentes y Enfermedades"/>
    <s v="Gastos Medicos"/>
    <x v="22"/>
    <x v="0"/>
    <n v="0"/>
    <n v="0"/>
    <n v="558940177.29368985"/>
    <n v="533186385.44996989"/>
    <n v="535437122.91273993"/>
    <n v="512068683.5256899"/>
    <n v="98610475.131789997"/>
    <n v="90208136.069440037"/>
    <n v="71280271.095210001"/>
    <n v="60948248.66668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3.18086660294733"/>
    <n v="629.34666402662083"/>
    <n v="108.97200187798875"/>
    <n v="262.14835696112863"/>
    <m/>
    <n v="2025"/>
    <n v="2"/>
    <d v="2026-08-03T00:00:00"/>
    <n v="1.0336597699512124"/>
    <s v="32 Gastos Medicos"/>
    <m/>
    <m/>
    <m/>
    <m/>
    <n v="0"/>
    <m/>
    <m/>
    <m/>
    <m/>
    <m/>
    <n v="0"/>
    <m/>
    <x v="22"/>
    <x v="76"/>
  </r>
  <r>
    <n v="2026"/>
    <n v="6"/>
    <n v="61"/>
    <x v="76"/>
    <s v="GMM. Individu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58041.957119999999"/>
    <n v="30850.884120000002"/>
    <n v="59535.921020000002"/>
    <n v="12610.38039"/>
    <n v="0"/>
    <n v="0"/>
    <n v="0"/>
    <n v="0"/>
    <n v="0"/>
    <n v="0"/>
    <s v="GMM. Individual"/>
    <s v="Accidentes y Enfermedades"/>
    <s v="Gastos Medicos"/>
    <x v="23"/>
    <x v="0"/>
    <n v="0"/>
    <n v="0"/>
    <n v="558940177.29368985"/>
    <n v="533186385.44996989"/>
    <n v="535437122.91273993"/>
    <n v="512068683.5256899"/>
    <n v="47491324.482370012"/>
    <n v="42836881.990619987"/>
    <n v="33535124.903859999"/>
    <n v="29112160.67551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8.137094853539622"/>
    <n v="372.1183594684569"/>
    <n v="97.49065123306292"/>
    <n v="244.64673678253729"/>
    <m/>
    <n v="2025"/>
    <n v="2"/>
    <d v="2026-08-03T00:00:00"/>
    <n v="1.0336597699512124"/>
    <s v="33 GMM. Individual"/>
    <m/>
    <m/>
    <m/>
    <m/>
    <n v="0"/>
    <m/>
    <m/>
    <m/>
    <m/>
    <m/>
    <n v="0"/>
    <m/>
    <x v="23"/>
    <x v="76"/>
  </r>
  <r>
    <n v="2026"/>
    <n v="6"/>
    <n v="61"/>
    <x v="76"/>
    <s v="GMM. Gpo y Co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00118.05377999999"/>
    <n v="21315.99985"/>
    <n v="85602.287120000008"/>
    <n v="7289.3758300000009"/>
    <n v="0"/>
    <n v="0"/>
    <n v="0"/>
    <n v="0"/>
    <n v="0"/>
    <n v="0"/>
    <s v="GMM. Gpo y Col"/>
    <s v="Accidentes y Enfermedades"/>
    <s v="Gastos Medicos"/>
    <x v="24"/>
    <x v="0"/>
    <n v="0"/>
    <n v="0"/>
    <n v="558940177.29368985"/>
    <n v="533186385.44996989"/>
    <n v="535437122.91273993"/>
    <n v="512068683.5256899"/>
    <n v="51119150.649419993"/>
    <n v="47371254.078819998"/>
    <n v="37745146.191339992"/>
    <n v="31836731.14116001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69.68499945828245"/>
    <n v="1074.3431689678703"/>
    <n v="116.95721825709087"/>
    <n v="292.42558412576727"/>
    <m/>
    <n v="2025"/>
    <n v="2"/>
    <d v="2026-08-03T00:00:00"/>
    <n v="1.0336597699512124"/>
    <s v="34 GMM. Gpo y Col"/>
    <m/>
    <m/>
    <m/>
    <m/>
    <n v="0"/>
    <m/>
    <m/>
    <m/>
    <m/>
    <m/>
    <n v="0"/>
    <m/>
    <x v="24"/>
    <x v="76"/>
  </r>
  <r>
    <n v="2026"/>
    <n v="6"/>
    <n v="61"/>
    <x v="76"/>
    <s v="Salud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99476.54765999998"/>
    <n v="272047.27143000002"/>
    <n v="273083.34366000001"/>
    <n v="338173.23858"/>
    <n v="0"/>
    <n v="0"/>
    <n v="0"/>
    <n v="0"/>
    <n v="0"/>
    <n v="0"/>
    <s v="Salud"/>
    <s v="Accidentes y Enfermedades"/>
    <s v="Salud"/>
    <x v="25"/>
    <x v="0"/>
    <n v="0"/>
    <n v="0"/>
    <n v="558940177.29368985"/>
    <n v="533186385.44996989"/>
    <n v="535437122.91273993"/>
    <n v="512068683.5256899"/>
    <n v="2994168.1015900001"/>
    <n v="2751865.87904"/>
    <n v="1781765.9140800002"/>
    <n v="1856932.09531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6.67577711349076"/>
    <n v="-19.247500243755088"/>
    <n v="73.046032389421924"/>
    <n v="80.446126539265791"/>
    <m/>
    <n v="2025"/>
    <n v="2"/>
    <d v="2026-08-03T00:00:00"/>
    <n v="1.0336597699512124"/>
    <s v="35 Salud"/>
    <m/>
    <m/>
    <m/>
    <m/>
    <n v="0"/>
    <m/>
    <m/>
    <m/>
    <m/>
    <m/>
    <n v="0"/>
    <m/>
    <x v="25"/>
    <x v="76"/>
  </r>
  <r>
    <n v="2026"/>
    <n v="6"/>
    <n v="61"/>
    <x v="76"/>
    <s v="Salud Individu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0079.898969999998"/>
    <n v="22141.760839999999"/>
    <n v="31612.873090000001"/>
    <n v="30894.418120000002"/>
    <n v="0"/>
    <n v="0"/>
    <n v="0"/>
    <n v="0"/>
    <n v="0"/>
    <n v="0"/>
    <s v="Salud Individual"/>
    <s v="Accidentes y Enfermedades"/>
    <s v="Salud"/>
    <x v="26"/>
    <x v="0"/>
    <n v="0"/>
    <n v="0"/>
    <n v="558940177.29368985"/>
    <n v="533186385.44996989"/>
    <n v="535437122.91273993"/>
    <n v="512068683.5256899"/>
    <n v="1641982.0218999998"/>
    <n v="1385215.7678700001"/>
    <n v="931939.87865000009"/>
    <n v="878203.3869699998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5.851431091512055"/>
    <n v="2.325517079523487"/>
    <n v="95.150791528388723"/>
    <n v="71.669130501170272"/>
    <m/>
    <n v="2025"/>
    <n v="2"/>
    <d v="2026-08-03T00:00:00"/>
    <n v="1.0336597699512124"/>
    <s v="36 Salud Individual"/>
    <m/>
    <m/>
    <m/>
    <m/>
    <n v="0"/>
    <m/>
    <m/>
    <m/>
    <m/>
    <m/>
    <n v="0"/>
    <m/>
    <x v="26"/>
    <x v="76"/>
  </r>
  <r>
    <n v="2026"/>
    <n v="6"/>
    <n v="61"/>
    <x v="76"/>
    <s v="Salud Gpo y Co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69396.64869"/>
    <n v="249905.51058999999"/>
    <n v="241470.47057"/>
    <n v="307278.82045999996"/>
    <n v="0"/>
    <n v="0"/>
    <n v="0"/>
    <n v="0"/>
    <n v="0"/>
    <n v="0"/>
    <s v="Salud Gpo y Col"/>
    <s v="Accidentes y Enfermedades"/>
    <s v="Salud"/>
    <x v="27"/>
    <x v="0"/>
    <n v="0"/>
    <n v="0"/>
    <n v="558940177.29368985"/>
    <n v="533186385.44996989"/>
    <n v="535437122.91273993"/>
    <n v="512068683.5256899"/>
    <n v="1352186.07969"/>
    <n v="1366650.1111700002"/>
    <n v="849826.03543000005"/>
    <n v="978728.708350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2.21572093785656"/>
    <n v="-21.416493916334389"/>
    <n v="70.152117685501224"/>
    <n v="81.328583016521776"/>
    <m/>
    <n v="2025"/>
    <n v="2"/>
    <d v="2026-08-03T00:00:00"/>
    <n v="1.0336597699512124"/>
    <s v="37 Salud Gpo y Col"/>
    <m/>
    <m/>
    <m/>
    <m/>
    <n v="0"/>
    <m/>
    <m/>
    <m/>
    <m/>
    <m/>
    <n v="0"/>
    <m/>
    <x v="27"/>
    <x v="76"/>
  </r>
  <r>
    <n v="2026"/>
    <n v="6"/>
    <n v="61"/>
    <x v="76"/>
    <s v="Dañ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2814880.0924999998"/>
    <n v="3025391.2072299998"/>
    <n v="5849360.8173700003"/>
    <n v="6032956.1520400001"/>
    <n v="0"/>
    <n v="0"/>
    <n v="0"/>
    <n v="0"/>
    <n v="0"/>
    <n v="0"/>
    <s v="Daños"/>
    <s v="Totales"/>
    <s v="Daños Total"/>
    <x v="28"/>
    <x v="0"/>
    <n v="0"/>
    <n v="0"/>
    <n v="558940177.29368985"/>
    <n v="533186385.44996989"/>
    <n v="535437122.91273993"/>
    <n v="512068683.5256899"/>
    <n v="201069995.49796006"/>
    <n v="200376876.12440008"/>
    <n v="90289903.28847003"/>
    <n v="82104617.78737996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.9581452549649203"/>
    <n v="-3.0432068465791606"/>
    <n v="48.122866418858237"/>
    <n v="50.147740692711416"/>
    <m/>
    <n v="2025"/>
    <n v="2"/>
    <d v="2026-08-03T00:00:00"/>
    <n v="1.0336597699512124"/>
    <s v="38 Daños Total"/>
    <m/>
    <m/>
    <m/>
    <m/>
    <n v="0"/>
    <m/>
    <m/>
    <m/>
    <m/>
    <m/>
    <n v="0"/>
    <m/>
    <x v="28"/>
    <x v="76"/>
  </r>
  <r>
    <n v="2026"/>
    <n v="6"/>
    <n v="61"/>
    <x v="76"/>
    <s v="Automovil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15084.67518999999"/>
    <n v="109753.08009999999"/>
    <n v="342230.76967000001"/>
    <n v="275465.86407999997"/>
    <n v="0"/>
    <n v="0"/>
    <n v="0"/>
    <n v="0"/>
    <n v="0"/>
    <n v="0"/>
    <s v="Automoviles"/>
    <s v="Totales"/>
    <s v="Automoviles Total"/>
    <x v="29"/>
    <x v="0"/>
    <n v="0"/>
    <n v="0"/>
    <n v="558940177.29368985"/>
    <n v="533186385.44996989"/>
    <n v="535437122.91273993"/>
    <n v="512068683.5256899"/>
    <n v="111867630.92766999"/>
    <n v="104683930.16637003"/>
    <n v="65593449.113900006"/>
    <n v="57891971.03648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.8578090793827355"/>
    <n v="24.237088618214543"/>
    <n v="33.627798955941842"/>
    <n v="39.842715345711888"/>
    <m/>
    <n v="2025"/>
    <n v="2"/>
    <d v="2026-08-03T00:00:00"/>
    <n v="1.0336597699512124"/>
    <s v="39 Automoviles Total"/>
    <m/>
    <m/>
    <m/>
    <m/>
    <n v="0"/>
    <m/>
    <m/>
    <m/>
    <m/>
    <m/>
    <n v="0"/>
    <m/>
    <x v="29"/>
    <x v="76"/>
  </r>
  <r>
    <n v="2026"/>
    <n v="6"/>
    <n v="61"/>
    <x v="76"/>
    <s v="Automoviles Resident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09987.38026999999"/>
    <n v="107890.53129000001"/>
    <n v="334256.54431999999"/>
    <n v="269719.65369999997"/>
    <n v="0"/>
    <n v="0"/>
    <n v="0"/>
    <n v="0"/>
    <n v="0"/>
    <n v="0"/>
    <s v="Automoviles Residentes"/>
    <s v="Automóviles"/>
    <s v="Automóviles"/>
    <x v="30"/>
    <x v="0"/>
    <n v="0"/>
    <n v="0"/>
    <n v="558940177.29368985"/>
    <n v="533186385.44996989"/>
    <n v="535437122.91273993"/>
    <n v="512068683.5256899"/>
    <n v="70203684.327219978"/>
    <n v="63495573.047850005"/>
    <n v="41862778.105490007"/>
    <n v="35779806.13404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.9434967600296948"/>
    <n v="23.927396366815088"/>
    <n v="32.905079089402584"/>
    <n v="40.000989846295369"/>
    <m/>
    <n v="2025"/>
    <n v="2"/>
    <d v="2026-08-03T00:00:00"/>
    <n v="1.0336597699512124"/>
    <s v="41 Automoviles Residentes"/>
    <m/>
    <m/>
    <m/>
    <m/>
    <n v="0"/>
    <m/>
    <m/>
    <m/>
    <m/>
    <m/>
    <n v="0"/>
    <m/>
    <x v="30"/>
    <x v="76"/>
  </r>
  <r>
    <n v="2026"/>
    <n v="6"/>
    <n v="61"/>
    <x v="76"/>
    <s v="Camion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135.58782"/>
    <n v="9.5133299999999998"/>
    <n v="2605.0142900000001"/>
    <n v="74.101410000000001"/>
    <n v="0"/>
    <n v="0"/>
    <n v="0"/>
    <n v="0"/>
    <n v="0"/>
    <n v="0"/>
    <s v="Camiones"/>
    <s v="Automóviles"/>
    <s v="Automóviles"/>
    <x v="31"/>
    <x v="0"/>
    <n v="0"/>
    <n v="0"/>
    <n v="558940177.29368985"/>
    <n v="533186385.44996989"/>
    <n v="535437122.91273993"/>
    <n v="512068683.5256899"/>
    <n v="37709407.170060001"/>
    <n v="36344121.306299999"/>
    <n v="21653502.093650013"/>
    <n v="20013592.17638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836.806775335241"/>
    <n v="3415.4719593054979"/>
    <n v="43.592383518172561"/>
    <n v="12.838257733557295"/>
    <m/>
    <n v="2025"/>
    <n v="2"/>
    <d v="2026-08-03T00:00:00"/>
    <n v="1.0336597699512124"/>
    <s v="42 Camiones"/>
    <m/>
    <m/>
    <m/>
    <m/>
    <n v="0"/>
    <m/>
    <m/>
    <m/>
    <m/>
    <m/>
    <n v="0"/>
    <m/>
    <x v="31"/>
    <x v="76"/>
  </r>
  <r>
    <n v="2026"/>
    <n v="6"/>
    <n v="61"/>
    <x v="76"/>
    <s v="Automoviles Turista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-16.37988"/>
    <n v="15.546719999999999"/>
    <n v="0"/>
    <n v="0"/>
    <n v="0"/>
    <n v="0"/>
    <n v="0"/>
    <n v="0"/>
    <n v="0"/>
    <n v="0"/>
    <s v="Automoviles Turistas"/>
    <s v="Automóviles"/>
    <s v="Automóviles"/>
    <x v="32"/>
    <x v="0"/>
    <n v="0"/>
    <n v="0"/>
    <n v="558940177.29368985"/>
    <n v="533186385.44996989"/>
    <n v="535437122.91273993"/>
    <n v="512068683.5256899"/>
    <n v="1083502.1167600001"/>
    <n v="1101931.6082300001"/>
    <n v="570070.38715999969"/>
    <n v="595710.09883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05.35907252462255"/>
    <m/>
    <m/>
    <m/>
    <m/>
    <n v="2025"/>
    <n v="2"/>
    <d v="2026-08-03T00:00:00"/>
    <n v="1.0336597699512124"/>
    <s v="43 Automoviles Turistas"/>
    <m/>
    <m/>
    <m/>
    <m/>
    <n v="0"/>
    <m/>
    <m/>
    <m/>
    <m/>
    <m/>
    <n v="0"/>
    <m/>
    <x v="32"/>
    <x v="76"/>
  </r>
  <r>
    <n v="2026"/>
    <n v="6"/>
    <n v="61"/>
    <x v="76"/>
    <s v="Otros Automoviles y Obligatori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978.08698"/>
    <n v="1837.48876"/>
    <n v="5369.2110599999996"/>
    <n v="5672.1089699999993"/>
    <n v="0"/>
    <n v="0"/>
    <n v="0"/>
    <n v="0"/>
    <n v="0"/>
    <n v="0"/>
    <s v="Otros Automoviles y Obligatorios"/>
    <s v="Automóviles"/>
    <s v="Automóviles"/>
    <x v="33"/>
    <x v="0"/>
    <n v="0"/>
    <n v="0"/>
    <n v="558940177.29368985"/>
    <n v="533186385.44996989"/>
    <n v="535437122.91273993"/>
    <n v="512068683.5256899"/>
    <n v="2871037.3136300002"/>
    <n v="3742304.2039899998"/>
    <n v="1507098.5276000006"/>
    <n v="1502862.62720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6.49585383042016"/>
    <n v="-5.3401285412892907"/>
    <n v="74.09071715649786"/>
    <n v="32.395159714288781"/>
    <m/>
    <n v="2025"/>
    <n v="2"/>
    <d v="2026-08-03T00:00:00"/>
    <n v="1.0336597699512124"/>
    <s v="44 Otros Automoviles y Obligatorios"/>
    <m/>
    <m/>
    <m/>
    <m/>
    <n v="0"/>
    <m/>
    <m/>
    <m/>
    <m/>
    <m/>
    <n v="0"/>
    <m/>
    <x v="33"/>
    <x v="76"/>
  </r>
  <r>
    <n v="2026"/>
    <n v="6"/>
    <n v="61"/>
    <x v="76"/>
    <s v="Daños Sin Aut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2699795.4173100004"/>
    <n v="2915638.1271300004"/>
    <n v="5507130.0476999991"/>
    <n v="5757490.2879600003"/>
    <n v="0"/>
    <n v="0"/>
    <n v="0"/>
    <n v="0"/>
    <n v="0"/>
    <n v="0"/>
    <s v="Daños Sin Autos"/>
    <s v="Totales"/>
    <s v="Daños Sin Autos Total"/>
    <x v="34"/>
    <x v="0"/>
    <n v="0"/>
    <n v="0"/>
    <n v="558940177.29368985"/>
    <n v="533186385.44996989"/>
    <n v="535437122.91273993"/>
    <n v="512068683.5256899"/>
    <n v="89202364.570290014"/>
    <n v="95692945.958029971"/>
    <n v="24696454.174569987"/>
    <n v="24212646.75088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.4029320652513224"/>
    <n v="-4.3484266188612004"/>
    <n v="49.023636520759929"/>
    <n v="50.64078237747357"/>
    <m/>
    <n v="2025"/>
    <n v="2"/>
    <d v="2026-08-03T00:00:00"/>
    <n v="1.0336597699512124"/>
    <s v="46 Daños Sin Autos Total"/>
    <m/>
    <m/>
    <m/>
    <m/>
    <n v="0"/>
    <m/>
    <m/>
    <m/>
    <m/>
    <m/>
    <n v="0"/>
    <m/>
    <x v="34"/>
    <x v="76"/>
  </r>
  <r>
    <n v="2026"/>
    <n v="6"/>
    <n v="61"/>
    <x v="76"/>
    <s v="Responsabilidad Civil y Riesgos Profesional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31892.13579999999"/>
    <n v="167087.35876"/>
    <n v="204706.66111000002"/>
    <n v="103265.40111000001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0"/>
    <n v="0"/>
    <n v="558940177.29368985"/>
    <n v="533186385.44996989"/>
    <n v="535437122.91273993"/>
    <n v="512068683.5256899"/>
    <n v="12032871.974339999"/>
    <n v="12141199.838969996"/>
    <n v="5707796.6931599993"/>
    <n v="3790374.52779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.063965114532412"/>
    <n v="98.233540866163978"/>
    <n v="64.429821230451893"/>
    <n v="161.8038151829922"/>
    <m/>
    <n v="2025"/>
    <n v="2"/>
    <d v="2026-08-03T00:00:00"/>
    <n v="1.0336597699512124"/>
    <s v="46 Responsabilidad Civil y Riesgos Profesionales"/>
    <m/>
    <m/>
    <m/>
    <m/>
    <n v="0"/>
    <m/>
    <m/>
    <m/>
    <m/>
    <m/>
    <n v="0"/>
    <m/>
    <x v="35"/>
    <x v="76"/>
  </r>
  <r>
    <n v="2026"/>
    <n v="6"/>
    <n v="61"/>
    <x v="76"/>
    <s v="RC General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64573.79909"/>
    <n v="91367.047480000008"/>
    <n v="98632.389569999999"/>
    <n v="55737.759590000001"/>
    <n v="0"/>
    <n v="0"/>
    <n v="0"/>
    <n v="0"/>
    <n v="0"/>
    <n v="0"/>
    <s v="RC General"/>
    <s v="Daños Sin Autos"/>
    <s v="Responsabilidad Civil y Riesgos Profesionales"/>
    <x v="36"/>
    <x v="0"/>
    <n v="0"/>
    <n v="0"/>
    <n v="558940177.29368985"/>
    <n v="533186385.44996989"/>
    <n v="535437122.91273993"/>
    <n v="512068683.5256899"/>
    <n v="8729513.125500001"/>
    <n v="9582692.5877899975"/>
    <n v="5055557.2443700004"/>
    <n v="2932303.75988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9.324848650565162"/>
    <n v="76.95793712472036"/>
    <n v="65.469162180412937"/>
    <n v="163.92307145476352"/>
    <m/>
    <n v="2025"/>
    <n v="2"/>
    <d v="2026-08-03T00:00:00"/>
    <n v="1.0336597699512124"/>
    <s v="47 RC General"/>
    <m/>
    <m/>
    <m/>
    <m/>
    <n v="0"/>
    <m/>
    <m/>
    <m/>
    <m/>
    <m/>
    <n v="0"/>
    <m/>
    <x v="36"/>
    <x v="76"/>
  </r>
  <r>
    <n v="2026"/>
    <n v="6"/>
    <n v="61"/>
    <x v="76"/>
    <s v="RC Aviones y Bar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8450.9367899999997"/>
    <n v="4002.3233700000001"/>
    <n v="13194.760880000002"/>
    <n v="903.71822999999995"/>
    <n v="0"/>
    <n v="0"/>
    <n v="0"/>
    <n v="0"/>
    <n v="0"/>
    <n v="0"/>
    <s v="RC Aviones y Barcos"/>
    <s v="Daños Sin Autos"/>
    <s v="Responsabilidad Civil y Riesgos Profesionales"/>
    <x v="37"/>
    <x v="0"/>
    <n v="0"/>
    <n v="0"/>
    <n v="558940177.29368985"/>
    <n v="533186385.44996989"/>
    <n v="535437122.91273993"/>
    <n v="512068683.5256899"/>
    <n v="1742271.2390899998"/>
    <n v="1292434.1434399998"/>
    <n v="183427.25303000005"/>
    <n v="515183.78324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1.15077440631688"/>
    <n v="1360.0525298687405"/>
    <n v="64.047669123049687"/>
    <n v="442.8729262217052"/>
    <m/>
    <n v="2025"/>
    <n v="2"/>
    <d v="2026-08-03T00:00:00"/>
    <n v="1.0336597699512124"/>
    <s v="48 RC Aviones y Barcos"/>
    <m/>
    <m/>
    <m/>
    <m/>
    <n v="0"/>
    <m/>
    <m/>
    <m/>
    <m/>
    <m/>
    <n v="0"/>
    <m/>
    <x v="37"/>
    <x v="76"/>
  </r>
  <r>
    <n v="2026"/>
    <n v="6"/>
    <n v="61"/>
    <x v="76"/>
    <s v="RC Viajero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97.82354000000001"/>
    <n v="966.65026"/>
    <n v="98.080629999999999"/>
    <n v="204.27025"/>
    <n v="0"/>
    <n v="0"/>
    <n v="0"/>
    <n v="0"/>
    <n v="0"/>
    <n v="0"/>
    <s v="RC Viajero"/>
    <s v="Daños Sin Autos"/>
    <s v="Responsabilidad Civil y Riesgos Profesionales"/>
    <x v="38"/>
    <x v="0"/>
    <n v="0"/>
    <n v="0"/>
    <n v="558940177.29368985"/>
    <n v="533186385.44996989"/>
    <n v="535437122.91273993"/>
    <n v="512068683.5256899"/>
    <n v="260336.58478"/>
    <n v="211800.12452000001"/>
    <n v="57019.792599999993"/>
    <n v="27834.5887100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9.535148524141491"/>
    <n v="-51.984868085293876"/>
    <n v="201.69480966833103"/>
    <n v="473.22126447683888"/>
    <m/>
    <n v="2025"/>
    <n v="2"/>
    <d v="2026-08-03T00:00:00"/>
    <n v="1.0336597699512124"/>
    <s v="49 RC Viajero"/>
    <m/>
    <m/>
    <m/>
    <m/>
    <n v="0"/>
    <m/>
    <m/>
    <m/>
    <m/>
    <m/>
    <n v="0"/>
    <m/>
    <x v="38"/>
    <x v="76"/>
  </r>
  <r>
    <n v="2026"/>
    <n v="6"/>
    <n v="61"/>
    <x v="76"/>
    <s v="RC Otr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58669.576380000006"/>
    <n v="70751.337650000001"/>
    <n v="92781.430030000003"/>
    <n v="46419.653039999997"/>
    <n v="0"/>
    <n v="0"/>
    <n v="0"/>
    <n v="0"/>
    <n v="0"/>
    <n v="0"/>
    <s v="RC Otros"/>
    <s v="Daños Sin Autos"/>
    <s v="Responsabilidad Civil y Riesgos Profesionales"/>
    <x v="39"/>
    <x v="0"/>
    <n v="0"/>
    <n v="0"/>
    <n v="558940177.29368985"/>
    <n v="533186385.44996989"/>
    <n v="535437122.91273993"/>
    <n v="512068683.5256899"/>
    <n v="1300751.0249699997"/>
    <n v="1054272.9832200001"/>
    <n v="411792.40316000005"/>
    <n v="315052.39594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7.076371516489619"/>
    <n v="99.875319942718832"/>
    <n v="63.234179901117869"/>
    <n v="152.41677396647773"/>
    <m/>
    <n v="2025"/>
    <n v="2"/>
    <d v="2026-08-03T00:00:00"/>
    <n v="1.0336597699512124"/>
    <s v="50 RC Otros"/>
    <m/>
    <m/>
    <m/>
    <m/>
    <n v="0"/>
    <m/>
    <m/>
    <m/>
    <m/>
    <m/>
    <n v="0"/>
    <m/>
    <x v="39"/>
    <x v="76"/>
  </r>
  <r>
    <n v="2026"/>
    <n v="6"/>
    <n v="61"/>
    <x v="76"/>
    <s v="Maritimo y Transport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653410.37121000001"/>
    <n v="619432.56391999999"/>
    <n v="775389.35224000004"/>
    <n v="947461.4826799999"/>
    <n v="0"/>
    <n v="0"/>
    <n v="0"/>
    <n v="0"/>
    <n v="0"/>
    <n v="0"/>
    <s v="Maritimo y Transportes"/>
    <s v="Daños Sin Autos"/>
    <s v="Maritimo y Transportes"/>
    <x v="40"/>
    <x v="0"/>
    <n v="0"/>
    <n v="0"/>
    <n v="558940177.29368985"/>
    <n v="533186385.44996989"/>
    <n v="535437122.91273993"/>
    <n v="512068683.5256899"/>
    <n v="14105050.96421"/>
    <n v="15962808.80302"/>
    <n v="3896017.91072"/>
    <n v="-67081.0965799982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.4853117625873304"/>
    <n v="-18.161385300146947"/>
    <n v="84.268679898992886"/>
    <n v="65.378126208135271"/>
    <m/>
    <n v="2025"/>
    <n v="2"/>
    <d v="2026-08-03T00:00:00"/>
    <n v="1.0336597699512124"/>
    <s v="51 Maritimo y Transportes"/>
    <m/>
    <m/>
    <m/>
    <m/>
    <n v="0"/>
    <m/>
    <m/>
    <m/>
    <m/>
    <m/>
    <n v="0"/>
    <m/>
    <x v="40"/>
    <x v="76"/>
  </r>
  <r>
    <n v="2026"/>
    <n v="6"/>
    <n v="61"/>
    <x v="76"/>
    <s v="MyT Carga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216024.51215999998"/>
    <n v="294597.33916000003"/>
    <n v="371397.10242000001"/>
    <n v="544293.70874000003"/>
    <n v="0"/>
    <n v="0"/>
    <n v="0"/>
    <n v="0"/>
    <n v="0"/>
    <n v="0"/>
    <s v="MyT Carga"/>
    <s v="Daños Sin Autos"/>
    <s v="Maritimo y Transportes"/>
    <x v="41"/>
    <x v="0"/>
    <n v="0"/>
    <n v="0"/>
    <n v="558940177.29368985"/>
    <n v="533186385.44996989"/>
    <n v="535437122.91273993"/>
    <n v="512068683.5256899"/>
    <n v="7315033.6216200003"/>
    <n v="7755472.2297"/>
    <n v="2759672.59131"/>
    <n v="3877269.61666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6.671261602035724"/>
    <n v="-31.765314120613841"/>
    <n v="58.165373599416348"/>
    <n v="54.124700401548132"/>
    <m/>
    <n v="2025"/>
    <n v="2"/>
    <d v="2026-08-03T00:00:00"/>
    <n v="1.0336597699512124"/>
    <s v="52 MyT Carga"/>
    <m/>
    <m/>
    <m/>
    <m/>
    <n v="0"/>
    <m/>
    <m/>
    <m/>
    <m/>
    <m/>
    <n v="0"/>
    <m/>
    <x v="41"/>
    <x v="76"/>
  </r>
  <r>
    <n v="2026"/>
    <n v="6"/>
    <n v="61"/>
    <x v="76"/>
    <s v="MyT Cas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437385.85905000003"/>
    <n v="324835.22476000001"/>
    <n v="403992.24981999997"/>
    <n v="403167.77393999998"/>
    <n v="0"/>
    <n v="0"/>
    <n v="0"/>
    <n v="0"/>
    <n v="0"/>
    <n v="0"/>
    <s v="MyT Cascos"/>
    <s v="Daños Sin Autos"/>
    <s v="Maritimo y Transportes"/>
    <x v="42"/>
    <x v="0"/>
    <n v="0"/>
    <n v="0"/>
    <n v="558940177.29368985"/>
    <n v="533186385.44996989"/>
    <n v="535437122.91273993"/>
    <n v="512068683.5256899"/>
    <n v="6790017.3425900005"/>
    <n v="8207336.5733200004"/>
    <n v="1136345.31941"/>
    <n v="-3944350.7132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648531227842192"/>
    <n v="0.20449944992941838"/>
    <n v="108.2659034288105"/>
    <n v="80.570731530824801"/>
    <m/>
    <n v="2025"/>
    <n v="2"/>
    <d v="2026-08-03T00:00:00"/>
    <n v="1.0336597699512124"/>
    <s v="53 MyT Cascos"/>
    <m/>
    <m/>
    <m/>
    <m/>
    <n v="0"/>
    <m/>
    <m/>
    <m/>
    <m/>
    <m/>
    <n v="0"/>
    <m/>
    <x v="42"/>
    <x v="76"/>
  </r>
  <r>
    <n v="2026"/>
    <n v="6"/>
    <n v="61"/>
    <x v="76"/>
    <s v="Incendio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379816.92487"/>
    <n v="1415413.95664"/>
    <n v="1919380.82495"/>
    <n v="1894069.3972400001"/>
    <n v="0"/>
    <n v="0"/>
    <n v="0"/>
    <n v="0"/>
    <n v="0"/>
    <n v="0"/>
    <s v="Incendio"/>
    <s v="Daños Sin Autos"/>
    <s v="Incendio"/>
    <x v="43"/>
    <x v="0"/>
    <n v="0"/>
    <n v="0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m/>
    <m/>
    <m/>
    <m/>
    <m/>
    <m/>
    <m/>
    <m/>
    <m/>
    <m/>
    <m/>
    <m/>
    <m/>
    <m/>
    <m/>
    <n v="0"/>
    <m/>
    <n v="0"/>
    <m/>
    <n v="0"/>
    <m/>
    <m/>
    <m/>
    <m/>
    <m/>
    <n v="-2.5149555437832816"/>
    <n v="1.3363516535816133"/>
    <n v="71.888647991778512"/>
    <n v="74.728727400511971"/>
    <m/>
    <n v="2025"/>
    <n v="2"/>
    <d v="2026-08-03T00:00:00"/>
    <n v="1.0336597699512124"/>
    <s v="54 Incendio"/>
    <m/>
    <m/>
    <m/>
    <m/>
    <n v="0"/>
    <m/>
    <m/>
    <m/>
    <m/>
    <m/>
    <n v="0"/>
    <m/>
    <x v="43"/>
    <x v="76"/>
  </r>
  <r>
    <n v="2026"/>
    <n v="6"/>
    <n v="61"/>
    <x v="76"/>
    <s v="Riesgos Catastrofi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49827.82430000001"/>
    <n v="222290.39027999999"/>
    <n v="1524375.65705"/>
    <n v="1546145.6481999999"/>
    <n v="0"/>
    <n v="0"/>
    <n v="0"/>
    <n v="0"/>
    <n v="0"/>
    <n v="0"/>
    <s v="Riesgos Catastroficos"/>
    <s v="Daños Sin Autos"/>
    <s v="Riesgos Catastroficos"/>
    <x v="44"/>
    <x v="0"/>
    <n v="0"/>
    <n v="0"/>
    <n v="558940177.29368985"/>
    <n v="533186385.44996989"/>
    <n v="535437122.91273993"/>
    <n v="512068683.5256899"/>
    <n v="23861872.30387"/>
    <n v="25393145.209070001"/>
    <n v="2047024.05226"/>
    <n v="2089187.47295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2.598155002888404"/>
    <n v="-1.4080168433901585"/>
    <n v="9.828799325616993"/>
    <n v="14.377066645615644"/>
    <m/>
    <n v="2025"/>
    <n v="2"/>
    <d v="2026-08-03T00:00:00"/>
    <n v="1.0336597699512124"/>
    <s v="55 Riesgos Catastroficos"/>
    <m/>
    <m/>
    <m/>
    <m/>
    <n v="0"/>
    <m/>
    <m/>
    <m/>
    <m/>
    <m/>
    <n v="0"/>
    <m/>
    <x v="44"/>
    <x v="76"/>
  </r>
  <r>
    <n v="2026"/>
    <n v="6"/>
    <n v="61"/>
    <x v="76"/>
    <s v="Terremoto y Erupcion Volcanica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5805.91172"/>
    <n v="49526.663369999995"/>
    <n v="842872.96394000005"/>
    <n v="903545.68696000008"/>
    <n v="0"/>
    <n v="0"/>
    <n v="0"/>
    <n v="0"/>
    <n v="0"/>
    <n v="0"/>
    <s v="Terremoto y Erupcion Volcanica"/>
    <s v="Daños Sin Autos"/>
    <s v="Riesgos Catastroficos"/>
    <x v="45"/>
    <x v="0"/>
    <n v="0"/>
    <n v="0"/>
    <n v="558940177.29368985"/>
    <n v="533186385.44996989"/>
    <n v="535437122.91273993"/>
    <n v="512068683.5256899"/>
    <n v="9433065.3521900009"/>
    <n v="9697566.7351200003"/>
    <n v="907474.54581000016"/>
    <n v="276437.41434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8.086055783894821"/>
    <n v="-6.7149590657817004"/>
    <n v="1.875242461938208"/>
    <n v="5.4813679136285378"/>
    <m/>
    <n v="2025"/>
    <n v="2"/>
    <d v="2026-08-03T00:00:00"/>
    <n v="1.0336597699512124"/>
    <s v="56 Terremoto y Erupcion Volcanica"/>
    <m/>
    <m/>
    <m/>
    <m/>
    <n v="0"/>
    <m/>
    <m/>
    <m/>
    <m/>
    <m/>
    <n v="0"/>
    <m/>
    <x v="45"/>
    <x v="76"/>
  </r>
  <r>
    <n v="2026"/>
    <n v="6"/>
    <n v="61"/>
    <x v="76"/>
    <s v="Huracan y Otros Riesgos Hidrometeorologi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34133.40079000001"/>
    <n v="172763.72691"/>
    <n v="681121.79021000001"/>
    <n v="642586.92946000001"/>
    <n v="0"/>
    <n v="0"/>
    <n v="0"/>
    <n v="0"/>
    <n v="0"/>
    <n v="0"/>
    <s v="Huracan y Otros Riesgos Hidrometeorologicos"/>
    <s v="Daños Sin Autos"/>
    <s v="Riesgos Catastroficos"/>
    <x v="46"/>
    <x v="0"/>
    <n v="0"/>
    <n v="0"/>
    <n v="558940177.29368985"/>
    <n v="533186385.44996989"/>
    <n v="535437122.91273993"/>
    <n v="512068683.5256899"/>
    <n v="14428806.951679999"/>
    <n v="15695578.629980002"/>
    <n v="1139589.9410999997"/>
    <n v="1835326.7404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.360206514949844"/>
    <n v="5.9968323324570028"/>
    <n v="19.693012720771229"/>
    <n v="26.885658420594165"/>
    <m/>
    <n v="2025"/>
    <n v="2"/>
    <d v="2026-08-03T00:00:00"/>
    <n v="1.0336597699512124"/>
    <s v="57 Huracan y Otros Riesgos Hidrometeorologicos"/>
    <m/>
    <m/>
    <m/>
    <m/>
    <n v="0"/>
    <m/>
    <m/>
    <m/>
    <m/>
    <m/>
    <n v="0"/>
    <m/>
    <x v="46"/>
    <x v="76"/>
  </r>
  <r>
    <n v="2026"/>
    <n v="6"/>
    <n v="61"/>
    <x v="76"/>
    <s v="Otros Riesgos Catastrofi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-111.48821000000001"/>
    <n v="0"/>
    <n v="380.90290000000005"/>
    <n v="13.031780000000001"/>
    <n v="0"/>
    <n v="0"/>
    <n v="0"/>
    <n v="0"/>
    <n v="0"/>
    <n v="0"/>
    <s v="Otros Riesgos Catastroficos"/>
    <s v="Daños Sin Autos"/>
    <s v="Riesgos Catastroficos"/>
    <x v="47"/>
    <x v="0"/>
    <n v="0"/>
    <n v="0"/>
    <n v="558940177.29368985"/>
    <n v="533186385.44996989"/>
    <n v="535437122.91273993"/>
    <n v="512068683.5256899"/>
    <n v="0"/>
    <n v="-0.15603"/>
    <n v="-40.434650000000005"/>
    <n v="-22576.6818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2822.8769976165959"/>
    <n v="-29.269456861578107"/>
    <m/>
    <m/>
    <n v="2025"/>
    <n v="2"/>
    <d v="2026-08-03T00:00:00"/>
    <n v="1.0336597699512124"/>
    <s v="58 Otros Riesgos Catastroficos"/>
    <m/>
    <m/>
    <m/>
    <m/>
    <n v="0"/>
    <m/>
    <m/>
    <m/>
    <m/>
    <m/>
    <n v="0"/>
    <m/>
    <x v="47"/>
    <x v="76"/>
  </r>
  <r>
    <n v="2026"/>
    <n v="6"/>
    <n v="61"/>
    <x v="76"/>
    <s v="Agricola y de Animale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4800.950880000004"/>
    <n v="154994.20110000001"/>
    <n v="95272.321430000011"/>
    <n v="80445.675060000009"/>
    <n v="0"/>
    <n v="0"/>
    <n v="0"/>
    <n v="0"/>
    <n v="0"/>
    <n v="0"/>
    <s v="Agricola y de Animales"/>
    <s v="Daños Sin Autos"/>
    <s v="Agricola y de Animales"/>
    <x v="48"/>
    <x v="0"/>
    <n v="0"/>
    <n v="0"/>
    <n v="558940177.29368985"/>
    <n v="533186385.44996989"/>
    <n v="535437122.91273993"/>
    <n v="512068683.5256899"/>
    <n v="305156.75800999999"/>
    <n v="265372.92543999996"/>
    <n v="295710.49171000003"/>
    <n v="147687.42582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7.546933605892178"/>
    <n v="18.430632049444085"/>
    <n v="36.527871219732489"/>
    <n v="192.66940203360633"/>
    <m/>
    <n v="2025"/>
    <n v="2"/>
    <d v="2026-08-03T00:00:00"/>
    <n v="1.0336597699512124"/>
    <s v="59 Agricola y de Animales"/>
    <m/>
    <m/>
    <m/>
    <m/>
    <n v="0"/>
    <m/>
    <m/>
    <m/>
    <m/>
    <m/>
    <n v="0"/>
    <m/>
    <x v="48"/>
    <x v="76"/>
  </r>
  <r>
    <n v="2026"/>
    <n v="6"/>
    <n v="61"/>
    <x v="76"/>
    <s v="AyA Agricola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3245.55313"/>
    <n v="146941.17063000001"/>
    <n v="76407.050140000007"/>
    <n v="73908.340150000004"/>
    <n v="0"/>
    <n v="0"/>
    <n v="0"/>
    <n v="0"/>
    <n v="0"/>
    <n v="0"/>
    <s v="AyA Agricola"/>
    <s v="Daños Sin Autos"/>
    <s v="Agricola y de Animales"/>
    <x v="49"/>
    <x v="0"/>
    <n v="0"/>
    <n v="0"/>
    <n v="558940177.29368985"/>
    <n v="533186385.44996989"/>
    <n v="535437122.91273993"/>
    <n v="512068683.5256899"/>
    <n v="204564.57133000001"/>
    <n v="156550.80340999999"/>
    <n v="222840.65741999997"/>
    <n v="135146.33537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7.374922911351518"/>
    <n v="3.3808227663194357"/>
    <n v="43.511106722592288"/>
    <n v="198.81541153782766"/>
    <m/>
    <n v="2025"/>
    <n v="2"/>
    <d v="2026-08-03T00:00:00"/>
    <n v="1.0336597699512124"/>
    <s v="60 AyA Agricola"/>
    <m/>
    <m/>
    <m/>
    <m/>
    <n v="0"/>
    <m/>
    <m/>
    <m/>
    <m/>
    <m/>
    <n v="0"/>
    <m/>
    <x v="49"/>
    <x v="76"/>
  </r>
  <r>
    <n v="2026"/>
    <n v="6"/>
    <n v="61"/>
    <x v="76"/>
    <s v="AyA Otr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64.41806000000003"/>
    <n v="7997.7456400000001"/>
    <n v="17024.790870000001"/>
    <n v="5618.2974800000002"/>
    <n v="0"/>
    <n v="0"/>
    <n v="0"/>
    <n v="0"/>
    <n v="0"/>
    <n v="0"/>
    <s v="AyA Otros"/>
    <s v="Daños Sin Autos"/>
    <s v="Agricola y de Animales"/>
    <x v="50"/>
    <x v="0"/>
    <n v="0"/>
    <n v="0"/>
    <n v="558940177.29368985"/>
    <n v="533186385.44996989"/>
    <n v="535437122.91273993"/>
    <n v="512068683.5256899"/>
    <n v="0"/>
    <n v="3.5"/>
    <n v="300.50299999999993"/>
    <n v="180.8066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5.443490248334527"/>
    <n v="203.024019831716"/>
    <n v="2.1405141642130494"/>
    <n v="142.35176525398222"/>
    <m/>
    <n v="2025"/>
    <n v="2"/>
    <d v="2026-08-03T00:00:00"/>
    <n v="1.0336597699512124"/>
    <s v="61 AyA Otros"/>
    <m/>
    <m/>
    <m/>
    <m/>
    <n v="0"/>
    <m/>
    <m/>
    <m/>
    <m/>
    <m/>
    <n v="0"/>
    <m/>
    <x v="50"/>
    <x v="76"/>
  </r>
  <r>
    <n v="2026"/>
    <n v="6"/>
    <n v="61"/>
    <x v="76"/>
    <s v="AyA Pecuario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190.9796899999999"/>
    <n v="55.284829999999999"/>
    <n v="1840.4804199999999"/>
    <n v="919.03743000000009"/>
    <n v="0"/>
    <n v="0"/>
    <n v="0"/>
    <n v="0"/>
    <n v="0"/>
    <n v="0"/>
    <s v="AyA Pecuario"/>
    <s v="Daños Sin Autos"/>
    <s v="Agricola y de Animales"/>
    <x v="51"/>
    <x v="0"/>
    <n v="0"/>
    <n v="0"/>
    <n v="558940177.29368985"/>
    <n v="533186385.44996989"/>
    <n v="535437122.91273993"/>
    <n v="512068683.5256899"/>
    <n v="100592.18668"/>
    <n v="108818.62203"/>
    <n v="72569.331290000016"/>
    <n v="12360.28377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54.261286504815"/>
    <n v="100.26174777234043"/>
    <n v="64.710261356651657"/>
    <n v="6.0155145150072933"/>
    <m/>
    <n v="2025"/>
    <n v="2"/>
    <d v="2026-08-03T00:00:00"/>
    <n v="1.0336597699512124"/>
    <s v="62 AyA Pecuario"/>
    <m/>
    <m/>
    <m/>
    <m/>
    <n v="0"/>
    <m/>
    <m/>
    <m/>
    <m/>
    <m/>
    <n v="0"/>
    <m/>
    <x v="51"/>
    <x v="76"/>
  </r>
  <r>
    <n v="2026"/>
    <n v="6"/>
    <n v="61"/>
    <x v="76"/>
    <s v="Divers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71073.38884999999"/>
    <n v="213388.28927000001"/>
    <n v="470617.53405999998"/>
    <n v="688554.85196"/>
    <n v="0"/>
    <n v="0"/>
    <n v="0"/>
    <n v="0"/>
    <n v="0"/>
    <n v="0"/>
    <s v="Diversos"/>
    <s v="Daños Sin Autos"/>
    <s v="Diversos"/>
    <x v="52"/>
    <x v="0"/>
    <n v="0"/>
    <n v="0"/>
    <n v="558940177.29368985"/>
    <n v="533186385.44996989"/>
    <n v="535437122.91273993"/>
    <n v="512068683.5256899"/>
    <n v="18731365.569540001"/>
    <n v="19037256.571589999"/>
    <n v="4255932.8630999988"/>
    <n v="5127603.96011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9.830001245503691"/>
    <n v="-31.651409801213713"/>
    <n v="36.350831932281871"/>
    <n v="30.990746585051486"/>
    <m/>
    <n v="2025"/>
    <n v="2"/>
    <d v="2026-08-03T00:00:00"/>
    <n v="1.0336597699512124"/>
    <s v="63 Diversos"/>
    <m/>
    <m/>
    <m/>
    <m/>
    <n v="0"/>
    <m/>
    <m/>
    <m/>
    <m/>
    <m/>
    <n v="0"/>
    <m/>
    <x v="52"/>
    <x v="76"/>
  </r>
  <r>
    <n v="2026"/>
    <n v="6"/>
    <n v="61"/>
    <x v="76"/>
    <s v="Miscelane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59896.607880000003"/>
    <n v="123747.01688"/>
    <n v="225914.644"/>
    <n v="393989.91638999997"/>
    <n v="0"/>
    <n v="0"/>
    <n v="0"/>
    <n v="0"/>
    <n v="0"/>
    <n v="0"/>
    <s v="Miscelaneos"/>
    <s v="Daños Sin Autos"/>
    <s v="Diversos"/>
    <x v="53"/>
    <x v="0"/>
    <n v="0"/>
    <n v="0"/>
    <n v="558940177.29368985"/>
    <n v="533186385.44996989"/>
    <n v="535437122.91273993"/>
    <n v="512068683.5256899"/>
    <n v="8825960.7029900011"/>
    <n v="9299326.5157200005"/>
    <n v="1450320.2206299996"/>
    <n v="1811773.94411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1.597533912204966"/>
    <n v="-42.659790364692171"/>
    <n v="26.512937284401982"/>
    <n v="31.408676144266128"/>
    <m/>
    <n v="2025"/>
    <n v="2"/>
    <d v="2026-08-03T00:00:00"/>
    <n v="1.0336597699512124"/>
    <s v="64 Miscelaneos"/>
    <m/>
    <m/>
    <m/>
    <m/>
    <n v="0"/>
    <m/>
    <m/>
    <m/>
    <m/>
    <m/>
    <n v="0"/>
    <m/>
    <x v="53"/>
    <x v="76"/>
  </r>
  <r>
    <n v="2026"/>
    <n v="6"/>
    <n v="61"/>
    <x v="76"/>
    <s v="Tecnicos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111176.78096999999"/>
    <n v="89641.272389999998"/>
    <n v="244702.89006000001"/>
    <n v="294564.93556999997"/>
    <n v="0"/>
    <n v="0"/>
    <n v="0"/>
    <n v="0"/>
    <n v="0"/>
    <n v="0"/>
    <s v="Tecnicos"/>
    <s v="Daños Sin Autos"/>
    <s v="Diversos"/>
    <x v="54"/>
    <x v="0"/>
    <n v="0"/>
    <n v="0"/>
    <n v="558940177.29368985"/>
    <n v="533186385.44996989"/>
    <n v="535437122.91273993"/>
    <n v="512068683.5256899"/>
    <n v="9905404.8665500041"/>
    <n v="9737930.0558699984"/>
    <n v="2805612.6424699998"/>
    <n v="3315830.0159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4.024099620436012"/>
    <n v="-16.927352678116304"/>
    <n v="45.433374711160937"/>
    <n v="30.431752583361295"/>
    <m/>
    <n v="2025"/>
    <n v="2"/>
    <d v="2026-08-03T00:00:00"/>
    <n v="1.0336597699512124"/>
    <s v="65 Tecnicos"/>
    <m/>
    <m/>
    <m/>
    <m/>
    <n v="0"/>
    <m/>
    <m/>
    <m/>
    <m/>
    <m/>
    <n v="0"/>
    <m/>
    <x v="54"/>
    <x v="76"/>
  </r>
  <r>
    <n v="2026"/>
    <n v="6"/>
    <n v="61"/>
    <x v="76"/>
    <s v="Credito"/>
    <n v="42"/>
    <s v="73475cb40a568e8da8a045ced110137e159f890ac4da883b6b17dc651b3a8049"/>
    <s v="62494afd1a4895e2be1120874c058412e30b56ad7bf55525b0ac454fd367add2"/>
    <x v="76"/>
    <n v="0"/>
    <n v="0"/>
    <n v="0"/>
    <n v="0"/>
    <n v="0"/>
    <n v="0"/>
    <n v="0"/>
    <n v="0"/>
    <n v="35563119.782749981"/>
    <n v="35274659.092"/>
    <n v="145.131"/>
    <n v="140.405"/>
    <n v="0"/>
    <n v="0"/>
    <n v="30492.466049999999"/>
    <n v="1675.5747099999999"/>
    <n v="24210.670959999999"/>
    <n v="28985.292079999999"/>
    <n v="0"/>
    <n v="0"/>
    <n v="0"/>
    <n v="0"/>
    <n v="0"/>
    <n v="0"/>
    <s v="Credito"/>
    <s v="Daños Sin Autos"/>
    <s v="Credito"/>
    <x v="55"/>
    <x v="0"/>
    <n v="0"/>
    <n v="0"/>
    <n v="558940177.29368985"/>
    <n v="533186385.44996989"/>
    <n v="535437122.91273993"/>
    <n v="512068683.5256899"/>
    <n v="1017944.68563"/>
    <n v="1407067.05657"/>
    <n v="418071.25066000002"/>
    <n v="857804.92930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19.8213346153932"/>
    <n v="-16.472565143804474"/>
    <n v="125.94638992194209"/>
    <n v="5.780775661585122"/>
    <m/>
    <n v="2025"/>
    <n v="2"/>
    <d v="2026-08-03T00:00:00"/>
    <n v="1.0336597699512124"/>
    <s v="66 Credito"/>
    <m/>
    <m/>
    <m/>
    <m/>
    <n v="0"/>
    <m/>
    <m/>
    <m/>
    <m/>
    <m/>
    <n v="0"/>
    <m/>
    <x v="55"/>
    <x v="76"/>
  </r>
  <r>
    <n v="2026"/>
    <n v="6"/>
    <n v="201.1"/>
    <x v="77"/>
    <s v="Total General"/>
    <n v="201.1"/>
    <m/>
    <m/>
    <x v="77"/>
    <n v="558940177.2936902"/>
    <n v="533186385.44996989"/>
    <n v="1050755142.5384101"/>
    <n v="977669311.23042965"/>
    <n v="290994775.94424993"/>
    <n v="269811598.98249996"/>
    <n v="614765654.44330966"/>
    <n v="549559909.80661988"/>
    <n v="35563119.782749981"/>
    <n v="35274659.092"/>
    <n v="145.131"/>
    <n v="140.405"/>
    <n v="850155.00612999988"/>
    <n v="1119627.7672799998"/>
    <n v="258403837.35331997"/>
    <n v="239673606.31436005"/>
    <n v="328235694.59077001"/>
    <n v="309531926.32808"/>
    <n v="120162468.09404999"/>
    <n v="109698882.03178002"/>
    <n v="80258205.491139993"/>
    <n v="78054151.034270003"/>
    <n v="52600039.880929992"/>
    <n v="48896985.221610002"/>
    <s v="Total General"/>
    <s v="Totales"/>
    <s v="Total General"/>
    <x v="0"/>
    <x v="0"/>
    <n v="558940177.2936902"/>
    <n v="533186385.44996989"/>
    <n v="558940177.29368985"/>
    <n v="533186385.44996989"/>
    <n v="535437122.91273993"/>
    <n v="512068683.5256899"/>
    <n v="558940177.29368985"/>
    <n v="533186385.44996989"/>
    <n v="290994775.94425023"/>
    <n v="269811598.98249996"/>
    <n v="558940177.2936902"/>
    <n v="533186385.44996989"/>
    <n v="100.00000000000007"/>
    <n v="100"/>
    <n v="25753791.843720317"/>
    <n v="4.8301668134279163"/>
    <n v="100"/>
    <n v="100"/>
    <n v="100"/>
    <n v="100"/>
    <n v="100.00000000000007"/>
    <n v="104.38950781990897"/>
    <n v="100"/>
    <n v="104.12399793302738"/>
    <n v="21.498269935766622"/>
    <n v="14.358997393914139"/>
    <n v="9.41067434722836"/>
    <n v="10463586.062269971"/>
    <n v="9.5384618953898261"/>
    <n v="2204054.4568699896"/>
    <n v="2.8237504702373739"/>
    <n v="3703054.6593199894"/>
    <n v="7.5731758155171969"/>
    <n v="7.8510994492582586"/>
    <n v="52.061882069957065"/>
    <n v="50.603617486369032"/>
    <n v="99.999999999999901"/>
    <n v="7.8148909790229482"/>
    <n v="6.0425974420698303"/>
    <n v="78.725087372196569"/>
    <n v="77.430980757805415"/>
    <m/>
    <n v="2025"/>
    <n v="2"/>
    <d v="2026-08-03T00:00:00"/>
    <n v="1.0336597699512124"/>
    <s v="10 Total General"/>
    <n v="4.8301668134279163"/>
    <n v="1.416510403975366"/>
    <n v="7.851099449258264"/>
    <n v="4.3390703445377596"/>
    <n v="2.9546202609819474"/>
    <n v="5.5385647501040629E-2"/>
    <m/>
    <m/>
    <m/>
    <m/>
    <n v="2.7715910979623253"/>
    <n v="5.5428588326271115E-2"/>
    <x v="0"/>
    <x v="77"/>
  </r>
  <r>
    <n v="2026"/>
    <n v="6"/>
    <n v="201.1"/>
    <x v="77"/>
    <s v="Total General Sin Pensiones"/>
    <n v="201.1"/>
    <m/>
    <m/>
    <x v="77"/>
    <n v="535437122.91273987"/>
    <n v="512068683.52568996"/>
    <n v="1002542361.9853899"/>
    <n v="936903561.01277018"/>
    <n v="272087211.59835988"/>
    <n v="252694789.22597003"/>
    <n v="577868724.40377009"/>
    <n v="516191976.54602998"/>
    <n v="35563119.782749981"/>
    <n v="35274659.092"/>
    <n v="145.131"/>
    <n v="140.405"/>
    <n v="850155.00612999999"/>
    <n v="1119627.7672800003"/>
    <n v="239496273.00743002"/>
    <n v="222556796.55783001"/>
    <n v="328814503.54325002"/>
    <n v="311537804.31302994"/>
    <n v="120162468.09404999"/>
    <n v="109698882.03178"/>
    <n v="80258205.491139993"/>
    <n v="78054151.034270003"/>
    <n v="29083763.425419997"/>
    <n v="27777417.826519996"/>
    <s v="Total General Sin Pensiones"/>
    <s v="Totales"/>
    <s v="Total General Sin Pensiones"/>
    <x v="1"/>
    <x v="0"/>
    <n v="535437122.91273987"/>
    <n v="512068683.52568996"/>
    <n v="558940177.29368985"/>
    <n v="533186385.44996989"/>
    <n v="535437122.91273993"/>
    <n v="512068683.5256899"/>
    <n v="535437122.91273993"/>
    <n v="512068683.5256899"/>
    <n v="272087211.59836"/>
    <n v="252694789.22596997"/>
    <n v="535437122.91273987"/>
    <n v="512068683.52568996"/>
    <n v="99.999999999999986"/>
    <n v="100.00000000000003"/>
    <n v="23368439.387049913"/>
    <n v="4.5635361307693634"/>
    <n v="100"/>
    <n v="100"/>
    <n v="100"/>
    <n v="100"/>
    <n v="95.795067999092765"/>
    <n v="99.999999999999986"/>
    <n v="96.039339619210622"/>
    <n v="100.00000000000003"/>
    <n v="22.441938175742223"/>
    <n v="14.989286707380515"/>
    <n v="5.4317794155187427"/>
    <n v="10463586.062269986"/>
    <n v="9.5384618953898492"/>
    <n v="2204054.4568699896"/>
    <n v="2.8237504702373739"/>
    <n v="1306345.5989000015"/>
    <n v="4.7029050974377817"/>
    <n v="7.6742470360353865"/>
    <n v="50.815903484283041"/>
    <n v="49.347831131972079"/>
    <n v="99.999999999999957"/>
    <n v="7.6113049395004184"/>
    <n v="5.5456188594243949"/>
    <n v="72.836286242443165"/>
    <n v="71.438134787072983"/>
    <m/>
    <n v="2025"/>
    <n v="2"/>
    <d v="2026-08-03T00:00:00"/>
    <n v="1.0336597699512124"/>
    <s v="11 Total General Sin Pensiones"/>
    <n v="4.5635361307693634"/>
    <n v="1.1585621985700798"/>
    <n v="7.6742470360353794"/>
    <n v="4.1679768973861497"/>
    <n v="2.819050657281414"/>
    <n v="5.9716920938892824E-2"/>
    <m/>
    <m/>
    <m/>
    <m/>
    <n v="2.6560244241318602"/>
    <n v="5.9513718197744002E-2"/>
    <x v="1"/>
    <x v="77"/>
  </r>
  <r>
    <n v="2026"/>
    <n v="6"/>
    <n v="201.1"/>
    <x v="77"/>
    <s v="Vida Total"/>
    <n v="201.1"/>
    <m/>
    <m/>
    <x v="77"/>
    <n v="229504437.01060998"/>
    <n v="215530450.89256996"/>
    <n v="433053396.83063996"/>
    <n v="398294901.53829992"/>
    <n v="107972465.57321"/>
    <n v="106915701.13472"/>
    <n v="221490787.50949997"/>
    <n v="215021434.45343992"/>
    <n v="35563119.782749981"/>
    <n v="35274659.092"/>
    <n v="145.131"/>
    <n v="140.405"/>
    <n v="304289.62419000006"/>
    <n v="585447.90535000002"/>
    <n v="102078857.11994998"/>
    <n v="101781563.10433999"/>
    <n v="119901728.68562002"/>
    <n v="115873875.58858001"/>
    <n v="120162468.09404998"/>
    <n v="109698882.03178"/>
    <n v="80258205.491140008"/>
    <n v="78054151.034270003"/>
    <n v="29083763.425420001"/>
    <n v="27777417.826520003"/>
    <s v="Vida Total"/>
    <s v="Totales"/>
    <s v="Vida Total"/>
    <x v="2"/>
    <x v="0"/>
    <n v="467881615.43383992"/>
    <n v="445975128.58558989"/>
    <n v="558940177.29368985"/>
    <n v="533186385.44996989"/>
    <n v="535437122.91273993"/>
    <n v="512068683.5256899"/>
    <n v="229504437.01060998"/>
    <n v="215530450.89256996"/>
    <n v="107972465.57320999"/>
    <n v="106915701.13472"/>
    <n v="229504437.01060998"/>
    <n v="215530450.89256996"/>
    <n v="100"/>
    <n v="100"/>
    <n v="13973986.118040025"/>
    <n v="6.4835321691992798"/>
    <n v="100"/>
    <n v="100"/>
    <n v="49.051817690636042"/>
    <n v="48.327908234731559"/>
    <n v="41.06064411433767"/>
    <n v="42.863004298641485"/>
    <n v="40.423097208432694"/>
    <n v="42.09014490177411"/>
    <n v="52.357361652443721"/>
    <n v="34.970219546313032"/>
    <n v="12.672418801243246"/>
    <n v="10463586.062269971"/>
    <n v="9.5384618953898261"/>
    <n v="2204054.4568700045"/>
    <n v="2.8237504702373961"/>
    <n v="1306345.5988999978"/>
    <n v="4.7029050974377817"/>
    <n v="0.98840902437558054"/>
    <n v="47.045916401266979"/>
    <n v="49.60584487804536"/>
    <n v="100.00000000000003"/>
    <n v="0.29209024359866387"/>
    <n v="3.4760666082674696"/>
    <n v="85.135434024974515"/>
    <n v="87.838231514516721"/>
    <m/>
    <n v="2025"/>
    <n v="2"/>
    <d v="2026-08-03T00:00:00"/>
    <n v="1.0336597699512124"/>
    <s v="12 Vida Total"/>
    <n v="6.4835321691992798"/>
    <n v="3.0160360930223495"/>
    <n v="0.98840902437558609"/>
    <n v="-2.3001455990280748"/>
    <n v="1.217703619581469"/>
    <n v="9.7569480717804857E-2"/>
    <m/>
    <m/>
    <m/>
    <m/>
    <n v="1.1291247365410544"/>
    <n v="9.5783249667252379E-2"/>
    <x v="2"/>
    <x v="77"/>
  </r>
  <r>
    <n v="2026"/>
    <n v="6"/>
    <n v="201.1"/>
    <x v="77"/>
    <s v="Vida Individual"/>
    <n v="201.1"/>
    <m/>
    <m/>
    <x v="77"/>
    <n v="171635604.89680001"/>
    <n v="160803690.49424002"/>
    <n v="329748149.32043004"/>
    <n v="301225366.88621002"/>
    <n v="79251984.917570025"/>
    <n v="77260926.294649988"/>
    <n v="160963771.25735998"/>
    <n v="155486901.02307001"/>
    <n v="35563119.782749981"/>
    <n v="35274659.092"/>
    <n v="145.131"/>
    <n v="140.405"/>
    <n v="-17128.548300000002"/>
    <n v="2615.3894100000002"/>
    <n v="78925385.738590002"/>
    <n v="76877905.275509983"/>
    <n v="77905657.588070005"/>
    <n v="75934215.349839985"/>
    <n v="87409235.299079999"/>
    <n v="81099413.315239981"/>
    <n v="58719135.70003999"/>
    <n v="55133173.473579995"/>
    <n v="25507233.897679999"/>
    <n v="24571103.705419999"/>
    <s v="Vida Individual"/>
    <s v="Vida"/>
    <s v="Vida"/>
    <x v="3"/>
    <x v="0"/>
    <n v="446052115.78224003"/>
    <n v="424372077.33118993"/>
    <n v="558940177.29368985"/>
    <n v="533186385.44996989"/>
    <n v="535437122.91273993"/>
    <n v="512068683.5256899"/>
    <n v="171635604.89679998"/>
    <n v="160803690.49424002"/>
    <n v="79251984.91757001"/>
    <n v="77260926.294649988"/>
    <n v="226782829.50181004"/>
    <n v="214052973.11203998"/>
    <n v="100.00000000000003"/>
    <n v="100"/>
    <n v="10831914.402559996"/>
    <n v="6.7361105763601881"/>
    <n v="75.68280423780061"/>
    <n v="75.123315577621923"/>
    <n v="38.478823174239011"/>
    <n v="37.892146793801665"/>
    <n v="30.707330027309109"/>
    <n v="32.055230680143076"/>
    <n v="30.159001595386499"/>
    <n v="31.402758197801933"/>
    <n v="50.927216035179235"/>
    <n v="34.211512078362922"/>
    <n v="14.861271886457844"/>
    <n v="6309821.9838400185"/>
    <n v="7.7803546609064078"/>
    <n v="3585962.2264599949"/>
    <n v="6.5041825103327344"/>
    <n v="936130.19226000085"/>
    <n v="3.8098825493683597"/>
    <n v="2.5770576647330623"/>
    <n v="46.174559739642696"/>
    <n v="48.046737022753511"/>
    <n v="100.00000000000003"/>
    <n v="2.663288568727773"/>
    <n v="2.5962502267881549"/>
    <n v="101.30892695356204"/>
    <n v="101.24277299939466"/>
    <m/>
    <n v="2025"/>
    <n v="2"/>
    <d v="2026-08-03T00:00:00"/>
    <n v="1.0336597699512124"/>
    <s v="13 Vida Individual"/>
    <n v="6.7361105763601881"/>
    <n v="3.2603896167865889"/>
    <n v="2.5770576647330583"/>
    <n v="-0.76322921073480854"/>
    <n v="0.92721940969975192"/>
    <n v="0.13007216584192957"/>
    <m/>
    <m/>
    <m/>
    <m/>
    <n v="0.8539426734092106"/>
    <n v="0.12517176199814434"/>
    <x v="3"/>
    <x v="77"/>
  </r>
  <r>
    <n v="2026"/>
    <n v="6"/>
    <n v="201.1"/>
    <x v="77"/>
    <s v="Vida Gpo y Col"/>
    <n v="201.1"/>
    <m/>
    <m/>
    <x v="77"/>
    <n v="57868832.113810003"/>
    <n v="54726760.398330003"/>
    <n v="103305247.51020999"/>
    <n v="97069534.652089983"/>
    <n v="28720480.655640002"/>
    <n v="29654774.840070002"/>
    <n v="60527016.252140008"/>
    <n v="59534533.430369996"/>
    <n v="35563119.782749981"/>
    <n v="35274659.092"/>
    <n v="145.131"/>
    <n v="140.405"/>
    <n v="321418.17249000003"/>
    <n v="582832.51593999972"/>
    <n v="23153471.381359998"/>
    <n v="24903657.828830004"/>
    <n v="41996071.097550012"/>
    <n v="39939660.238739997"/>
    <n v="32753232.794969998"/>
    <n v="28599468.716539994"/>
    <n v="21539069.791099999"/>
    <n v="22920977.560690001"/>
    <n v="3576529.5277400003"/>
    <n v="3206314.1210999996"/>
    <s v="Vida Gpo y Col"/>
    <s v="Vida"/>
    <s v="Vida"/>
    <x v="4"/>
    <x v="0"/>
    <n v="467881615.43384004"/>
    <n v="445975128.58559006"/>
    <n v="558940177.29368985"/>
    <n v="533186385.44996989"/>
    <n v="535437122.91273993"/>
    <n v="512068683.5256899"/>
    <n v="57868832.11381001"/>
    <n v="54726760.39833001"/>
    <n v="28720480.655640002"/>
    <n v="29654774.840070006"/>
    <n v="229504437.01060998"/>
    <n v="215530450.89257002"/>
    <n v="99.999999999999986"/>
    <n v="99.999999999999986"/>
    <n v="3142071.7154799998"/>
    <n v="5.7413808027560131"/>
    <n v="25.21468990646779"/>
    <n v="25.39166051557525"/>
    <n v="12.368263724179783"/>
    <n v="12.271258393241771"/>
    <n v="10.35331408702856"/>
    <n v="10.807773618498407"/>
    <n v="10.264095613046207"/>
    <n v="10.687386703972187"/>
    <n v="56.599090734291245"/>
    <n v="37.220501959914003"/>
    <n v="6.1804073057947297"/>
    <n v="4153764.0784300044"/>
    <n v="14.523920425234159"/>
    <n v="-1381907.7695900016"/>
    <n v="-6.029008867230889"/>
    <n v="370215.40664000064"/>
    <n v="11.546448434471856"/>
    <n v="-3.1505691392657798"/>
    <n v="49.630309799851752"/>
    <n v="54.186972925543245"/>
    <n v="100"/>
    <n v="-7.0278288414478691"/>
    <n v="5.1487940721522962"/>
    <n v="55.132470196029217"/>
    <n v="62.35320400816623"/>
    <m/>
    <n v="2025"/>
    <n v="2"/>
    <d v="2026-08-03T00:00:00"/>
    <n v="1.0336597699512124"/>
    <s v="14 Vida Gpo y Col"/>
    <n v="5.7413808027560131"/>
    <n v="2.2980519090405225"/>
    <n v="-3.1505691392657833"/>
    <n v="-6.3043433863103768"/>
    <n v="0.29048420988171736"/>
    <n v="7.9581638627478829E-2"/>
    <m/>
    <m/>
    <m/>
    <m/>
    <n v="0.27518206313184346"/>
    <n v="8.2737324875280918E-2"/>
    <x v="4"/>
    <x v="77"/>
  </r>
  <r>
    <n v="2026"/>
    <n v="6"/>
    <n v="201.1"/>
    <x v="77"/>
    <s v="Pensiones Total"/>
    <n v="201.1"/>
    <m/>
    <m/>
    <x v="77"/>
    <n v="23503054.38095"/>
    <n v="21117701.924279999"/>
    <n v="48212780.553020008"/>
    <n v="40765750.217660002"/>
    <n v="18907564.34589"/>
    <n v="17116809.756529998"/>
    <n v="36896930.03954"/>
    <n v="33367933.260590006"/>
    <n v="35563119.782749981"/>
    <n v="35274659.092"/>
    <n v="145.131"/>
    <n v="140.405"/>
    <n v="0"/>
    <n v="0"/>
    <n v="18907564.34589"/>
    <n v="17116809.756529998"/>
    <n v="-578808.95247999998"/>
    <n v="-2005877.9849499997"/>
    <n v="0"/>
    <n v="0"/>
    <n v="0"/>
    <n v="0"/>
    <n v="23516276.455510002"/>
    <n v="21119567.395090003"/>
    <s v="Pensiones Total"/>
    <s v="Totales"/>
    <s v="Pensiones Total"/>
    <x v="5"/>
    <x v="0"/>
    <n v="23503054.38095"/>
    <n v="21117701.924279999"/>
    <n v="558940177.29368985"/>
    <n v="533186385.44996989"/>
    <n v="535437122.91273993"/>
    <n v="512068683.5256899"/>
    <n v="23503054.380949996"/>
    <n v="21117701.924279999"/>
    <n v="18907564.34589"/>
    <n v="17116809.756529998"/>
    <n v="23503054.38095"/>
    <n v="21117701.924279999"/>
    <n v="100.00000000000003"/>
    <n v="100"/>
    <n v="2385352.4566700011"/>
    <n v="11.295511534460335"/>
    <n v="100"/>
    <n v="100"/>
    <n v="100"/>
    <n v="100"/>
    <n v="4.2049320009072346"/>
    <n v="4.3895078199089097"/>
    <n v="3.9606603807893972"/>
    <n v="4.1239979330273862"/>
    <m/>
    <m/>
    <n v="100.05625683515721"/>
    <n v="0"/>
    <m/>
    <n v="0"/>
    <m/>
    <n v="2396709.0604199991"/>
    <n v="11.34828671243142"/>
    <n v="10.461964670004221"/>
    <n v="80.447264595597431"/>
    <n v="81.054320294435115"/>
    <n v="100"/>
    <n v="10.461964670004221"/>
    <n v="-71.144358888089215"/>
    <n v="-3266.6330167972524"/>
    <n v="-853.33254988371914"/>
    <m/>
    <n v="2025"/>
    <n v="2"/>
    <d v="2026-08-03T00:00:00"/>
    <n v="1.0336597699512124"/>
    <s v="15 Pensiones Total"/>
    <n v="11.295511534460335"/>
    <n v="7.6713196835679938"/>
    <n v="10.461964670004212"/>
    <n v="6.8649161756753827"/>
    <n v="0.135569603700533"/>
    <n v="0.33099666691635554"/>
    <m/>
    <m/>
    <m/>
    <m/>
    <n v="0.11556667383046468"/>
    <n v="0.34155049806833659"/>
    <x v="5"/>
    <x v="77"/>
  </r>
  <r>
    <n v="2026"/>
    <n v="6"/>
    <n v="201.1"/>
    <x v="77"/>
    <s v="Pensiones IMSS"/>
    <n v="201.1"/>
    <m/>
    <m/>
    <x v="77"/>
    <n v="15487361.552389998"/>
    <n v="14217315.86098"/>
    <n v="34627652.483819999"/>
    <n v="29752964.428940002"/>
    <n v="14631956.40845"/>
    <n v="13375823.81703"/>
    <n v="28638409.988329999"/>
    <n v="26130387.474610001"/>
    <n v="35563119.782749981"/>
    <n v="35274659.092"/>
    <n v="145.131"/>
    <n v="140.405"/>
    <n v="0"/>
    <n v="0"/>
    <n v="14631956.40845"/>
    <n v="13375823.81703"/>
    <n v="-476725.05858999991"/>
    <n v="-1625970.5408499998"/>
    <n v="0"/>
    <n v="0"/>
    <n v="0"/>
    <n v="0"/>
    <n v="15487392.72721"/>
    <n v="14217328.315479999"/>
    <s v="Pensiones IMSS"/>
    <s v="Pensiones"/>
    <s v="Pensiones IMSS"/>
    <x v="6"/>
    <x v="0"/>
    <n v="23503054.38095"/>
    <n v="21117701.924279999"/>
    <n v="558940177.29368985"/>
    <n v="533186385.44996989"/>
    <n v="535437122.91273993"/>
    <n v="512068683.5256899"/>
    <n v="15487361.55239"/>
    <n v="14217315.860979998"/>
    <n v="14631956.40845"/>
    <n v="13375823.81703"/>
    <n v="23503054.38095"/>
    <n v="21117701.924279999"/>
    <n v="99.999999999999986"/>
    <n v="100.00000000000003"/>
    <n v="1270045.6914099976"/>
    <n v="8.9330904921067997"/>
    <n v="65.895101553026294"/>
    <n v="67.32416203220339"/>
    <n v="65.895101553026294"/>
    <n v="67.32416203220339"/>
    <n v="2.7708442122335231"/>
    <n v="2.8924706356070069"/>
    <n v="2.6664814123079377"/>
    <n v="2.7764470506360763"/>
    <m/>
    <m/>
    <n v="100.00020129200121"/>
    <n v="0"/>
    <m/>
    <n v="0"/>
    <m/>
    <n v="1270064.4117300007"/>
    <n v="8.9332143392028218"/>
    <n v="9.3910671118492282"/>
    <n v="94.476753570668777"/>
    <n v="94.081217213021844"/>
    <n v="100"/>
    <n v="9.3910671118492282"/>
    <n v="-70.680584511648959"/>
    <n v="-3069.2652179280531"/>
    <n v="-822.63629512239459"/>
    <m/>
    <n v="2025"/>
    <n v="2"/>
    <d v="2026-08-03T00:00:00"/>
    <n v="1.0336597699512124"/>
    <s v="16 Pensiones IMSS"/>
    <n v="8.9330904921067997"/>
    <n v="5.3858277731446682"/>
    <n v="9.3910671118492282"/>
    <n v="5.8288909870337369"/>
    <n v="9.7369557832258202E-2"/>
    <n v="0.33232320620780753"/>
    <m/>
    <m/>
    <m/>
    <m/>
    <n v="8.4346568315064818E-2"/>
    <n v="0.3414683912104276"/>
    <x v="6"/>
    <x v="77"/>
  </r>
  <r>
    <n v="2026"/>
    <n v="6"/>
    <n v="201.1"/>
    <x v="77"/>
    <s v="IMSS Incapacidad Permanente RT"/>
    <n v="201.1"/>
    <m/>
    <m/>
    <x v="77"/>
    <n v="2766789.34473"/>
    <n v="2418806.0723000001"/>
    <n v="6328045.6533599999"/>
    <n v="5072586.8554199999"/>
    <n v="1747219.49437"/>
    <n v="1544910.9667199999"/>
    <n v="3413276.6328700003"/>
    <n v="2982724.9506700002"/>
    <n v="35563119.782749981"/>
    <n v="35274659.092"/>
    <n v="145.131"/>
    <n v="140.405"/>
    <n v="0"/>
    <n v="0"/>
    <n v="1747219.49437"/>
    <n v="1544910.9667199999"/>
    <n v="-361332.53391"/>
    <n v="-592210.90128000011"/>
    <n v="0"/>
    <n v="0"/>
    <n v="0"/>
    <n v="0"/>
    <n v="2766789.34473"/>
    <n v="2418817.38931"/>
    <s v="IMSS Incapacidad Permanente RT"/>
    <s v="Pensiones"/>
    <s v="Pensiones IMSS"/>
    <x v="7"/>
    <x v="0"/>
    <n v="23503054.38095"/>
    <n v="21117701.924279999"/>
    <n v="558940177.29368985"/>
    <n v="533186385.44996989"/>
    <n v="535437122.91273993"/>
    <n v="512068683.5256899"/>
    <n v="2766789.34473"/>
    <n v="2418806.0723000001"/>
    <n v="1747219.49437"/>
    <n v="1544910.9667199999"/>
    <n v="23503054.38095"/>
    <n v="21117701.924279999"/>
    <n v="100"/>
    <n v="100"/>
    <n v="347983.2724299999"/>
    <n v="14.386571805614356"/>
    <n v="11.772041624396588"/>
    <n v="11.45392657294299"/>
    <n v="11.772041624396588"/>
    <n v="11.45392657294299"/>
    <n v="0.49500634542437211"/>
    <n v="0.5167346876658202"/>
    <n v="0.45365113181926181"/>
    <n v="0.47235969511864345"/>
    <m/>
    <m/>
    <n v="100"/>
    <n v="0"/>
    <m/>
    <n v="0"/>
    <m/>
    <n v="347971.95542000001"/>
    <n v="14.386036620948218"/>
    <n v="13.095157715109051"/>
    <n v="63.14971169373591"/>
    <n v="63.870807354595868"/>
    <n v="100"/>
    <n v="13.095157715109051"/>
    <n v="-38.985835429739879"/>
    <n v="-483.54890036145878"/>
    <n v="-260.87175419784427"/>
    <m/>
    <n v="2025"/>
    <n v="2"/>
    <d v="2026-08-03T00:00:00"/>
    <n v="1.0336597699512124"/>
    <s v="17 IMSS Incapacidad Permanente RT"/>
    <n v="14.386571805614356"/>
    <n v="10.661723645308632"/>
    <n v="13.095157715109062"/>
    <n v="9.4123627549585525"/>
    <n v="1.7793842868727847E-2"/>
    <n v="0.47095384435981258"/>
    <m/>
    <m/>
    <m/>
    <m/>
    <n v="1.4380257629677335E-2"/>
    <n v="0.47186353324472136"/>
    <x v="7"/>
    <x v="77"/>
  </r>
  <r>
    <n v="2026"/>
    <n v="6"/>
    <n v="201.1"/>
    <x v="77"/>
    <s v="IMSS Invalidez (invalidez y vida)"/>
    <n v="201.1"/>
    <m/>
    <m/>
    <x v="77"/>
    <n v="4455307.3928299993"/>
    <n v="4188149.27978"/>
    <n v="10160053.767549999"/>
    <n v="9077756.8898600005"/>
    <n v="3378460.9141500001"/>
    <n v="2984166.0575399995"/>
    <n v="6618760.6232999992"/>
    <n v="5766135.5232999995"/>
    <n v="35563119.782749981"/>
    <n v="35274659.092"/>
    <n v="145.131"/>
    <n v="140.405"/>
    <n v="0"/>
    <n v="0"/>
    <n v="3378460.9141500001"/>
    <n v="2984166.05754"/>
    <n v="867898.64213000005"/>
    <n v="748948.80304999999"/>
    <n v="0"/>
    <n v="0"/>
    <n v="0"/>
    <n v="0"/>
    <n v="4455314.8201000001"/>
    <n v="4188149.2797800004"/>
    <s v="IMSS Invalidez (invalidez y vida)"/>
    <s v="Pensiones"/>
    <s v="Pensiones IMSS"/>
    <x v="8"/>
    <x v="0"/>
    <n v="23503054.38095"/>
    <n v="21117701.924279999"/>
    <n v="558940177.29368985"/>
    <n v="533186385.44996989"/>
    <n v="535437122.91273993"/>
    <n v="512068683.5256899"/>
    <n v="4455307.3928300003"/>
    <n v="4188149.27978"/>
    <n v="3378460.9141500005"/>
    <n v="2984166.05754"/>
    <n v="23503054.38095"/>
    <n v="21117701.924279999"/>
    <n v="99.999999999999972"/>
    <n v="100"/>
    <n v="267158.11304999935"/>
    <n v="6.3789061755705312"/>
    <n v="18.956291044627683"/>
    <n v="19.832410244244858"/>
    <n v="18.956291044627683"/>
    <n v="19.832410244244858"/>
    <n v="0.79709914832066187"/>
    <n v="0.83208787776862458"/>
    <n v="0.78549441509942375"/>
    <n v="0.81788818854216949"/>
    <m/>
    <m/>
    <n v="100.00016670611799"/>
    <n v="0"/>
    <m/>
    <n v="0"/>
    <m/>
    <n v="267165.54031999968"/>
    <n v="6.3790835157154113"/>
    <n v="13.212899316167338"/>
    <n v="75.830029586443658"/>
    <n v="71.252619192617587"/>
    <n v="99.999999999999986"/>
    <n v="13.212899316167338"/>
    <n v="15.88223902563055"/>
    <n v="389.26906324666771"/>
    <n v="398.44726974492227"/>
    <m/>
    <n v="2025"/>
    <n v="2"/>
    <d v="2026-08-03T00:00:00"/>
    <n v="1.0336597699512124"/>
    <s v="18 IMSS Invalidez (invalidez y vida)"/>
    <n v="6.3789061755705312"/>
    <n v="2.9148171071720159"/>
    <n v="13.212899316167345"/>
    <n v="9.5262702557446541"/>
    <n v="2.85690733254459E-2"/>
    <n v="0.53210967329324277"/>
    <m/>
    <m/>
    <m/>
    <m/>
    <n v="2.5734499279452313E-2"/>
    <n v="0.39577860056904823"/>
    <x v="8"/>
    <x v="77"/>
  </r>
  <r>
    <n v="2026"/>
    <n v="6"/>
    <n v="201.1"/>
    <x v="77"/>
    <s v="IMSS Jubilacion (retiro, cesantia y vejez)"/>
    <n v="201.1"/>
    <m/>
    <m/>
    <x v="77"/>
    <n v="662242.45016000001"/>
    <n v="562602.77382"/>
    <n v="1335903.15653"/>
    <n v="1068257.0248700001"/>
    <n v="253936.16149999999"/>
    <n v="198506.75829000003"/>
    <n v="477654.86901999998"/>
    <n v="375772.89289999998"/>
    <n v="35563119.782749981"/>
    <n v="35274659.092"/>
    <n v="145.131"/>
    <n v="140.405"/>
    <n v="0"/>
    <n v="0"/>
    <n v="253936.16150000005"/>
    <n v="198506.75829"/>
    <n v="58738.325940000002"/>
    <n v="54120.110789999999"/>
    <n v="0"/>
    <n v="0"/>
    <n v="0"/>
    <n v="0"/>
    <n v="662242.45016000001"/>
    <n v="562602.77382"/>
    <s v="IMSS Jubilacion (retiro, cesantia y vejez)"/>
    <s v="Pensiones"/>
    <s v="Pensiones IMSS"/>
    <x v="9"/>
    <x v="0"/>
    <n v="23503054.38095"/>
    <n v="21117701.924279999"/>
    <n v="558940177.29368985"/>
    <n v="533186385.44996989"/>
    <n v="535437122.91273993"/>
    <n v="512068683.5256899"/>
    <n v="662242.45016000001"/>
    <n v="562602.77382"/>
    <n v="253936.16149999999"/>
    <n v="198506.75829000003"/>
    <n v="23503054.38095"/>
    <n v="21117701.924279999"/>
    <n v="100"/>
    <n v="100"/>
    <n v="99639.676340000005"/>
    <n v="17.710484373096769"/>
    <n v="2.8176867543512527"/>
    <n v="2.6641287761200454"/>
    <n v="2.8176867543512527"/>
    <n v="2.6641287761200454"/>
    <n v="0.11848181201904028"/>
    <n v="0.12368258042278579"/>
    <n v="0.1055170929289961"/>
    <n v="0.10986861566037846"/>
    <m/>
    <m/>
    <n v="100"/>
    <n v="0"/>
    <m/>
    <n v="0"/>
    <m/>
    <n v="99639.676340000005"/>
    <n v="17.710484373096769"/>
    <n v="27.923181904478401"/>
    <n v="38.344893390426442"/>
    <n v="35.283643722935246"/>
    <n v="100"/>
    <n v="27.923181904478444"/>
    <n v="8.53326994824506"/>
    <n v="432.31766897713538"/>
    <n v="366.78926815256807"/>
    <m/>
    <n v="2025"/>
    <n v="2"/>
    <d v="2026-08-03T00:00:00"/>
    <n v="1.0336597699512124"/>
    <s v="19 IMSS Jubilacion (retiro, cesantia y vejez)"/>
    <n v="17.710484373096769"/>
    <n v="13.877397374817596"/>
    <n v="27.923181904478401"/>
    <n v="23.757531852590354"/>
    <n v="3.7564284705358855E-3"/>
    <n v="0.32288052677113699"/>
    <m/>
    <m/>
    <m/>
    <m/>
    <n v="3.0283978707884148E-3"/>
    <n v="0.35153497485421059"/>
    <x v="9"/>
    <x v="77"/>
  </r>
  <r>
    <n v="2026"/>
    <n v="6"/>
    <n v="201.1"/>
    <x v="77"/>
    <s v="IMSS Muerte (invalidez y vida)"/>
    <n v="201.1"/>
    <m/>
    <m/>
    <x v="77"/>
    <n v="7193687.9078199994"/>
    <n v="6643121.2913500005"/>
    <n v="15830233.725869998"/>
    <n v="13644593.285889998"/>
    <n v="8406784.1760200001"/>
    <n v="7838620.3806600003"/>
    <n v="16457051.195440002"/>
    <n v="15407111.274999999"/>
    <n v="35563119.782749981"/>
    <n v="35274659.092"/>
    <n v="145.131"/>
    <n v="140.405"/>
    <n v="0"/>
    <n v="0"/>
    <n v="8406784.1760200001"/>
    <n v="7838620.3806600003"/>
    <n v="-1010482.2237499999"/>
    <n v="-1725156.1953100001"/>
    <n v="0"/>
    <n v="0"/>
    <n v="0"/>
    <n v="0"/>
    <n v="7193711.6553699998"/>
    <n v="6643122.4288400002"/>
    <s v="IMSS Muerte (invalidez y vida)"/>
    <s v="Pensiones"/>
    <s v="Pensiones IMSS"/>
    <x v="10"/>
    <x v="0"/>
    <n v="23503054.38095"/>
    <n v="21117701.924279999"/>
    <n v="558940177.29368985"/>
    <n v="533186385.44996989"/>
    <n v="535437122.91273993"/>
    <n v="512068683.5256899"/>
    <n v="7193687.9078200003"/>
    <n v="6643121.2913499996"/>
    <n v="8406784.1760200001"/>
    <n v="7838620.3806600003"/>
    <n v="23503054.38095"/>
    <n v="21117701.924279999"/>
    <n v="99.999999999999986"/>
    <n v="100.00000000000003"/>
    <n v="550566.61646999884"/>
    <n v="8.2877700454888625"/>
    <n v="30.60745974212918"/>
    <n v="31.457595694691083"/>
    <n v="30.60745974212918"/>
    <n v="31.457595694691083"/>
    <n v="1.2870228693615891"/>
    <n v="1.3435168388562317"/>
    <n v="1.2459285294285407"/>
    <n v="1.2973105962291722"/>
    <m/>
    <m/>
    <n v="100.00033011648968"/>
    <n v="0"/>
    <m/>
    <n v="0"/>
    <m/>
    <n v="550589.22652999964"/>
    <n v="8.2881089792912643"/>
    <n v="7.2482626759399427"/>
    <n v="116.8633430271737"/>
    <n v="117.99604488430246"/>
    <n v="100"/>
    <n v="7.2482626759399427"/>
    <n v="-41.426624064702601"/>
    <n v="-831.95765135002466"/>
    <n v="-454.37163324515365"/>
    <m/>
    <n v="2025"/>
    <n v="2"/>
    <d v="2026-08-03T00:00:00"/>
    <n v="1.0336597699512124"/>
    <s v="20 IMSS Muerte (invalidez y vida)"/>
    <n v="8.2877700454888625"/>
    <n v="4.7615213375286185"/>
    <n v="7.2482626759399373"/>
    <n v="3.7558641573154472"/>
    <n v="4.4513062471950256E-2"/>
    <n v="0.33123868471435414"/>
    <m/>
    <m/>
    <m/>
    <m/>
    <n v="3.868100681087653E-2"/>
    <n v="0.34729564666423546"/>
    <x v="10"/>
    <x v="77"/>
  </r>
  <r>
    <n v="2026"/>
    <n v="6"/>
    <n v="201.1"/>
    <x v="77"/>
    <s v="IMSS Muerte (riesgos de trabajo)"/>
    <n v="201.1"/>
    <m/>
    <m/>
    <x v="77"/>
    <n v="409334.45684999996"/>
    <n v="404636.44373000006"/>
    <n v="973416.18050999998"/>
    <n v="889770.37289999996"/>
    <n v="845555.66240999999"/>
    <n v="809619.65381999989"/>
    <n v="1671666.6676999999"/>
    <n v="1598642.83274"/>
    <n v="35563119.782749981"/>
    <n v="35274659.092"/>
    <n v="145.131"/>
    <n v="140.405"/>
    <n v="0"/>
    <n v="0"/>
    <n v="845555.66240999999"/>
    <n v="809619.65382000001"/>
    <n v="-31547.268999999993"/>
    <n v="-111672.3581"/>
    <n v="0"/>
    <n v="0"/>
    <n v="0"/>
    <n v="0"/>
    <n v="409334.45684999996"/>
    <n v="404636.44373000006"/>
    <s v="IMSS Muerte (riesgos de trabajo)"/>
    <s v="Pensiones"/>
    <s v="Pensiones IMSS"/>
    <x v="11"/>
    <x v="0"/>
    <n v="23503054.38095"/>
    <n v="21117701.924279999"/>
    <n v="558940177.29368985"/>
    <n v="533186385.44996989"/>
    <n v="535437122.91273993"/>
    <n v="512068683.5256899"/>
    <n v="409334.45684999996"/>
    <n v="404636.44373"/>
    <n v="845555.66241000011"/>
    <n v="809619.65381999989"/>
    <n v="23503054.38095"/>
    <n v="21117701.924279999"/>
    <n v="100"/>
    <n v="100.00000000000003"/>
    <n v="4698.0131199999014"/>
    <n v="1.1610454749683141"/>
    <n v="1.7416223875215939"/>
    <n v="1.9161007442044193"/>
    <n v="1.7416223875215939"/>
    <n v="1.9161007442044193"/>
    <n v="7.3234037107860112E-2"/>
    <n v="7.644865089354462E-2"/>
    <n v="7.5890243031715224E-2"/>
    <n v="7.901995508571262E-2"/>
    <m/>
    <m/>
    <n v="100"/>
    <n v="0"/>
    <m/>
    <n v="0"/>
    <m/>
    <n v="4698.0131199999014"/>
    <n v="1.1610454749683141"/>
    <n v="4.4386284869005532"/>
    <n v="206.5684059233383"/>
    <n v="200.08569825218987"/>
    <n v="99.999999999999986"/>
    <n v="4.438628486900531"/>
    <n v="-71.750154168187123"/>
    <n v="-2680.2816510361013"/>
    <n v="-724.99557419124653"/>
    <m/>
    <n v="2025"/>
    <n v="2"/>
    <d v="2026-08-03T00:00:00"/>
    <n v="1.0336597699512124"/>
    <s v="21 IMSS Muerte (riesgos de trabajo)"/>
    <n v="1.1610454749683141"/>
    <n v="-2.133130827232447"/>
    <n v="4.4386284869005461"/>
    <n v="1.0377220077259399"/>
    <n v="2.7371506955983062E-3"/>
    <n v="0.31236994111528571"/>
    <m/>
    <m/>
    <m/>
    <m/>
    <n v="2.5224067242702068E-3"/>
    <n v="0.36620370037421973"/>
    <x v="11"/>
    <x v="77"/>
  </r>
  <r>
    <n v="2026"/>
    <n v="6"/>
    <n v="201.1"/>
    <x v="77"/>
    <s v="Pensiones ISSSTE"/>
    <n v="201.1"/>
    <m/>
    <m/>
    <x v="77"/>
    <n v="8015692.8285600003"/>
    <n v="6900386.0633000005"/>
    <n v="13585128.069200002"/>
    <n v="11012785.788720001"/>
    <n v="4275607.9374399995"/>
    <n v="3740985.9394999994"/>
    <n v="8258520.0512100002"/>
    <n v="7237545.7859800002"/>
    <n v="35563119.782749981"/>
    <n v="35274659.092"/>
    <n v="145.131"/>
    <n v="140.405"/>
    <n v="0"/>
    <n v="0"/>
    <n v="4275607.9374399995"/>
    <n v="3740985.9395000003"/>
    <n v="-102083.89388999998"/>
    <n v="-379907.44409999996"/>
    <n v="0"/>
    <n v="0"/>
    <n v="0"/>
    <n v="0"/>
    <n v="8028883.7282999996"/>
    <n v="6902239.0796099994"/>
    <s v="Pensiones ISSSTE"/>
    <s v="Pensiones"/>
    <s v="Pensiones ISSSTE"/>
    <x v="12"/>
    <x v="0"/>
    <n v="23503054.38095"/>
    <n v="21117701.924279999"/>
    <n v="558940177.29368985"/>
    <n v="533186385.44996989"/>
    <n v="535437122.91273993"/>
    <n v="512068683.5256899"/>
    <n v="8015692.8285600003"/>
    <n v="6900386.0633000005"/>
    <n v="4275607.9374399995"/>
    <n v="3740985.9394999999"/>
    <n v="23503054.38095"/>
    <n v="21117701.924279999"/>
    <n v="100"/>
    <n v="100"/>
    <n v="1115306.7652599998"/>
    <n v="16.162961826031829"/>
    <n v="34.104898446973699"/>
    <n v="32.675837967796618"/>
    <n v="34.104898446973699"/>
    <n v="32.675837967796618"/>
    <n v="1.4340877886737116"/>
    <n v="1.4970371843019028"/>
    <n v="1.2941789684814597"/>
    <n v="1.3475508823913103"/>
    <m/>
    <m/>
    <n v="100.1645634385215"/>
    <n v="0"/>
    <m/>
    <n v="0"/>
    <m/>
    <n v="1126644.6486900002"/>
    <n v="16.322886467642618"/>
    <n v="14.290938447404455"/>
    <n v="53.340466368745595"/>
    <n v="54.214154181844897"/>
    <n v="100"/>
    <n v="14.290938447404432"/>
    <n v="-73.129272543780615"/>
    <n v="-4188.3276337863454"/>
    <n v="-984.70982803782351"/>
    <m/>
    <n v="2025"/>
    <n v="2"/>
    <d v="2026-08-03T00:00:00"/>
    <n v="1.0336597699512124"/>
    <s v="22 Pensiones ISSSTE"/>
    <n v="16.162961826031829"/>
    <n v="12.380267862717137"/>
    <n v="14.290938447404455"/>
    <n v="10.569204461540432"/>
    <n v="3.8200045868274794E-2"/>
    <n v="0.33507464049113511"/>
    <m/>
    <m/>
    <m/>
    <m/>
    <n v="3.1220105515399891E-2"/>
    <n v="0.34523480297719217"/>
    <x v="12"/>
    <x v="77"/>
  </r>
  <r>
    <n v="2026"/>
    <n v="6"/>
    <n v="201.1"/>
    <x v="77"/>
    <s v="ISSSTE Incapacidad Permanente RT"/>
    <n v="201.1"/>
    <m/>
    <m/>
    <x v="77"/>
    <n v="371490.68872999999"/>
    <n v="322280.81757000001"/>
    <n v="652420.39746999997"/>
    <n v="693068.51837000006"/>
    <n v="434334.69636000006"/>
    <n v="382734.17001"/>
    <n v="845998.34262999985"/>
    <n v="764485.37821"/>
    <n v="35563119.782749981"/>
    <n v="35274659.092"/>
    <n v="145.131"/>
    <n v="140.405"/>
    <n v="0"/>
    <n v="0"/>
    <n v="434334.69636"/>
    <n v="382734.17001"/>
    <n v="41789.781309999998"/>
    <n v="2893.7046200000004"/>
    <n v="0"/>
    <n v="0"/>
    <n v="0"/>
    <n v="0"/>
    <n v="374811.57678"/>
    <n v="322280.81757000001"/>
    <s v="ISSSTE Incapacidad Permanente RT"/>
    <s v="Pensiones"/>
    <s v="Pensiones ISSSTE"/>
    <x v="13"/>
    <x v="0"/>
    <n v="23503054.380949996"/>
    <n v="21117701.924279999"/>
    <n v="558940177.29368985"/>
    <n v="533186385.44996989"/>
    <n v="535437122.91273993"/>
    <n v="512068683.5256899"/>
    <n v="371490.68872999999"/>
    <n v="322280.81757000001"/>
    <n v="434334.69636000006"/>
    <n v="382734.17001"/>
    <n v="23503054.380949996"/>
    <n v="21117701.924279999"/>
    <n v="100"/>
    <n v="100"/>
    <n v="49209.871159999981"/>
    <n v="15.269252303330628"/>
    <n v="1.5806060042608994"/>
    <n v="1.5261168981623841"/>
    <n v="1.5806060042608994"/>
    <n v="1.5261168981623841"/>
    <n v="6.6463407681427722E-2"/>
    <n v="6.9380824158981919E-2"/>
    <n v="6.0444307350049617E-2"/>
    <n v="6.2937029335798381E-2"/>
    <m/>
    <m/>
    <n v="100.89393574341068"/>
    <n v="0"/>
    <m/>
    <n v="0"/>
    <m/>
    <n v="52530.759209999989"/>
    <n v="16.299685350832348"/>
    <n v="13.48207983328269"/>
    <n v="116.91671138376101"/>
    <n v="118.75797414683839"/>
    <n v="100"/>
    <n v="13.482079833282668"/>
    <n v="1344.1619583826075"/>
    <n v="1039.3323026461178"/>
    <n v="13226.442234798657"/>
    <m/>
    <n v="2025"/>
    <n v="2"/>
    <d v="2026-08-03T00:00:00"/>
    <n v="1.0336597699512124"/>
    <s v="23 ISSSTE Incapacidad Permanente RT"/>
    <n v="15.269252303330628"/>
    <n v="11.515660814361759"/>
    <n v="13.482079833282681"/>
    <n v="9.7866852636036157"/>
    <n v="1.8345420802661379E-3"/>
    <n v="0.34111324926804909"/>
    <m/>
    <m/>
    <m/>
    <m/>
    <n v="1.9647773676916475E-3"/>
    <n v="0.47089935962250018"/>
    <x v="13"/>
    <x v="77"/>
  </r>
  <r>
    <n v="2026"/>
    <n v="6"/>
    <n v="201.1"/>
    <x v="77"/>
    <s v="ISSSTE Invalidez (invalidez y vida)"/>
    <n v="201.1"/>
    <m/>
    <m/>
    <x v="77"/>
    <n v="119610.41194000001"/>
    <n v="129239.65799000001"/>
    <n v="271990.864"/>
    <n v="229743.77249999999"/>
    <n v="118858.54079999999"/>
    <n v="105345.28367999999"/>
    <n v="234106.21720999997"/>
    <n v="205038.86923000001"/>
    <n v="35563119.782749981"/>
    <n v="35274659.092"/>
    <n v="145.131"/>
    <n v="140.405"/>
    <n v="0"/>
    <n v="0"/>
    <n v="118858.54080000002"/>
    <n v="105345.28367999999"/>
    <n v="77414.101090000011"/>
    <n v="69839.316149999999"/>
    <n v="0"/>
    <n v="0"/>
    <n v="0"/>
    <n v="0"/>
    <n v="119610.41194000001"/>
    <n v="129239.65799000001"/>
    <s v="ISSSTE Invalidez (invalidez y vida)"/>
    <s v="Pensiones"/>
    <s v="Pensiones ISSSTE"/>
    <x v="14"/>
    <x v="0"/>
    <n v="23503054.38095"/>
    <n v="21117701.924279999"/>
    <n v="558940177.29368985"/>
    <n v="533186385.44996989"/>
    <n v="535437122.91273993"/>
    <n v="512068683.5256899"/>
    <n v="119610.41194000001"/>
    <n v="129239.65799000001"/>
    <n v="118858.54079999999"/>
    <n v="105345.28367999999"/>
    <n v="23503054.38095"/>
    <n v="21117701.924279999"/>
    <n v="100"/>
    <n v="100"/>
    <n v="-9629.2460500000016"/>
    <n v="-7.4506898267597261"/>
    <n v="0.50891433088351357"/>
    <n v="0.61199679043394017"/>
    <n v="0.50891433088351357"/>
    <n v="0.61199679043394017"/>
    <n v="2.1399501556523794E-2"/>
    <n v="2.233883435076893E-2"/>
    <n v="2.4239114410419781E-2"/>
    <n v="2.5238734987689637E-2"/>
    <m/>
    <m/>
    <n v="100"/>
    <n v="0"/>
    <m/>
    <n v="0"/>
    <m/>
    <n v="-9629.2460500000016"/>
    <n v="-7.4506898267597261"/>
    <n v="12.827586245861999"/>
    <n v="99.371399924299922"/>
    <n v="81.511577265355456"/>
    <n v="100"/>
    <n v="12.827586245862044"/>
    <n v="10.846018199449414"/>
    <n v="153.53603429666848"/>
    <n v="150.83951202176826"/>
    <m/>
    <n v="2025"/>
    <n v="2"/>
    <d v="2026-08-03T00:00:00"/>
    <n v="1.0336597699512124"/>
    <s v="24 ISSSTE Invalidez (invalidez y vida)"/>
    <n v="-7.4506898267597261"/>
    <n v="-10.464436303244653"/>
    <n v="12.827586245862008"/>
    <n v="9.1535043984417968"/>
    <n v="7.6481159600606851E-4"/>
    <n v="0.46637277470170829"/>
    <m/>
    <m/>
    <m/>
    <m/>
    <n v="6.5129976706735618E-4"/>
    <n v="0.42854066581492856"/>
    <x v="14"/>
    <x v="77"/>
  </r>
  <r>
    <n v="2026"/>
    <n v="6"/>
    <n v="201.1"/>
    <x v="77"/>
    <s v="ISSSTE Jubilacion (retiro, cesantia y vejez)"/>
    <n v="201.1"/>
    <m/>
    <m/>
    <x v="77"/>
    <n v="6180623.3584000003"/>
    <n v="5188915.0899799997"/>
    <n v="9693403.6432799995"/>
    <n v="7413764.3453199994"/>
    <n v="2376446.9422000004"/>
    <n v="2028021.8691"/>
    <n v="4544711.9923100006"/>
    <n v="3869313.1985799996"/>
    <n v="35563119.782749981"/>
    <n v="35274659.092"/>
    <n v="145.131"/>
    <n v="140.405"/>
    <n v="0"/>
    <n v="0"/>
    <n v="2376446.9421999999"/>
    <n v="2028021.8690999998"/>
    <n v="-96094.525329999989"/>
    <n v="-235420.26351000002"/>
    <n v="0"/>
    <n v="0"/>
    <n v="0"/>
    <n v="0"/>
    <n v="6190493.3700899994"/>
    <n v="5190768.1062900005"/>
    <s v="ISSSTE Jubilacion (retiro, cesantia y vejez)"/>
    <s v="Pensiones"/>
    <s v="Pensiones ISSSTE"/>
    <x v="15"/>
    <x v="0"/>
    <n v="23503054.38095"/>
    <n v="21117701.924279999"/>
    <n v="558940177.29368985"/>
    <n v="533186385.44996989"/>
    <n v="535437122.91273993"/>
    <n v="512068683.5256899"/>
    <n v="6180623.3583999993"/>
    <n v="5188915.0899799997"/>
    <n v="2376446.9422000004"/>
    <n v="2028021.8690999998"/>
    <n v="23503054.38095"/>
    <n v="21117701.924279999"/>
    <n v="100.00000000000003"/>
    <n v="100"/>
    <n v="991708.26842000056"/>
    <n v="19.112054277685676"/>
    <n v="26.297106998184876"/>
    <n v="24.57140037578646"/>
    <n v="26.297106998184876"/>
    <n v="24.57140037578646"/>
    <n v="1.105775467479492"/>
    <n v="1.1543135680951384"/>
    <n v="0.97318971968891121"/>
    <n v="1.0133240436133168"/>
    <m/>
    <m/>
    <n v="100.15969281927826"/>
    <n v="0"/>
    <m/>
    <n v="0"/>
    <m/>
    <n v="999725.26379999891"/>
    <n v="19.259678786046418"/>
    <n v="17.18053825793433"/>
    <n v="38.449955682386047"/>
    <n v="39.083735885680426"/>
    <n v="100"/>
    <n v="17.18053825793433"/>
    <n v="-59.181710232892449"/>
    <n v="-2473.0305228513275"/>
    <n v="-861.44745522887195"/>
    <m/>
    <n v="2025"/>
    <n v="2"/>
    <d v="2026-08-03T00:00:00"/>
    <n v="1.0336597699512124"/>
    <s v="25 ISSSTE Jubilacion (retiro, cesantia y vejez)"/>
    <n v="19.112054277685676"/>
    <n v="15.23332700014787"/>
    <n v="17.18053825793433"/>
    <n v="13.364708257403807"/>
    <n v="2.7256899008004973E-2"/>
    <n v="0.33594357104085304"/>
    <m/>
    <m/>
    <m/>
    <m/>
    <n v="2.1017252997354637E-2"/>
    <n v="0.34353048470047776"/>
    <x v="15"/>
    <x v="77"/>
  </r>
  <r>
    <n v="2026"/>
    <n v="6"/>
    <n v="201.1"/>
    <x v="77"/>
    <s v="ISSSTE Muerte (invalidez y vida)"/>
    <n v="201.1"/>
    <m/>
    <m/>
    <x v="77"/>
    <n v="1199660.96166"/>
    <n v="1172351.3045000001"/>
    <n v="2702018.0310300002"/>
    <n v="2463361.0994800003"/>
    <n v="1030776.4096600001"/>
    <n v="927609.71409000002"/>
    <n v="2022679.1433299999"/>
    <n v="1813923.6609500002"/>
    <n v="35563119.782749981"/>
    <n v="35274659.092"/>
    <n v="145.131"/>
    <n v="140.405"/>
    <n v="0"/>
    <n v="0"/>
    <n v="1030776.4096599999"/>
    <n v="927609.71409000002"/>
    <n v="-24350.75547"/>
    <n v="-92742.771320000014"/>
    <n v="0"/>
    <n v="0"/>
    <n v="0"/>
    <n v="0"/>
    <n v="1199660.96166"/>
    <n v="1172351.3044999999"/>
    <s v="ISSSTE Muerte (invalidez y vida)"/>
    <s v="Pensiones"/>
    <s v="Pensiones ISSSTE"/>
    <x v="16"/>
    <x v="0"/>
    <n v="23503054.380949996"/>
    <n v="21117701.924279999"/>
    <n v="558940177.29368985"/>
    <n v="533186385.44996989"/>
    <n v="535437122.91273993"/>
    <n v="512068683.5256899"/>
    <n v="1199660.96166"/>
    <n v="1172351.3045000001"/>
    <n v="1030776.4096600001"/>
    <n v="927609.71409000002"/>
    <n v="23503054.380949996"/>
    <n v="21117701.924279999"/>
    <n v="100"/>
    <n v="100"/>
    <n v="27309.657159999944"/>
    <n v="2.3294772697546762"/>
    <n v="5.1042768408533528"/>
    <n v="5.5515098598493502"/>
    <n v="5.1042768408533528"/>
    <n v="5.5515098598493502"/>
    <n v="0.21463137029593946"/>
    <n v="0.22405263107905735"/>
    <n v="0.2198764515546702"/>
    <n v="0.22894415187199874"/>
    <m/>
    <m/>
    <n v="100"/>
    <n v="0"/>
    <m/>
    <n v="0"/>
    <m/>
    <n v="27309.657160000177"/>
    <n v="2.3294772697546984"/>
    <n v="11.121778265464609"/>
    <n v="85.922309936108093"/>
    <n v="79.1238693154028"/>
    <n v="100"/>
    <n v="11.121778265464588"/>
    <n v="-73.743769866462088"/>
    <n v="-4233.0366748986944"/>
    <n v="-1000.1962426692771"/>
    <m/>
    <n v="2025"/>
    <n v="2"/>
    <d v="2026-08-03T00:00:00"/>
    <n v="1.0336597699512124"/>
    <s v="26 ISSSTE Muerte (invalidez y vida)"/>
    <n v="2.3294772697546762"/>
    <n v="-1.0027474760050714"/>
    <n v="11.121778265464616"/>
    <n v="7.5032438098170715"/>
    <n v="7.5978093247618395E-3"/>
    <n v="0.34252933503739291"/>
    <m/>
    <m/>
    <m/>
    <m/>
    <n v="6.9833732285131287E-3"/>
    <n v="0.39801624504393474"/>
    <x v="16"/>
    <x v="77"/>
  </r>
  <r>
    <n v="2026"/>
    <n v="6"/>
    <n v="201.1"/>
    <x v="77"/>
    <s v="ISSSTE Muerte (riesgos de trabajo)"/>
    <n v="201.1"/>
    <m/>
    <m/>
    <x v="77"/>
    <n v="144307.40782999998"/>
    <n v="87599.19326"/>
    <n v="265295.13341999997"/>
    <n v="212848.05304999999"/>
    <n v="315191.34841999999"/>
    <n v="297274.90262000001"/>
    <n v="611024.35572999995"/>
    <n v="584784.67901000008"/>
    <n v="35563119.782749981"/>
    <n v="35274659.092"/>
    <n v="145.131"/>
    <n v="140.405"/>
    <n v="0"/>
    <n v="0"/>
    <n v="315191.34842000005"/>
    <n v="297274.90262000001"/>
    <n v="-100842.49549"/>
    <n v="-124477.43004000001"/>
    <n v="0"/>
    <n v="0"/>
    <n v="0"/>
    <n v="0"/>
    <n v="144307.40782999998"/>
    <n v="87599.19326"/>
    <s v="ISSSTE Muerte (riesgos de trabajo)"/>
    <s v="Pensiones"/>
    <s v="Pensiones ISSSTE"/>
    <x v="17"/>
    <x v="0"/>
    <n v="23503054.38095"/>
    <n v="21117701.924279999"/>
    <n v="558940177.29368985"/>
    <n v="533186385.44996989"/>
    <n v="535437122.91273993"/>
    <n v="512068683.5256899"/>
    <n v="144307.40783000001"/>
    <n v="87599.19326"/>
    <n v="315191.34841999999"/>
    <n v="297274.90262000001"/>
    <n v="23503054.38095"/>
    <n v="21117701.924279999"/>
    <n v="99.999999999999972"/>
    <n v="100"/>
    <n v="56708.214569999982"/>
    <n v="64.73600093745884"/>
    <n v="0.61399427279105434"/>
    <n v="0.41481404356448065"/>
    <n v="0.61399427279105434"/>
    <n v="0.41481404356448065"/>
    <n v="2.5818041660328708E-2"/>
    <n v="2.695132661795617E-2"/>
    <n v="1.6429375477408852E-2"/>
    <n v="1.7106922582506501E-2"/>
    <m/>
    <m/>
    <n v="99.999999999999972"/>
    <n v="0"/>
    <m/>
    <n v="0"/>
    <m/>
    <n v="56708.214569999982"/>
    <n v="64.73600093745884"/>
    <n v="6.0268948512287146"/>
    <n v="218.4166101793667"/>
    <n v="339.35803693724569"/>
    <n v="100"/>
    <n v="6.0268948512287368"/>
    <n v="-18.987325286523891"/>
    <n v="-312.55806085367641"/>
    <n v="-238.8183163200531"/>
    <m/>
    <n v="2025"/>
    <n v="2"/>
    <d v="2026-08-03T00:00:00"/>
    <n v="1.0336597699512124"/>
    <s v="27 ISSSTE Muerte (riesgos de trabajo)"/>
    <n v="64.73600093745884"/>
    <n v="59.3715898851652"/>
    <n v="6.0268948512287253"/>
    <n v="2.5742685683056679"/>
    <n v="7.4598385923577593E-4"/>
    <n v="0.35999016177102394"/>
    <m/>
    <m/>
    <m/>
    <m/>
    <n v="6.0340215477311908E-4"/>
    <n v="0.45819345491387908"/>
    <x v="17"/>
    <x v="77"/>
  </r>
  <r>
    <n v="2026"/>
    <n v="6"/>
    <n v="201.1"/>
    <x v="77"/>
    <s v="Accidentes y Enfermedades Total"/>
    <n v="201.1"/>
    <m/>
    <m/>
    <x v="77"/>
    <n v="104862690.40416999"/>
    <n v="96161356.508719966"/>
    <n v="197649281.03649998"/>
    <n v="178787708.50821003"/>
    <n v="73824842.736680016"/>
    <n v="63674470.303869992"/>
    <n v="155494292.39171001"/>
    <n v="128099148.03395002"/>
    <n v="35563119.782749981"/>
    <n v="35274659.092"/>
    <n v="145.131"/>
    <n v="140.405"/>
    <n v="24576.366529999999"/>
    <n v="134117.63118999999"/>
    <n v="67496551.88628"/>
    <n v="58468972.260549992"/>
    <n v="90874040.169980004"/>
    <n v="82782031.84149003"/>
    <n v="0"/>
    <n v="0"/>
    <n v="0"/>
    <n v="0"/>
    <n v="0"/>
    <n v="0"/>
    <s v="Accidentes y Enfermedades Total"/>
    <s v="Totales"/>
    <s v="Accidentes y Enfermedades Total"/>
    <x v="18"/>
    <x v="0"/>
    <n v="467703319.65513003"/>
    <n v="446046812.40199995"/>
    <n v="558940177.29368985"/>
    <n v="533186385.44996989"/>
    <n v="535437122.91273993"/>
    <n v="512068683.5256899"/>
    <n v="104862690.40417002"/>
    <n v="96161356.508719951"/>
    <n v="73824842.736680001"/>
    <n v="63674470.30387"/>
    <n v="104862690.40416999"/>
    <n v="96161356.508719966"/>
    <n v="99.999999999999972"/>
    <n v="100.00000000000003"/>
    <n v="8701333.8954500258"/>
    <n v="9.0486804797319742"/>
    <n v="100"/>
    <n v="100"/>
    <n v="22.420771030980173"/>
    <n v="21.558579466330652"/>
    <n v="18.760986356697504"/>
    <n v="19.584501319916782"/>
    <n v="18.035223541495135"/>
    <n v="18.778995787563264"/>
    <m/>
    <m/>
    <m/>
    <n v="0"/>
    <m/>
    <n v="0"/>
    <m/>
    <n v="0"/>
    <m/>
    <n v="15.9410394532848"/>
    <n v="70.40143873110496"/>
    <n v="66.216277115533359"/>
    <n v="100.00000000000003"/>
    <n v="15.43994921870906"/>
    <n v="9.7750781763661578"/>
    <n v="74.274844345016049"/>
    <n v="70.630027990259563"/>
    <m/>
    <n v="2025"/>
    <n v="2"/>
    <d v="2026-08-03T00:00:00"/>
    <n v="1.0336597699512124"/>
    <s v="28 Accidentes y Enfermedades Total"/>
    <n v="9.0486804797319742"/>
    <n v="5.4976537249572583"/>
    <n v="15.941039453284791"/>
    <n v="12.165572099954197"/>
    <n v="0.5557703661655985"/>
    <n v="0.14166774175808555"/>
    <m/>
    <m/>
    <m/>
    <m/>
    <n v="0.50684461057982988"/>
    <n v="0.14474165074230388"/>
    <x v="18"/>
    <x v="77"/>
  </r>
  <r>
    <n v="2026"/>
    <n v="6"/>
    <n v="201.1"/>
    <x v="77"/>
    <s v="Accidentes Personales"/>
    <n v="201.1"/>
    <m/>
    <m/>
    <x v="77"/>
    <n v="3258047.1707899994"/>
    <n v="3201354.560240001"/>
    <n v="6868594.8273000009"/>
    <n v="6560952.54036"/>
    <n v="762805.72739000013"/>
    <n v="869289.54187000007"/>
    <n v="1620697.6008599999"/>
    <n v="1649100.6947700002"/>
    <n v="35563119.782749981"/>
    <n v="35274659.092"/>
    <n v="145.131"/>
    <n v="140.405"/>
    <n v="5257.4904499999993"/>
    <n v="14311.12926"/>
    <n v="569729.2222800001"/>
    <n v="637864.93556999997"/>
    <n v="2681321.17826"/>
    <n v="2580619.7674200004"/>
    <n v="0"/>
    <n v="0"/>
    <n v="0"/>
    <n v="0"/>
    <n v="0"/>
    <n v="0"/>
    <s v="Accidentes Personales"/>
    <s v="Accidentes y Enfermedades"/>
    <s v="Accidentes Personales"/>
    <x v="19"/>
    <x v="0"/>
    <n v="460145854.31719005"/>
    <n v="439003886.22918993"/>
    <n v="558940177.29368985"/>
    <n v="533186385.44996989"/>
    <n v="535437122.91273993"/>
    <n v="512068683.5256899"/>
    <n v="3258047.170789999"/>
    <n v="3201354.5602400005"/>
    <n v="762805.7273899999"/>
    <n v="869289.54186999996"/>
    <n v="97305225.066230014"/>
    <n v="89118430.335909992"/>
    <n v="100.00000000000003"/>
    <n v="100.00000000000003"/>
    <n v="56692.61054999847"/>
    <n v="1.7708944599297505"/>
    <n v="3.348275664099678"/>
    <n v="3.5922474713404204"/>
    <n v="0.70804662048397937"/>
    <n v="0.72923148533784865"/>
    <n v="0.58289729440546001"/>
    <n v="0.60848361672542506"/>
    <n v="0.60041941197322479"/>
    <n v="0.62518069611249583"/>
    <m/>
    <m/>
    <m/>
    <n v="0"/>
    <m/>
    <n v="0"/>
    <m/>
    <n v="0"/>
    <m/>
    <n v="-12.249522092596887"/>
    <n v="23.412973704890767"/>
    <n v="27.153803976177844"/>
    <n v="100.00000000000003"/>
    <n v="-10.681840228309991"/>
    <n v="3.9022180683625729"/>
    <n v="21.248078257067164"/>
    <n v="24.717509476714255"/>
    <m/>
    <n v="2025"/>
    <n v="2"/>
    <d v="2026-08-03T00:00:00"/>
    <n v="1.0336597699512124"/>
    <s v="29 Accidentes Personales"/>
    <n v="1.7708944599297505"/>
    <n v="-1.5431407718100392"/>
    <n v="-12.249522092596889"/>
    <n v="-15.107000912355486"/>
    <n v="1.9313814055851301E-2"/>
    <n v="9.2230228982381618E-2"/>
    <m/>
    <m/>
    <m/>
    <m/>
    <n v="1.8599619980021208E-2"/>
    <n v="0.10346099662821993"/>
    <x v="19"/>
    <x v="77"/>
  </r>
  <r>
    <n v="2026"/>
    <n v="6"/>
    <n v="201.1"/>
    <x v="77"/>
    <s v="AP Individual"/>
    <n v="201.1"/>
    <m/>
    <m/>
    <x v="77"/>
    <n v="1831690.0583299994"/>
    <n v="1927936.4523199999"/>
    <n v="3726447.0432900004"/>
    <n v="3790430.9597899993"/>
    <n v="148204.84184000004"/>
    <n v="240716.59444999998"/>
    <n v="312513.50825999997"/>
    <n v="413509.23146000004"/>
    <n v="35563119.782749981"/>
    <n v="35274659.092"/>
    <n v="145.131"/>
    <n v="140.405"/>
    <n v="32.077820000000003"/>
    <n v="16368.88927"/>
    <n v="114558.10487"/>
    <n v="203449.93850999998"/>
    <n v="1514115.3152700001"/>
    <n v="1591580.6893699998"/>
    <n v="0"/>
    <n v="0"/>
    <n v="0"/>
    <n v="0"/>
    <n v="0"/>
    <n v="0"/>
    <s v="AP Individual"/>
    <s v="Accidentes y Enfermedades"/>
    <s v="Accidentes Personales"/>
    <x v="20"/>
    <x v="0"/>
    <n v="438118051.19185001"/>
    <n v="417222753.05732"/>
    <n v="558940177.29368985"/>
    <n v="533186385.44996989"/>
    <n v="535437122.91273993"/>
    <n v="512068683.5256899"/>
    <n v="1831690.0583299999"/>
    <n v="1927936.4523199999"/>
    <n v="148204.84184000004"/>
    <n v="240716.59444999998"/>
    <n v="97204806.106099993"/>
    <n v="89047280.832709983"/>
    <n v="99.999999999999972"/>
    <n v="100"/>
    <n v="-96246.393990000477"/>
    <n v="-4.9921974281974641"/>
    <n v="1.8843616192502786"/>
    <n v="2.1650705493657316"/>
    <n v="0.41808139458009003"/>
    <n v="0.46208804246472407"/>
    <n v="0.32770771054583808"/>
    <n v="0.34209246612669209"/>
    <n v="0.36158771208926577"/>
    <n v="0.37649958186190813"/>
    <m/>
    <m/>
    <m/>
    <n v="0"/>
    <m/>
    <n v="0"/>
    <m/>
    <n v="0"/>
    <m/>
    <n v="-38.431813486467327"/>
    <n v="8.0911528217346085"/>
    <n v="12.485712076263274"/>
    <n v="100"/>
    <n v="-43.692239128217167"/>
    <n v="-4.8671974105606308"/>
    <n v="7.566009254029094"/>
    <n v="12.782885584678223"/>
    <m/>
    <n v="2025"/>
    <n v="2"/>
    <d v="2026-08-03T00:00:00"/>
    <n v="1.0336597699512124"/>
    <s v="30 AP Individual"/>
    <n v="-4.9921974281974641"/>
    <n v="-8.0860014738826571"/>
    <n v="-38.43181348646732"/>
    <n v="-40.436700446957872"/>
    <n v="1.0478403093019771E-2"/>
    <n v="0.14756714305903679"/>
    <m/>
    <m/>
    <m/>
    <m/>
    <n v="1.0745478644893947E-2"/>
    <n v="0.14777421366419777"/>
    <x v="20"/>
    <x v="77"/>
  </r>
  <r>
    <n v="2026"/>
    <n v="6"/>
    <n v="201.1"/>
    <x v="77"/>
    <s v="AP Gpo y Col"/>
    <n v="201.1"/>
    <m/>
    <m/>
    <x v="77"/>
    <n v="1426357.1124600002"/>
    <n v="1273418.1079200001"/>
    <n v="3142147.7840099996"/>
    <n v="2770521.5805699998"/>
    <n v="614600.88751999987"/>
    <n v="628572.94741999998"/>
    <n v="1308184.09457"/>
    <n v="1235591.46331"/>
    <n v="35563119.782749981"/>
    <n v="35274659.092"/>
    <n v="145.131"/>
    <n v="140.405"/>
    <n v="5225.4126299999989"/>
    <n v="-2057.7600100000009"/>
    <n v="455171.11741000012"/>
    <n v="434414.99705999997"/>
    <n v="1167205.8629900001"/>
    <n v="989039.07804999989"/>
    <n v="0"/>
    <n v="0"/>
    <n v="0"/>
    <n v="0"/>
    <n v="0"/>
    <n v="0"/>
    <s v="AP Gpo y Col"/>
    <s v="Accidentes y Enfermedades"/>
    <s v="Accidentes Personales"/>
    <x v="21"/>
    <x v="0"/>
    <n v="460145854.31718993"/>
    <n v="439003886.22918999"/>
    <n v="558940177.29368985"/>
    <n v="533186385.44996989"/>
    <n v="535437122.91273993"/>
    <n v="512068683.5256899"/>
    <n v="1426357.1124600004"/>
    <n v="1273418.1079200001"/>
    <n v="614600.88751999999"/>
    <n v="628572.9474200001"/>
    <n v="97305225.066229984"/>
    <n v="89118430.335910007"/>
    <n v="99.999999999999986"/>
    <n v="100"/>
    <n v="152939.00454000011"/>
    <n v="12.010116990546837"/>
    <n v="1.4658587054180927"/>
    <n v="1.4289054498829969"/>
    <n v="0.30997934656535597"/>
    <n v="0.29006989410913525"/>
    <n v="0.25518958385962198"/>
    <n v="0.26639115059873303"/>
    <n v="0.23883169988395883"/>
    <n v="0.2486811142505875"/>
    <m/>
    <m/>
    <m/>
    <n v="0"/>
    <m/>
    <n v="0"/>
    <m/>
    <n v="0"/>
    <m/>
    <n v="-2.2228223402468883"/>
    <n v="43.088850761925535"/>
    <n v="49.361081290630494"/>
    <n v="99.999999999999972"/>
    <n v="4.7779474673921962"/>
    <n v="18.014129966560645"/>
    <n v="38.996644194709617"/>
    <n v="43.922935574648605"/>
    <m/>
    <n v="2025"/>
    <n v="2"/>
    <d v="2026-08-03T00:00:00"/>
    <n v="1.0336597699512124"/>
    <s v="31 AP Gpo y Col"/>
    <n v="12.010116990546837"/>
    <n v="8.362654953509109"/>
    <n v="-2.2228223402468923"/>
    <n v="-5.4068074407422531"/>
    <n v="8.8354109628315282E-3"/>
    <n v="8.902715312211508E-2"/>
    <m/>
    <m/>
    <m/>
    <m/>
    <n v="7.8541413351272665E-3"/>
    <n v="9.5603003958191615E-2"/>
    <x v="21"/>
    <x v="77"/>
  </r>
  <r>
    <n v="2026"/>
    <n v="6"/>
    <n v="201.1"/>
    <x v="77"/>
    <s v="Gastos Medicos"/>
    <n v="201.1"/>
    <m/>
    <m/>
    <x v="77"/>
    <n v="98610475.131789997"/>
    <n v="90208136.069440007"/>
    <n v="185582547.83829996"/>
    <n v="167606895.24278998"/>
    <n v="71280271.095210016"/>
    <n v="60948248.666680008"/>
    <n v="149954300.90664998"/>
    <n v="122906841.75280003"/>
    <n v="35563119.782749981"/>
    <n v="35274659.092"/>
    <n v="145.131"/>
    <n v="140.405"/>
    <n v="19194.536680000001"/>
    <n v="119708.72970000003"/>
    <n v="65980359.368189998"/>
    <n v="56735234.001309991"/>
    <n v="86824380.723279998"/>
    <n v="78862241.242870003"/>
    <n v="0"/>
    <n v="0"/>
    <n v="0"/>
    <n v="0"/>
    <n v="0"/>
    <n v="0"/>
    <s v="Gastos Medicos"/>
    <s v="Accidentes y Enfermedades"/>
    <s v="Gastos Medicos"/>
    <x v="22"/>
    <x v="0"/>
    <n v="442377371.95557004"/>
    <n v="420761013.21616989"/>
    <n v="558940177.29368985"/>
    <n v="533186385.44996989"/>
    <n v="535437122.91273993"/>
    <n v="512068683.5256899"/>
    <n v="98610475.131789997"/>
    <n v="90208136.069440037"/>
    <n v="71280271.095210001"/>
    <n v="60948248.666680008"/>
    <n v="103969038.99109"/>
    <n v="95315300.304839969"/>
    <n v="100"/>
    <n v="99.999999999999972"/>
    <n v="8402339.06234999"/>
    <n v="9.3143916152774509"/>
    <n v="94.846000394637457"/>
    <n v="94.641821177642953"/>
    <n v="22.29103055065255"/>
    <n v="21.439281025567531"/>
    <n v="17.642402378238064"/>
    <n v="18.416817010250618"/>
    <n v="16.918687072872466"/>
    <n v="17.616413378053096"/>
    <m/>
    <m/>
    <m/>
    <n v="0"/>
    <m/>
    <n v="0"/>
    <m/>
    <n v="0"/>
    <m/>
    <n v="16.952123571318388"/>
    <n v="72.284684765939957"/>
    <n v="67.564026175824694"/>
    <n v="100.00000000000003"/>
    <n v="16.295209722174665"/>
    <n v="10.096263249593939"/>
    <n v="75.992893722418287"/>
    <n v="71.942203400717403"/>
    <m/>
    <n v="2025"/>
    <n v="2"/>
    <d v="2026-08-03T00:00:00"/>
    <n v="1.0336597699512124"/>
    <s v="32 Gastos Medicos"/>
    <n v="9.3143916152774509"/>
    <n v="5.7547123270909095"/>
    <n v="16.952123571318388"/>
    <n v="13.14373159442821"/>
    <n v="0.52183989754553939"/>
    <n v="0.15773511845317686"/>
    <m/>
    <m/>
    <m/>
    <m/>
    <n v="0.47514816459502474"/>
    <n v="0.16218759123927098"/>
    <x v="22"/>
    <x v="77"/>
  </r>
  <r>
    <n v="2026"/>
    <n v="6"/>
    <n v="201.1"/>
    <x v="77"/>
    <s v="GMM. Individual"/>
    <n v="201.1"/>
    <m/>
    <m/>
    <x v="77"/>
    <n v="47491324.482370004"/>
    <n v="42836881.990620002"/>
    <n v="92372698.890049994"/>
    <n v="83938972.606039986"/>
    <n v="33535124.903859999"/>
    <n v="29112160.675519999"/>
    <n v="70119747.057829991"/>
    <n v="58282050.090530008"/>
    <n v="35563119.782749981"/>
    <n v="35274659.092"/>
    <n v="145.131"/>
    <n v="140.405"/>
    <n v="0"/>
    <n v="0"/>
    <n v="31982559.260100003"/>
    <n v="27537580.519379996"/>
    <n v="44739875.861429997"/>
    <n v="39821927.806669995"/>
    <n v="0"/>
    <n v="0"/>
    <n v="0"/>
    <n v="0"/>
    <n v="0"/>
    <n v="0"/>
    <s v="GMM. Individual"/>
    <s v="Accidentes y Enfermedades"/>
    <s v="Gastos Medicos"/>
    <x v="23"/>
    <x v="0"/>
    <n v="442011519.08596003"/>
    <n v="420390691.95998996"/>
    <n v="558940177.29368985"/>
    <n v="533186385.44996989"/>
    <n v="535437122.91273993"/>
    <n v="512068683.5256899"/>
    <n v="47491324.482370012"/>
    <n v="42836881.990619987"/>
    <n v="33535124.903859999"/>
    <n v="29112160.675519999"/>
    <n v="103603186.12147999"/>
    <n v="94944979.048660025"/>
    <n v="99.999999999999986"/>
    <n v="100.00000000000004"/>
    <n v="4654442.4917500019"/>
    <n v="10.86550251899563"/>
    <n v="45.839637042324178"/>
    <n v="45.117585384547588"/>
    <n v="10.744363536176111"/>
    <n v="10.189778891369206"/>
    <n v="8.4966739575452159"/>
    <n v="8.8696361253438258"/>
    <n v="8.0341289949608967"/>
    <n v="8.3654563086498381"/>
    <m/>
    <m/>
    <m/>
    <n v="0"/>
    <m/>
    <n v="0"/>
    <m/>
    <n v="0"/>
    <m/>
    <n v="15.192840811912699"/>
    <n v="70.613159917890044"/>
    <n v="67.960503478975639"/>
    <n v="100"/>
    <n v="16.141500657952811"/>
    <n v="12.349849255505575"/>
    <n v="71.485578903163642"/>
    <n v="69.151801623143854"/>
    <m/>
    <n v="2025"/>
    <n v="2"/>
    <d v="2026-08-03T00:00:00"/>
    <n v="1.0336597699512124"/>
    <s v="33 GMM. Individual"/>
    <n v="10.86550251899563"/>
    <n v="7.2553133457330459"/>
    <n v="15.192840811912692"/>
    <n v="11.441737562592436"/>
    <n v="0.2597429569012551"/>
    <n v="0.1740771548533305"/>
    <m/>
    <m/>
    <m/>
    <m/>
    <n v="0.23795828157295132"/>
    <n v="0.17518709033301172"/>
    <x v="23"/>
    <x v="77"/>
  </r>
  <r>
    <n v="2026"/>
    <n v="6"/>
    <n v="201.1"/>
    <x v="77"/>
    <s v="GMM. Gpo y Col"/>
    <n v="201.1"/>
    <m/>
    <m/>
    <x v="77"/>
    <n v="51119150.649420008"/>
    <n v="47371254.078819998"/>
    <n v="93209848.948249996"/>
    <n v="83667922.636750013"/>
    <n v="37745146.191339999"/>
    <n v="31836731.14116"/>
    <n v="79835325.628809988"/>
    <n v="64625434.812270001"/>
    <n v="35563119.782749981"/>
    <n v="35274659.092"/>
    <n v="145.131"/>
    <n v="140.405"/>
    <n v="19194.536680000001"/>
    <n v="119708.72970000001"/>
    <n v="33997800.108090006"/>
    <n v="29197653.481929999"/>
    <n v="42084504.861850001"/>
    <n v="39040313.436200008"/>
    <n v="0"/>
    <n v="0"/>
    <n v="0"/>
    <n v="0"/>
    <n v="0"/>
    <n v="0"/>
    <s v="GMM. Gpo y Col"/>
    <s v="Accidentes y Enfermedades"/>
    <s v="Gastos Medicos"/>
    <x v="24"/>
    <x v="0"/>
    <n v="361313463.74451995"/>
    <n v="346342796.78292"/>
    <n v="558940177.29368985"/>
    <n v="533186385.44996989"/>
    <n v="535437122.91273993"/>
    <n v="512068683.5256899"/>
    <n v="51119150.649419993"/>
    <n v="47371254.078819998"/>
    <n v="37745146.191339992"/>
    <n v="31836731.141160015"/>
    <n v="102689047.83224"/>
    <n v="93839272.074060023"/>
    <n v="100.00000000000003"/>
    <n v="100"/>
    <n v="3747896.5706000105"/>
    <n v="7.9117529047552093"/>
    <n v="49.780528428827019"/>
    <n v="50.481267631140149"/>
    <n v="14.148144417215988"/>
    <n v="13.677562957520163"/>
    <n v="9.1457284206928513"/>
    <n v="9.5471808849067941"/>
    <n v="8.8845580779115654"/>
    <n v="9.2509570694032561"/>
    <m/>
    <m/>
    <m/>
    <n v="0"/>
    <m/>
    <n v="0"/>
    <m/>
    <n v="0"/>
    <m/>
    <n v="18.558485241411372"/>
    <n v="73.837584763878013"/>
    <n v="67.206857323615623"/>
    <n v="100.00000000000003"/>
    <n v="16.440179445004887"/>
    <n v="7.7975588762237757"/>
    <n v="80.784602835874949"/>
    <n v="74.788470972818999"/>
    <m/>
    <n v="2025"/>
    <n v="2"/>
    <d v="2026-08-03T00:00:00"/>
    <n v="1.0336597699512124"/>
    <s v="34 GMM. Gpo y Col"/>
    <n v="7.9117529047552093"/>
    <n v="4.3977487000858373"/>
    <n v="18.558485241411379"/>
    <n v="14.697784210956769"/>
    <n v="0.26209694064428446"/>
    <n v="0.18405729272272092"/>
    <m/>
    <m/>
    <m/>
    <m/>
    <n v="0.23718988302207344"/>
    <n v="0.19619006587669882"/>
    <x v="24"/>
    <x v="77"/>
  </r>
  <r>
    <n v="2026"/>
    <n v="6"/>
    <n v="201.1"/>
    <x v="77"/>
    <s v="Salud"/>
    <n v="201.1"/>
    <m/>
    <m/>
    <x v="77"/>
    <n v="2994168.1015900001"/>
    <n v="2751865.8790399996"/>
    <n v="5198138.3708999995"/>
    <n v="4619860.7250600001"/>
    <n v="1781765.91408"/>
    <n v="1856932.0953199998"/>
    <n v="3919293.8841999997"/>
    <n v="3543205.5863799993"/>
    <n v="35563119.782749981"/>
    <n v="35274659.092"/>
    <n v="145.131"/>
    <n v="140.405"/>
    <n v="124.3394"/>
    <n v="97.772229999999993"/>
    <n v="946463.29581000004"/>
    <n v="1095873.3236699998"/>
    <n v="1368338.26844"/>
    <n v="1339170.8312000001"/>
    <n v="0"/>
    <n v="0"/>
    <n v="0"/>
    <n v="0"/>
    <n v="0"/>
    <n v="0"/>
    <s v="Salud"/>
    <s v="Accidentes y Enfermedades"/>
    <s v="Salud"/>
    <x v="25"/>
    <x v="0"/>
    <n v="7699138.6055100001"/>
    <n v="7125419.2750599999"/>
    <n v="558940177.29368985"/>
    <n v="533186385.44996989"/>
    <n v="535437122.91273993"/>
    <n v="512068683.5256899"/>
    <n v="2994168.1015900001"/>
    <n v="2751865.87904"/>
    <n v="1781765.9140800002"/>
    <n v="1856932.0953199998"/>
    <n v="7699138.6055100001"/>
    <n v="7125419.2750599999"/>
    <n v="100"/>
    <n v="99.999999999999972"/>
    <n v="242302.22255000053"/>
    <n v="8.8050156948248137"/>
    <n v="38.88965058308186"/>
    <n v="38.620406362218276"/>
    <n v="38.88965058308186"/>
    <n v="38.620406362218276"/>
    <n v="0.53568668405397935"/>
    <n v="0.55920069294073937"/>
    <n v="0.5161170566494544"/>
    <n v="0.53740171339767961"/>
    <m/>
    <m/>
    <m/>
    <n v="0"/>
    <m/>
    <n v="0"/>
    <m/>
    <n v="0"/>
    <m/>
    <n v="-4.0478691401500395"/>
    <n v="59.507878436545525"/>
    <n v="67.479018852757406"/>
    <n v="99.999999999999986"/>
    <n v="-13.633877623705315"/>
    <n v="2.1780221432887492"/>
    <n v="69.16880990904636"/>
    <n v="81.832227684350997"/>
    <m/>
    <n v="2025"/>
    <n v="2"/>
    <d v="2026-08-03T00:00:00"/>
    <n v="1.0336597699512124"/>
    <s v="35 Salud"/>
    <n v="8.8050156948248137"/>
    <n v="5.2619235630697707"/>
    <n v="-4.0478691401500422"/>
    <n v="-7.1724239936523908"/>
    <n v="1.4616654564207764E-2"/>
    <n v="0.38248103625096724"/>
    <m/>
    <m/>
    <m/>
    <m/>
    <n v="1.3096826004784118E-2"/>
    <n v="0.34744261930083026"/>
    <x v="25"/>
    <x v="77"/>
  </r>
  <r>
    <n v="2026"/>
    <n v="6"/>
    <n v="201.1"/>
    <x v="77"/>
    <s v="Salud Individual"/>
    <n v="201.1"/>
    <m/>
    <m/>
    <x v="77"/>
    <n v="1641982.0219000001"/>
    <n v="1385215.7678700006"/>
    <n v="3061112.9977099993"/>
    <n v="2571109.2364699994"/>
    <n v="931939.87865000009"/>
    <n v="878203.38696999988"/>
    <n v="2085598.5251300004"/>
    <n v="1567892.1090599995"/>
    <n v="35563119.782749981"/>
    <n v="35274659.092"/>
    <n v="145.131"/>
    <n v="140.405"/>
    <n v="0"/>
    <n v="0"/>
    <n v="602912.97817000002"/>
    <n v="625222.60590999993"/>
    <n v="939543.31964000023"/>
    <n v="900527.18241000001"/>
    <n v="0"/>
    <n v="0"/>
    <n v="0"/>
    <n v="0"/>
    <n v="0"/>
    <n v="0"/>
    <s v="Salud Individual"/>
    <s v="Accidentes y Enfermedades"/>
    <s v="Salud"/>
    <x v="26"/>
    <x v="0"/>
    <n v="7699138.6055100011"/>
    <n v="7125419.275059999"/>
    <n v="558940177.29368985"/>
    <n v="533186385.44996989"/>
    <n v="535437122.91273993"/>
    <n v="512068683.5256899"/>
    <n v="1641982.0218999998"/>
    <n v="1385215.7678700001"/>
    <n v="931939.87865000009"/>
    <n v="878203.38696999988"/>
    <n v="7699138.6055100011"/>
    <n v="7125419.275059999"/>
    <n v="100.00000000000003"/>
    <n v="100.00000000000004"/>
    <n v="256766.25402999949"/>
    <n v="18.53619197714016"/>
    <n v="21.326827662576324"/>
    <n v="19.440480825015545"/>
    <n v="21.326827662576324"/>
    <n v="19.440480825015545"/>
    <n v="0.2937670413764577"/>
    <n v="0.30666196862999234"/>
    <n v="0.25979953833610753"/>
    <n v="0.2705136659271033"/>
    <m/>
    <m/>
    <m/>
    <n v="0"/>
    <m/>
    <n v="0"/>
    <m/>
    <n v="0"/>
    <m/>
    <n v="6.1189119146309867"/>
    <n v="56.757008677331122"/>
    <n v="63.398310020711321"/>
    <n v="100"/>
    <n v="-3.5682695297826972"/>
    <n v="4.3325885094978256"/>
    <n v="64.170854665968463"/>
    <n v="69.428510113017666"/>
    <m/>
    <n v="2025"/>
    <n v="2"/>
    <d v="2026-08-03T00:00:00"/>
    <n v="1.0336597699512124"/>
    <s v="36 Salud Individual"/>
    <n v="18.53619197714016"/>
    <n v="14.676216897495134"/>
    <n v="6.1189119146309885"/>
    <n v="2.6632892171470299"/>
    <n v="8.6075491025812741E-3"/>
    <n v="0.82163140555771375"/>
    <m/>
    <m/>
    <m/>
    <m/>
    <n v="7.288828021737301E-3"/>
    <n v="0.78038788884941479"/>
    <x v="26"/>
    <x v="77"/>
  </r>
  <r>
    <n v="2026"/>
    <n v="6"/>
    <n v="201.1"/>
    <x v="77"/>
    <s v="Salud Gpo y Col"/>
    <n v="201.1"/>
    <m/>
    <m/>
    <x v="77"/>
    <n v="1352186.07969"/>
    <n v="1366650.1111699999"/>
    <n v="2137025.3731899997"/>
    <n v="2048751.4885899997"/>
    <n v="849826.03543000016"/>
    <n v="978728.7083500002"/>
    <n v="1833695.3590700002"/>
    <n v="1975313.4773200001"/>
    <n v="35563119.782749981"/>
    <n v="35274659.092"/>
    <n v="145.131"/>
    <n v="140.405"/>
    <n v="124.3394"/>
    <n v="97.772229999999993"/>
    <n v="343550.31763999991"/>
    <n v="470650.71776000003"/>
    <n v="428794.94880000001"/>
    <n v="438643.64879000001"/>
    <n v="0"/>
    <n v="0"/>
    <n v="0"/>
    <n v="0"/>
    <n v="0"/>
    <n v="0"/>
    <s v="Salud Gpo y Col"/>
    <s v="Accidentes y Enfermedades"/>
    <s v="Salud"/>
    <x v="27"/>
    <x v="0"/>
    <n v="7699138.6055100001"/>
    <n v="7125419.2750599999"/>
    <n v="558940177.29368985"/>
    <n v="533186385.44996989"/>
    <n v="535437122.91273993"/>
    <n v="512068683.5256899"/>
    <n v="1352186.07969"/>
    <n v="1366650.1111700002"/>
    <n v="849826.03543000005"/>
    <n v="978728.70835000009"/>
    <n v="7699138.6055100001"/>
    <n v="7125419.2750599999"/>
    <n v="100"/>
    <n v="99.999999999999972"/>
    <n v="-14464.031479999889"/>
    <n v="-1.0583565875260548"/>
    <n v="17.562822920505528"/>
    <n v="19.179925537202749"/>
    <n v="17.562822920505528"/>
    <n v="19.179925537202749"/>
    <n v="0.24191964267752156"/>
    <n v="0.25253872431074703"/>
    <n v="0.25631751831334704"/>
    <n v="0.26688804747057659"/>
    <m/>
    <m/>
    <m/>
    <n v="0"/>
    <m/>
    <n v="0"/>
    <m/>
    <n v="0"/>
    <m/>
    <n v="-13.170419118216314"/>
    <n v="62.848305288339446"/>
    <n v="71.615163263119541"/>
    <n v="100.00000000000003"/>
    <n v="-27.005249397030074"/>
    <n v="-2.2452621888331636"/>
    <n v="80.119954444761859"/>
    <n v="107.29682717583889"/>
    <m/>
    <n v="2025"/>
    <n v="2"/>
    <d v="2026-08-03T00:00:00"/>
    <n v="1.0336597699512124"/>
    <s v="37 Salud Gpo y Col"/>
    <n v="-1.0583565875260548"/>
    <n v="-4.2802609826404669"/>
    <n v="-13.170419118216318"/>
    <n v="-15.997910138379536"/>
    <n v="6.0091054616264895E-3"/>
    <n v="0.30605951211607385"/>
    <m/>
    <m/>
    <m/>
    <m/>
    <n v="5.8079979830468146E-3"/>
    <n v="0.29774288082245215"/>
    <x v="27"/>
    <x v="77"/>
  </r>
  <r>
    <n v="2026"/>
    <n v="6"/>
    <n v="201.1"/>
    <x v="77"/>
    <s v="Daños"/>
    <n v="201.1"/>
    <m/>
    <m/>
    <x v="77"/>
    <n v="201069995.49796"/>
    <n v="200376876.12439996"/>
    <n v="371839684.11824995"/>
    <n v="359820950.96626008"/>
    <n v="90289903.28847"/>
    <n v="82104617.787380025"/>
    <n v="200883644.50256002"/>
    <n v="173071394.05864003"/>
    <n v="35563119.782749981"/>
    <n v="35274659.092"/>
    <n v="145.131"/>
    <n v="140.405"/>
    <n v="521289.01540999988"/>
    <n v="400062.23074000009"/>
    <n v="69920864.001200005"/>
    <n v="62306261.192940004"/>
    <n v="118038734.68765"/>
    <n v="112881896.88296004"/>
    <n v="0"/>
    <n v="0"/>
    <n v="0"/>
    <n v="0"/>
    <n v="0"/>
    <n v="0"/>
    <s v="Daños"/>
    <s v="Totales"/>
    <s v="Daños Total"/>
    <x v="28"/>
    <x v="0"/>
    <n v="427082457.86788011"/>
    <n v="408493609.91126996"/>
    <n v="558940177.29368985"/>
    <n v="533186385.44996989"/>
    <n v="535437122.91273993"/>
    <n v="512068683.5256899"/>
    <n v="201069995.49796006"/>
    <n v="200376876.12440008"/>
    <n v="90289903.28847003"/>
    <n v="82104617.787379965"/>
    <n v="201069995.49796"/>
    <n v="200376876.12439996"/>
    <n v="99.999999999999972"/>
    <n v="99.999999999999943"/>
    <n v="693119.37356004119"/>
    <n v="0.345907864702788"/>
    <n v="100"/>
    <n v="100"/>
    <n v="47.07990033160339"/>
    <n v="49.052634181456199"/>
    <n v="35.973437528057616"/>
    <n v="37.552494381441747"/>
    <n v="37.581018869282772"/>
    <n v="39.130859310662622"/>
    <m/>
    <m/>
    <m/>
    <n v="0"/>
    <m/>
    <n v="0"/>
    <m/>
    <n v="0"/>
    <m/>
    <n v="9.9693363438908769"/>
    <n v="44.904712443476456"/>
    <n v="40.975096216395265"/>
    <n v="99.999999999999972"/>
    <n v="12.221248173887901"/>
    <n v="4.5683479345113742"/>
    <n v="59.235524835319666"/>
    <n v="55.195972882650388"/>
    <m/>
    <n v="2025"/>
    <n v="2"/>
    <d v="2026-08-03T00:00:00"/>
    <n v="1.0336597699512124"/>
    <s v="38 Daños Total"/>
    <n v="0.345907864702788"/>
    <n v="-2.9217245540677403"/>
    <n v="9.969336343890884"/>
    <n v="6.3883296426263323"/>
    <n v="1.0455766715343464"/>
    <n v="7.5724300362313965E-2"/>
    <m/>
    <m/>
    <m/>
    <m/>
    <n v="1.0200550770109764"/>
    <n v="7.3027979773051033E-2"/>
    <x v="28"/>
    <x v="77"/>
  </r>
  <r>
    <n v="2026"/>
    <n v="6"/>
    <n v="201.1"/>
    <x v="77"/>
    <s v="Automoviles"/>
    <n v="201.1"/>
    <m/>
    <m/>
    <x v="77"/>
    <n v="111867630.92766999"/>
    <n v="104683930.16637"/>
    <n v="219534812.73695996"/>
    <n v="205701839.39701003"/>
    <n v="65593449.113900006"/>
    <n v="57891971.036489971"/>
    <n v="138103790.69368002"/>
    <n v="118161850.52116998"/>
    <n v="35563119.782749981"/>
    <n v="35274659.092"/>
    <n v="145.131"/>
    <n v="140.405"/>
    <n v="364603.64938000002"/>
    <n v="293585.88894000003"/>
    <n v="61664004.264229998"/>
    <n v="54782871.665949985"/>
    <n v="94888389.442700014"/>
    <n v="88905151.041270018"/>
    <n v="0"/>
    <n v="0"/>
    <n v="0"/>
    <n v="0"/>
    <n v="0"/>
    <n v="0"/>
    <s v="Automoviles"/>
    <s v="Totales"/>
    <s v="Automoviles Total"/>
    <x v="29"/>
    <x v="0"/>
    <n v="402738701.49726999"/>
    <n v="383517441.98540992"/>
    <n v="558940177.29368985"/>
    <n v="533186385.44996989"/>
    <n v="535437122.91273993"/>
    <n v="512068683.5256899"/>
    <n v="111867630.92766999"/>
    <n v="104683930.16637003"/>
    <n v="65593449.113900006"/>
    <n v="57891971.036489993"/>
    <n v="111867630.92766999"/>
    <n v="104683930.16637"/>
    <n v="100"/>
    <n v="99.999999999999972"/>
    <n v="7183700.7612999827"/>
    <n v="6.8622765212227099"/>
    <n v="100"/>
    <n v="100"/>
    <n v="27.776727320165008"/>
    <n v="27.295741655043809"/>
    <n v="20.014240427180848"/>
    <n v="20.892767075827319"/>
    <n v="19.633646511439807"/>
    <n v="20.443337687749484"/>
    <m/>
    <m/>
    <m/>
    <n v="0"/>
    <m/>
    <n v="0"/>
    <m/>
    <n v="0"/>
    <m/>
    <n v="13.303188576107905"/>
    <n v="58.634878176968478"/>
    <n v="55.301679010794267"/>
    <n v="100"/>
    <n v="12.560737305337245"/>
    <n v="6.7299119695017007"/>
    <n v="64.98582663948244"/>
    <n v="61.619457392878871"/>
    <m/>
    <n v="2025"/>
    <n v="2"/>
    <d v="2026-08-03T00:00:00"/>
    <n v="1.0336597699512124"/>
    <s v="39 Automoviles Total"/>
    <n v="6.8622765212227099"/>
    <n v="3.3824471337086841"/>
    <n v="13.30318857610791"/>
    <n v="9.6136193647699848"/>
    <n v="0.61731033182146788"/>
    <n v="0.15529017150867758"/>
    <m/>
    <m/>
    <m/>
    <m/>
    <n v="0.58314338023938961"/>
    <n v="0.15949270157036216"/>
    <x v="29"/>
    <x v="77"/>
  </r>
  <r>
    <n v="2026"/>
    <n v="6"/>
    <n v="201.1"/>
    <x v="77"/>
    <s v="Automoviles Residentes"/>
    <n v="201.1"/>
    <m/>
    <m/>
    <x v="77"/>
    <n v="70203684.327220008"/>
    <n v="63495573.047850005"/>
    <n v="138562314.45725998"/>
    <n v="125361181.53525001"/>
    <n v="41862778.105490007"/>
    <n v="35779806.134050004"/>
    <n v="88155478.064059988"/>
    <n v="73000077.392199978"/>
    <n v="35563119.782749981"/>
    <n v="35274659.092"/>
    <n v="145.131"/>
    <n v="140.405"/>
    <n v="325967.08880999993"/>
    <n v="274307.94112999993"/>
    <n v="39150240.457790002"/>
    <n v="33963707.616690002"/>
    <n v="58029443.38331002"/>
    <n v="53815819.318530008"/>
    <n v="0"/>
    <n v="0"/>
    <n v="0"/>
    <n v="0"/>
    <n v="0"/>
    <n v="0"/>
    <s v="Automoviles Residentes"/>
    <s v="Automóviles"/>
    <s v="Automóviles"/>
    <x v="30"/>
    <x v="0"/>
    <n v="401564051.82054007"/>
    <n v="382343407.72547996"/>
    <n v="558940177.29368985"/>
    <n v="533186385.44996989"/>
    <n v="535437122.91273993"/>
    <n v="512068683.5256899"/>
    <n v="70203684.327219978"/>
    <n v="63495573.047850005"/>
    <n v="41862778.105490007"/>
    <n v="35779806.134049997"/>
    <n v="111208464.42694001"/>
    <n v="104117794.29353002"/>
    <n v="100.00000000000004"/>
    <n v="100"/>
    <n v="6708111.2793700024"/>
    <n v="10.56469129637556"/>
    <n v="63.128004409539642"/>
    <n v="60.984362450901131"/>
    <n v="17.482561999497456"/>
    <n v="16.606948561132093"/>
    <n v="12.560142780777797"/>
    <n v="13.111471230331762"/>
    <n v="11.908701118514951"/>
    <n v="12.399815706492918"/>
    <m/>
    <m/>
    <m/>
    <n v="0"/>
    <m/>
    <n v="0"/>
    <m/>
    <n v="0"/>
    <m/>
    <n v="17.001131723995332"/>
    <n v="59.630457442044239"/>
    <n v="56.350079882083257"/>
    <n v="100"/>
    <n v="15.270808769273758"/>
    <n v="7.8297127464324712"/>
    <n v="67.466165751729562"/>
    <n v="63.111010938368317"/>
    <m/>
    <n v="2025"/>
    <n v="2"/>
    <d v="2026-08-03T00:00:00"/>
    <n v="1.0336597699512124"/>
    <s v="41 Automoviles Residentes"/>
    <n v="10.56469129637556"/>
    <n v="6.9642976446631932"/>
    <n v="17.001131723995329"/>
    <n v="13.191143861115584"/>
    <n v="0.38962361936668483"/>
    <n v="0.13216427453252505"/>
    <m/>
    <m/>
    <m/>
    <m/>
    <n v="0.35538594776577409"/>
    <n v="0.1369147277735806"/>
    <x v="30"/>
    <x v="77"/>
  </r>
  <r>
    <n v="2026"/>
    <n v="6"/>
    <n v="201.1"/>
    <x v="77"/>
    <s v="Camiones"/>
    <n v="201.1"/>
    <m/>
    <m/>
    <x v="77"/>
    <n v="37709407.170060001"/>
    <n v="36344121.306300007"/>
    <n v="73428851.116450012"/>
    <n v="72045649.580830008"/>
    <n v="21653502.093650006"/>
    <n v="20013592.176389992"/>
    <n v="45462890.383619994"/>
    <n v="40703259.78563001"/>
    <n v="35563119.782749981"/>
    <n v="35274659.092"/>
    <n v="145.131"/>
    <n v="140.405"/>
    <n v="22232.624749999999"/>
    <n v="-10238.76821"/>
    <n v="20500992.633340001"/>
    <n v="18954526.304940004"/>
    <n v="33524844.591540009"/>
    <n v="31659383.01160001"/>
    <n v="0"/>
    <n v="0"/>
    <n v="0"/>
    <n v="0"/>
    <n v="0"/>
    <n v="0"/>
    <s v="Camiones"/>
    <s v="Automóviles"/>
    <s v="Automóviles"/>
    <x v="31"/>
    <x v="0"/>
    <n v="359678411.96369004"/>
    <n v="341124172.80148"/>
    <n v="558940177.29368985"/>
    <n v="533186385.44996989"/>
    <n v="535437122.91273993"/>
    <n v="512068683.5256899"/>
    <n v="37709407.170060001"/>
    <n v="36344121.306299999"/>
    <n v="21653502.093650013"/>
    <n v="20013592.176389989"/>
    <n v="110464041.51175"/>
    <n v="103427951.95197999"/>
    <n v="100"/>
    <n v="100.00000000000003"/>
    <n v="1365285.8637599945"/>
    <n v="3.7565521319216311"/>
    <n v="34.137269154731108"/>
    <n v="35.139554269791617"/>
    <n v="10.484200862704768"/>
    <n v="10.654220428832161"/>
    <n v="6.7465909057823819"/>
    <n v="7.0427330411689626"/>
    <n v="6.8164008493255617"/>
    <n v="7.0975090794586082"/>
    <m/>
    <m/>
    <m/>
    <n v="0"/>
    <m/>
    <n v="0"/>
    <m/>
    <n v="0"/>
    <m/>
    <n v="8.1939808846240645"/>
    <n v="57.422016729136374"/>
    <n v="55.066930928718783"/>
    <n v="99.999999999999972"/>
    <n v="8.1588234046078512"/>
    <n v="5.8922865908552113"/>
    <n v="61.151641068347928"/>
    <n v="59.870169604995326"/>
    <m/>
    <n v="2025"/>
    <n v="2"/>
    <d v="2026-08-03T00:00:00"/>
    <n v="1.0336597699512124"/>
    <s v="42 Camiones"/>
    <n v="3.7565521319216311"/>
    <n v="0.37785657152819252"/>
    <n v="8.1939808846240663"/>
    <n v="4.6707862972462335"/>
    <n v="0.20647471753045393"/>
    <n v="0.2233999175667698"/>
    <m/>
    <m/>
    <m/>
    <m/>
    <n v="0.2042419443173849"/>
    <n v="0.22163302937675866"/>
    <x v="31"/>
    <x v="77"/>
  </r>
  <r>
    <n v="2026"/>
    <n v="6"/>
    <n v="201.1"/>
    <x v="77"/>
    <s v="Automoviles Turistas"/>
    <n v="201.1"/>
    <m/>
    <m/>
    <x v="77"/>
    <n v="1083502.1167600001"/>
    <n v="1101931.6082300001"/>
    <n v="2078989.3343699998"/>
    <n v="2157919.8220199998"/>
    <n v="570070.38715999981"/>
    <n v="595710.09883999999"/>
    <n v="1076323.0467900001"/>
    <n v="1034439.5024899999"/>
    <n v="35563119.782749981"/>
    <n v="35274659.092"/>
    <n v="145.131"/>
    <n v="140.405"/>
    <n v="0"/>
    <n v="0"/>
    <n v="512331.42674000002"/>
    <n v="372732.98608000006"/>
    <n v="730468.66053999995"/>
    <n v="776293.51679999998"/>
    <n v="0"/>
    <n v="0"/>
    <n v="0"/>
    <n v="0"/>
    <n v="0"/>
    <n v="0"/>
    <s v="Automoviles Turistas"/>
    <s v="Automóviles"/>
    <s v="Automóviles"/>
    <x v="32"/>
    <x v="0"/>
    <n v="277047320.69719005"/>
    <n v="267600979.91238004"/>
    <n v="558940177.29368985"/>
    <n v="533186385.44996989"/>
    <n v="535437122.91273993"/>
    <n v="512068683.5256899"/>
    <n v="1083502.1167600001"/>
    <n v="1101931.6082300001"/>
    <n v="570070.38715999969"/>
    <n v="595710.09883999999"/>
    <n v="101609734.99291"/>
    <n v="95643533.837350011"/>
    <n v="100"/>
    <n v="100"/>
    <n v="-18429.491470000008"/>
    <n v="-1.6724714430873533"/>
    <n v="1.0663369182446971"/>
    <n v="1.1521234776873979"/>
    <n v="0.39108918795293351"/>
    <n v="0.41178160430907357"/>
    <n v="0.19384938867808105"/>
    <n v="0.20235842275295102"/>
    <n v="0.20666911952375741"/>
    <n v="0.21519214974112305"/>
    <m/>
    <m/>
    <m/>
    <n v="0"/>
    <m/>
    <n v="0"/>
    <m/>
    <n v="0"/>
    <m/>
    <n v="-4.304058589895865"/>
    <n v="52.613684675087036"/>
    <n v="54.060532830787146"/>
    <n v="100.00000000000003"/>
    <n v="37.452666083607042"/>
    <n v="-5.9030321995856783"/>
    <n v="70.137358988304626"/>
    <n v="48.014440158725293"/>
    <m/>
    <n v="2025"/>
    <n v="2"/>
    <d v="2026-08-03T00:00:00"/>
    <n v="1.0336597699512124"/>
    <s v="43 Automoviles Turistas"/>
    <n v="-1.6724714430873533"/>
    <n v="-4.874377996201221"/>
    <n v="-4.3040585898958676"/>
    <n v="-7.4202709711524664"/>
    <n v="5.8459138204697688E-3"/>
    <n v="0.26374158832997618"/>
    <m/>
    <m/>
    <m/>
    <m/>
    <n v="6.1174788858821263E-3"/>
    <n v="0.24099720745117093"/>
    <x v="32"/>
    <x v="77"/>
  </r>
  <r>
    <n v="2026"/>
    <n v="6"/>
    <n v="201.1"/>
    <x v="77"/>
    <s v="Otros Automoviles y Obligatorios"/>
    <n v="201.1"/>
    <m/>
    <m/>
    <x v="77"/>
    <n v="2871037.3136300002"/>
    <n v="3742304.2039900003"/>
    <n v="5464657.828879999"/>
    <n v="6137088.4589099996"/>
    <n v="1507098.5275999999"/>
    <n v="1502862.6272099996"/>
    <n v="3409099.1992099993"/>
    <n v="3424073.8408499993"/>
    <n v="35563119.782749981"/>
    <n v="35274659.092"/>
    <n v="145.131"/>
    <n v="140.405"/>
    <n v="16403.935820000002"/>
    <n v="29516.71602"/>
    <n v="1500439.7463600002"/>
    <n v="1491904.7582399999"/>
    <n v="2603632.8073100005"/>
    <n v="2653655.1943399999"/>
    <n v="0"/>
    <n v="0"/>
    <n v="0"/>
    <n v="0"/>
    <n v="0"/>
    <n v="0"/>
    <s v="Otros Automoviles y Obligatorios"/>
    <s v="Automóviles"/>
    <s v="Automóviles"/>
    <x v="33"/>
    <x v="0"/>
    <n v="223145035.21179"/>
    <n v="215431440.68413001"/>
    <n v="558940177.29368985"/>
    <n v="533186385.44996989"/>
    <n v="535437122.91273993"/>
    <n v="512068683.5256899"/>
    <n v="2871037.3136300002"/>
    <n v="3742304.2039899998"/>
    <n v="1507098.5276000006"/>
    <n v="1502862.6272099994"/>
    <n v="94618650.293789983"/>
    <n v="89270616.196639985"/>
    <n v="100"/>
    <n v="100.00000000000003"/>
    <n v="-871266.89036000008"/>
    <n v="-23.281562451044614"/>
    <n v="3.0343249504357304"/>
    <n v="4.1920895849387625"/>
    <n v="1.2866238815956892"/>
    <n v="1.7371207248606964"/>
    <n v="0.51365735194259265"/>
    <n v="0.5362043815736498"/>
    <n v="0.70187542407553638"/>
    <n v="0.73082075205683872"/>
    <m/>
    <m/>
    <m/>
    <n v="0"/>
    <m/>
    <n v="0"/>
    <m/>
    <n v="0"/>
    <m/>
    <n v="0.28185546125822913"/>
    <n v="52.49317103770057"/>
    <n v="40.158751007137937"/>
    <n v="99.999999999999957"/>
    <n v="0.57208666122019469"/>
    <n v="-1.8850371795360754"/>
    <n v="57.628700258628704"/>
    <n v="56.220746441440248"/>
    <m/>
    <n v="2025"/>
    <n v="2"/>
    <d v="2026-08-03T00:00:00"/>
    <n v="1.0336597699512124"/>
    <s v="44 Otros Automoviles y Obligatorios"/>
    <n v="-23.281562451044614"/>
    <n v="-25.779797396413706"/>
    <n v="0.28185546125823119"/>
    <n v="-2.9836911752970567"/>
    <n v="1.5366081103859315E-2"/>
    <n v="0.23369492656499552"/>
    <m/>
    <m/>
    <m/>
    <m/>
    <n v="1.7398009270348527E-2"/>
    <n v="0.34949916421757038"/>
    <x v="33"/>
    <x v="77"/>
  </r>
  <r>
    <n v="2026"/>
    <n v="6"/>
    <n v="201.1"/>
    <x v="77"/>
    <s v="Daños Sin Autos"/>
    <n v="201.1"/>
    <m/>
    <m/>
    <x v="77"/>
    <n v="89202364.570290014"/>
    <n v="95692945.95803"/>
    <n v="152304871.38128996"/>
    <n v="154119111.56924996"/>
    <n v="24696454.174570005"/>
    <n v="24212646.750889998"/>
    <n v="62779853.808880001"/>
    <n v="54909543.537470013"/>
    <n v="35563119.782749981"/>
    <n v="35274659.092"/>
    <n v="145.131"/>
    <n v="140.405"/>
    <n v="156685.36602999998"/>
    <n v="106476.34179999999"/>
    <n v="8256859.73697"/>
    <n v="7523389.5269899992"/>
    <n v="23150345.244950008"/>
    <n v="23976745.841689996"/>
    <n v="0"/>
    <n v="0"/>
    <n v="0"/>
    <n v="0"/>
    <n v="0"/>
    <n v="0"/>
    <s v="Daños Sin Autos"/>
    <s v="Totales"/>
    <s v="Daños Sin Autos Total"/>
    <x v="34"/>
    <x v="0"/>
    <n v="423624598.01933002"/>
    <n v="406031406.88229001"/>
    <n v="558940177.29368985"/>
    <n v="533186385.44996989"/>
    <n v="535437122.91273993"/>
    <n v="512068683.5256899"/>
    <n v="89202364.570290014"/>
    <n v="95692945.958029971"/>
    <n v="24696454.174569987"/>
    <n v="24212646.750889998"/>
    <n v="197612135.64941001"/>
    <n v="197914673.09541997"/>
    <n v="100"/>
    <n v="100.00000000000003"/>
    <n v="-6490581.3877399862"/>
    <n v="-6.7827166597908768"/>
    <n v="45.140124758606312"/>
    <n v="48.350607088082789"/>
    <n v="21.056936964321345"/>
    <n v="23.567867986569752"/>
    <n v="15.959197100876768"/>
    <n v="16.659727305614428"/>
    <n v="17.947372357842976"/>
    <n v="18.687521622913149"/>
    <m/>
    <m/>
    <m/>
    <n v="0"/>
    <m/>
    <n v="0"/>
    <m/>
    <n v="0"/>
    <m/>
    <n v="1.9981600056269144"/>
    <n v="27.685873904283781"/>
    <n v="25.302436358798513"/>
    <n v="100.00000000000007"/>
    <n v="9.7491989129193879"/>
    <n v="-3.4466753837089525"/>
    <n v="35.666248816618157"/>
    <n v="31.377859100080922"/>
    <m/>
    <n v="2025"/>
    <n v="2"/>
    <d v="2026-08-03T00:00:00"/>
    <n v="1.0336597699512124"/>
    <s v="46 Daños Sin Autos Total"/>
    <n v="-6.7827166597908768"/>
    <n v="-9.8182148033014105"/>
    <n v="1.9981600056269102"/>
    <n v="-1.3232758294916387"/>
    <n v="0.42826633971287859"/>
    <n v="6.5071136186497014E-2"/>
    <m/>
    <m/>
    <m/>
    <m/>
    <n v="0.43691169677158681"/>
    <n v="6.5026501522543564E-2"/>
    <x v="34"/>
    <x v="77"/>
  </r>
  <r>
    <n v="2026"/>
    <n v="6"/>
    <n v="201.1"/>
    <x v="77"/>
    <s v="Responsabilidad Civil y Riesgos Profesionales"/>
    <n v="201.1"/>
    <m/>
    <m/>
    <x v="77"/>
    <n v="12032871.974339999"/>
    <n v="12141199.838969998"/>
    <n v="21763204.001290005"/>
    <n v="20703515.640810002"/>
    <n v="5707796.6931599993"/>
    <n v="3790374.5277899997"/>
    <n v="12592740.180739999"/>
    <n v="8410392.1933100019"/>
    <n v="35563119.782749981"/>
    <n v="35274659.092"/>
    <n v="145.131"/>
    <n v="140.405"/>
    <n v="249.07983999999999"/>
    <n v="317.81470999999999"/>
    <n v="1527375.1194499996"/>
    <n v="827819.13643000007"/>
    <n v="4064417.6653900007"/>
    <n v="3972578.5111600002"/>
    <n v="0"/>
    <n v="0"/>
    <n v="0"/>
    <n v="0"/>
    <n v="0"/>
    <n v="0"/>
    <s v="Responsabilidad Civil y Riesgos Profesionales"/>
    <s v="Daños Sin Autos"/>
    <s v="Responsabilidad Civil y Riesgos Profesionales"/>
    <x v="35"/>
    <x v="0"/>
    <n v="420518026.53486001"/>
    <n v="402595859.03348994"/>
    <n v="558940177.29368985"/>
    <n v="533186385.44996989"/>
    <n v="535437122.91273993"/>
    <n v="512068683.5256899"/>
    <n v="12032871.974339999"/>
    <n v="12141199.838969996"/>
    <n v="5707796.6931599993"/>
    <n v="3790374.5277900007"/>
    <n v="12032871.974339999"/>
    <n v="12141199.838969998"/>
    <n v="100"/>
    <n v="100.00000000000003"/>
    <n v="-108327.8646299988"/>
    <n v="-0.89223360184135236"/>
    <n v="100"/>
    <n v="100"/>
    <n v="2.8614402273055708"/>
    <n v="3.0157289417028088"/>
    <n v="2.1528014022182984"/>
    <n v="2.2472987881157791"/>
    <n v="2.2771023736331384"/>
    <n v="2.3710100284546862"/>
    <m/>
    <m/>
    <m/>
    <n v="0"/>
    <m/>
    <n v="0"/>
    <m/>
    <n v="0"/>
    <m/>
    <n v="50.586614892855032"/>
    <n v="47.435032179614552"/>
    <n v="31.219109956694009"/>
    <n v="100"/>
    <n v="84.505896546057159"/>
    <n v="2.3118272923241312"/>
    <n v="37.579187111013617"/>
    <n v="20.838332939284701"/>
    <m/>
    <n v="2025"/>
    <n v="2"/>
    <d v="2026-08-03T00:00:00"/>
    <n v="1.0336597699512124"/>
    <s v="46 Responsabilidad Civil y Riesgos Profesionales"/>
    <n v="-0.89223360184135236"/>
    <n v="-4.1195475733408662"/>
    <n v="50.586614892855032"/>
    <n v="45.682959974308133"/>
    <n v="6.1195992180208908E-2"/>
    <n v="9.6072694806271411E-2"/>
    <m/>
    <m/>
    <m/>
    <m/>
    <n v="5.8692319568030588E-2"/>
    <n v="8.4158258337487218E-2"/>
    <x v="35"/>
    <x v="77"/>
  </r>
  <r>
    <n v="2026"/>
    <n v="6"/>
    <n v="201.1"/>
    <x v="77"/>
    <s v="RC General"/>
    <n v="201.1"/>
    <m/>
    <m/>
    <x v="77"/>
    <n v="8729513.125500001"/>
    <n v="9582692.5877899993"/>
    <n v="16430250.78186"/>
    <n v="15950079.923459999"/>
    <n v="5055557.2443699995"/>
    <n v="2932303.7598800003"/>
    <n v="11273825.82522"/>
    <n v="6752993.5742199989"/>
    <n v="35563119.782749981"/>
    <n v="35274659.092"/>
    <n v="145.131"/>
    <n v="140.405"/>
    <n v="249.07983999999999"/>
    <n v="60.08053000000001"/>
    <n v="1104882.7380800003"/>
    <n v="485943.85194000002"/>
    <n v="3106567.0252100001"/>
    <n v="3118169.0580199999"/>
    <n v="0"/>
    <n v="0"/>
    <n v="0"/>
    <n v="0"/>
    <n v="0"/>
    <n v="0"/>
    <s v="RC General"/>
    <s v="Daños Sin Autos"/>
    <s v="Responsabilidad Civil y Riesgos Profesionales"/>
    <x v="36"/>
    <x v="0"/>
    <n v="383310032.57885998"/>
    <n v="368308684.13624996"/>
    <n v="558940177.29368985"/>
    <n v="533186385.44996989"/>
    <n v="535437122.91273993"/>
    <n v="512068683.5256899"/>
    <n v="8729513.125500001"/>
    <n v="9582692.5877899975"/>
    <n v="5055557.2443700004"/>
    <n v="2932303.7598800003"/>
    <n v="12031963.452879999"/>
    <n v="12139927.594450003"/>
    <n v="100"/>
    <n v="100.00000000000003"/>
    <n v="-853179.46228999831"/>
    <n v="-8.9033374959465501"/>
    <n v="72.552689838918056"/>
    <n v="78.93533559599571"/>
    <n v="2.2774027245697099"/>
    <n v="2.6018101121517501"/>
    <n v="1.5617973944487373"/>
    <n v="1.6303526132091979"/>
    <n v="1.7972500516311787"/>
    <n v="1.8713686066117821"/>
    <m/>
    <m/>
    <m/>
    <n v="0"/>
    <m/>
    <n v="0"/>
    <m/>
    <n v="0"/>
    <m/>
    <n v="72.409056440213078"/>
    <n v="57.913393011599737"/>
    <n v="30.59999820526707"/>
    <n v="99.999999999999972"/>
    <n v="127.36839527222195"/>
    <n v="-0.37207837657676768"/>
    <n v="35.56603572734155"/>
    <n v="15.584268937892951"/>
    <m/>
    <n v="2025"/>
    <n v="2"/>
    <d v="2026-08-03T00:00:00"/>
    <n v="1.0336597699512124"/>
    <s v="47 RC General"/>
    <n v="-8.9033374959465501"/>
    <n v="-11.869780412994983"/>
    <n v="72.409056440213078"/>
    <n v="66.794782434408361"/>
    <n v="4.6200251502764821E-2"/>
    <n v="7.7880360137993598E-2"/>
    <m/>
    <m/>
    <m/>
    <m/>
    <n v="4.5216822313889772E-2"/>
    <n v="7.6794095278167912E-2"/>
    <x v="36"/>
    <x v="77"/>
  </r>
  <r>
    <n v="2026"/>
    <n v="6"/>
    <n v="201.1"/>
    <x v="77"/>
    <s v="RC Aviones y Barcos"/>
    <n v="201.1"/>
    <m/>
    <m/>
    <x v="77"/>
    <n v="1742271.23909"/>
    <n v="1292434.1434399998"/>
    <n v="2408341.9774500001"/>
    <n v="2143393.0838500001"/>
    <n v="183427.25303000002"/>
    <n v="515183.78325000004"/>
    <n v="362092.77793999994"/>
    <n v="552406.56409"/>
    <n v="35563119.782749981"/>
    <n v="35274659.092"/>
    <n v="145.131"/>
    <n v="140.405"/>
    <n v="0"/>
    <n v="0"/>
    <n v="10249.928370000001"/>
    <n v="17806.092960000002"/>
    <n v="94051.691449999998"/>
    <n v="110662.90098000001"/>
    <n v="0"/>
    <n v="0"/>
    <n v="0"/>
    <n v="0"/>
    <n v="0"/>
    <n v="0"/>
    <s v="RC Aviones y Barcos"/>
    <s v="Daños Sin Autos"/>
    <s v="Responsabilidad Civil y Riesgos Profesionales"/>
    <x v="37"/>
    <x v="0"/>
    <n v="263572784.95463002"/>
    <n v="257891172.19387999"/>
    <n v="558940177.29368985"/>
    <n v="533186385.44996989"/>
    <n v="535437122.91273993"/>
    <n v="512068683.5256899"/>
    <n v="1742271.2390899998"/>
    <n v="1292434.1434399998"/>
    <n v="183427.25303000005"/>
    <n v="515183.78324999998"/>
    <n v="10436991.664809998"/>
    <n v="10650023.357730001"/>
    <n v="100.00000000000003"/>
    <n v="100"/>
    <n v="449837.09565000026"/>
    <n v="34.805417199262003"/>
    <n v="16.693232063836447"/>
    <n v="12.13550524752535"/>
    <n v="0.66102091662836326"/>
    <n v="0.50115486018589306"/>
    <n v="0.31170978753501555"/>
    <n v="0.32539231303428651"/>
    <n v="0.24239818920906633"/>
    <n v="0.25239468552174404"/>
    <m/>
    <m/>
    <m/>
    <n v="0"/>
    <m/>
    <n v="0"/>
    <m/>
    <n v="0"/>
    <m/>
    <n v="-64.395763416142032"/>
    <n v="10.528053779146656"/>
    <n v="39.861511386472984"/>
    <n v="99.999999999999986"/>
    <n v="-42.435837030472292"/>
    <n v="-15.010639864756604"/>
    <n v="10.898186105934197"/>
    <n v="16.090390548516417"/>
    <m/>
    <n v="2025"/>
    <n v="2"/>
    <d v="2026-08-03T00:00:00"/>
    <n v="1.0336597699512124"/>
    <s v="48 RC Aviones y Barcos"/>
    <n v="34.805417199262003"/>
    <n v="30.41565621309288"/>
    <n v="-64.395763416142032"/>
    <n v="-65.55516851977471"/>
    <n v="6.7720211054660478E-3"/>
    <n v="0.31587967716865739"/>
    <m/>
    <m/>
    <m/>
    <m/>
    <n v="6.0762970898168176E-3"/>
    <n v="0.20824062730005294"/>
    <x v="37"/>
    <x v="77"/>
  </r>
  <r>
    <n v="2026"/>
    <n v="6"/>
    <n v="201.1"/>
    <x v="77"/>
    <s v="RC Viajero"/>
    <n v="201.1"/>
    <m/>
    <m/>
    <x v="77"/>
    <n v="260336.58478"/>
    <n v="211800.12451999998"/>
    <n v="433057.39807000005"/>
    <n v="361539.34771"/>
    <n v="57019.792600000001"/>
    <n v="27834.588710000004"/>
    <n v="97532.376549999972"/>
    <n v="64916.370040000002"/>
    <n v="35563119.782749981"/>
    <n v="35274659.092"/>
    <n v="145.131"/>
    <n v="140.405"/>
    <n v="0"/>
    <n v="257.73417999999998"/>
    <n v="42346.72138000001"/>
    <n v="21964.94038"/>
    <n v="204320.40007"/>
    <n v="182911.91017000002"/>
    <n v="0"/>
    <n v="0"/>
    <n v="0"/>
    <n v="0"/>
    <n v="0"/>
    <n v="0"/>
    <s v="RC Viajero"/>
    <s v="Daños Sin Autos"/>
    <s v="Responsabilidad Civil y Riesgos Profesionales"/>
    <x v="38"/>
    <x v="0"/>
    <n v="228893975.36847001"/>
    <n v="222660943.11062002"/>
    <n v="558940177.29368985"/>
    <n v="533186385.44996989"/>
    <n v="535437122.91273993"/>
    <n v="512068683.5256899"/>
    <n v="260336.58478"/>
    <n v="211800.12452000001"/>
    <n v="57019.792599999993"/>
    <n v="27834.588710000007"/>
    <n v="9083446.8830500022"/>
    <n v="8838453.7869900018"/>
    <n v="100"/>
    <n v="99.999999999999986"/>
    <n v="48536.460260000022"/>
    <n v="22.916162287438489"/>
    <n v="2.8660550133870024"/>
    <n v="2.3963481579975543"/>
    <n v="0.11373675709940123"/>
    <n v="9.512226148021645E-2"/>
    <n v="4.6576824382264542E-2"/>
    <n v="4.862131773078928E-2"/>
    <n v="3.9723468246710081E-2"/>
    <n v="4.1361663256131186E-2"/>
    <m/>
    <m/>
    <m/>
    <n v="0"/>
    <m/>
    <n v="0"/>
    <m/>
    <n v="0"/>
    <m/>
    <n v="104.85229077415741"/>
    <n v="21.902335642985076"/>
    <n v="13.141913288805279"/>
    <n v="100.00000000000003"/>
    <n v="92.792334727020133"/>
    <n v="11.704262385157271"/>
    <n v="20.725645293123964"/>
    <n v="12.008480125534517"/>
    <m/>
    <n v="2025"/>
    <n v="2"/>
    <d v="2026-08-03T00:00:00"/>
    <n v="1.0336597699512124"/>
    <s v="49 RC Viajero"/>
    <n v="22.916162287438489"/>
    <n v="18.913559239361707"/>
    <n v="104.85229077415742"/>
    <n v="98.181545542617201"/>
    <n v="1.2177148706735681E-3"/>
    <n v="0.23184908931017437"/>
    <m/>
    <m/>
    <m/>
    <m/>
    <n v="1.0249265535552524E-3"/>
    <n v="0.2973078903872538"/>
    <x v="38"/>
    <x v="77"/>
  </r>
  <r>
    <n v="2026"/>
    <n v="6"/>
    <n v="201.1"/>
    <x v="77"/>
    <s v="RC Otros"/>
    <n v="201.1"/>
    <m/>
    <m/>
    <x v="77"/>
    <n v="1300751.0249699999"/>
    <n v="1054272.9832200001"/>
    <n v="2491553.8439100003"/>
    <n v="2248503.2857899996"/>
    <n v="411792.40316000005"/>
    <n v="315052.39594999998"/>
    <n v="859289.20102999988"/>
    <n v="1040075.68496"/>
    <n v="35563119.782749981"/>
    <n v="35274659.092"/>
    <n v="145.131"/>
    <n v="140.405"/>
    <n v="0"/>
    <n v="0"/>
    <n v="369895.73162000004"/>
    <n v="302104.25115000003"/>
    <n v="659478.54865999985"/>
    <n v="560834.64199000003"/>
    <n v="0"/>
    <n v="0"/>
    <n v="0"/>
    <n v="0"/>
    <n v="0"/>
    <n v="0"/>
    <s v="RC Otros"/>
    <s v="Daños Sin Autos"/>
    <s v="Responsabilidad Civil y Riesgos Profesionales"/>
    <x v="39"/>
    <x v="0"/>
    <n v="169073484.48590001"/>
    <n v="161563646.54985005"/>
    <n v="558940177.29368985"/>
    <n v="533186385.44996989"/>
    <n v="535437122.91273993"/>
    <n v="512068683.5256899"/>
    <n v="1300751.0249699997"/>
    <n v="1054272.9832200001"/>
    <n v="411792.40316000005"/>
    <n v="315052.39594999998"/>
    <n v="8124828.2458100002"/>
    <n v="7697074.1292600008"/>
    <n v="100.00000000000003"/>
    <n v="100"/>
    <n v="246478.04174999986"/>
    <n v="23.378958360214952"/>
    <n v="16.009581810431516"/>
    <n v="13.697061578402106"/>
    <n v="0.76934063843610956"/>
    <n v="0.65254344385864471"/>
    <n v="0.23271739585228146"/>
    <n v="0.24293254414150567"/>
    <n v="0.19773066454618335"/>
    <n v="0.20588507306502926"/>
    <m/>
    <m/>
    <m/>
    <n v="0"/>
    <m/>
    <n v="0"/>
    <m/>
    <n v="0"/>
    <m/>
    <n v="30.706005875084053"/>
    <n v="31.658049484873363"/>
    <n v="29.883379443885126"/>
    <n v="100"/>
    <n v="22.439763827202942"/>
    <n v="17.588768468364101"/>
    <n v="56.089122591112982"/>
    <n v="53.866902743034672"/>
    <m/>
    <n v="2025"/>
    <n v="2"/>
    <d v="2026-08-03T00:00:00"/>
    <n v="1.0336597699512124"/>
    <s v="50 RC Otros"/>
    <n v="23.378958360214952"/>
    <n v="19.361284967139909"/>
    <n v="30.706005875084053"/>
    <n v="26.44973682322302"/>
    <n v="7.0060047013044604E-3"/>
    <n v="0.44189592292526508"/>
    <m/>
    <m/>
    <m/>
    <m/>
    <n v="6.3742736107687617E-3"/>
    <n v="0.42138436351024677"/>
    <x v="39"/>
    <x v="77"/>
  </r>
  <r>
    <n v="2026"/>
    <n v="6"/>
    <n v="201.1"/>
    <x v="77"/>
    <s v="Maritimo y Transportes"/>
    <n v="201.1"/>
    <m/>
    <m/>
    <x v="77"/>
    <n v="14105050.964209998"/>
    <n v="15962808.80302"/>
    <n v="21431986.482319996"/>
    <n v="23101014.46384"/>
    <n v="3896017.91072"/>
    <n v="-67081.096579997436"/>
    <n v="10026353.60338"/>
    <n v="8324719.8667599987"/>
    <n v="35563119.782749981"/>
    <n v="35274659.092"/>
    <n v="145.131"/>
    <n v="140.405"/>
    <n v="28649.484219999998"/>
    <n v="23089.21024"/>
    <n v="1084769.0837500002"/>
    <n v="1490750.1163900001"/>
    <n v="2625648.5901799998"/>
    <n v="2563530.1906399997"/>
    <n v="0"/>
    <n v="0"/>
    <n v="0"/>
    <n v="0"/>
    <n v="0"/>
    <n v="0"/>
    <s v="Maritimo y Transportes"/>
    <s v="Daños Sin Autos"/>
    <s v="Maritimo y Transportes"/>
    <x v="40"/>
    <x v="0"/>
    <n v="340452546.38515002"/>
    <n v="328273710.99425"/>
    <n v="558940177.29368985"/>
    <n v="533186385.44996989"/>
    <n v="535437122.91273993"/>
    <n v="512068683.5256899"/>
    <n v="14105050.96421"/>
    <n v="15962808.80302"/>
    <n v="3896017.91072"/>
    <n v="-67081.096579998208"/>
    <n v="14105050.964209998"/>
    <n v="15962808.80302"/>
    <n v="99.999999999999986"/>
    <n v="100"/>
    <n v="-1857757.8388100024"/>
    <n v="-11.63803852902463"/>
    <n v="100"/>
    <n v="100"/>
    <n v="4.1430299505685344"/>
    <n v="4.8626521918776504"/>
    <n v="2.5235349930478574"/>
    <n v="2.6343057589058305"/>
    <n v="2.9938515383412443"/>
    <n v="3.117317913900346"/>
    <m/>
    <m/>
    <m/>
    <n v="0"/>
    <m/>
    <n v="0"/>
    <m/>
    <n v="0"/>
    <m/>
    <n v="-5907.9222155735206"/>
    <n v="27.621438026744556"/>
    <n v="-0.42023366568987769"/>
    <n v="100"/>
    <n v="-27.233338986625299"/>
    <n v="2.4231584931906802"/>
    <n v="41.314328497997309"/>
    <n v="58.152235609826228"/>
    <m/>
    <n v="2025"/>
    <n v="2"/>
    <d v="2026-08-03T00:00:00"/>
    <n v="1.0336597699512124"/>
    <s v="51 Maritimo y Transportes"/>
    <n v="-11.63803852902463"/>
    <n v="-14.515429506223354"/>
    <n v="-5907.9222155735206"/>
    <n v="-5718.7948727535822"/>
    <n v="6.0264641047368561E-2"/>
    <n v="0.18288980070633395"/>
    <m/>
    <m/>
    <m/>
    <m/>
    <n v="6.5488980073741154E-2"/>
    <n v="0.15573466342177875"/>
    <x v="40"/>
    <x v="77"/>
  </r>
  <r>
    <n v="2026"/>
    <n v="6"/>
    <n v="201.1"/>
    <x v="77"/>
    <s v="MyT Carga"/>
    <n v="201.1"/>
    <m/>
    <m/>
    <x v="77"/>
    <n v="7315033.6216200013"/>
    <n v="7755472.2296999991"/>
    <n v="12932187.001339998"/>
    <n v="13222736.840139998"/>
    <n v="2759672.59131"/>
    <n v="3877269.6166600003"/>
    <n v="6876817.3364199996"/>
    <n v="7360916.3634200003"/>
    <n v="35563119.782749981"/>
    <n v="35274659.092"/>
    <n v="145.131"/>
    <n v="140.405"/>
    <n v="28649.484219999998"/>
    <n v="23089.21024"/>
    <n v="1027330.0284700001"/>
    <n v="1252832.3004100001"/>
    <n v="2452650.9954699995"/>
    <n v="2520086.7554000001"/>
    <n v="0"/>
    <n v="0"/>
    <n v="0"/>
    <n v="0"/>
    <n v="0"/>
    <n v="0"/>
    <s v="MyT Carga"/>
    <s v="Daños Sin Autos"/>
    <s v="Maritimo y Transportes"/>
    <x v="41"/>
    <x v="0"/>
    <n v="284645911.63864005"/>
    <n v="278687548.9429"/>
    <n v="558940177.29368985"/>
    <n v="533186385.44996989"/>
    <n v="535437122.91273993"/>
    <n v="512068683.5256899"/>
    <n v="7315033.6216200003"/>
    <n v="7755472.2297"/>
    <n v="2759672.59131"/>
    <n v="3877269.6166600003"/>
    <n v="14105041.47866"/>
    <n v="15962798.192990001"/>
    <n v="100.00000000000003"/>
    <n v="99.999999999999986"/>
    <n v="-440438.60807999782"/>
    <n v="-5.6790688566108809"/>
    <n v="51.861128041964044"/>
    <n v="48.584666271767965"/>
    <n v="2.5698713111700995"/>
    <n v="2.782855660081538"/>
    <n v="1.3087328338138744"/>
    <n v="1.3661797638958497"/>
    <n v="1.4545518117749674"/>
    <n v="1.5145374984273796"/>
    <m/>
    <m/>
    <m/>
    <n v="0"/>
    <m/>
    <n v="0"/>
    <m/>
    <n v="0"/>
    <m/>
    <n v="-28.824330929885988"/>
    <n v="37.72604111010002"/>
    <n v="49.993984915731978"/>
    <n v="100"/>
    <n v="-17.999397993346953"/>
    <n v="-2.6759300958786647"/>
    <n v="41.886515055238576"/>
    <n v="49.713855990292863"/>
    <m/>
    <n v="2025"/>
    <n v="2"/>
    <d v="2026-08-03T00:00:00"/>
    <n v="1.0336597699512124"/>
    <s v="52 MyT Carga"/>
    <n v="-5.6790688566108809"/>
    <n v="-8.7505058382595653"/>
    <n v="-28.824330929885981"/>
    <n v="-31.142072914888207"/>
    <n v="3.6364039714009574E-2"/>
    <n v="7.0631933663629992E-2"/>
    <m/>
    <m/>
    <m/>
    <m/>
    <n v="3.748508754019058E-2"/>
    <n v="7.1021365579043552E-2"/>
    <x v="41"/>
    <x v="77"/>
  </r>
  <r>
    <n v="2026"/>
    <n v="6"/>
    <n v="201.1"/>
    <x v="77"/>
    <s v="MyT Cascos"/>
    <n v="201.1"/>
    <m/>
    <m/>
    <x v="77"/>
    <n v="6790017.3425900005"/>
    <n v="8207336.5733199995"/>
    <n v="8499799.4809800033"/>
    <n v="9878277.6236999985"/>
    <n v="1136345.3194100002"/>
    <n v="-3944350.71324"/>
    <n v="3149536.2669600006"/>
    <n v="963803.5033399997"/>
    <n v="35563119.782749981"/>
    <n v="35274659.092"/>
    <n v="145.131"/>
    <n v="140.405"/>
    <n v="0"/>
    <n v="0"/>
    <n v="57439.055280000008"/>
    <n v="237917.81597999996"/>
    <n v="172997.59470999995"/>
    <n v="43443.435240000028"/>
    <n v="0"/>
    <n v="0"/>
    <n v="0"/>
    <n v="0"/>
    <n v="0"/>
    <n v="0"/>
    <s v="MyT Cascos"/>
    <s v="Daños Sin Autos"/>
    <s v="Maritimo y Transportes"/>
    <x v="42"/>
    <x v="0"/>
    <n v="334750485.20463002"/>
    <n v="321458349.73659998"/>
    <n v="558940177.29368985"/>
    <n v="533186385.44996989"/>
    <n v="535437122.91273993"/>
    <n v="512068683.5256899"/>
    <n v="6790017.3425900005"/>
    <n v="8207336.5733200004"/>
    <n v="1136345.31941"/>
    <n v="-3944350.71324"/>
    <n v="12504207.985239999"/>
    <n v="14207836.7202"/>
    <n v="100"/>
    <n v="99.999999999999986"/>
    <n v="-1417319.230729999"/>
    <n v="-17.268930280468208"/>
    <n v="54.301858627151404"/>
    <n v="57.766264737904919"/>
    <n v="2.0283816283161835"/>
    <n v="2.5531570668626329"/>
    <n v="1.2148021592339835"/>
    <n v="1.2681259950099812"/>
    <n v="1.5392997265662764"/>
    <n v="1.6027804154729659"/>
    <m/>
    <m/>
    <m/>
    <n v="0"/>
    <m/>
    <n v="0"/>
    <m/>
    <n v="0"/>
    <m/>
    <n v="-128.8094391707013"/>
    <n v="16.735528969599802"/>
    <n v="-48.058839527333369"/>
    <n v="100.00000000000003"/>
    <n v="-75.857606525427883"/>
    <n v="298.21343260330957"/>
    <n v="33.202227682001293"/>
    <n v="547.64963835304616"/>
    <m/>
    <n v="2025"/>
    <n v="2"/>
    <d v="2026-08-03T00:00:00"/>
    <n v="1.0336597699512124"/>
    <s v="53 MyT Cascos"/>
    <n v="-17.268930280468208"/>
    <n v="-19.962958678911725"/>
    <n v="-128.8094391707013"/>
    <n v="-127.8712977018164"/>
    <n v="2.3900601333359011E-2"/>
    <n v="0.53518748530505467"/>
    <m/>
    <m/>
    <m/>
    <m/>
    <n v="2.8003892533550553E-2"/>
    <n v="0.41726252442221312"/>
    <x v="42"/>
    <x v="77"/>
  </r>
  <r>
    <n v="2026"/>
    <n v="6"/>
    <n v="201.1"/>
    <x v="77"/>
    <s v="Incendio"/>
    <n v="201.1"/>
    <m/>
    <m/>
    <x v="77"/>
    <n v="18826808.546920002"/>
    <n v="21150498.283610001"/>
    <n v="31680940.926270001"/>
    <n v="32903721.321129996"/>
    <n v="7890333.8341199998"/>
    <n v="12061204.948969996"/>
    <n v="16990984.896179996"/>
    <n v="21496475.66807"/>
    <n v="35563119.782749981"/>
    <n v="35274659.092"/>
    <n v="145.131"/>
    <n v="140.405"/>
    <n v="65.804900000000004"/>
    <n v="1464.0701899999999"/>
    <n v="2103533.0501299994"/>
    <n v="2338642.8352700002"/>
    <n v="4311175.6988899997"/>
    <n v="4537719.4825500008"/>
    <n v="0"/>
    <n v="0"/>
    <n v="0"/>
    <n v="0"/>
    <n v="0"/>
    <n v="0"/>
    <s v="Incendio"/>
    <s v="Daños Sin Autos"/>
    <s v="Incendio"/>
    <x v="43"/>
    <x v="0"/>
    <n v="384892527.29000014"/>
    <n v="370160406.86176014"/>
    <n v="558940177.29368985"/>
    <n v="533186385.44996989"/>
    <n v="535437122.91273993"/>
    <n v="512068683.5256899"/>
    <n v="18826808.546919998"/>
    <n v="21150498.283610009"/>
    <n v="7890333.8341199988"/>
    <n v="12061204.948970001"/>
    <m/>
    <m/>
    <n v="100.00000000000003"/>
    <n v="99.999999999999972"/>
    <n v="-2323689.7366899997"/>
    <n v="-10.986453867570011"/>
    <m/>
    <m/>
    <n v="4.8914455885849932"/>
    <n v="5.7138737400158668"/>
    <n v="3.368304750980109"/>
    <n v="3.5161567514227441"/>
    <n v="3.9668113929354263"/>
    <n v="4.1304026127871776"/>
    <m/>
    <m/>
    <m/>
    <n v="0"/>
    <m/>
    <n v="0"/>
    <m/>
    <n v="0"/>
    <m/>
    <n v="-34.580882527878607"/>
    <n v="41.91009758481254"/>
    <n v="57.025630258160376"/>
    <n v="100.00000000000003"/>
    <n v="-10.053257453178265"/>
    <n v="-4.9924589770519168"/>
    <n v="48.792561404342607"/>
    <n v="51.537845040076938"/>
    <m/>
    <n v="2025"/>
    <n v="2"/>
    <d v="2026-08-03T00:00:00"/>
    <n v="1.0336597699512124"/>
    <s v="54 Incendio"/>
    <n v="-10.986453867570011"/>
    <n v="-13.885062841682105"/>
    <n v="-34.580882527878614"/>
    <n v="-36.711169986610685"/>
    <n v="8.908369434347814E-2"/>
    <n v="7.8577201690377546E-2"/>
    <m/>
    <m/>
    <m/>
    <m/>
    <n v="9.3278637322372557E-2"/>
    <n v="7.7510346924272083E-2"/>
    <x v="43"/>
    <x v="77"/>
  </r>
  <r>
    <n v="2026"/>
    <n v="6"/>
    <n v="201.1"/>
    <x v="77"/>
    <s v="Riesgos Catastroficos"/>
    <n v="201.1"/>
    <m/>
    <m/>
    <x v="77"/>
    <n v="23861872.303870007"/>
    <n v="25393145.209070005"/>
    <n v="37230489.943190001"/>
    <n v="38197033.051589996"/>
    <n v="2047024.0522600003"/>
    <n v="2089187.4729500005"/>
    <n v="12102716.921270002"/>
    <n v="4474936.20529"/>
    <n v="35563119.782749981"/>
    <n v="35274659.092"/>
    <n v="145.131"/>
    <n v="140.405"/>
    <n v="29.544430000000002"/>
    <n v="8449.8568299999988"/>
    <n v="1365410.6520800001"/>
    <n v="713207.01630000002"/>
    <n v="3986921.3778999997"/>
    <n v="4050919.0182300005"/>
    <n v="0"/>
    <n v="0"/>
    <n v="0"/>
    <n v="0"/>
    <n v="0"/>
    <n v="0"/>
    <s v="Riesgos Catastroficos"/>
    <s v="Daños Sin Autos"/>
    <s v="Riesgos Catastroficos"/>
    <x v="44"/>
    <x v="0"/>
    <n v="382294244.87900984"/>
    <n v="369532467.45263016"/>
    <n v="558940177.29368985"/>
    <n v="533186385.44996989"/>
    <n v="535437122.91273993"/>
    <n v="512068683.5256899"/>
    <n v="23861872.30387"/>
    <n v="25393145.209070001"/>
    <n v="2047024.05226"/>
    <n v="2089187.4729500005"/>
    <n v="23861872.303870007"/>
    <n v="25393145.209070005"/>
    <n v="100.00000000000003"/>
    <n v="100.00000000000003"/>
    <n v="-1531272.9051999971"/>
    <n v="-6.0302608936093964"/>
    <n v="100"/>
    <n v="100"/>
    <n v="6.2417555648586651"/>
    <n v="6.8716953030182975"/>
    <n v="4.2691281237655625"/>
    <n v="4.4565218366001806"/>
    <n v="4.7625269327985684"/>
    <n v="4.9589334450670544"/>
    <m/>
    <m/>
    <m/>
    <n v="0"/>
    <m/>
    <n v="0"/>
    <m/>
    <n v="0"/>
    <m/>
    <n v="-2.0181731527647018"/>
    <n v="8.5786397068599118"/>
    <n v="8.2273678811704585"/>
    <n v="100.00000000000003"/>
    <n v="91.446609592194534"/>
    <n v="-1.5798301580949303"/>
    <n v="34.247242989255845"/>
    <n v="17.606054653040857"/>
    <m/>
    <n v="2025"/>
    <n v="2"/>
    <d v="2026-08-03T00:00:00"/>
    <n v="1.0336597699512124"/>
    <s v="55 Riesgos Catastroficos"/>
    <n v="-6.0302608936093964"/>
    <n v="-9.0902617687966512"/>
    <n v="-2.0181731527647049"/>
    <n v="-5.208822384700218"/>
    <n v="0.1046884811305244"/>
    <n v="9.3739807123840641E-2"/>
    <m/>
    <m/>
    <m/>
    <m/>
    <n v="0.10828462708021683"/>
    <n v="9.0247062228884747E-2"/>
    <x v="44"/>
    <x v="77"/>
  </r>
  <r>
    <n v="2026"/>
    <n v="6"/>
    <n v="201.1"/>
    <x v="77"/>
    <s v="Terremoto y Erupcion Volcanica"/>
    <n v="201.1"/>
    <m/>
    <m/>
    <x v="77"/>
    <n v="9433065.3521899991"/>
    <n v="9697566.7351199985"/>
    <n v="15299404.61012"/>
    <n v="15255775.00598"/>
    <n v="907474.54581000004"/>
    <n v="276437.41434000002"/>
    <n v="1391233.9313700001"/>
    <n v="113185.38703000006"/>
    <n v="35563119.782749981"/>
    <n v="35274659.092"/>
    <n v="145.131"/>
    <n v="140.405"/>
    <n v="-0.30781999999999998"/>
    <n v="8528.8726199999983"/>
    <n v="421775.13932000007"/>
    <n v="192094.30281999995"/>
    <n v="1887242.4659499996"/>
    <n v="1776554.2234499999"/>
    <n v="0"/>
    <n v="0"/>
    <n v="0"/>
    <n v="0"/>
    <n v="0"/>
    <n v="0"/>
    <s v="Terremoto y Erupcion Volcanica"/>
    <s v="Daños Sin Autos"/>
    <s v="Riesgos Catastroficos"/>
    <x v="45"/>
    <x v="0"/>
    <n v="382220456.00955987"/>
    <n v="369460699.5798701"/>
    <n v="558940177.29368985"/>
    <n v="533186385.44996989"/>
    <n v="535437122.91273993"/>
    <n v="512068683.5256899"/>
    <n v="9433065.3521900009"/>
    <n v="9697566.7351200003"/>
    <n v="907474.54581000016"/>
    <n v="276437.41434000002"/>
    <n v="23861872.30387"/>
    <n v="25393145.209070005"/>
    <n v="99.999999999999972"/>
    <n v="99.999999999999972"/>
    <n v="-264501.38292999938"/>
    <n v="-2.7275025803338959"/>
    <n v="39.531958062905701"/>
    <n v="38.189702989829676"/>
    <n v="2.4679645486985828"/>
    <n v="2.624789793920578"/>
    <n v="1.6876699395387145"/>
    <n v="1.7617503435090183"/>
    <n v="1.8187948904464186"/>
    <n v="1.8938019541344366"/>
    <m/>
    <m/>
    <m/>
    <n v="0"/>
    <m/>
    <n v="0"/>
    <m/>
    <n v="0"/>
    <m/>
    <n v="228.27486394221063"/>
    <n v="9.6201447984171864"/>
    <n v="2.8505853260991181"/>
    <n v="99.999999999999986"/>
    <n v="119.56670922990375"/>
    <n v="6.2305017791715489"/>
    <n v="22.348752051193753"/>
    <n v="10.812746398866464"/>
    <m/>
    <n v="2025"/>
    <n v="2"/>
    <d v="2026-08-03T00:00:00"/>
    <n v="1.0336597699512124"/>
    <s v="56 Terremoto y Erupcion Volcanica"/>
    <n v="-2.7275025803338959"/>
    <n v="-5.8950534330486182"/>
    <n v="228.27486394221063"/>
    <n v="217.58502505878195"/>
    <n v="4.3020423133802312E-2"/>
    <n v="8.6433939208161517E-2"/>
    <m/>
    <m/>
    <m/>
    <m/>
    <n v="4.3248539882954906E-2"/>
    <n v="7.5995713066229348E-2"/>
    <x v="45"/>
    <x v="77"/>
  </r>
  <r>
    <n v="2026"/>
    <n v="6"/>
    <n v="201.1"/>
    <x v="77"/>
    <s v="Huracan y Otros Riesgos Hidrometeorologicos"/>
    <n v="201.1"/>
    <m/>
    <m/>
    <x v="77"/>
    <n v="14428806.951680003"/>
    <n v="15695578.629980002"/>
    <n v="21931085.333069999"/>
    <n v="22941091.288530003"/>
    <n v="1139589.9410999995"/>
    <n v="1835326.74049"/>
    <n v="10712114.690689998"/>
    <n v="4399945.8265900007"/>
    <n v="35563119.782749981"/>
    <n v="35274659.092"/>
    <n v="145.131"/>
    <n v="140.405"/>
    <n v="29.852250000000002"/>
    <n v="-79.015789999999996"/>
    <n v="943675.94741000014"/>
    <n v="519962.73537000001"/>
    <n v="2099678.9119500001"/>
    <n v="2271971.5337"/>
    <n v="0"/>
    <n v="0"/>
    <n v="0"/>
    <n v="0"/>
    <n v="0"/>
    <n v="0"/>
    <s v="Huracan y Otros Riesgos Hidrometeorologicos"/>
    <s v="Daños Sin Autos"/>
    <s v="Riesgos Catastroficos"/>
    <x v="46"/>
    <x v="0"/>
    <n v="382294244.87900996"/>
    <n v="369532467.45263004"/>
    <n v="558940177.29368985"/>
    <n v="533186385.44996989"/>
    <n v="535437122.91273993"/>
    <n v="512068683.5256899"/>
    <n v="14428806.951679999"/>
    <n v="15695578.629980002"/>
    <n v="1139589.9410999997"/>
    <n v="1835326.74049"/>
    <n v="23861872.30387"/>
    <n v="25393145.209070005"/>
    <n v="100.00000000000003"/>
    <n v="100"/>
    <n v="-1266771.6782999989"/>
    <n v="-8.0708823049081335"/>
    <n v="60.468041937094306"/>
    <n v="61.810297624627474"/>
    <n v="3.7742673725696529"/>
    <n v="4.2474153186531574"/>
    <n v="2.5814581842268467"/>
    <n v="2.6947714930911619"/>
    <n v="2.9437320716158371"/>
    <n v="3.0651315214031385"/>
    <m/>
    <m/>
    <m/>
    <n v="0"/>
    <m/>
    <n v="0"/>
    <m/>
    <n v="0"/>
    <m/>
    <n v="-37.908062038275048"/>
    <n v="7.8980191842355509"/>
    <n v="11.69327225046904"/>
    <n v="99.999999999999972"/>
    <n v="81.489149744258157"/>
    <n v="-7.5833970274008733"/>
    <n v="44.943821745277972"/>
    <n v="22.88597051756274"/>
    <m/>
    <n v="2025"/>
    <n v="2"/>
    <d v="2026-08-03T00:00:00"/>
    <n v="1.0336597699512124"/>
    <s v="57 Huracan y Otros Riesgos Hidrometeorologicos"/>
    <n v="-8.0708823049081335"/>
    <n v="-11.064433029612045"/>
    <n v="-37.908062038275048"/>
    <n v="-39.930004275337502"/>
    <n v="6.1668057996722078E-2"/>
    <n v="0.10393719094400519"/>
    <m/>
    <m/>
    <m/>
    <m/>
    <n v="6.50356144582354E-2"/>
    <n v="0.10480265835643285"/>
    <x v="46"/>
    <x v="77"/>
  </r>
  <r>
    <n v="2026"/>
    <n v="6"/>
    <n v="201.1"/>
    <x v="77"/>
    <s v="Otros Riesgos Catastroficos"/>
    <n v="201.1"/>
    <m/>
    <m/>
    <x v="77"/>
    <n v="0"/>
    <n v="-0.15603"/>
    <n v="0"/>
    <n v="166.75708"/>
    <n v="-40.434650000000005"/>
    <n v="-22576.68188"/>
    <n v="-631.70078999999657"/>
    <n v="-38195.008329999997"/>
    <n v="35563119.782749981"/>
    <n v="35274659.092"/>
    <n v="145.131"/>
    <n v="140.405"/>
    <n v="0"/>
    <n v="0"/>
    <n v="-40.434650000000005"/>
    <n v="1149.97811"/>
    <n v="0"/>
    <n v="2393.2610800000002"/>
    <n v="0"/>
    <n v="0"/>
    <n v="0"/>
    <n v="0"/>
    <n v="0"/>
    <n v="0"/>
    <s v="Otros Riesgos Catastroficos"/>
    <s v="Daños Sin Autos"/>
    <s v="Riesgos Catastroficos"/>
    <x v="47"/>
    <x v="0"/>
    <n v="17445988.50719"/>
    <n v="17094931.377780002"/>
    <n v="558940177.29368985"/>
    <n v="533186385.44996989"/>
    <n v="535437122.91273993"/>
    <n v="512068683.5256899"/>
    <n v="0"/>
    <n v="-0.15603"/>
    <n v="-40.434650000000005"/>
    <n v="-22576.68188"/>
    <n v="5671732.72499"/>
    <n v="5527400.1630600002"/>
    <m/>
    <n v="100"/>
    <m/>
    <m/>
    <m/>
    <n v="-2.8228461011880296E-6"/>
    <m/>
    <n v="-9.1272668226564423E-7"/>
    <m/>
    <m/>
    <n v="-2.9263687944380319E-8"/>
    <n v="-3.0470521830334148E-8"/>
    <m/>
    <m/>
    <m/>
    <n v="0"/>
    <m/>
    <n v="0"/>
    <m/>
    <n v="0"/>
    <m/>
    <n v="-99.820900829382637"/>
    <m/>
    <n v="14469449.387938218"/>
    <n v="100"/>
    <n v="-103.51612345038464"/>
    <m/>
    <m/>
    <n v="48.050675273589455"/>
    <m/>
    <n v="2025"/>
    <n v="2"/>
    <d v="2026-08-03T00:00:00"/>
    <n v="1.0336597699512124"/>
    <s v="58 Otros Riesgos Catastroficos"/>
    <m/>
    <n v="-100"/>
    <n v="-99.820900829382637"/>
    <n v="-99.826732958151396"/>
    <n v="0"/>
    <m/>
    <m/>
    <m/>
    <m/>
    <m/>
    <n v="4.7273902652065352E-7"/>
    <n v="1"/>
    <x v="47"/>
    <x v="77"/>
  </r>
  <r>
    <n v="2026"/>
    <n v="6"/>
    <n v="201.1"/>
    <x v="77"/>
    <s v="Agricola y de Animales"/>
    <n v="201.1"/>
    <m/>
    <m/>
    <x v="77"/>
    <n v="305156.75800999999"/>
    <n v="265372.92544000002"/>
    <n v="563445.42335000006"/>
    <n v="528427.12656999996"/>
    <n v="295710.49171000003"/>
    <n v="147687.42582999999"/>
    <n v="458294.04415999999"/>
    <n v="324282.49156999995"/>
    <n v="35563119.782749981"/>
    <n v="35274659.092"/>
    <n v="145.131"/>
    <n v="140.405"/>
    <n v="14651.468420000001"/>
    <n v="119.29407000000002"/>
    <n v="91931.133659999992"/>
    <n v="62393.778600000005"/>
    <n v="222270.63095000002"/>
    <n v="260344.89174000002"/>
    <n v="0"/>
    <n v="0"/>
    <n v="0"/>
    <n v="0"/>
    <n v="0"/>
    <n v="0"/>
    <s v="Agricola y de Animales"/>
    <s v="Daños Sin Autos"/>
    <s v="Agricola y de Animales"/>
    <x v="48"/>
    <x v="0"/>
    <n v="142254182.12360999"/>
    <n v="138961970.35650998"/>
    <n v="558940177.29368985"/>
    <n v="533186385.44996989"/>
    <n v="535437122.91273993"/>
    <n v="512068683.5256899"/>
    <n v="305156.75800999999"/>
    <n v="265372.92543999996"/>
    <n v="295710.49171000003"/>
    <n v="147687.42582999996"/>
    <n v="305156.75800999999"/>
    <n v="265372.92544000002"/>
    <n v="100"/>
    <n v="100.00000000000003"/>
    <n v="39783.83256999997"/>
    <n v="14.991669743262847"/>
    <n v="100"/>
    <n v="100"/>
    <n v="0.21451514005039082"/>
    <n v="0.1909680215091798"/>
    <n v="5.4595602607693423E-2"/>
    <n v="5.6992080853484513E-2"/>
    <n v="4.9771136826017214E-2"/>
    <n v="5.1823697479966388E-2"/>
    <m/>
    <m/>
    <m/>
    <n v="0"/>
    <m/>
    <n v="0"/>
    <m/>
    <n v="0"/>
    <m/>
    <n v="100.22726379589444"/>
    <n v="96.904454496894871"/>
    <n v="55.652785823997576"/>
    <n v="100"/>
    <n v="47.340224815299116"/>
    <n v="-14.62454689835967"/>
    <n v="41.360000314517478"/>
    <n v="23.965816338087066"/>
    <m/>
    <n v="2025"/>
    <n v="2"/>
    <d v="2026-08-03T00:00:00"/>
    <n v="1.0336597699512124"/>
    <s v="59 Agricola y de Animales"/>
    <n v="14.991669743262847"/>
    <n v="11.247117365020724"/>
    <n v="100.22726379589444"/>
    <n v="93.707126480645485"/>
    <n v="1.5843531917109851E-3"/>
    <n v="0.22725071736559324"/>
    <m/>
    <m/>
    <m/>
    <m/>
    <n v="1.4980360977885198E-3"/>
    <n v="0.22634401901143197"/>
    <x v="48"/>
    <x v="77"/>
  </r>
  <r>
    <n v="2026"/>
    <n v="6"/>
    <n v="201.1"/>
    <x v="77"/>
    <s v="AyA Agricola"/>
    <n v="201.1"/>
    <m/>
    <m/>
    <x v="77"/>
    <n v="204564.57132999998"/>
    <n v="156550.80340999999"/>
    <n v="457556.20759999991"/>
    <n v="414918.97402000002"/>
    <n v="222840.65742"/>
    <n v="135146.33537999997"/>
    <n v="368428.20008000004"/>
    <n v="291785.03238999995"/>
    <n v="35563119.782749981"/>
    <n v="35274659.092"/>
    <n v="145.131"/>
    <n v="140.405"/>
    <n v="14520.29859"/>
    <n v="1171.95551"/>
    <n v="74193.487649999995"/>
    <n v="56414.176670000015"/>
    <n v="177165.72048999998"/>
    <n v="200223.87799000001"/>
    <n v="0"/>
    <n v="0"/>
    <n v="0"/>
    <n v="0"/>
    <n v="0"/>
    <n v="0"/>
    <s v="AyA Agricola"/>
    <s v="Daños Sin Autos"/>
    <s v="Agricola y de Animales"/>
    <x v="49"/>
    <x v="0"/>
    <n v="142254182.12360999"/>
    <n v="138961970.35650998"/>
    <n v="558940177.29368985"/>
    <n v="533186385.44996989"/>
    <n v="535437122.91273993"/>
    <n v="512068683.5256899"/>
    <n v="204564.57133000001"/>
    <n v="156550.80340999999"/>
    <n v="222840.65741999997"/>
    <n v="135146.33537999997"/>
    <n v="305156.75801000005"/>
    <n v="265372.92544000002"/>
    <n v="99.999999999999986"/>
    <n v="100"/>
    <n v="48013.767919999984"/>
    <n v="30.669767816044956"/>
    <n v="67.035897439733688"/>
    <n v="58.9927563825254"/>
    <n v="0.14380214927688112"/>
    <n v="0.11265729969743915"/>
    <n v="3.6598652170697951E-2"/>
    <n v="3.8205152869711989E-2"/>
    <n v="2.9361365496585717E-2"/>
    <n v="3.0572227602773529E-2"/>
    <m/>
    <m/>
    <m/>
    <n v="0"/>
    <m/>
    <n v="0"/>
    <m/>
    <n v="0"/>
    <m/>
    <n v="64.888420239752747"/>
    <n v="108.93414043848158"/>
    <n v="86.327462035475719"/>
    <n v="100.00000000000003"/>
    <n v="31.515679266227203"/>
    <n v="-11.516187645287568"/>
    <n v="41.878015365951008"/>
    <n v="28.175548908715857"/>
    <m/>
    <n v="2025"/>
    <n v="2"/>
    <d v="2026-08-03T00:00:00"/>
    <n v="1.0336597699512124"/>
    <s v="60 AyA Agricola"/>
    <n v="30.669767816044956"/>
    <n v="26.414678808881593"/>
    <n v="64.888420239752747"/>
    <n v="59.519045853487448"/>
    <n v="1.2866031169232212E-3"/>
    <n v="0.2684553142758147"/>
    <m/>
    <m/>
    <m/>
    <m/>
    <n v="1.1762522578541382E-3"/>
    <n v="0.22649167948983234"/>
    <x v="49"/>
    <x v="77"/>
  </r>
  <r>
    <n v="2026"/>
    <n v="6"/>
    <n v="201.1"/>
    <x v="77"/>
    <s v="AyA Otros"/>
    <n v="201.1"/>
    <m/>
    <m/>
    <x v="77"/>
    <n v="0"/>
    <n v="3.5"/>
    <n v="87.405000000000001"/>
    <n v="3.5"/>
    <n v="300.50299999999993"/>
    <n v="180.80668"/>
    <n v="-478.39911999999998"/>
    <n v="855.44574999999998"/>
    <n v="35563119.782749981"/>
    <n v="35274659.092"/>
    <n v="145.131"/>
    <n v="140.405"/>
    <n v="301.26021999999995"/>
    <n v="181.12450000000001"/>
    <n v="2144.7399"/>
    <n v="179.95785000000001"/>
    <n v="5001.3241200000002"/>
    <n v="6168.6834699999999"/>
    <n v="0"/>
    <n v="0"/>
    <n v="0"/>
    <n v="0"/>
    <n v="0"/>
    <n v="0"/>
    <s v="AyA Otros"/>
    <s v="Daños Sin Autos"/>
    <s v="Agricola y de Animales"/>
    <x v="50"/>
    <x v="0"/>
    <n v="14077623.425069999"/>
    <n v="13925487.485150002"/>
    <n v="558940177.29368985"/>
    <n v="533186385.44996989"/>
    <n v="535437122.91273993"/>
    <n v="512068683.5256899"/>
    <n v="0"/>
    <n v="3.5"/>
    <n v="300.50299999999993"/>
    <n v="180.80668"/>
    <n v="238456.43577000004"/>
    <n v="193289.35118999999"/>
    <m/>
    <n v="100"/>
    <m/>
    <m/>
    <m/>
    <n v="1.8107567636044069E-3"/>
    <m/>
    <n v="2.5133770029468372E-5"/>
    <m/>
    <m/>
    <n v="6.5643086461149206E-7"/>
    <n v="6.835020598998238E-7"/>
    <m/>
    <m/>
    <m/>
    <n v="0"/>
    <m/>
    <n v="0"/>
    <m/>
    <n v="0"/>
    <m/>
    <n v="66.201270882248338"/>
    <m/>
    <n v="5165.9051428571429"/>
    <n v="100"/>
    <n v="1091.8012467919571"/>
    <n v="-18.923962555011752"/>
    <n v="42.883441435505283"/>
    <n v="2.9172813109180331"/>
    <m/>
    <n v="2025"/>
    <n v="2"/>
    <d v="2026-08-03T00:00:00"/>
    <n v="1.0336597699512124"/>
    <s v="61 AyA Otros"/>
    <m/>
    <n v="-100"/>
    <n v="66.201270882248338"/>
    <n v="60.789145242726086"/>
    <n v="2.457742755246015E-7"/>
    <m/>
    <m/>
    <m/>
    <m/>
    <m/>
    <n v="9.9221369960561022E-9"/>
    <n v="1"/>
    <x v="50"/>
    <x v="77"/>
  </r>
  <r>
    <n v="2026"/>
    <n v="6"/>
    <n v="201.1"/>
    <x v="77"/>
    <s v="AyA Pecuario"/>
    <n v="201.1"/>
    <m/>
    <m/>
    <x v="77"/>
    <n v="100592.18668"/>
    <n v="108818.62203"/>
    <n v="105801.81074999999"/>
    <n v="113504.65255"/>
    <n v="72569.331290000002"/>
    <n v="12360.283770000002"/>
    <n v="90344.243199999997"/>
    <n v="31642.013430000003"/>
    <n v="35563119.782749981"/>
    <n v="35274659.092"/>
    <n v="145.131"/>
    <n v="140.405"/>
    <n v="-170.09039000000001"/>
    <n v="-1233.78594"/>
    <n v="15592.90611"/>
    <n v="5799.64408"/>
    <n v="40103.586340000002"/>
    <n v="53952.330279999995"/>
    <n v="0"/>
    <n v="0"/>
    <n v="0"/>
    <n v="0"/>
    <n v="0"/>
    <n v="0"/>
    <s v="AyA Pecuario"/>
    <s v="Daños Sin Autos"/>
    <s v="Agricola y de Animales"/>
    <x v="51"/>
    <x v="0"/>
    <n v="38281644.823270001"/>
    <n v="36850127.083280005"/>
    <n v="558940177.29368985"/>
    <n v="533186385.44996989"/>
    <n v="535437122.91273993"/>
    <n v="512068683.5256899"/>
    <n v="100592.18668"/>
    <n v="108818.62203"/>
    <n v="72569.331290000016"/>
    <n v="12360.283770000002"/>
    <n v="250559.48819000003"/>
    <n v="217397.83885999999"/>
    <n v="100"/>
    <n v="100"/>
    <n v="-8226.4353499999997"/>
    <n v="-7.5597679850532113"/>
    <n v="40.147027520953685"/>
    <n v="50.05506154091858"/>
    <n v="0.26276871629834914"/>
    <n v="0.29530053392780359"/>
    <n v="1.7996950436995476E-2"/>
    <n v="1.878692798377252E-2"/>
    <n v="2.0409114898566873E-2"/>
    <n v="2.1250786375132953E-2"/>
    <m/>
    <m/>
    <m/>
    <n v="0"/>
    <m/>
    <n v="0"/>
    <m/>
    <n v="0"/>
    <m/>
    <n v="487.11703258896932"/>
    <n v="72.142115292567183"/>
    <n v="11.358610814417792"/>
    <n v="99.999999999999972"/>
    <n v="168.85970750812004"/>
    <n v="-25.668481543110833"/>
    <n v="38.881575273100623"/>
    <n v="10.749571056340294"/>
    <m/>
    <n v="2025"/>
    <n v="2"/>
    <d v="2026-08-03T00:00:00"/>
    <n v="1.0336597699512124"/>
    <s v="62 AyA Pecuario"/>
    <n v="-7.5597679850532113"/>
    <n v="-10.569962474877146"/>
    <n v="487.11703258896932"/>
    <n v="467.99833916016746"/>
    <n v="2.9750430051223893E-4"/>
    <n v="0.93918439903739515"/>
    <m/>
    <m/>
    <m/>
    <m/>
    <n v="3.2177391779738532E-4"/>
    <n v="0.80226338431761501"/>
    <x v="51"/>
    <x v="77"/>
  </r>
  <r>
    <n v="2026"/>
    <n v="6"/>
    <n v="201.1"/>
    <x v="77"/>
    <s v="Diversos"/>
    <n v="201.1"/>
    <m/>
    <m/>
    <x v="77"/>
    <n v="18731365.569540001"/>
    <n v="19037256.571589995"/>
    <n v="36989141.045740001"/>
    <n v="35882829.181809984"/>
    <n v="4255932.8630999997"/>
    <n v="5127603.9601199999"/>
    <n v="9283200.2456"/>
    <n v="9977121.5730299987"/>
    <n v="35563119.782749981"/>
    <n v="35274659.092"/>
    <n v="145.131"/>
    <n v="140.405"/>
    <n v="108589.37947"/>
    <n v="79409.539539999998"/>
    <n v="1812551.6763199999"/>
    <n v="1833312.7972799998"/>
    <n v="7856577.8540599998"/>
    <n v="7980387.4519800013"/>
    <n v="0"/>
    <n v="0"/>
    <n v="0"/>
    <n v="0"/>
    <n v="0"/>
    <n v="0"/>
    <s v="Diversos"/>
    <s v="Daños Sin Autos"/>
    <s v="Diversos"/>
    <x v="52"/>
    <x v="0"/>
    <n v="385023033.51238006"/>
    <n v="370289768.51594007"/>
    <n v="558940177.29368985"/>
    <n v="533186385.44996989"/>
    <n v="535437122.91273993"/>
    <n v="512068683.5256899"/>
    <n v="18731365.569540001"/>
    <n v="19037256.571589999"/>
    <n v="4255932.8630999988"/>
    <n v="5127603.960119999"/>
    <n v="18731365.569540001"/>
    <n v="19037256.571589995"/>
    <n v="100"/>
    <n v="99.999999999999972"/>
    <n v="-305891.00204999372"/>
    <n v="-1.606801909191502"/>
    <n v="100"/>
    <n v="100"/>
    <n v="4.8649986985616822"/>
    <n v="5.1411781232541633"/>
    <n v="3.3512290456976368"/>
    <n v="3.498331506721593"/>
    <n v="3.5704693688913229"/>
    <n v="3.7177154518637767"/>
    <m/>
    <m/>
    <m/>
    <n v="0"/>
    <m/>
    <n v="0"/>
    <m/>
    <n v="0"/>
    <m/>
    <n v="-16.999579214764481"/>
    <n v="22.720889447701463"/>
    <n v="26.934574006698604"/>
    <n v="100.00000000000003"/>
    <n v="-1.1324374646160873"/>
    <n v="-1.5514233947285794"/>
    <n v="23.070498504426297"/>
    <n v="22.972729185287104"/>
    <m/>
    <n v="2025"/>
    <n v="2"/>
    <d v="2026-08-03T00:00:00"/>
    <n v="1.0336597699512124"/>
    <s v="63 Diversos"/>
    <n v="-1.606801909191502"/>
    <n v="-4.8108469042453468"/>
    <n v="-16.999579214764488"/>
    <n v="-19.702378676154691"/>
    <n v="0.10400983173495852"/>
    <n v="7.0728520827313984E-2"/>
    <m/>
    <m/>
    <m/>
    <m/>
    <n v="0.10172409912799957"/>
    <n v="6.6504500551353707E-2"/>
    <x v="52"/>
    <x v="77"/>
  </r>
  <r>
    <n v="2026"/>
    <n v="6"/>
    <n v="201.1"/>
    <x v="77"/>
    <s v="Miscelaneos"/>
    <n v="201.1"/>
    <m/>
    <m/>
    <x v="77"/>
    <n v="8825960.7029899992"/>
    <n v="9299326.5157200005"/>
    <n v="18014654.499760002"/>
    <n v="17791420.871979997"/>
    <n v="1450320.2206300003"/>
    <n v="1811773.9441199999"/>
    <n v="2777473.5990499989"/>
    <n v="3222867.6741599995"/>
    <n v="35563119.782749981"/>
    <n v="35274659.092"/>
    <n v="145.131"/>
    <n v="140.405"/>
    <n v="104438.67289999999"/>
    <n v="60114.150010000005"/>
    <n v="1076995.8395700001"/>
    <n v="1107660.2715600003"/>
    <n v="6282175.9313300001"/>
    <n v="6296718.7184600011"/>
    <n v="0"/>
    <n v="0"/>
    <n v="0"/>
    <n v="0"/>
    <n v="0"/>
    <n v="0"/>
    <s v="Miscelaneos"/>
    <s v="Daños Sin Autos"/>
    <s v="Diversos"/>
    <x v="53"/>
    <x v="0"/>
    <n v="383475931.38710004"/>
    <n v="368579060.97673011"/>
    <n v="558940177.29368985"/>
    <n v="533186385.44996989"/>
    <n v="535437122.91273993"/>
    <n v="512068683.5256899"/>
    <n v="8825960.7029900011"/>
    <n v="9299326.5157200005"/>
    <n v="1450320.2206299996"/>
    <n v="1811773.9441199994"/>
    <n v="18703745.632330004"/>
    <n v="18979636.09313"/>
    <n v="99.999999999999972"/>
    <n v="100"/>
    <n v="-473365.81273000129"/>
    <n v="-5.090323604938507"/>
    <n v="47.18819896552727"/>
    <n v="48.996337285339465"/>
    <n v="2.3015683594704219"/>
    <n v="2.5230208387521791"/>
    <n v="1.5790528327600399"/>
    <n v="1.6483654803345349"/>
    <n v="1.7441042700053297"/>
    <n v="1.8160310940501918"/>
    <m/>
    <m/>
    <m/>
    <n v="0"/>
    <m/>
    <n v="0"/>
    <m/>
    <n v="0"/>
    <m/>
    <n v="-19.950266128016423"/>
    <n v="16.432434603279738"/>
    <n v="19.482851161934096"/>
    <n v="100.00000000000004"/>
    <n v="-2.768396843087384"/>
    <n v="-0.23095818282887759"/>
    <n v="17.143675238365844"/>
    <n v="17.591071176685855"/>
    <m/>
    <n v="2025"/>
    <n v="2"/>
    <d v="2026-08-03T00:00:00"/>
    <n v="1.0336597699512124"/>
    <s v="64 Miscelaneos"/>
    <n v="-5.090323604938507"/>
    <n v="-8.1809323008274593"/>
    <n v="-19.950266128016423"/>
    <n v="-22.556980353640121"/>
    <n v="5.0655439145409493E-2"/>
    <n v="9.2473195745248649E-2"/>
    <m/>
    <m/>
    <m/>
    <m/>
    <n v="5.0436832927507849E-2"/>
    <n v="8.6728426451703186E-2"/>
    <x v="53"/>
    <x v="77"/>
  </r>
  <r>
    <n v="2026"/>
    <n v="6"/>
    <n v="201.1"/>
    <x v="77"/>
    <s v="Tecnicos"/>
    <n v="201.1"/>
    <m/>
    <m/>
    <x v="77"/>
    <n v="9905404.8665499985"/>
    <n v="9737930.0558700021"/>
    <n v="18974486.545979999"/>
    <n v="18091408.309829999"/>
    <n v="2805612.6424700008"/>
    <n v="3315830.0160000003"/>
    <n v="6505726.6465499997"/>
    <n v="6754253.8988700015"/>
    <n v="35563119.782749981"/>
    <n v="35274659.092"/>
    <n v="145.131"/>
    <n v="140.405"/>
    <n v="4150.7065699999994"/>
    <n v="19295.38953"/>
    <n v="735555.83675000002"/>
    <n v="725652.52572000015"/>
    <n v="1574401.9227300002"/>
    <n v="1683668.7335200002"/>
    <n v="0"/>
    <n v="0"/>
    <n v="0"/>
    <n v="0"/>
    <n v="0"/>
    <n v="0"/>
    <s v="Tecnicos"/>
    <s v="Daños Sin Autos"/>
    <s v="Diversos"/>
    <x v="54"/>
    <x v="0"/>
    <n v="385023033.51238"/>
    <n v="370289768.51594007"/>
    <n v="558940177.29368985"/>
    <n v="533186385.44996989"/>
    <n v="535437122.91273993"/>
    <n v="512068683.5256899"/>
    <n v="9905404.8665500041"/>
    <n v="9737930.0558699984"/>
    <n v="2805612.6424699998"/>
    <n v="3315830.0159999998"/>
    <n v="18731365.569540001"/>
    <n v="19037256.571589999"/>
    <n v="99.999999999999943"/>
    <n v="100.00000000000004"/>
    <n v="167474.81067999639"/>
    <n v="1.7198194043203552"/>
    <n v="52.881381390888372"/>
    <n v="51.151960994223685"/>
    <n v="2.5726785164481596"/>
    <n v="2.6298134282505319"/>
    <n v="1.7721762129375964"/>
    <n v="1.8499660263870572"/>
    <n v="1.8263650988859945"/>
    <n v="1.9016843578135865"/>
    <m/>
    <m/>
    <m/>
    <n v="0"/>
    <m/>
    <n v="0"/>
    <m/>
    <n v="0"/>
    <m/>
    <n v="-15.387319949093536"/>
    <n v="28.324058231525683"/>
    <n v="34.05066576752855"/>
    <n v="100.00000000000003"/>
    <n v="1.3647456157027449"/>
    <n v="-6.4898045924722254"/>
    <n v="46.719698834878969"/>
    <n v="43.099483364693612"/>
    <m/>
    <n v="2025"/>
    <n v="2"/>
    <d v="2026-08-03T00:00:00"/>
    <n v="1.0336597699512124"/>
    <s v="65 Tecnicos"/>
    <n v="1.7198194043203552"/>
    <n v="-1.5925526354562438"/>
    <n v="-15.38731994909354"/>
    <n v="-18.142620511486015"/>
    <n v="5.3354392589549028E-2"/>
    <n v="0.12906622388443625"/>
    <m/>
    <m/>
    <m/>
    <m/>
    <n v="5.1287266200491732E-2"/>
    <n v="0.11518629802865421"/>
    <x v="54"/>
    <x v="77"/>
  </r>
  <r>
    <n v="2026"/>
    <n v="6"/>
    <n v="201.1"/>
    <x v="77"/>
    <s v="Credito"/>
    <n v="201.1"/>
    <m/>
    <m/>
    <x v="77"/>
    <n v="1017944.6856300001"/>
    <n v="1407067.05657"/>
    <n v="2012215.3075600001"/>
    <n v="2150714.6265099999"/>
    <n v="418071.25066000002"/>
    <n v="857804.92930000008"/>
    <n v="975007.9330699998"/>
    <n v="1575536.6531000002"/>
    <n v="35563119.782749981"/>
    <n v="35274659.092"/>
    <n v="145.131"/>
    <n v="140.405"/>
    <n v="4450.6047499999995"/>
    <n v="-6373.4437799999996"/>
    <n v="86989.55952000001"/>
    <n v="51361.034090000001"/>
    <n v="131214.76461000001"/>
    <n v="154090.73715"/>
    <n v="0"/>
    <n v="0"/>
    <n v="0"/>
    <n v="0"/>
    <n v="0"/>
    <n v="0"/>
    <s v="Credito"/>
    <s v="Daños Sin Autos"/>
    <s v="Credito"/>
    <x v="55"/>
    <x v="0"/>
    <n v="5981159.0113300011"/>
    <n v="7136102.3591199992"/>
    <n v="558940177.29368985"/>
    <n v="533186385.44996989"/>
    <n v="535437122.91273993"/>
    <n v="512068683.5256899"/>
    <n v="1017944.68563"/>
    <n v="1407067.05657"/>
    <n v="418071.25066000002"/>
    <n v="857804.92930000008"/>
    <n v="1017944.6856300001"/>
    <n v="1407067.05657"/>
    <n v="100.00000000000003"/>
    <n v="100"/>
    <n v="-389122.37093999994"/>
    <n v="-27.654856186354149"/>
    <n v="100"/>
    <n v="100"/>
    <n v="17.019187814631344"/>
    <n v="19.717585115238101"/>
    <n v="0.18212050716388753"/>
    <n v="0.19011470106750411"/>
    <n v="0.2638977841458835"/>
    <n v="0.27478092330936482"/>
    <m/>
    <m/>
    <m/>
    <n v="0"/>
    <m/>
    <n v="0"/>
    <m/>
    <n v="0"/>
    <m/>
    <n v="-51.262666326578319"/>
    <n v="41.07013441513849"/>
    <n v="60.964040433941122"/>
    <n v="100"/>
    <n v="69.368785230391012"/>
    <n v="-14.845780455791658"/>
    <n v="66.295557347187767"/>
    <n v="33.331681735030237"/>
    <m/>
    <n v="2025"/>
    <n v="2"/>
    <d v="2026-08-03T00:00:00"/>
    <n v="1.0336597699512124"/>
    <s v="66 Credito"/>
    <n v="-27.654856186354149"/>
    <n v="-30.010680577168579"/>
    <n v="-51.262666326578312"/>
    <n v="-52.849733451731382"/>
    <n v="5.6581518152859934E-3"/>
    <n v="0.36708556882154986"/>
    <m/>
    <m/>
    <m/>
    <m/>
    <n v="6.097052903901101E-3"/>
    <n v="0.27087401113322568"/>
    <x v="55"/>
    <x v="77"/>
  </r>
  <r>
    <n v="2026"/>
    <n v="6"/>
    <n v="201.1"/>
    <x v="77"/>
    <s v="Credito a la Vivienda"/>
    <n v="201.1"/>
    <m/>
    <m/>
    <x v="77"/>
    <n v="321293.76777000003"/>
    <n v="335597.26976"/>
    <n v="633448.25157000008"/>
    <n v="651856.15699000005"/>
    <n v="185505.51542999997"/>
    <n v="205616.29356000002"/>
    <n v="350477.11752999993"/>
    <n v="325812.85513000004"/>
    <n v="35563119.782749981"/>
    <n v="35274659.092"/>
    <n v="145.131"/>
    <n v="140.405"/>
    <n v="0"/>
    <n v="0"/>
    <n v="183757.63792999997"/>
    <n v="205430.72895999998"/>
    <n v="-90737.562200000015"/>
    <n v="408454.49183000001"/>
    <n v="0"/>
    <n v="0"/>
    <n v="0"/>
    <n v="0"/>
    <n v="0"/>
    <n v="0"/>
    <s v="Credito a la Vivienda"/>
    <s v="Daños Sin Autos"/>
    <s v="Credito a la Vivienda"/>
    <x v="56"/>
    <x v="0"/>
    <n v="321293.76777000003"/>
    <n v="335597.26976"/>
    <n v="558940177.29368985"/>
    <n v="533186385.44996989"/>
    <n v="535437122.91273993"/>
    <n v="512068683.5256899"/>
    <n v="321293.76777000003"/>
    <n v="335597.26976"/>
    <n v="185505.51542999997"/>
    <n v="205616.29356000002"/>
    <n v="321293.76777000003"/>
    <n v="335597.26976"/>
    <n v="100"/>
    <n v="100"/>
    <n v="-14303.501989999961"/>
    <n v="-4.2621032049006242"/>
    <n v="100"/>
    <n v="100"/>
    <n v="100"/>
    <n v="100"/>
    <n v="5.7482675395721154E-2"/>
    <n v="6.0005881927309171E-2"/>
    <n v="6.2941830271375121E-2"/>
    <n v="6.553755005077623E-2"/>
    <m/>
    <m/>
    <m/>
    <n v="0"/>
    <m/>
    <n v="0"/>
    <m/>
    <n v="0"/>
    <m/>
    <n v="-9.7807317609932554"/>
    <n v="57.737041311923342"/>
    <n v="61.26876231950429"/>
    <n v="100"/>
    <n v="-10.550072591243175"/>
    <n v="-122.21485233115401"/>
    <n v="-202.51551118925687"/>
    <n v="50.294643116692882"/>
    <m/>
    <n v="2025"/>
    <n v="2"/>
    <d v="2026-08-03T00:00:00"/>
    <n v="1.0336597699512124"/>
    <s v="67 Credito a la Vivienda"/>
    <n v="-4.2621032049006242"/>
    <n v="-7.3796818080497735"/>
    <n v="-9.7807317609932536"/>
    <n v="-12.718603488587943"/>
    <n v="1.7811942693431986E-3"/>
    <n v="0.60586463841137861"/>
    <m/>
    <m/>
    <m/>
    <m/>
    <n v="1.8479445975364099E-3"/>
    <n v="0.62266616272451669"/>
    <x v="56"/>
    <x v="77"/>
  </r>
  <r>
    <n v="2026"/>
    <n v="3"/>
    <n v="43"/>
    <x v="0"/>
    <s v="Total General"/>
    <n v="31"/>
    <s v="eb1e33e8a81b697b75855af6bfcdbcbf7cbbde9f94962ceaec1ed8af21f5a50f"/>
    <s v="776dae374cac039d62ec9a353119108ad2c4887d941bedca3f0ebe3c3de89ab1"/>
    <x v="0"/>
    <n v="33949921.470059998"/>
    <n v="33699803.03413"/>
    <n v="128680369.00286999"/>
    <n v="120728318.58642"/>
    <n v="19046622.219109993"/>
    <n v="17974938.157079995"/>
    <n v="85000194.151940003"/>
    <n v="73727291.924670026"/>
    <n v="35255452.915749952"/>
    <n v="34225193.414999902"/>
    <n v="145.54400000000001"/>
    <n v="139.161"/>
    <n v="105928.22600999998"/>
    <n v="132673.16970999999"/>
    <n v="18297999.934409998"/>
    <n v="17258648.579769999"/>
    <n v="23474787.393770002"/>
    <n v="24561069.910169996"/>
    <n v="2670460.74756"/>
    <n v="2351674.4281600001"/>
    <n v="5107191.3469399996"/>
    <n v="5006193.5659400001"/>
    <n v="2059952.83519"/>
    <n v="2443667.5760599999"/>
    <s v="Total General"/>
    <s v="Totales"/>
    <s v="Total General"/>
    <x v="0"/>
    <x v="1"/>
    <n v="33949921.470059998"/>
    <n v="33699803.03413"/>
    <n v="299929338.30901009"/>
    <n v="286204877.29896003"/>
    <n v="288421232.45699012"/>
    <n v="276418493.85822004"/>
    <n v="299929338.30901009"/>
    <n v="286204877.29896003"/>
    <n v="142306587.69164005"/>
    <n v="131621014.33455998"/>
    <n v="33949921.470059998"/>
    <n v="33699803.03413"/>
    <n v="11.319306627843856"/>
    <n v="11.774713048977258"/>
    <n v="250118.43592999876"/>
    <n v="0.74219554243888375"/>
    <n v="100"/>
    <n v="100"/>
    <n v="100"/>
    <n v="100"/>
    <n v="11.319306627843856"/>
    <n v="11.770950834946824"/>
    <n v="11.774713048977258"/>
    <n v="12.191587676986341"/>
    <n v="0.89036329777405365"/>
    <n v="1.7027981909786303"/>
    <n v="0.68681271622307238"/>
    <n v="318786.31939999992"/>
    <n v="13.555716538935414"/>
    <n v="100997.78099999949"/>
    <n v="2.01745656994059"/>
    <n v="-383714.74086999986"/>
    <n v="-15.702411597598509"/>
    <n v="5.9621015252721898"/>
    <n v="56.102109796945967"/>
    <n v="53.338407167767713"/>
    <n v="13.384216801249959"/>
    <n v="6.0222059093218538"/>
    <n v="-4.4227817451478302"/>
    <n v="77.947457531675553"/>
    <n v="70.268309332174965"/>
    <s v="Grandes"/>
    <n v="2025"/>
    <n v="1"/>
    <d v="2026-05-08T00:00:00"/>
    <n v="1.0458677359317625"/>
    <s v="10 Total General"/>
    <n v="0.74219554243888375"/>
    <n v="-3.6759696457336761"/>
    <n v="5.9621015252721872"/>
    <n v="1.3150113392403866"/>
    <n v="0.36499423028368916"/>
    <n v="1.2812670253514985E-2"/>
    <n v="212189982.98497"/>
    <n v="196468609.02004001"/>
    <n v="0.60186429455903157"/>
    <n v="0.55613231072901093"/>
    <n v="0.34173865800131725"/>
    <n v="1.386438673857553E-2"/>
    <x v="0"/>
    <x v="0"/>
  </r>
  <r>
    <n v="2026"/>
    <n v="3"/>
    <n v="43"/>
    <x v="0"/>
    <s v="Total General Sin Pensiones"/>
    <n v="31"/>
    <s v="eb1e33e8a81b697b75855af6bfcdbcbf7cbbde9f94962ceaec1ed8af21f5a50f"/>
    <s v="776dae374cac039d62ec9a353119108ad2c4887d941bedca3f0ebe3c3de89ab1"/>
    <x v="0"/>
    <n v="33949921.470059998"/>
    <n v="33699803.03413"/>
    <n v="128680369.00287001"/>
    <n v="120728318.58642"/>
    <n v="19046622.219109993"/>
    <n v="17974938.157079995"/>
    <n v="85000194.151940003"/>
    <n v="73727291.924670026"/>
    <n v="35255452.915749952"/>
    <n v="34225193.414999902"/>
    <n v="145.54400000000001"/>
    <n v="139.161"/>
    <n v="105928.22600999998"/>
    <n v="132673.16970999999"/>
    <n v="18297999.934409998"/>
    <n v="17258648.579769999"/>
    <n v="23474787.393770002"/>
    <n v="24561069.910169996"/>
    <n v="2670460.74756"/>
    <n v="2351674.4281600001"/>
    <n v="5107191.3469399996"/>
    <n v="5006193.5659400001"/>
    <n v="2059952.83519"/>
    <n v="2443667.5760599999"/>
    <s v="Total General Sin Pensiones"/>
    <s v="Totales"/>
    <s v="Total General Sin Pensiones"/>
    <x v="1"/>
    <x v="1"/>
    <n v="33949921.470059998"/>
    <n v="33699803.03413"/>
    <n v="299929338.30901009"/>
    <n v="286204877.29896003"/>
    <n v="288421232.45699012"/>
    <n v="276418493.85822004"/>
    <n v="288421232.45699012"/>
    <n v="276418493.85822004"/>
    <n v="133101313.88157998"/>
    <n v="123282522.02188997"/>
    <n v="33949921.470059998"/>
    <n v="33699803.03413"/>
    <n v="11.770950834946824"/>
    <n v="12.191587676986341"/>
    <n v="250118.43592999876"/>
    <n v="0.74219554243888375"/>
    <n v="100"/>
    <n v="100"/>
    <n v="100"/>
    <n v="100"/>
    <n v="11.319306627843856"/>
    <n v="11.770950834946824"/>
    <n v="11.774713048977258"/>
    <n v="12.191587676986341"/>
    <n v="0.92588909797347319"/>
    <n v="1.7707404213736562"/>
    <n v="0.71421677857824972"/>
    <n v="318786.31939999992"/>
    <n v="13.555716538935414"/>
    <n v="100997.78099999949"/>
    <n v="2.01745656994059"/>
    <n v="-383714.74086999986"/>
    <n v="-15.702411597598509"/>
    <n v="5.9621015252721898"/>
    <n v="56.102109796945967"/>
    <n v="53.338407167767713"/>
    <n v="14.309867922157208"/>
    <n v="6.0222059093218538"/>
    <n v="-4.4227817451478302"/>
    <n v="77.947457531675553"/>
    <n v="70.268309332174965"/>
    <s v="Grandes"/>
    <n v="2025"/>
    <n v="1"/>
    <d v="2026-05-08T00:00:00"/>
    <n v="1.0458677359317625"/>
    <s v="11 Total General Sin Pensiones"/>
    <n v="0.74219554243888375"/>
    <n v="-3.6759696457336761"/>
    <n v="5.9621015252721872"/>
    <n v="1.3150113392403866"/>
    <n v="0.36499423028368921"/>
    <n v="1.3855528355873533E-2"/>
    <m/>
    <m/>
    <m/>
    <m/>
    <n v="0.34173865800131725"/>
    <n v="1.4863481008564522E-2"/>
    <x v="1"/>
    <x v="0"/>
  </r>
  <r>
    <n v="2026"/>
    <n v="3"/>
    <n v="79"/>
    <x v="1"/>
    <s v="Vida Total"/>
    <n v="51"/>
    <s v="031b4af5197ec30a926f48cf40e11a7dbc470048a21e4003b7a3c07c5dab1baa"/>
    <s v="776dae374cac039d62ec9a353119108ad2c4887d941bedca3f0ebe3c3de89ab1"/>
    <x v="0"/>
    <n v="23561261.208830003"/>
    <n v="19731547.784499999"/>
    <n v="73784346.042750001"/>
    <n v="60215650.416020006"/>
    <n v="8822940.9811700005"/>
    <n v="8764916.3147100005"/>
    <n v="35175363.419509999"/>
    <n v="32970370.540190004"/>
    <n v="35255452.915749952"/>
    <n v="34225193.414999902"/>
    <n v="145.54400000000001"/>
    <n v="139.161"/>
    <n v="0"/>
    <n v="0"/>
    <n v="8756953.9798300005"/>
    <n v="8761159.6235300004"/>
    <n v="9593719.56807"/>
    <n v="6797861.9630000005"/>
    <n v="21343278.735740002"/>
    <n v="17690698.422339998"/>
    <n v="1485262.3098499998"/>
    <n v="1418051.13846"/>
    <n v="732720.16324000002"/>
    <n v="622798.22369999997"/>
    <s v="Vida Total"/>
    <s v="Totales"/>
    <s v="Vida Total"/>
    <x v="2"/>
    <x v="1"/>
    <n v="29465273.395770002"/>
    <n v="25064503.866439998"/>
    <n v="299929338.30901009"/>
    <n v="286204877.29896003"/>
    <n v="288421232.45699012"/>
    <n v="276418493.85822004"/>
    <n v="121198789.86534001"/>
    <n v="116547964.87996998"/>
    <n v="53724409.366050005"/>
    <n v="55147073.013400003"/>
    <n v="23561261.208830003"/>
    <n v="19731547.784499999"/>
    <n v="19.440178598324408"/>
    <n v="16.929980549056399"/>
    <n v="3829713.4243300036"/>
    <n v="19.409087752043508"/>
    <n v="100"/>
    <n v="100"/>
    <n v="79.962812129251887"/>
    <n v="78.723073433420183"/>
    <n v="7.8556040371600435"/>
    <n v="8.1690453258650084"/>
    <n v="6.8942038901346478"/>
    <n v="7.1382878580550617"/>
    <n v="17.610141783968157"/>
    <n v="1.2254761879225247"/>
    <n v="0.60456062643373032"/>
    <n v="3652580.3134000041"/>
    <n v="20.646897178392276"/>
    <n v="67211.171389999799"/>
    <n v="4.7396860075858083"/>
    <n v="109921.93954000005"/>
    <n v="17.649687387828706"/>
    <n v="0.66201050160192842"/>
    <n v="37.446811114947643"/>
    <n v="44.420825018071966"/>
    <n v="16.422592794003744"/>
    <n v="-4.8003276743235901E-2"/>
    <n v="41.128484518919905"/>
    <n v="91.277985745748296"/>
    <n v="128.88110513593847"/>
    <s v="Grandes"/>
    <n v="2025"/>
    <n v="1"/>
    <d v="2026-05-08T00:00:00"/>
    <n v="1.0458677359317625"/>
    <s v="12 Vida Total"/>
    <n v="19.409087752043508"/>
    <n v="14.172264474400361"/>
    <n v="0.66201050160191754"/>
    <n v="-3.7526380791140479"/>
    <n v="0.2092849189005532"/>
    <n v="3.7792054393475036E-2"/>
    <m/>
    <m/>
    <m/>
    <m/>
    <n v="0.17044895352466072"/>
    <n v="2.8662424139142807E-2"/>
    <x v="2"/>
    <x v="0"/>
  </r>
  <r>
    <n v="2026"/>
    <n v="3"/>
    <n v="79"/>
    <x v="1"/>
    <s v="Vida Individual"/>
    <n v="51"/>
    <s v="031b4af5197ec30a926f48cf40e11a7dbc470048a21e4003b7a3c07c5dab1baa"/>
    <s v="776dae374cac039d62ec9a353119108ad2c4887d941bedca3f0ebe3c3de89ab1"/>
    <x v="0"/>
    <n v="22650460.163029999"/>
    <n v="18893304.57347"/>
    <n v="69463574.298090011"/>
    <n v="55942972.484190002"/>
    <n v="8168950.7457299996"/>
    <n v="8128803.3203000007"/>
    <n v="32814952.902049996"/>
    <n v="30976590.995049998"/>
    <n v="35255452.915749952"/>
    <n v="34225193.414999902"/>
    <n v="145.54400000000001"/>
    <n v="139.161"/>
    <n v="0"/>
    <n v="0"/>
    <n v="8146118.2185899997"/>
    <n v="8128203.8986899992"/>
    <n v="8677518.0964899994"/>
    <n v="5909491.1440699995"/>
    <n v="21336293.49955"/>
    <n v="17690183.780669998"/>
    <n v="1306630.4976999999"/>
    <n v="1198694.90533"/>
    <n v="7536.1657800000003"/>
    <n v="4425.8874699999997"/>
    <s v="Vida Individual"/>
    <s v="Vida"/>
    <s v="Vida"/>
    <x v="3"/>
    <x v="1"/>
    <n v="29465273.395770002"/>
    <n v="25064503.866439998"/>
    <n v="299929338.30901009"/>
    <n v="286204877.29896003"/>
    <n v="288421232.45699012"/>
    <n v="276418493.85822004"/>
    <n v="85473069.007720008"/>
    <n v="77996017.203430012"/>
    <n v="38897096.515840001"/>
    <n v="40640024.39702002"/>
    <n v="23561261.208830003"/>
    <n v="19731547.784499999"/>
    <n v="26.500113340945074"/>
    <n v="24.22342223474346"/>
    <n v="3757155.5895599984"/>
    <n v="19.886174887773734"/>
    <n v="96.134328134104024"/>
    <n v="95.751761492889699"/>
    <n v="76.871712197592132"/>
    <n v="75.378729513840909"/>
    <n v="7.5519321619993596"/>
    <n v="7.8532568389907551"/>
    <n v="6.6013216657152514"/>
    <n v="6.8350363645207883"/>
    <n v="24.962592015530515"/>
    <n v="1.5287043192306384"/>
    <n v="8.8170061839236476E-3"/>
    <n v="3646109.7188800015"/>
    <n v="20.610920520023601"/>
    <n v="107935.59236999997"/>
    <n v="9.0044257208455658"/>
    <n v="3110.2783100000006"/>
    <n v="70.274681204219604"/>
    <n v="0.49389096830205759"/>
    <n v="36.065274996325826"/>
    <n v="43.024783137802565"/>
    <n v="21.001440923497647"/>
    <n v="0.22039702895355617"/>
    <n v="46.840360446222753"/>
    <n v="93.876130571079457"/>
    <n v="137.54490362247878"/>
    <s v="Grandes"/>
    <n v="2025"/>
    <n v="1"/>
    <d v="2026-05-08T00:00:00"/>
    <n v="1.0458677359317625"/>
    <s v="13 Vida Individual"/>
    <n v="19.886174887773734"/>
    <n v="14.628428403489544"/>
    <n v="0.49389096830205037"/>
    <n v="-3.9133845363609456"/>
    <n v="0.19702930625820436"/>
    <n v="7.022560070829352E-2"/>
    <m/>
    <m/>
    <m/>
    <m/>
    <n v="0.15835453160615923"/>
    <n v="5.8677418476266389E-2"/>
    <x v="3"/>
    <x v="0"/>
  </r>
  <r>
    <n v="2026"/>
    <n v="3"/>
    <n v="34"/>
    <x v="2"/>
    <s v="Vida Gpo y Col"/>
    <n v="23"/>
    <s v="535fa30d7e25dd8a49f1536779734ec8286108d115da5045d77f3b4185d8f790"/>
    <s v="776dae374cac039d62ec9a353119108ad2c4887d941bedca3f0ebe3c3de89ab1"/>
    <x v="0"/>
    <n v="7327090.9746099999"/>
    <n v="6652533.22511"/>
    <n v="18803210.295880005"/>
    <n v="19671630.471140005"/>
    <n v="4861956.0335099995"/>
    <n v="4971132.4097300004"/>
    <n v="20176416.607439999"/>
    <n v="19160026.508089997"/>
    <n v="35255452.915749952"/>
    <n v="34225193.414999902"/>
    <n v="145.54400000000001"/>
    <n v="139.161"/>
    <n v="37969.063110000003"/>
    <n v="34332.060380000003"/>
    <n v="4784135.6614100002"/>
    <n v="4918539.6778899999"/>
    <n v="5690094.0677500004"/>
    <n v="4705693.3086599996"/>
    <n v="1890603.1498700001"/>
    <n v="1217219.86044"/>
    <n v="5417626.6438699998"/>
    <n v="5423350.4633200001"/>
    <n v="18861.18087"/>
    <n v="11962.901349999998"/>
    <s v="Vida Gpo y Col"/>
    <s v="Vida"/>
    <s v="Vida"/>
    <x v="4"/>
    <x v="1"/>
    <n v="29241829.257259998"/>
    <n v="28972049.40374"/>
    <n v="299929338.30901009"/>
    <n v="286204877.29896003"/>
    <n v="288421232.45699012"/>
    <n v="276418493.85822004"/>
    <n v="35725720.857619993"/>
    <n v="38551947.676540002"/>
    <n v="14827312.85021"/>
    <n v="14507048.616379999"/>
    <n v="16606444.055989999"/>
    <n v="16384416.03607"/>
    <n v="20.509287982770523"/>
    <n v="17.256023692826972"/>
    <n v="674557.74949999992"/>
    <n v="10.139862916488429"/>
    <n v="44.121974276408046"/>
    <n v="40.60280946519282"/>
    <n v="25.056883104503015"/>
    <n v="22.961900735442018"/>
    <n v="2.4429390655545244"/>
    <n v="2.5404131700680632"/>
    <n v="2.3243954777755191"/>
    <n v="2.4066889057438403"/>
    <n v="5.2919944076278886"/>
    <n v="15.164499172630316"/>
    <n v="5.2794402512320669E-2"/>
    <n v="673383.28943000012"/>
    <n v="55.32141820185106"/>
    <n v="-5723.819450000301"/>
    <n v="-0.10554028342281141"/>
    <n v="6898.2795200000019"/>
    <n v="57.663933841601093"/>
    <n v="-2.1962073672853633"/>
    <n v="66.355884625395788"/>
    <n v="74.725405218067181"/>
    <n v="32.790540555979028"/>
    <n v="-2.7326000252509419"/>
    <n v="20.919356501163922"/>
    <n v="84.078322861571991"/>
    <n v="104.52316705039604"/>
    <s v="Grandes"/>
    <n v="2025"/>
    <n v="1"/>
    <d v="2026-05-08T00:00:00"/>
    <n v="1.0458677359317625"/>
    <s v="14 Vida Gpo y Col"/>
    <n v="10.139862916488429"/>
    <n v="5.3095521857407029"/>
    <n v="-2.1962073672853677"/>
    <n v="-6.4855055065052429"/>
    <n v="5.3334190148724182E-2"/>
    <n v="4.2063089356021544E-2"/>
    <m/>
    <m/>
    <m/>
    <m/>
    <n v="5.5683344857429207E-2"/>
    <n v="2.977703536874058E-2"/>
    <x v="4"/>
    <x v="0"/>
  </r>
  <r>
    <n v="2026"/>
    <n v="3"/>
    <n v="902"/>
    <x v="3"/>
    <s v="Pensiones Total"/>
    <n v="30"/>
    <s v="624b60c58c9d8bfb6ff1886c2fd605d2adeb6ea4da576068201b6c6958ce93f4"/>
    <s v="776dae374cac039d62ec9a353119108ad2c4887d941bedca3f0ebe3c3de89ab1"/>
    <x v="0"/>
    <n v="4874395.4182799999"/>
    <n v="3325731.3801100003"/>
    <n v="19718095.230870001"/>
    <n v="16624298.00279"/>
    <n v="4143926.0359399994"/>
    <n v="3747689.3238900001"/>
    <n v="16272291.597920002"/>
    <n v="14900621.95142"/>
    <n v="35255452.915749952"/>
    <n v="34225193.414999902"/>
    <n v="145.54400000000001"/>
    <n v="139.161"/>
    <n v="0"/>
    <n v="0"/>
    <n v="4143926.0359399999"/>
    <n v="3747689.3238899997"/>
    <n v="-1581519.27761"/>
    <n v="-370527.386"/>
    <n v="0"/>
    <n v="0"/>
    <n v="0"/>
    <n v="0"/>
    <n v="4874395.4182799999"/>
    <n v="3325731.3801099998"/>
    <s v="Pensiones Total"/>
    <s v="Totales"/>
    <s v="Pensiones Total"/>
    <x v="5"/>
    <x v="1"/>
    <n v="4874395.4182799999"/>
    <n v="3325731.3801100003"/>
    <n v="299929338.30901009"/>
    <n v="286204877.29896003"/>
    <n v="288421232.45699012"/>
    <n v="276418493.85822004"/>
    <n v="11508105.852019999"/>
    <n v="9786383.4407400005"/>
    <n v="9205273.81006"/>
    <n v="8338492.3126700008"/>
    <n v="4874395.4182799999"/>
    <n v="3325731.3801100003"/>
    <n v="42.356192069821859"/>
    <n v="33.983252344939018"/>
    <n v="1548664.0381699996"/>
    <n v="46.566119183046496"/>
    <n v="100"/>
    <n v="100"/>
    <n v="100"/>
    <n v="100"/>
    <n v="1.6251812662814686"/>
    <n v="1.6900265548261528"/>
    <n v="1.1620107286417947"/>
    <n v="1.2031508216725277"/>
    <m/>
    <m/>
    <n v="42.356192069821859"/>
    <n v="0"/>
    <m/>
    <n v="0"/>
    <m/>
    <n v="1548664.0381700001"/>
    <n v="46.566119183046517"/>
    <n v="10.572827089058601"/>
    <n v="85.014154173857378"/>
    <n v="112.68767364386608"/>
    <n v="45.016868823731265"/>
    <n v="10.572827089058624"/>
    <n v="326.82925402172566"/>
    <n v="-262.02184789061323"/>
    <n v="-1011.4473222473223"/>
    <s v="Grandes"/>
    <n v="2025"/>
    <n v="1"/>
    <d v="2026-05-08T00:00:00"/>
    <n v="1.0458677359317625"/>
    <s v="15 Pensiones Total"/>
    <n v="46.566119183046496"/>
    <n v="40.138292967294646"/>
    <n v="10.572827089058606"/>
    <n v="5.7235282151135376"/>
    <n v="5.592920697399742E-2"/>
    <n v="0.17940470066556399"/>
    <m/>
    <m/>
    <m/>
    <m/>
    <n v="4.7057437361895577E-2"/>
    <n v="0.11548614399398033"/>
    <x v="5"/>
    <x v="0"/>
  </r>
  <r>
    <n v="2026"/>
    <n v="3"/>
    <n v="902"/>
    <x v="3"/>
    <s v="Pensiones IMSS"/>
    <n v="30"/>
    <s v="624b60c58c9d8bfb6ff1886c2fd605d2adeb6ea4da576068201b6c6958ce93f4"/>
    <s v="776dae374cac039d62ec9a353119108ad2c4887d941bedca3f0ebe3c3de89ab1"/>
    <x v="0"/>
    <n v="3619246.7477899999"/>
    <n v="2142066.7158899996"/>
    <n v="14952686.460889999"/>
    <n v="13228643.04865"/>
    <n v="3347311.5072300001"/>
    <n v="3036811.9968900005"/>
    <n v="13164341.761310002"/>
    <n v="12123360.73047"/>
    <n v="35255452.915749952"/>
    <n v="34225193.414999902"/>
    <n v="145.54400000000001"/>
    <n v="139.161"/>
    <n v="0"/>
    <n v="0"/>
    <n v="3347311.5072300001"/>
    <n v="3036811.9968900001"/>
    <n v="-1264015.1803100002"/>
    <n v="-274360.73306999996"/>
    <n v="0"/>
    <n v="0"/>
    <n v="0"/>
    <n v="0"/>
    <n v="3619246.7477899995"/>
    <n v="2142066.7158899996"/>
    <s v="Pensiones IMSS"/>
    <s v="Pensiones"/>
    <s v="Pensiones IMSS"/>
    <x v="6"/>
    <x v="1"/>
    <n v="4874395.4182799999"/>
    <n v="3325731.3801100003"/>
    <n v="299929338.30901009"/>
    <n v="286204877.29896003"/>
    <n v="288421232.45699012"/>
    <n v="276418493.85822004"/>
    <n v="7303597.7622900009"/>
    <n v="6457965.6279800003"/>
    <n v="7120152.6646500006"/>
    <n v="6531492.9097600011"/>
    <n v="4874395.4182799999"/>
    <n v="3325731.3801100003"/>
    <n v="49.554300025624713"/>
    <n v="33.169373132139462"/>
    <n v="1477180.0319000003"/>
    <n v="68.960505335439677"/>
    <n v="74.250167194419021"/>
    <n v="64.408891490783887"/>
    <n v="74.250167194419021"/>
    <n v="64.408891490783887"/>
    <n v="1.2066998074263666"/>
    <n v="1.254847542588498"/>
    <n v="0.74843822932216086"/>
    <n v="0.77493610720153328"/>
    <m/>
    <m/>
    <n v="49.554300025624713"/>
    <n v="0"/>
    <m/>
    <n v="0"/>
    <m/>
    <n v="1477180.0318999998"/>
    <n v="68.960505335439649"/>
    <n v="10.224521987465218"/>
    <n v="92.486413347582612"/>
    <n v="141.77018737851245"/>
    <n v="47.011794056729556"/>
    <n v="10.224521987465241"/>
    <n v="360.71286009703931"/>
    <n v="-264.81576798856725"/>
    <n v="-1106.8683054273633"/>
    <s v="Grandes"/>
    <n v="2025"/>
    <n v="1"/>
    <d v="2026-05-08T00:00:00"/>
    <n v="1.0458677359317625"/>
    <s v="16 Pensiones IMSS"/>
    <n v="68.960505335439677"/>
    <n v="61.550547483820139"/>
    <n v="10.224521987465215"/>
    <n v="5.3904984355084853"/>
    <n v="4.2412407795816648E-2"/>
    <n v="0.24556286510296296"/>
    <m/>
    <m/>
    <m/>
    <m/>
    <n v="3.7445553583089632E-2"/>
    <n v="0.11002073139790952"/>
    <x v="6"/>
    <x v="0"/>
  </r>
  <r>
    <n v="2026"/>
    <n v="3"/>
    <n v="905"/>
    <x v="4"/>
    <s v="IMSS Incapacidad Permanente RT"/>
    <n v="51"/>
    <s v="031b4af5197ec30a926f48cf40e11a7dbc470048a21e4003b7a3c07c5dab1baa"/>
    <s v="776dae374cac039d62ec9a353119108ad2c4887d941bedca3f0ebe3c3de89ab1"/>
    <x v="0"/>
    <n v="708110.76811000006"/>
    <n v="823446.00514000002"/>
    <n v="2773964.2908700001"/>
    <n v="2872720.0278399996"/>
    <n v="361598.60570000001"/>
    <n v="326646.01102000003"/>
    <n v="1377479.9465899998"/>
    <n v="1196012.10622"/>
    <n v="35255452.915749952"/>
    <n v="34225193.414999902"/>
    <n v="145.54400000000001"/>
    <n v="139.161"/>
    <n v="0"/>
    <n v="0"/>
    <n v="361598.60570000001"/>
    <n v="326646.01101999998"/>
    <n v="-174550.65106999999"/>
    <n v="-160663.57506"/>
    <n v="0"/>
    <n v="0"/>
    <n v="0"/>
    <n v="0"/>
    <n v="708110.76811000006"/>
    <n v="823446.00514000002"/>
    <s v="IMSS Incapacidad Permanente RT"/>
    <s v="Pensiones"/>
    <s v="Pensiones IMSS"/>
    <x v="7"/>
    <x v="1"/>
    <n v="3842795.5236900002"/>
    <n v="4303134.6594099998"/>
    <n v="299929338.30901009"/>
    <n v="286204877.29896003"/>
    <n v="288421232.45699012"/>
    <n v="276418493.85822004"/>
    <n v="1142362.4620400001"/>
    <n v="1100171.92824"/>
    <n v="849143.97302999999"/>
    <n v="758132.96249000006"/>
    <n v="3842795.5236900002"/>
    <n v="4303134.6594099998"/>
    <n v="61.986522810411238"/>
    <n v="74.847029269080494"/>
    <n v="-115335.23702999996"/>
    <n v="-14.006411629915061"/>
    <n v="18.426969734524018"/>
    <n v="19.135957164140947"/>
    <n v="18.426969734524018"/>
    <n v="19.135957164140947"/>
    <n v="0.23609253169506556"/>
    <n v="0.24551270448356982"/>
    <n v="0.28771207986083897"/>
    <n v="0.29789830399783601"/>
    <m/>
    <m/>
    <n v="61.986522810411238"/>
    <n v="0"/>
    <m/>
    <n v="0"/>
    <m/>
    <n v="-115335.23702999996"/>
    <n v="-14.006411629915061"/>
    <n v="10.700450487932001"/>
    <n v="51.06526012379863"/>
    <n v="39.668176052959851"/>
    <n v="42.583898276956248"/>
    <n v="10.700450487932001"/>
    <n v="8.6435746277983903"/>
    <n v="-207.15970034107079"/>
    <n v="-203.31055803906617"/>
    <s v="Grandes"/>
    <n v="2025"/>
    <n v="1"/>
    <d v="2026-05-08T00:00:00"/>
    <n v="1.0458677359317625"/>
    <s v="17 IMSS Incapacidad Permanente RT"/>
    <n v="-14.006411629915061"/>
    <n v="-17.777759638532753"/>
    <n v="10.700450487931992"/>
    <n v="5.8455545426201221"/>
    <n v="7.8681850932363576E-3"/>
    <n v="0.38423290101256324"/>
    <m/>
    <m/>
    <m/>
    <m/>
    <n v="8.131642174945157E-3"/>
    <n v="0.5602077790406591"/>
    <x v="7"/>
    <x v="0"/>
  </r>
  <r>
    <n v="2026"/>
    <n v="3"/>
    <n v="902"/>
    <x v="3"/>
    <s v="IMSS Invalidez (invalidez y vida)"/>
    <n v="30"/>
    <s v="624b60c58c9d8bfb6ff1886c2fd605d2adeb6ea4da576068201b6c6958ce93f4"/>
    <s v="776dae374cac039d62ec9a353119108ad2c4887d941bedca3f0ebe3c3de89ab1"/>
    <x v="0"/>
    <n v="1771266.8486199998"/>
    <n v="792329.56089999992"/>
    <n v="8010244.0581999989"/>
    <n v="6683872.9383899998"/>
    <n v="975681.35768999998"/>
    <n v="823537.99849000003"/>
    <n v="3770746.8136600009"/>
    <n v="3314108.3356799996"/>
    <n v="35255452.915749952"/>
    <n v="34225193.414999902"/>
    <n v="145.54400000000001"/>
    <n v="139.161"/>
    <n v="0"/>
    <n v="0"/>
    <n v="975681.35769000009"/>
    <n v="823537.99849000003"/>
    <n v="89854.91737000001"/>
    <n v="293997.22414000001"/>
    <n v="0"/>
    <n v="0"/>
    <n v="0"/>
    <n v="0"/>
    <n v="1771266.8486200001"/>
    <n v="792329.56089999992"/>
    <s v="IMSS Invalidez (invalidez y vida)"/>
    <s v="Pensiones"/>
    <s v="Pensiones IMSS"/>
    <x v="8"/>
    <x v="1"/>
    <n v="4874395.4182799999"/>
    <n v="3325731.3801100003"/>
    <n v="299929338.30901009"/>
    <n v="286204877.29896003"/>
    <n v="288421232.45699012"/>
    <n v="276418493.85822004"/>
    <n v="2211947.01933"/>
    <n v="1850080.4134500001"/>
    <n v="1655863.37931"/>
    <n v="1422755.5678000001"/>
    <n v="4874395.4182799999"/>
    <n v="3325731.3801100003"/>
    <n v="80.077272789133872"/>
    <n v="42.82676337416472"/>
    <n v="978937.28771999991"/>
    <n v="123.55178148446639"/>
    <n v="36.338185490191862"/>
    <n v="23.824220008826845"/>
    <n v="36.338185490191862"/>
    <n v="23.824220008826845"/>
    <n v="0.59056138309320894"/>
    <n v="0.61412498432622642"/>
    <n v="0.27683999251779312"/>
    <n v="0.28664129879327099"/>
    <m/>
    <m/>
    <n v="80.077272789133886"/>
    <n v="0"/>
    <m/>
    <n v="0"/>
    <m/>
    <n v="978937.28772000014"/>
    <n v="123.55178148446639"/>
    <n v="18.474358132710655"/>
    <n v="55.083815205492989"/>
    <n v="103.93882030029913"/>
    <n v="58.922817539244534"/>
    <n v="18.474358132710677"/>
    <n v="-69.436814366923571"/>
    <n v="1085.8408045409346"/>
    <n v="280.11761025942047"/>
    <s v="Grandes"/>
    <n v="2025"/>
    <n v="1"/>
    <d v="2026-05-08T00:00:00"/>
    <n v="1.0458677359317625"/>
    <s v="18 IMSS Invalidez (invalidez y vida)"/>
    <n v="123.55178148446639"/>
    <n v="113.74766024817117"/>
    <n v="18.474358132710663"/>
    <n v="13.278528500701844"/>
    <n v="2.2720581912086337E-2"/>
    <n v="0.64123696173453593"/>
    <m/>
    <m/>
    <m/>
    <m/>
    <n v="1.8919651950438481E-2"/>
    <n v="0.18341316611066968"/>
    <x v="8"/>
    <x v="0"/>
  </r>
  <r>
    <n v="2026"/>
    <n v="3"/>
    <n v="902"/>
    <x v="3"/>
    <s v="IMSS Jubilacion (retiro, cesantia y vejez)"/>
    <n v="30"/>
    <s v="624b60c58c9d8bfb6ff1886c2fd605d2adeb6ea4da576068201b6c6958ce93f4"/>
    <s v="776dae374cac039d62ec9a353119108ad2c4887d941bedca3f0ebe3c3de89ab1"/>
    <x v="0"/>
    <n v="160347.70790000001"/>
    <n v="113118.28362"/>
    <n v="680298.73800000001"/>
    <n v="514604.45568000001"/>
    <n v="66564.754779999988"/>
    <n v="52750.512300000002"/>
    <n v="245190.17096999998"/>
    <n v="198687.39769999997"/>
    <n v="35255452.915749952"/>
    <n v="34225193.414999902"/>
    <n v="145.54400000000001"/>
    <n v="139.161"/>
    <n v="0"/>
    <n v="0"/>
    <n v="66564.754780000003"/>
    <n v="52750.512299999995"/>
    <n v="2927.1669700000002"/>
    <n v="12054.111699999999"/>
    <n v="0"/>
    <n v="0"/>
    <n v="0"/>
    <n v="0"/>
    <n v="160347.70790000001"/>
    <n v="113118.28362"/>
    <s v="IMSS Jubilacion (retiro, cesantia y vejez)"/>
    <s v="Pensiones"/>
    <s v="Pensiones IMSS"/>
    <x v="9"/>
    <x v="1"/>
    <n v="4874395.4182799999"/>
    <n v="3325731.3801100003"/>
    <n v="299929338.30901009"/>
    <n v="286204877.29896003"/>
    <n v="288421232.45699012"/>
    <n v="276418493.85822004"/>
    <n v="360311.84038000001"/>
    <n v="227008.95954000001"/>
    <n v="124382.66107999998"/>
    <n v="94860.240460000001"/>
    <n v="4874395.4182799999"/>
    <n v="3325731.3801100003"/>
    <n v="44.502480887358729"/>
    <n v="49.829876252116847"/>
    <n v="47229.424280000007"/>
    <n v="41.75224620509497"/>
    <n v="3.2895917163113735"/>
    <n v="3.4013054781429326"/>
    <n v="3.2895917163113735"/>
    <n v="3.4013054781429326"/>
    <n v="5.3461828310639468E-2"/>
    <n v="5.5594973551023621E-2"/>
    <n v="3.9523534569901979E-2"/>
    <n v="4.0922834807869402E-2"/>
    <m/>
    <m/>
    <n v="44.502480887358729"/>
    <n v="0"/>
    <m/>
    <n v="0"/>
    <m/>
    <n v="47229.424280000007"/>
    <n v="41.75224620509497"/>
    <n v="26.187883070094831"/>
    <n v="41.512757277149689"/>
    <n v="46.633055781862474"/>
    <n v="53.516104416826323"/>
    <n v="26.187883070094877"/>
    <n v="-75.716443958288522"/>
    <n v="2274.0334071206057"/>
    <n v="437.61426484873203"/>
    <s v="Grandes"/>
    <n v="2025"/>
    <n v="1"/>
    <d v="2026-05-08T00:00:00"/>
    <n v="1.0458677359317625"/>
    <s v="19 IMSS Jubilacion (retiro, cesantia y vejez)"/>
    <n v="41.75224620509497"/>
    <n v="35.53553794142816"/>
    <n v="26.18788307009482"/>
    <n v="20.653767904671199"/>
    <n v="1.9296269987672877E-3"/>
    <n v="0.1980470805129729"/>
    <m/>
    <m/>
    <m/>
    <m/>
    <n v="1.4566610232353804E-3"/>
    <n v="0.24830165673012783"/>
    <x v="9"/>
    <x v="0"/>
  </r>
  <r>
    <n v="2026"/>
    <n v="3"/>
    <n v="902"/>
    <x v="3"/>
    <s v="IMSS Muerte (invalidez y vida)"/>
    <n v="30"/>
    <s v="624b60c58c9d8bfb6ff1886c2fd605d2adeb6ea4da576068201b6c6958ce93f4"/>
    <s v="776dae374cac039d62ec9a353119108ad2c4887d941bedca3f0ebe3c3de89ab1"/>
    <x v="0"/>
    <n v="1551401.7469600001"/>
    <n v="1136117.42065"/>
    <n v="5631984.9723100001"/>
    <n v="5396608.5643000007"/>
    <n v="1920186.7840400003"/>
    <n v="1790416.8225200002"/>
    <n v="7602182.6119600013"/>
    <n v="7134294.8316900004"/>
    <n v="35255452.915749952"/>
    <n v="34225193.414999902"/>
    <n v="145.54400000000001"/>
    <n v="139.161"/>
    <n v="0"/>
    <n v="0"/>
    <n v="1920186.7840400001"/>
    <n v="1790416.8225199999"/>
    <n v="-1141177.8301600001"/>
    <n v="-491965.78214999998"/>
    <n v="0"/>
    <n v="0"/>
    <n v="0"/>
    <n v="0"/>
    <n v="1551401.7469599999"/>
    <n v="1136117.42065"/>
    <s v="IMSS Muerte (invalidez y vida)"/>
    <s v="Pensiones"/>
    <s v="Pensiones IMSS"/>
    <x v="10"/>
    <x v="1"/>
    <n v="4874395.4182799999"/>
    <n v="3325731.3801100003"/>
    <n v="299929338.30901009"/>
    <n v="286204877.29896003"/>
    <n v="288421232.45699012"/>
    <n v="276418493.85822004"/>
    <n v="3393174.3508299999"/>
    <n v="3096033.7736200001"/>
    <n v="4082023.8365700003"/>
    <n v="3860595.3994000005"/>
    <n v="4874395.4182799999"/>
    <n v="3325731.3801100003"/>
    <n v="45.721250562338881"/>
    <n v="36.695898808675089"/>
    <n v="415284.32631000015"/>
    <n v="36.552940634640208"/>
    <n v="31.827572731213387"/>
    <n v="34.161430698964701"/>
    <n v="31.827572731213387"/>
    <n v="34.161430698964701"/>
    <n v="0.51725574953978914"/>
    <n v="0.53789443091411371"/>
    <n v="0.39695948977950146"/>
    <n v="0.41101353414968489"/>
    <m/>
    <m/>
    <n v="45.721250562338881"/>
    <n v="0"/>
    <m/>
    <n v="0"/>
    <m/>
    <n v="415284.32630999992"/>
    <n v="36.552940634640187"/>
    <n v="7.2480307316008075"/>
    <n v="123.77108558776868"/>
    <n v="157.59082555882821"/>
    <n v="47.040067890771418"/>
    <n v="7.2480307316008075"/>
    <n v="131.96284610949954"/>
    <n v="-168.2635898885959"/>
    <n v="-363.93116909380973"/>
    <s v="Grandes"/>
    <n v="2025"/>
    <n v="1"/>
    <d v="2026-05-08T00:00:00"/>
    <n v="1.0458677359317625"/>
    <s v="20 IMSS Muerte (invalidez y vida)"/>
    <n v="36.552940634640208"/>
    <n v="30.564253913985915"/>
    <n v="7.2480307316007977"/>
    <n v="2.5445446369503322"/>
    <n v="1.5974791150091785E-2"/>
    <n v="0.20904327529841737"/>
    <m/>
    <m/>
    <m/>
    <m/>
    <n v="1.5275867253979496E-2"/>
    <n v="0.13465889893765218"/>
    <x v="10"/>
    <x v="0"/>
  </r>
  <r>
    <n v="2026"/>
    <n v="3"/>
    <n v="902"/>
    <x v="3"/>
    <s v="IMSS Muerte (riesgos de trabajo)"/>
    <n v="30"/>
    <s v="624b60c58c9d8bfb6ff1886c2fd605d2adeb6ea4da576068201b6c6958ce93f4"/>
    <s v="776dae374cac039d62ec9a353119108ad2c4887d941bedca3f0ebe3c3de89ab1"/>
    <x v="0"/>
    <n v="79490.669680000006"/>
    <n v="52446.664729999997"/>
    <n v="313689.80770999996"/>
    <n v="281798.54508000001"/>
    <n v="176750.99534000002"/>
    <n v="171445.82099999994"/>
    <n v="724973.14618000004"/>
    <n v="695206.03766000003"/>
    <n v="35255452.915749952"/>
    <n v="34225193.414999902"/>
    <n v="145.54400000000001"/>
    <n v="139.161"/>
    <n v="0"/>
    <n v="0"/>
    <n v="176750.99533999999"/>
    <n v="171445.821"/>
    <n v="-85225.406430000003"/>
    <n v="-29109.68939"/>
    <n v="0"/>
    <n v="0"/>
    <n v="0"/>
    <n v="0"/>
    <n v="79490.669680000006"/>
    <n v="52446.664729999997"/>
    <s v="IMSS Muerte (riesgos de trabajo)"/>
    <s v="Pensiones"/>
    <s v="Pensiones IMSS"/>
    <x v="11"/>
    <x v="1"/>
    <n v="4874395.4182799999"/>
    <n v="3325731.3801100003"/>
    <n v="299929338.30901009"/>
    <n v="286204877.29896003"/>
    <n v="288421232.45699012"/>
    <n v="276418493.85822004"/>
    <n v="195802.08970999997"/>
    <n v="184670.55313000001"/>
    <n v="408738.81466000003"/>
    <n v="395148.73960999993"/>
    <n v="4874395.4182799999"/>
    <n v="3325731.3801100003"/>
    <n v="40.597457257852888"/>
    <n v="28.400123268748661"/>
    <n v="27044.00495000001"/>
    <n v="51.564775547167585"/>
    <n v="1.6307800836570092"/>
    <n v="1.576996417800445"/>
    <n v="1.6307800836570092"/>
    <n v="1.576996417800445"/>
    <n v="2.6503132413842972E-2"/>
    <n v="2.7560616464619606E-2"/>
    <n v="1.8324867565137952E-2"/>
    <n v="1.897364535851238E-2"/>
    <m/>
    <m/>
    <n v="40.597457257852888"/>
    <n v="0"/>
    <m/>
    <n v="0"/>
    <m/>
    <n v="27044.00495000001"/>
    <n v="51.564775547167585"/>
    <n v="3.0943736680522971"/>
    <n v="222.35439209599573"/>
    <n v="326.89556501374869"/>
    <n v="43.243017056509856"/>
    <n v="3.0943736680522527"/>
    <n v="192.77332811142028"/>
    <n v="-207.39237598728809"/>
    <n v="-588.96479004992909"/>
    <s v="Grandes"/>
    <n v="2025"/>
    <n v="1"/>
    <d v="2026-05-08T00:00:00"/>
    <n v="1.0458677359317625"/>
    <s v="21 IMSS Muerte (riesgos de trabajo)"/>
    <n v="51.564775547167585"/>
    <n v="44.91772749078897"/>
    <n v="3.0943736680523037"/>
    <n v="-1.4269490049756279"/>
    <n v="8.8976252399770698E-4"/>
    <n v="0.16481535358031921"/>
    <m/>
    <m/>
    <m/>
    <m/>
    <n v="7.9767081783242255E-4"/>
    <n v="8.0656700168011922E-2"/>
    <x v="11"/>
    <x v="0"/>
  </r>
  <r>
    <n v="2026"/>
    <n v="3"/>
    <n v="905"/>
    <x v="4"/>
    <s v="Pensiones ISSSTE"/>
    <n v="51"/>
    <s v="031b4af5197ec30a926f48cf40e11a7dbc470048a21e4003b7a3c07c5dab1baa"/>
    <s v="776dae374cac039d62ec9a353119108ad2c4887d941bedca3f0ebe3c3de89ab1"/>
    <x v="0"/>
    <n v="1509358.7593800002"/>
    <n v="1077069.6534200001"/>
    <n v="3616117.6800100002"/>
    <n v="3541857.617920001"/>
    <n v="707328.24453999999"/>
    <n v="625943.59157000016"/>
    <n v="2683790.4063499998"/>
    <n v="2408211.3883699998"/>
    <n v="35255452.915749952"/>
    <n v="34225193.414999902"/>
    <n v="145.54400000000001"/>
    <n v="139.161"/>
    <n v="0"/>
    <n v="0"/>
    <n v="707328.24453999999"/>
    <n v="625943.59156999993"/>
    <n v="-278857.68673000002"/>
    <n v="-107279.81817"/>
    <n v="0"/>
    <n v="0"/>
    <n v="0"/>
    <n v="0"/>
    <n v="1509358.7593800002"/>
    <n v="1077069.6534199999"/>
    <s v="Pensiones ISSSTE"/>
    <s v="Pensiones"/>
    <s v="Pensiones ISSSTE"/>
    <x v="12"/>
    <x v="1"/>
    <n v="3842795.5236900002"/>
    <n v="4303134.6594099998"/>
    <n v="299929338.30901009"/>
    <n v="286204877.29896003"/>
    <n v="288421232.45699012"/>
    <n v="276418493.85822004"/>
    <n v="4204508.0897300001"/>
    <n v="3328417.8127600001"/>
    <n v="2085121.1454100001"/>
    <n v="1806999.4029100002"/>
    <n v="3842795.5236900002"/>
    <n v="4303134.6594099998"/>
    <n v="35.898581407579741"/>
    <n v="32.359809194954082"/>
    <n v="432289.10596000007"/>
    <n v="40.135668532425939"/>
    <n v="39.277623544503761"/>
    <n v="25.029884925043838"/>
    <n v="39.277623544503761"/>
    <n v="25.029884925043838"/>
    <n v="0.5032381186481143"/>
    <n v="0.52331749175403663"/>
    <n v="0.37632819663479367"/>
    <n v="0.3896518059940115"/>
    <m/>
    <m/>
    <n v="35.898581407579741"/>
    <n v="0"/>
    <m/>
    <n v="0"/>
    <m/>
    <n v="432289.10596000031"/>
    <n v="40.13566853242596"/>
    <n v="13.001914879561237"/>
    <n v="46.862830996558394"/>
    <n v="58.115423601663331"/>
    <n v="33.922645026983176"/>
    <n v="13.00191487956126"/>
    <n v="159.93489874126249"/>
    <n v="-253.65205199627883"/>
    <n v="-583.46816973356908"/>
    <s v="Grandes"/>
    <n v="2025"/>
    <n v="1"/>
    <d v="2026-05-08T00:00:00"/>
    <n v="1.0458677359317625"/>
    <s v="22 Pensiones ISSSTE"/>
    <n v="40.135668532425939"/>
    <n v="33.989857147260786"/>
    <n v="13.00191487956123"/>
    <n v="8.0460855586944202"/>
    <n v="1.0256903204878537E-2"/>
    <n v="0.12887081470766296"/>
    <m/>
    <m/>
    <m/>
    <m/>
    <n v="1.0025731190096046E-2"/>
    <n v="0.10471572511338346"/>
    <x v="12"/>
    <x v="0"/>
  </r>
  <r>
    <n v="2026"/>
    <n v="3"/>
    <n v="905"/>
    <x v="4"/>
    <s v="ISSSTE Incapacidad Permanente RT"/>
    <n v="51"/>
    <s v="031b4af5197ec30a926f48cf40e11a7dbc470048a21e4003b7a3c07c5dab1baa"/>
    <s v="776dae374cac039d62ec9a353119108ad2c4887d941bedca3f0ebe3c3de89ab1"/>
    <x v="0"/>
    <n v="72041.288680000012"/>
    <n v="77329.654920000001"/>
    <n v="238832.93514999998"/>
    <n v="313392.74126000004"/>
    <n v="88825.622200000013"/>
    <n v="84015.038249999998"/>
    <n v="349004.76780000003"/>
    <n v="329037.76358999999"/>
    <n v="35255452.915749952"/>
    <n v="34225193.414999902"/>
    <n v="145.54400000000001"/>
    <n v="139.161"/>
    <n v="0"/>
    <n v="0"/>
    <n v="88825.622199999998"/>
    <n v="84015.038249999998"/>
    <n v="-28842.15537"/>
    <n v="-3291.4802799999998"/>
    <n v="0"/>
    <n v="0"/>
    <n v="0"/>
    <n v="0"/>
    <n v="72041.288680000012"/>
    <n v="77329.654920000001"/>
    <s v="ISSSTE Incapacidad Permanente RT"/>
    <s v="Pensiones"/>
    <s v="Pensiones ISSSTE"/>
    <x v="13"/>
    <x v="1"/>
    <n v="3842795.5236900002"/>
    <n v="4303134.6594099998"/>
    <n v="299929338.30901009"/>
    <n v="286204877.29896003"/>
    <n v="288421232.45699012"/>
    <n v="276418493.85822004"/>
    <n v="146450.51886000001"/>
    <n v="138406.70837000001"/>
    <n v="210180.78429000001"/>
    <n v="185449.53398000001"/>
    <n v="3842795.5236900002"/>
    <n v="4303134.6594099998"/>
    <n v="49.191555783334699"/>
    <n v="55.871319989256676"/>
    <n v="-5288.3662399999885"/>
    <n v="-6.8387299095941545"/>
    <n v="1.8747104350434758"/>
    <n v="1.7970540324806525"/>
    <n v="1.8747104350434758"/>
    <n v="1.7970540324806525"/>
    <n v="2.401942040287422E-2"/>
    <n v="2.4977803494665721E-2"/>
    <n v="2.7018985717432071E-2"/>
    <n v="2.797557205404055E-2"/>
    <m/>
    <m/>
    <n v="49.191555783334699"/>
    <n v="0"/>
    <m/>
    <n v="0"/>
    <m/>
    <n v="-5288.3662399999885"/>
    <n v="-6.8387299095941545"/>
    <n v="5.725860572348207"/>
    <n v="123.29821388197854"/>
    <n v="108.64530345689016"/>
    <n v="42.261533327157807"/>
    <n v="5.7258605723481848"/>
    <n v="776.26699589401778"/>
    <n v="-307.97151274065823"/>
    <n v="-2552.5001246551597"/>
    <s v="Grandes"/>
    <n v="2025"/>
    <n v="1"/>
    <d v="2026-05-08T00:00:00"/>
    <n v="1.0458677359317625"/>
    <s v="23 ISSSTE Incapacidad Permanente RT"/>
    <n v="-6.8387299095941545"/>
    <n v="-10.92442486773094"/>
    <n v="5.725860572348207"/>
    <n v="1.0891310058026955"/>
    <n v="6.7743544727886401E-4"/>
    <n v="0.24198091603849295"/>
    <m/>
    <m/>
    <m/>
    <m/>
    <n v="8.871026788042529E-4"/>
    <n v="0.31216043973419122"/>
    <x v="13"/>
    <x v="0"/>
  </r>
  <r>
    <n v="2026"/>
    <n v="3"/>
    <n v="906"/>
    <x v="5"/>
    <s v="ISSSTE Invalidez (invalidez y vida)"/>
    <n v="256"/>
    <s v="51e8ea280b44e16934d4d611901f3d3afc41789840acdff81942c2f65009cd52"/>
    <s v="776dae374cac039d62ec9a353119108ad2c4887d941bedca3f0ebe3c3de89ab1"/>
    <x v="0"/>
    <n v="34125.774119999995"/>
    <n v="33422.190370000004"/>
    <n v="134500.84075999999"/>
    <n v="76133.09345"/>
    <n v="16124.543890000001"/>
    <n v="11996.578360000001"/>
    <n v="58817.701910000011"/>
    <n v="44170.089919999991"/>
    <n v="35255452.915749952"/>
    <n v="34225193.414999902"/>
    <n v="145.54400000000001"/>
    <n v="139.161"/>
    <n v="0"/>
    <n v="0"/>
    <n v="16124.543890000001"/>
    <n v="11996.57836"/>
    <n v="8254.26181"/>
    <n v="7961.2170999999998"/>
    <n v="0"/>
    <n v="0"/>
    <n v="0"/>
    <n v="0"/>
    <n v="34125.774120000009"/>
    <n v="33422.190369999997"/>
    <s v="ISSSTE Invalidez (invalidez y vida)"/>
    <s v="Pensiones"/>
    <s v="Pensiones ISSSTE"/>
    <x v="14"/>
    <x v="1"/>
    <n v="2686426.6724699996"/>
    <n v="2157088.1196399997"/>
    <n v="299929338.30901009"/>
    <n v="286204877.29896003"/>
    <n v="288421232.45699012"/>
    <n v="276418493.85822004"/>
    <n v="60235.091029999996"/>
    <n v="74372.272590000008"/>
    <n v="58559.927790000002"/>
    <n v="51710.822740000003"/>
    <n v="2686426.6724699996"/>
    <n v="2157088.1196399997"/>
    <n v="56.654308205500513"/>
    <n v="44.939046779234637"/>
    <n v="703.58374999999069"/>
    <n v="2.105139556118174"/>
    <n v="1.2703035772282405"/>
    <n v="1.549412379851125"/>
    <n v="1.2703035772282405"/>
    <n v="1.549412379851125"/>
    <n v="1.1377937987793985E-2"/>
    <n v="1.1831921606218395E-2"/>
    <n v="1.1677715168734984E-2"/>
    <n v="1.2091155661655128E-2"/>
    <m/>
    <m/>
    <n v="56.654308205500548"/>
    <n v="0"/>
    <m/>
    <n v="0"/>
    <m/>
    <n v="703.58375000001251"/>
    <n v="2.1051395561182407"/>
    <n v="34.409524167022568"/>
    <n v="47.250338800519501"/>
    <n v="35.89405190740645"/>
    <n v="27.535115732764808"/>
    <n v="34.409524167022589"/>
    <n v="3.6809033885032427"/>
    <n v="195.348103333301"/>
    <n v="150.68774295829718"/>
    <s v="Grandes"/>
    <n v="2025"/>
    <n v="1"/>
    <d v="2026-05-08T00:00:00"/>
    <n v="1.0458677359317625"/>
    <s v="24 ISSSTE Invalidez (invalidez y vida)"/>
    <n v="2.105139556118174"/>
    <n v="-2.3727991138833606"/>
    <n v="34.409524167022568"/>
    <n v="28.514839447912838"/>
    <n v="3.815036530133849E-4"/>
    <n v="0.32097106382438428"/>
    <m/>
    <m/>
    <m/>
    <m/>
    <n v="2.1550553747228646E-4"/>
    <n v="0.20195179254262391"/>
    <x v="14"/>
    <x v="0"/>
  </r>
  <r>
    <n v="2026"/>
    <n v="3"/>
    <n v="905"/>
    <x v="4"/>
    <s v="ISSSTE Jubilacion (retiro, cesantia y vejez)"/>
    <n v="51"/>
    <s v="031b4af5197ec30a926f48cf40e11a7dbc470048a21e4003b7a3c07c5dab1baa"/>
    <s v="776dae374cac039d62ec9a353119108ad2c4887d941bedca3f0ebe3c3de89ab1"/>
    <x v="0"/>
    <n v="1218987.0658900002"/>
    <n v="858609.30752999999"/>
    <n v="2636133.7074900004"/>
    <n v="2276921.0170400003"/>
    <n v="391707.77627999999"/>
    <n v="340380.34667999996"/>
    <n v="1465728.3132699998"/>
    <n v="1275513.49028"/>
    <n v="35255452.915749952"/>
    <n v="34225193.414999902"/>
    <n v="145.54400000000001"/>
    <n v="139.161"/>
    <n v="0"/>
    <n v="0"/>
    <n v="391707.77627999999"/>
    <n v="340380.34668000002"/>
    <n v="-168353.65981000001"/>
    <n v="-55670.463450000003"/>
    <n v="0"/>
    <n v="0"/>
    <n v="0"/>
    <n v="0"/>
    <n v="1218987.0658900002"/>
    <n v="858609.30752999999"/>
    <s v="ISSSTE Jubilacion (retiro, cesantia y vejez)"/>
    <s v="Pensiones"/>
    <s v="Pensiones ISSSTE"/>
    <x v="15"/>
    <x v="1"/>
    <n v="3842795.5236900002"/>
    <n v="4303134.6594099998"/>
    <n v="299929338.30901009"/>
    <n v="286204877.29896003"/>
    <n v="288421232.45699012"/>
    <n v="276418493.85822004"/>
    <n v="3375739.4031599998"/>
    <n v="2542363.67429"/>
    <n v="1155738.2438699999"/>
    <n v="976072.96418000001"/>
    <n v="3842795.5236900002"/>
    <n v="4303134.6594099998"/>
    <n v="36.11022417041189"/>
    <n v="33.772088399972198"/>
    <n v="360377.75836000021"/>
    <n v="41.972263193455838"/>
    <n v="31.721361659115338"/>
    <n v="19.953112683852741"/>
    <n v="31.721361659115338"/>
    <n v="19.953112683852741"/>
    <n v="0.40642475083051288"/>
    <n v="0.42264123743794679"/>
    <n v="0.29999813966591682"/>
    <n v="0.31061934226817545"/>
    <m/>
    <m/>
    <n v="36.11022417041189"/>
    <n v="0"/>
    <m/>
    <n v="0"/>
    <m/>
    <n v="360377.75836000021"/>
    <n v="41.972263193455838"/>
    <n v="15.079433962811684"/>
    <n v="32.133874693248565"/>
    <n v="39.643216500783971"/>
    <n v="33.892430085930442"/>
    <n v="15.079433962811661"/>
    <n v="202.41109805239103"/>
    <n v="-232.66959371246946"/>
    <n v="-611.41999830073269"/>
    <s v="Grandes"/>
    <n v="2025"/>
    <n v="1"/>
    <d v="2026-05-08T00:00:00"/>
    <n v="1.0458677359317625"/>
    <s v="25 ISSSTE Jubilacion (retiro, cesantia y vejez)"/>
    <n v="41.972263193455838"/>
    <n v="35.74590583098243"/>
    <n v="15.079433962811676"/>
    <n v="10.032492646202073"/>
    <n v="7.4772368228812041E-3"/>
    <n v="0.13039482896373991"/>
    <m/>
    <m/>
    <m/>
    <m/>
    <n v="6.4451484278831754E-3"/>
    <n v="0.11405539548955368"/>
    <x v="15"/>
    <x v="0"/>
  </r>
  <r>
    <n v="2026"/>
    <n v="3"/>
    <n v="906"/>
    <x v="5"/>
    <s v="ISSSTE Muerte (invalidez y vida)"/>
    <n v="256"/>
    <s v="51e8ea280b44e16934d4d611901f3d3afc41789840acdff81942c2f65009cd52"/>
    <s v="776dae374cac039d62ec9a353119108ad2c4887d941bedca3f0ebe3c3de89ab1"/>
    <x v="0"/>
    <n v="242731.19057000001"/>
    <n v="70403.850269999995"/>
    <n v="1019540.5336300001"/>
    <n v="533793.49273000006"/>
    <n v="125138.86444999999"/>
    <n v="95265.573910000006"/>
    <n v="480912.17175999994"/>
    <n v="396426.97620000003"/>
    <n v="35255452.915749952"/>
    <n v="34225193.414999902"/>
    <n v="145.54400000000001"/>
    <n v="139.161"/>
    <n v="0"/>
    <n v="0"/>
    <n v="125138.86445000001"/>
    <n v="95265.573909999992"/>
    <n v="-25147.83568"/>
    <n v="-2291.9058599999998"/>
    <n v="0"/>
    <n v="0"/>
    <n v="0"/>
    <n v="0"/>
    <n v="242731.19057000001"/>
    <n v="70403.85027000001"/>
    <s v="ISSSTE Muerte (invalidez y vida)"/>
    <s v="Pensiones"/>
    <s v="Pensiones ISSSTE"/>
    <x v="16"/>
    <x v="1"/>
    <n v="2686426.6724699996"/>
    <n v="2157088.1196399997"/>
    <n v="299929338.30901009"/>
    <n v="286204877.29896003"/>
    <n v="288421232.45699012"/>
    <n v="276418493.85822004"/>
    <n v="585433.62116999994"/>
    <n v="536672.61428999994"/>
    <n v="506769.47954000003"/>
    <n v="448587.36247000005"/>
    <n v="2686426.6724699996"/>
    <n v="2157088.1196399997"/>
    <n v="41.461778379741368"/>
    <n v="13.118584476896022"/>
    <n v="172327.34030000001"/>
    <n v="244.76976704984409"/>
    <n v="9.0354668175932016"/>
    <n v="3.2638374681582234"/>
    <n v="9.0354668175932016"/>
    <n v="3.2638374681582234"/>
    <n v="8.0929458898055459E-2"/>
    <n v="8.415857199632365E-2"/>
    <n v="2.4599109188645482E-2"/>
    <n v="2.5470021664364968E-2"/>
    <m/>
    <m/>
    <n v="41.461778379741368"/>
    <n v="0"/>
    <m/>
    <n v="0"/>
    <m/>
    <n v="172327.34029999998"/>
    <n v="244.76976704984401"/>
    <n v="31.357907493657788"/>
    <n v="51.554505276449767"/>
    <n v="135.31301703622015"/>
    <n v="24.693449290511705"/>
    <n v="31.357907493657812"/>
    <n v="997.24557709364205"/>
    <n v="-497.61286037638052"/>
    <n v="-4156.6093779261946"/>
    <s v="Grandes"/>
    <n v="2025"/>
    <n v="1"/>
    <d v="2026-05-08T00:00:00"/>
    <n v="1.0458677359317625"/>
    <s v="26 ISSSTE Muerte (invalidez y vida)"/>
    <n v="244.76976704984409"/>
    <n v="229.64949123580053"/>
    <n v="31.357907493657784"/>
    <n v="25.597054943693387"/>
    <n v="2.8918662201458559E-3"/>
    <n v="0.17190790664107886"/>
    <m/>
    <m/>
    <m/>
    <m/>
    <n v="1.5109783188507456E-3"/>
    <n v="1.7209725867745728E-2"/>
    <x v="16"/>
    <x v="0"/>
  </r>
  <r>
    <n v="2026"/>
    <n v="3"/>
    <n v="905"/>
    <x v="4"/>
    <s v="ISSSTE Muerte (riesgos de trabajo)"/>
    <n v="51"/>
    <s v="031b4af5197ec30a926f48cf40e11a7dbc470048a21e4003b7a3c07c5dab1baa"/>
    <s v="776dae374cac039d62ec9a353119108ad2c4887d941bedca3f0ebe3c3de89ab1"/>
    <x v="0"/>
    <n v="19683.223969999999"/>
    <n v="7113.1538200000005"/>
    <n v="61479.823769999995"/>
    <n v="77204.471210000003"/>
    <n v="53515.472080000007"/>
    <n v="49424.194329999998"/>
    <n v="208750.55205"/>
    <n v="197557.18118000001"/>
    <n v="35255452.915749952"/>
    <n v="34225193.414999902"/>
    <n v="145.54400000000001"/>
    <n v="139.161"/>
    <n v="0"/>
    <n v="0"/>
    <n v="53515.47208"/>
    <n v="49424.194329999998"/>
    <n v="-39661.494020000006"/>
    <n v="-26808.051960000001"/>
    <n v="0"/>
    <n v="0"/>
    <n v="0"/>
    <n v="0"/>
    <n v="19683.223969999999"/>
    <n v="7113.1538200000005"/>
    <s v="ISSSTE Muerte (riesgos de trabajo)"/>
    <s v="Pensiones"/>
    <s v="Pensiones ISSSTE"/>
    <x v="17"/>
    <x v="1"/>
    <n v="3842795.5236900002"/>
    <n v="4303134.6594099998"/>
    <n v="299929338.30901009"/>
    <n v="286204877.29896003"/>
    <n v="288421232.45699012"/>
    <n v="276418493.85822004"/>
    <n v="36649.45551"/>
    <n v="36602.54322"/>
    <n v="153872.70992000002"/>
    <n v="145178.71953999999"/>
    <n v="3842795.5236900002"/>
    <n v="4303134.6594099998"/>
    <n v="53.706729598286465"/>
    <n v="19.433496129616756"/>
    <n v="12570.07015"/>
    <n v="176.71584880755464"/>
    <n v="0.51221106740281119"/>
    <n v="0.16530167849721161"/>
    <n v="0.51221106740281119"/>
    <n v="0.16530167849721161"/>
    <n v="6.5626204095182048E-3"/>
    <n v="6.8244712091143269E-3"/>
    <n v="2.4853363391742055E-3"/>
    <n v="2.5733277541293829E-3"/>
    <m/>
    <m/>
    <n v="53.706729598286465"/>
    <n v="0"/>
    <m/>
    <n v="0"/>
    <m/>
    <n v="12570.07015"/>
    <n v="176.71584880755464"/>
    <n v="8.2778845572736959"/>
    <n v="271.88367191048133"/>
    <n v="694.82813925708126"/>
    <n v="34.77905348376801"/>
    <n v="8.2778845572736728"/>
    <n v="47.9461994447731"/>
    <n v="-134.93055015278517"/>
    <n v="-184.36324431087084"/>
    <s v="Grandes"/>
    <n v="2025"/>
    <n v="1"/>
    <d v="2026-05-08T00:00:00"/>
    <n v="1.0458677359317625"/>
    <s v="27 ISSSTE Muerte (riesgos de trabajo)"/>
    <n v="176.71584880755464"/>
    <n v="164.5801560758816"/>
    <n v="8.2778845572736888"/>
    <n v="3.529233035197346"/>
    <n v="1.74383871672046E-4"/>
    <n v="0.28844128041434591"/>
    <m/>
    <m/>
    <m/>
    <m/>
    <n v="2.1853822443589039E-4"/>
    <n v="3.7766077181982945E-2"/>
    <x v="17"/>
    <x v="0"/>
  </r>
  <r>
    <n v="2026"/>
    <n v="3"/>
    <n v="43"/>
    <x v="0"/>
    <s v="Accidentes y Enfermedades Total"/>
    <n v="31"/>
    <s v="eb1e33e8a81b697b75855af6bfcdbcbf7cbbde9f94962ceaec1ed8af21f5a50f"/>
    <s v="776dae374cac039d62ec9a353119108ad2c4887d941bedca3f0ebe3c3de89ab1"/>
    <x v="0"/>
    <n v="15111235.13037"/>
    <n v="13564625.407979999"/>
    <n v="48265871.644690007"/>
    <n v="41979761.523950003"/>
    <n v="8339349.4828199986"/>
    <n v="7776063.1316800006"/>
    <n v="37113387.777229987"/>
    <n v="31561305.05508"/>
    <n v="35255452.915749952"/>
    <n v="34225193.414999902"/>
    <n v="145.54400000000001"/>
    <n v="139.161"/>
    <n v="1195.6215199999999"/>
    <n v="15456.961230000001"/>
    <n v="7958539.7594600003"/>
    <n v="7433772.0723700002"/>
    <n v="10590711.99639"/>
    <n v="10442887.24501"/>
    <n v="0"/>
    <n v="0"/>
    <n v="0"/>
    <n v="0"/>
    <n v="0"/>
    <n v="0"/>
    <s v="Accidentes y Enfermedades Total"/>
    <s v="Totales"/>
    <s v="Accidentes y Enfermedades Total"/>
    <x v="18"/>
    <x v="1"/>
    <n v="33949921.470059998"/>
    <n v="33699803.03413"/>
    <n v="299929338.30901009"/>
    <n v="286204877.29896003"/>
    <n v="288421232.45699012"/>
    <n v="276418493.85822004"/>
    <n v="62046993.437230021"/>
    <n v="55650266.202029996"/>
    <n v="35517726.305569991"/>
    <n v="30168381.219329994"/>
    <n v="15111235.13037"/>
    <n v="13564625.407979999"/>
    <n v="24.354500183247904"/>
    <n v="24.374771827210402"/>
    <n v="1546609.7223900016"/>
    <n v="11.401787191853741"/>
    <n v="100"/>
    <n v="100"/>
    <n v="44.510368436923798"/>
    <n v="40.251349226706793"/>
    <n v="5.0382650845584349"/>
    <n v="5.2392935851639892"/>
    <n v="4.7394808697864521"/>
    <n v="4.9072785321439225"/>
    <m/>
    <m/>
    <m/>
    <n v="0"/>
    <m/>
    <n v="0"/>
    <m/>
    <n v="0"/>
    <m/>
    <n v="7.2438500254087046"/>
    <n v="55.186418653892055"/>
    <n v="57.326044013757894"/>
    <n v="23.479401274377739"/>
    <n v="7.059238324517203"/>
    <n v="1.4155544143276799"/>
    <n v="75.146409062703114"/>
    <n v="71.185026688113794"/>
    <s v="Grandes"/>
    <n v="2025"/>
    <n v="1"/>
    <d v="2026-05-08T00:00:00"/>
    <n v="1.0458677359317625"/>
    <s v="28 Accidentes y Enfermedades Total"/>
    <n v="11.401787191853741"/>
    <n v="6.5161333164236126"/>
    <n v="7.2438500254086975"/>
    <n v="2.5405472804505806"/>
    <n v="0.13690328063585253"/>
    <n v="5.931416791758222E-2"/>
    <m/>
    <m/>
    <m/>
    <m/>
    <n v="0.11882967918699823"/>
    <n v="5.9412950162856998E-2"/>
    <x v="18"/>
    <x v="0"/>
  </r>
  <r>
    <n v="2026"/>
    <n v="3"/>
    <n v="39"/>
    <x v="6"/>
    <s v="Accidentes Personales"/>
    <n v="27"/>
    <s v="670671cd97404156226e507973f2ab8330d3022ca96e0c93bdbdb320c41adcaf"/>
    <s v="776dae374cac039d62ec9a353119108ad2c4887d941bedca3f0ebe3c3de89ab1"/>
    <x v="0"/>
    <n v="346573.32513000001"/>
    <n v="350569.06947000005"/>
    <n v="1376527.4747500001"/>
    <n v="1360434.9842699999"/>
    <n v="51991.121030000024"/>
    <n v="52468.224629999982"/>
    <n v="234875.27666999999"/>
    <n v="163576.99238999991"/>
    <n v="35255452.915749952"/>
    <n v="34225193.414999902"/>
    <n v="145.54400000000001"/>
    <n v="139.161"/>
    <n v="-1286.0710100000001"/>
    <n v="336.11069999999927"/>
    <n v="25435.88076"/>
    <n v="26940.71903"/>
    <n v="163490.01702999999"/>
    <n v="165819.21325"/>
    <n v="0"/>
    <n v="0"/>
    <n v="0"/>
    <n v="0"/>
    <n v="0"/>
    <n v="0"/>
    <s v="Accidentes Personales"/>
    <s v="Accidentes y Enfermedades"/>
    <s v="Accidentes Personales"/>
    <x v="19"/>
    <x v="1"/>
    <n v="9700359.9060499985"/>
    <n v="9815016.0217700005"/>
    <n v="299929338.30901009"/>
    <n v="286204877.29896003"/>
    <n v="288421232.45699012"/>
    <n v="276418493.85822004"/>
    <n v="1868441.4574600002"/>
    <n v="1845344.210459999"/>
    <n v="356127.37222000014"/>
    <n v="376409.51678000001"/>
    <n v="463301.63887999998"/>
    <n v="481480.60433"/>
    <n v="18.548792296716606"/>
    <n v="18.997489329246157"/>
    <n v="-3995.7443400000338"/>
    <n v="-1.1397880440624508"/>
    <n v="74.805115295473016"/>
    <n v="72.810631688441802"/>
    <n v="3.5727883139041716"/>
    <n v="3.5717625798310193"/>
    <n v="0.1155516586286513"/>
    <n v="0.120162209341395"/>
    <n v="0.1224888523139343"/>
    <n v="0.12682547559564272"/>
    <m/>
    <m/>
    <m/>
    <n v="0"/>
    <m/>
    <n v="0"/>
    <m/>
    <n v="0"/>
    <m/>
    <n v="-0.90931912288712002"/>
    <n v="15.001477973095046"/>
    <n v="14.966586957977466"/>
    <n v="14.599024137319653"/>
    <n v="-5.5857390752053764"/>
    <n v="-1.4046600356789507"/>
    <n v="15.558063557686571"/>
    <n v="16.247043091069543"/>
    <s v="Grandes"/>
    <n v="2025"/>
    <n v="1"/>
    <d v="2026-05-08T00:00:00"/>
    <n v="1.0458677359317625"/>
    <s v="29 Accidentes Personales"/>
    <n v="-1.1397880440624508"/>
    <n v="-5.4754166712456316"/>
    <n v="-0.9093191228871178"/>
    <n v="-5.2550552304464286"/>
    <n v="3.9044384936409451E-3"/>
    <n v="3.4405769566673336E-2"/>
    <m/>
    <m/>
    <m/>
    <m/>
    <n v="3.8509045041464542E-3"/>
    <n v="3.6090460081482159E-2"/>
    <x v="19"/>
    <x v="0"/>
  </r>
  <r>
    <n v="2026"/>
    <n v="3"/>
    <n v="39"/>
    <x v="6"/>
    <s v="AP Individual"/>
    <n v="27"/>
    <s v="670671cd97404156226e507973f2ab8330d3022ca96e0c93bdbdb320c41adcaf"/>
    <s v="776dae374cac039d62ec9a353119108ad2c4887d941bedca3f0ebe3c3de89ab1"/>
    <x v="0"/>
    <n v="223401.20856999999"/>
    <n v="225524.77931000001"/>
    <n v="834932.95713999995"/>
    <n v="830508.43798000005"/>
    <n v="16747.844109999998"/>
    <n v="30932.17916"/>
    <n v="88472.858659999984"/>
    <n v="89209.901029999994"/>
    <n v="35255452.915749952"/>
    <n v="34225193.414999902"/>
    <n v="145.54400000000001"/>
    <n v="139.161"/>
    <n v="0"/>
    <n v="8923.0697500000006"/>
    <n v="8093.5064599999996"/>
    <n v="20274.697760000003"/>
    <n v="100987.82987"/>
    <n v="106546.41424"/>
    <n v="0"/>
    <n v="0"/>
    <n v="0"/>
    <n v="0"/>
    <n v="0"/>
    <n v="0"/>
    <s v="AP Individual"/>
    <s v="Accidentes y Enfermedades"/>
    <s v="Accidentes Personales"/>
    <x v="20"/>
    <x v="1"/>
    <n v="9700359.9060499985"/>
    <n v="9815016.0217700005"/>
    <n v="299929338.30901009"/>
    <n v="286204877.29896003"/>
    <n v="288421232.45699012"/>
    <n v="276418493.85822004"/>
    <n v="934068.18382999999"/>
    <n v="999040.19241000025"/>
    <n v="84015.655269999988"/>
    <n v="109316.45723999999"/>
    <n v="463301.63887999998"/>
    <n v="481480.60433"/>
    <n v="23.917012958730528"/>
    <n v="22.574144766484629"/>
    <n v="-2123.5707400000247"/>
    <n v="-0.94161304425045556"/>
    <n v="48.219386641941767"/>
    <n v="46.839847188408967"/>
    <n v="2.3030197923962317"/>
    <n v="2.2977525335646858"/>
    <n v="7.4484613552487824E-2"/>
    <n v="7.7456575116505666E-2"/>
    <n v="7.8798370397589121E-2"/>
    <n v="8.1588165886496616E-2"/>
    <m/>
    <m/>
    <m/>
    <n v="0"/>
    <m/>
    <n v="0"/>
    <m/>
    <n v="0"/>
    <m/>
    <n v="-45.856242383150615"/>
    <n v="7.4967562696744636"/>
    <n v="13.715645462391295"/>
    <n v="19.934194473848564"/>
    <n v="-60.080754071867368"/>
    <n v="-5.2170543792107953"/>
    <n v="8.014338431094755"/>
    <n v="19.02898178659532"/>
    <s v="Grandes"/>
    <n v="2025"/>
    <n v="1"/>
    <d v="2026-05-08T00:00:00"/>
    <n v="1.0458677359317625"/>
    <s v="30 AP Individual"/>
    <n v="-0.94161304425045556"/>
    <n v="-5.2859328646384469"/>
    <n v="-45.856242383150615"/>
    <n v="-48.230779326400416"/>
    <n v="2.368237784762662E-3"/>
    <n v="5.7202350886808397E-2"/>
    <m/>
    <m/>
    <m/>
    <m/>
    <n v="2.3508721265830686E-3"/>
    <n v="5.0959201193820539E-2"/>
    <x v="20"/>
    <x v="0"/>
  </r>
  <r>
    <n v="2026"/>
    <n v="3"/>
    <n v="13"/>
    <x v="7"/>
    <s v="AP Gpo y Col"/>
    <n v="13"/>
    <s v="3fdba35f04dc8c462986c992bcf875546257113072a909c162f7e470e581e278"/>
    <s v="776dae374cac039d62ec9a353119108ad2c4887d941bedca3f0ebe3c3de89ab1"/>
    <x v="0"/>
    <n v="198863.56036999999"/>
    <n v="58386.603369999997"/>
    <n v="283914.38977999997"/>
    <n v="132465.226"/>
    <n v="24390.107900000006"/>
    <n v="17383.068639999998"/>
    <n v="117013.93412999997"/>
    <n v="118293.36677000002"/>
    <n v="35255452.915749952"/>
    <n v="34225193.414999902"/>
    <n v="145.54400000000001"/>
    <n v="139.161"/>
    <n v="0"/>
    <n v="0"/>
    <n v="21055.486089999999"/>
    <n v="17383.068640000001"/>
    <n v="44111.020700000001"/>
    <n v="50161.451409999994"/>
    <n v="0"/>
    <n v="0"/>
    <n v="0"/>
    <n v="0"/>
    <n v="0"/>
    <n v="0"/>
    <s v="AP Gpo y Col"/>
    <s v="Accidentes y Enfermedades"/>
    <s v="Accidentes Personales"/>
    <x v="21"/>
    <x v="1"/>
    <n v="2081369.17392"/>
    <n v="380253.94800999999"/>
    <n v="299929338.30901009"/>
    <n v="286204877.29896003"/>
    <n v="288421232.45699012"/>
    <n v="276418493.85822004"/>
    <n v="934373.2736299996"/>
    <n v="846304.01804999996"/>
    <n v="272111.73791999999"/>
    <n v="267093.05953999993"/>
    <n v="708458.35146000003"/>
    <n v="209658.65693"/>
    <n v="21.283095951302595"/>
    <n v="6.8990105357801212"/>
    <n v="140476.95699999999"/>
    <n v="240.59792639381277"/>
    <n v="28.069901351318592"/>
    <n v="27.848410471070551"/>
    <n v="9.5544588082596231"/>
    <n v="15.354634363576558"/>
    <n v="6.6303470507815265E-2"/>
    <n v="6.8949001665352394E-2"/>
    <n v="2.0400282455358475E-2"/>
    <n v="2.1122538711157119E-2"/>
    <m/>
    <m/>
    <m/>
    <n v="0"/>
    <m/>
    <n v="0"/>
    <m/>
    <n v="0"/>
    <m/>
    <n v="40.309564468244609"/>
    <n v="12.264744659413948"/>
    <n v="29.772358103865493"/>
    <n v="8.9632693122450391"/>
    <n v="21.126404814104195"/>
    <n v="-12.061913162253123"/>
    <n v="47.73293783700634"/>
    <n v="34.65423776899442"/>
    <s v="Grandes"/>
    <n v="2025"/>
    <n v="1"/>
    <d v="2026-05-08T00:00:00"/>
    <n v="1.0458677359317625"/>
    <s v="31 AP Gpo y Col"/>
    <n v="240.59792639381277"/>
    <n v="225.66061146381423"/>
    <n v="40.309564468244595"/>
    <n v="34.156126676231153"/>
    <n v="8.0530631802822376E-4"/>
    <n v="4.5297017327235289E-2"/>
    <m/>
    <m/>
    <m/>
    <m/>
    <n v="3.7496164193388489E-4"/>
    <n v="4.7596346372805118E-3"/>
    <x v="21"/>
    <x v="0"/>
  </r>
  <r>
    <n v="2026"/>
    <n v="3"/>
    <n v="43"/>
    <x v="0"/>
    <s v="Gastos Medicos"/>
    <n v="31"/>
    <s v="eb1e33e8a81b697b75855af6bfcdbcbf7cbbde9f94962ceaec1ed8af21f5a50f"/>
    <s v="776dae374cac039d62ec9a353119108ad2c4887d941bedca3f0ebe3c3de89ab1"/>
    <x v="0"/>
    <n v="15004636.4789"/>
    <n v="13521506.686479999"/>
    <n v="47982840.934979998"/>
    <n v="41811952.197999999"/>
    <n v="8315200.6345599992"/>
    <n v="7758507.5323900003"/>
    <n v="36974626.595829986"/>
    <n v="31479716.710990008"/>
    <n v="35255452.915749952"/>
    <n v="34225193.414999902"/>
    <n v="145.54400000000001"/>
    <n v="139.161"/>
    <n v="-2042.1327699999999"/>
    <n v="12201.821240000001"/>
    <n v="7934390.9112"/>
    <n v="7416216.4730799999"/>
    <n v="10490993.31947"/>
    <n v="10397220.83532"/>
    <n v="0"/>
    <n v="0"/>
    <n v="0"/>
    <n v="0"/>
    <n v="0"/>
    <n v="0"/>
    <s v="Gastos Medicos"/>
    <s v="Accidentes y Enfermedades"/>
    <s v="Gastos Medicos"/>
    <x v="22"/>
    <x v="1"/>
    <n v="33949921.470059998"/>
    <n v="33699803.03413"/>
    <n v="299929338.30901009"/>
    <n v="286204877.29896003"/>
    <n v="288421232.45699012"/>
    <n v="276418493.85822004"/>
    <n v="58270019.802700005"/>
    <n v="52140391.075669996"/>
    <n v="34338123.082540013"/>
    <n v="28893520.681470007"/>
    <n v="15111235.13037"/>
    <n v="13564625.407979999"/>
    <n v="25.750182563357811"/>
    <n v="25.932883140167835"/>
    <n v="1483129.7924200017"/>
    <n v="10.968672551136383"/>
    <n v="99.294573537170621"/>
    <n v="99.682123757913473"/>
    <n v="44.196380519266874"/>
    <n v="40.123399750395819"/>
    <n v="5.0027238293844665"/>
    <n v="5.2023342217489201"/>
    <n v="4.7244151861031654"/>
    <n v="4.8916794595572251"/>
    <m/>
    <m/>
    <m/>
    <n v="0"/>
    <m/>
    <n v="0"/>
    <m/>
    <n v="0"/>
    <m/>
    <n v="7.1752601881989841"/>
    <n v="55.417541412969918"/>
    <n v="57.379016349913456"/>
    <n v="24.215652715124808"/>
    <n v="6.987045753059018"/>
    <n v="0.90189951368013777"/>
    <n v="75.630501989499336"/>
    <n v="71.328834796762763"/>
    <s v="Grandes"/>
    <n v="2025"/>
    <n v="1"/>
    <d v="2026-05-08T00:00:00"/>
    <n v="1.0458677359317625"/>
    <s v="32 Gastos Medicos"/>
    <n v="10.968672551136383"/>
    <n v="6.1020134178577496"/>
    <n v="7.1752601881989815"/>
    <n v="2.4749655296677195"/>
    <n v="0.13610048082390183"/>
    <n v="6.6307190204625652E-2"/>
    <m/>
    <m/>
    <m/>
    <m/>
    <n v="0.11835467104871121"/>
    <n v="6.7251442796160105E-2"/>
    <x v="22"/>
    <x v="0"/>
  </r>
  <r>
    <n v="2026"/>
    <n v="3"/>
    <n v="43"/>
    <x v="0"/>
    <s v="GMM. Individual"/>
    <n v="31"/>
    <s v="eb1e33e8a81b697b75855af6bfcdbcbf7cbbde9f94962ceaec1ed8af21f5a50f"/>
    <s v="776dae374cac039d62ec9a353119108ad2c4887d941bedca3f0ebe3c3de89ab1"/>
    <x v="0"/>
    <n v="7951456.32326"/>
    <n v="6890504.5350900004"/>
    <n v="27557826.873520002"/>
    <n v="24887238.294429999"/>
    <n v="4629973.3152199993"/>
    <n v="4368455.8148700008"/>
    <n v="20332121.881960005"/>
    <n v="17459779.336720005"/>
    <n v="35255452.915749952"/>
    <n v="34225193.414999902"/>
    <n v="145.54400000000001"/>
    <n v="139.161"/>
    <n v="0"/>
    <n v="0"/>
    <n v="4489736.8954099994"/>
    <n v="4178963.0370200002"/>
    <n v="6243519.31788"/>
    <n v="6084948.9880499998"/>
    <n v="0"/>
    <n v="0"/>
    <n v="0"/>
    <n v="0"/>
    <n v="0"/>
    <n v="0"/>
    <s v="GMM. Individual"/>
    <s v="Accidentes y Enfermedades"/>
    <s v="Gastos Medicos"/>
    <x v="23"/>
    <x v="1"/>
    <n v="33949921.470059998"/>
    <n v="33699803.03413"/>
    <n v="299929338.30901009"/>
    <n v="286204877.29896003"/>
    <n v="288421232.45699012"/>
    <n v="276418493.85822004"/>
    <n v="24720621.761749998"/>
    <n v="21907998.164389998"/>
    <n v="16007111.755169999"/>
    <n v="14079798.808590002"/>
    <n v="15111235.13037"/>
    <n v="13564625.407979999"/>
    <n v="32.165276423440204"/>
    <n v="31.45200434738971"/>
    <n v="1060951.7881699996"/>
    <n v="15.39730193583193"/>
    <n v="52.61949969449855"/>
    <n v="50.797602792896534"/>
    <n v="23.421133183687296"/>
    <n v="20.446720498964147"/>
    <n v="2.6511098807772528"/>
    <n v="2.7568900720392473"/>
    <n v="2.4075426666794395"/>
    <n v="2.4927798566995532"/>
    <m/>
    <m/>
    <m/>
    <n v="0"/>
    <m/>
    <n v="0"/>
    <m/>
    <n v="0"/>
    <m/>
    <n v="5.9864975504572149"/>
    <n v="58.227991540067556"/>
    <n v="63.398199545818045"/>
    <n v="28.92447673281599"/>
    <n v="7.4366261590964156"/>
    <n v="2.6059434539453141"/>
    <n v="71.910354830687041"/>
    <n v="68.677043065223828"/>
    <s v="Grandes"/>
    <n v="2025"/>
    <n v="1"/>
    <d v="2026-05-08T00:00:00"/>
    <n v="1.0458677359317625"/>
    <s v="33 GMM. Individual"/>
    <n v="15.39730193583193"/>
    <n v="10.336420152615753"/>
    <n v="5.9864975504572175"/>
    <n v="1.3383374486009503"/>
    <n v="7.8166140538245291E-2"/>
    <n v="0.10346050073963182"/>
    <m/>
    <m/>
    <m/>
    <m/>
    <n v="7.0446863798649534E-2"/>
    <n v="9.8922857746822135E-2"/>
    <x v="23"/>
    <x v="0"/>
  </r>
  <r>
    <n v="2026"/>
    <n v="3"/>
    <n v="34"/>
    <x v="2"/>
    <s v="GMM. Gpo y Col"/>
    <n v="23"/>
    <s v="535fa30d7e25dd8a49f1536779734ec8286108d115da5045d77f3b4185d8f790"/>
    <s v="776dae374cac039d62ec9a353119108ad2c4887d941bedca3f0ebe3c3de89ab1"/>
    <x v="0"/>
    <n v="10629791.857139999"/>
    <n v="10812358.916340001"/>
    <n v="28902049.063349999"/>
    <n v="26705040.176760003"/>
    <n v="5836650.8497000011"/>
    <n v="4290194.6949000005"/>
    <n v="25130384.173149999"/>
    <n v="18572921.936319999"/>
    <n v="35255452.915749952"/>
    <n v="34225193.414999902"/>
    <n v="145.54400000000001"/>
    <n v="139.161"/>
    <n v="-5753.05195"/>
    <n v="9217.55782"/>
    <n v="4970602.3528000005"/>
    <n v="3737309.0695199999"/>
    <n v="5459044.3255600007"/>
    <n v="5908081.9936499996"/>
    <n v="0"/>
    <n v="0"/>
    <n v="0"/>
    <n v="0"/>
    <n v="0"/>
    <n v="0"/>
    <s v="GMM. Gpo y Col"/>
    <s v="Accidentes y Enfermedades"/>
    <s v="Gastos Medicos"/>
    <x v="24"/>
    <x v="1"/>
    <n v="29241829.257259998"/>
    <n v="28972049.40374"/>
    <n v="299929338.30901009"/>
    <n v="286204877.29896003"/>
    <n v="288421232.45699012"/>
    <n v="276418493.85822004"/>
    <n v="33549398.04095"/>
    <n v="30232392.911280002"/>
    <n v="18331408.022360004"/>
    <n v="14814107.762880005"/>
    <n v="12635385.201270001"/>
    <n v="12587633.36767"/>
    <n v="31.684001734294608"/>
    <n v="35.764151875340985"/>
    <n v="-182567.05920000188"/>
    <n v="-1.6885035043009977"/>
    <n v="84.127168960955643"/>
    <n v="85.896678116717297"/>
    <n v="36.351323180306487"/>
    <n v="37.319965756182349"/>
    <n v="3.5440987257433205"/>
    <n v="3.6855094774359691"/>
    <n v="3.7778388049780758"/>
    <n v="3.9115902722072757"/>
    <m/>
    <m/>
    <m/>
    <n v="0"/>
    <m/>
    <n v="0"/>
    <m/>
    <n v="0"/>
    <m/>
    <n v="36.046293112020322"/>
    <n v="54.908420862253671"/>
    <n v="39.678618959055399"/>
    <n v="31.839621062280983"/>
    <n v="32.99949938147337"/>
    <n v="-7.6003966866510009"/>
    <n v="91.052610244011987"/>
    <n v="63.257569436863868"/>
    <s v="Grandes"/>
    <n v="2025"/>
    <n v="1"/>
    <d v="2026-05-08T00:00:00"/>
    <n v="1.0458677359317625"/>
    <s v="34 GMM. Gpo y Col"/>
    <n v="-1.6885035043009977"/>
    <n v="-6.0000675820510061"/>
    <n v="36.046293112020336"/>
    <n v="30.07982600287103"/>
    <n v="8.1978947008331735E-2"/>
    <n v="0.10038759658987838"/>
    <m/>
    <m/>
    <m/>
    <m/>
    <n v="7.5592410287272635E-2"/>
    <n v="0.12790745593624564"/>
    <x v="24"/>
    <x v="0"/>
  </r>
  <r>
    <n v="2026"/>
    <n v="3"/>
    <n v="701"/>
    <x v="8"/>
    <s v="Salud"/>
    <n v="243"/>
    <s v="72440a20f54075ac43f51a2cf0dbb2a14366b38a5c01b110ae174abc1cb44238"/>
    <s v="776dae374cac039d62ec9a353119108ad2c4887d941bedca3f0ebe3c3de89ab1"/>
    <x v="0"/>
    <n v="888809.73383000004"/>
    <n v="581514.09285999998"/>
    <n v="3216257.9935799995"/>
    <n v="2191379.3045299998"/>
    <n v="411766.69195999997"/>
    <n v="411793.77594000002"/>
    <n v="1917967.3523500001"/>
    <n v="1308339.5149599998"/>
    <n v="35255452.915749952"/>
    <n v="34225193.414999902"/>
    <n v="145.54400000000001"/>
    <n v="139.161"/>
    <n v="0"/>
    <n v="0"/>
    <n v="278846.93191000004"/>
    <n v="292054.66281000001"/>
    <n v="492334.37604"/>
    <n v="408182.73448000004"/>
    <n v="0"/>
    <n v="0"/>
    <n v="0"/>
    <n v="0"/>
    <n v="0"/>
    <n v="0"/>
    <s v="Salud"/>
    <s v="Accidentes y Enfermedades"/>
    <s v="Salud"/>
    <x v="25"/>
    <x v="1"/>
    <n v="1409908.9307800001"/>
    <n v="964070.11442999996"/>
    <n v="299929338.30901009"/>
    <n v="286204877.29896003"/>
    <n v="288421232.45699012"/>
    <n v="276418493.85822004"/>
    <n v="1908532.17707"/>
    <n v="1664530.9158999999"/>
    <n v="823475.85080999997"/>
    <n v="898451.02107999986"/>
    <n v="1409908.9307800001"/>
    <n v="964070.11442999996"/>
    <n v="46.570330042562382"/>
    <n v="34.935613830012855"/>
    <n v="307295.64097000007"/>
    <n v="52.844057391397016"/>
    <n v="63.040222983642366"/>
    <n v="60.318651533329223"/>
    <n v="63.040222983642366"/>
    <n v="60.318651533329223"/>
    <n v="0.29633971082691496"/>
    <n v="0.30816376667502832"/>
    <n v="0.20318105629365982"/>
    <n v="0.21037452478062804"/>
    <m/>
    <m/>
    <m/>
    <n v="0"/>
    <m/>
    <n v="0"/>
    <m/>
    <n v="0"/>
    <m/>
    <n v="-6.5770736670911489E-3"/>
    <n v="46.327878317178438"/>
    <n v="70.814066416639662"/>
    <n v="50.003493308877445"/>
    <n v="-4.5223489236302372"/>
    <n v="20.616168801751012"/>
    <n v="56.637713204764104"/>
    <n v="71.549979491920425"/>
    <s v="Grandes"/>
    <n v="2025"/>
    <n v="1"/>
    <d v="2026-05-08T00:00:00"/>
    <n v="1.0458677359317625"/>
    <s v="35 Salud"/>
    <n v="52.844057391397016"/>
    <n v="46.140904954132061"/>
    <n v="-6.5770736670872458E-3"/>
    <n v="-4.3919039750768558"/>
    <n v="9.1227249335468739E-3"/>
    <n v="0.21687956402731881"/>
    <m/>
    <m/>
    <m/>
    <m/>
    <n v="6.2030104574501968E-3"/>
    <n v="0.12204971136797856"/>
    <x v="25"/>
    <x v="0"/>
  </r>
  <r>
    <n v="2026"/>
    <n v="3"/>
    <n v="701"/>
    <x v="8"/>
    <s v="Salud Individual"/>
    <n v="243"/>
    <s v="72440a20f54075ac43f51a2cf0dbb2a14366b38a5c01b110ae174abc1cb44238"/>
    <s v="776dae374cac039d62ec9a353119108ad2c4887d941bedca3f0ebe3c3de89ab1"/>
    <x v="0"/>
    <n v="699462.69732000004"/>
    <n v="574758.41579999996"/>
    <n v="2569944.9547900003"/>
    <n v="2160248.7765000002"/>
    <n v="375076.46270999999"/>
    <n v="402535.35235"/>
    <n v="1731102.4745199997"/>
    <n v="1267121.9790699999"/>
    <n v="35255452.915749952"/>
    <n v="34225193.414999902"/>
    <n v="145.54400000000001"/>
    <n v="139.161"/>
    <n v="0"/>
    <n v="0"/>
    <n v="242156.70266000001"/>
    <n v="283476.08968999999"/>
    <n v="377365.78412999999"/>
    <n v="399856.40914999996"/>
    <n v="0"/>
    <n v="0"/>
    <n v="0"/>
    <n v="0"/>
    <n v="0"/>
    <n v="0"/>
    <s v="Salud Individual"/>
    <s v="Accidentes y Enfermedades"/>
    <s v="Salud"/>
    <x v="26"/>
    <x v="1"/>
    <n v="1409908.9307800001"/>
    <n v="964070.11442999996"/>
    <n v="299929338.30901009"/>
    <n v="286204877.29896003"/>
    <n v="288421232.45699012"/>
    <n v="276418493.85822004"/>
    <n v="772824.61253000004"/>
    <n v="652388.54473999992"/>
    <n v="440246.35314000002"/>
    <n v="470383.08709000004"/>
    <n v="1409908.9307800001"/>
    <n v="964070.11442999996"/>
    <n v="90.507300877771641"/>
    <n v="88.100629668330811"/>
    <n v="124704.28152000008"/>
    <n v="21.696816974210908"/>
    <n v="49.610487744980681"/>
    <n v="59.617906124994036"/>
    <n v="49.610487744980681"/>
    <n v="59.617906124994036"/>
    <n v="0.23320916228587157"/>
    <n v="0.24251428764846747"/>
    <n v="0.2008206223542538"/>
    <n v="0.20793052149933344"/>
    <m/>
    <m/>
    <m/>
    <n v="0"/>
    <m/>
    <n v="0"/>
    <m/>
    <n v="0"/>
    <m/>
    <n v="-6.821485238425673"/>
    <n v="53.623511896647258"/>
    <n v="70.035573431267721"/>
    <n v="85.196949397721468"/>
    <n v="-14.575969026236212"/>
    <n v="-5.6246753847986835"/>
    <n v="64.170285925175094"/>
    <n v="70.894471916206882"/>
    <s v="Grandes"/>
    <n v="2025"/>
    <n v="1"/>
    <d v="2026-05-08T00:00:00"/>
    <n v="1.0458677359317625"/>
    <s v="36 Salud Individual"/>
    <n v="21.696816974210908"/>
    <n v="16.359662692712597"/>
    <n v="-6.8214852384256703"/>
    <n v="-10.907936481507688"/>
    <n v="7.2894963537453467E-3"/>
    <n v="0.81915715121794841"/>
    <m/>
    <m/>
    <m/>
    <m/>
    <n v="6.1148910750516965E-3"/>
    <n v="0.77617209479563709"/>
    <x v="26"/>
    <x v="0"/>
  </r>
  <r>
    <n v="2026"/>
    <n v="3"/>
    <n v="705"/>
    <x v="9"/>
    <s v="Salud Gpo y Col"/>
    <n v="36"/>
    <s v="76a50887d8f1c2e9301755428990ad81479ee21c25b43215cf524541e0503269"/>
    <s v="776dae374cac039d62ec9a353119108ad2c4887d941bedca3f0ebe3c3de89ab1"/>
    <x v="0"/>
    <n v="604840.02041999996"/>
    <n v="592991.57589999994"/>
    <n v="692459.12860000005"/>
    <n v="652635.91561999987"/>
    <n v="197006.91905999999"/>
    <n v="113465.2892"/>
    <n v="880847.30561000004"/>
    <n v="595128.71038999991"/>
    <n v="35255452.915749952"/>
    <n v="34225193.414999902"/>
    <n v="145.54400000000001"/>
    <n v="139.161"/>
    <n v="0"/>
    <n v="0"/>
    <n v="29443.963110000001"/>
    <n v="1609.4414099999999"/>
    <n v="-84815.211230000001"/>
    <n v="-112750.62129000001"/>
    <n v="0"/>
    <n v="0"/>
    <n v="0"/>
    <n v="0"/>
    <n v="0"/>
    <n v="0"/>
    <s v="Salud Gpo y Col"/>
    <s v="Accidentes y Enfermedades"/>
    <s v="Salud"/>
    <x v="27"/>
    <x v="1"/>
    <n v="623811.96055999992"/>
    <n v="612710.5779400001"/>
    <n v="299929338.30901009"/>
    <n v="286204877.29896003"/>
    <n v="288421232.45699012"/>
    <n v="276418493.85822004"/>
    <n v="1135707.5645399999"/>
    <n v="1012142.3711599999"/>
    <n v="383229.49767000001"/>
    <n v="428067.93399000005"/>
    <n v="623811.96055999992"/>
    <n v="612710.5779400001"/>
    <n v="53.256669173017322"/>
    <n v="58.587763223505995"/>
    <n v="11848.444520000019"/>
    <n v="1.9980797369705039"/>
    <n v="96.958708498796867"/>
    <n v="96.781677557077998"/>
    <n v="96.958708498796867"/>
    <n v="96.781677557077998"/>
    <n v="0.20166083912633034"/>
    <n v="0.20970717560129512"/>
    <n v="0.20719128950432972"/>
    <n v="0.21452673720310328"/>
    <m/>
    <m/>
    <m/>
    <n v="0"/>
    <m/>
    <n v="0"/>
    <m/>
    <n v="0"/>
    <m/>
    <n v="73.627477133332846"/>
    <n v="32.57174003188458"/>
    <n v="19.13438467111283"/>
    <n v="51.407034233477297"/>
    <n v="1729.4523135203785"/>
    <n v="-24.776280379110993"/>
    <n v="-34.715427436895155"/>
    <n v="-1.4274346265999185"/>
    <s v="Grandes"/>
    <n v="2025"/>
    <n v="1"/>
    <d v="2026-05-08T00:00:00"/>
    <n v="1.0458677359317625"/>
    <s v="37 Salud Gpo y Col"/>
    <n v="1.9980797369705039"/>
    <n v="-2.4751637011724812"/>
    <n v="73.627477133332846"/>
    <n v="66.012843850325211"/>
    <n v="1.9641192250593729E-3"/>
    <n v="0.28362728114042135"/>
    <m/>
    <m/>
    <m/>
    <m/>
    <n v="1.8473786811483604E-3"/>
    <n v="0.34325259995336016"/>
    <x v="27"/>
    <x v="0"/>
  </r>
  <r>
    <n v="2026"/>
    <n v="3"/>
    <n v="46"/>
    <x v="10"/>
    <s v="Daños"/>
    <n v="34"/>
    <s v="86e50149658661312a9e0b35558d84f6c6d3da797f552a9657fe0558ca40cdef"/>
    <s v="776dae374cac039d62ec9a353119108ad2c4887d941bedca3f0ebe3c3de89ab1"/>
    <x v="0"/>
    <n v="20762372.77462"/>
    <n v="17809663.19325"/>
    <n v="74924612.85329999"/>
    <n v="67834768.393779993"/>
    <n v="10987159.063080002"/>
    <n v="9253880.6781200003"/>
    <n v="44169893.829920009"/>
    <n v="38165400.494190007"/>
    <n v="35255452.915749952"/>
    <n v="34225193.414999902"/>
    <n v="145.54400000000001"/>
    <n v="139.161"/>
    <n v="48557.560060000003"/>
    <n v="46616.689009999995"/>
    <n v="10987391.13594"/>
    <n v="9253486.0404599998"/>
    <n v="17955153.402589999"/>
    <n v="15901732.37848"/>
    <n v="0"/>
    <n v="0"/>
    <n v="0"/>
    <n v="0"/>
    <n v="0"/>
    <n v="0"/>
    <s v="Daños"/>
    <s v="Totales"/>
    <s v="Daños Total"/>
    <x v="28"/>
    <x v="1"/>
    <n v="20762372.77462"/>
    <n v="17809663.19325"/>
    <n v="299929338.30901009"/>
    <n v="286204877.29896003"/>
    <n v="288421232.45699012"/>
    <n v="276418493.85822004"/>
    <n v="105175449.15441999"/>
    <n v="104220262.77622002"/>
    <n v="43859178.209959999"/>
    <n v="37967067.789159983"/>
    <n v="20762372.77462"/>
    <n v="17809663.19325"/>
    <n v="19.740702741508059"/>
    <n v="17.088484253288254"/>
    <n v="2952709.5813699998"/>
    <n v="16.579255594732967"/>
    <n v="100"/>
    <n v="100"/>
    <n v="100"/>
    <n v="100"/>
    <n v="6.9224214248854237"/>
    <n v="7.1986284080927092"/>
    <n v="6.2226973073720968"/>
    <n v="6.4430071029852627"/>
    <m/>
    <m/>
    <m/>
    <n v="0"/>
    <m/>
    <n v="0"/>
    <m/>
    <n v="0"/>
    <m/>
    <n v="18.730286733199275"/>
    <n v="52.918609940915537"/>
    <n v="51.959885920960545"/>
    <n v="25.050991631632812"/>
    <n v="18.737858228765504"/>
    <n v="12.913190684110099"/>
    <n v="61.1935241631246"/>
    <n v="58.19168515867397"/>
    <s v="Grandes"/>
    <n v="2025"/>
    <n v="1"/>
    <d v="2026-05-08T00:00:00"/>
    <n v="1.0458677359317625"/>
    <s v="38 Daños Total"/>
    <n v="16.579255594732967"/>
    <n v="11.466537870462776"/>
    <n v="18.730286733199272"/>
    <n v="13.523233057211167"/>
    <n v="0.21251921804081636"/>
    <n v="3.8969534472858385E-2"/>
    <m/>
    <m/>
    <m/>
    <m/>
    <n v="0.19201594943216679"/>
    <n v="2.9201629407488057E-2"/>
    <x v="28"/>
    <x v="0"/>
  </r>
  <r>
    <n v="2026"/>
    <n v="3"/>
    <n v="46"/>
    <x v="10"/>
    <s v="Automoviles"/>
    <n v="34"/>
    <s v="86e50149658661312a9e0b35558d84f6c6d3da797f552a9657fe0558ca40cdef"/>
    <s v="776dae374cac039d62ec9a353119108ad2c4887d941bedca3f0ebe3c3de89ab1"/>
    <x v="0"/>
    <n v="20761861.533299997"/>
    <n v="17808746.872830003"/>
    <n v="74923090.365569994"/>
    <n v="67832067.218219995"/>
    <n v="10987493.314420002"/>
    <n v="9253607.2728399951"/>
    <n v="44170148.421110012"/>
    <n v="38164492.436279997"/>
    <n v="35255452.915749952"/>
    <n v="34225193.414999902"/>
    <n v="145.54400000000001"/>
    <n v="139.161"/>
    <n v="48557.560060000003"/>
    <n v="46616.689009999995"/>
    <n v="10987725.38728"/>
    <n v="9253440.6351800002"/>
    <n v="17954623.288320001"/>
    <n v="15901149.047600001"/>
    <n v="0"/>
    <n v="0"/>
    <n v="0"/>
    <n v="0"/>
    <n v="0"/>
    <n v="0"/>
    <s v="Automoviles"/>
    <s v="Totales"/>
    <s v="Automoviles Total"/>
    <x v="29"/>
    <x v="1"/>
    <n v="20762372.77462"/>
    <n v="17809663.19325"/>
    <n v="299929338.30901009"/>
    <n v="286204877.29896003"/>
    <n v="288421232.45699012"/>
    <n v="276418493.85822004"/>
    <n v="60758952.16269999"/>
    <n v="56224792.599020004"/>
    <n v="32544347.684180006"/>
    <n v="28276347.340569999"/>
    <n v="20761861.533299997"/>
    <n v="17808746.872830003"/>
    <n v="34.17086831534553"/>
    <n v="31.674188644566755"/>
    <n v="2953114.6604699939"/>
    <n v="16.582383261201983"/>
    <n v="100"/>
    <n v="100"/>
    <n v="99.997537654652717"/>
    <n v="99.994854925609474"/>
    <n v="6.9222509709635487"/>
    <n v="7.1984511530010344"/>
    <n v="6.2223771449665355"/>
    <n v="6.4426756054768273"/>
    <m/>
    <m/>
    <m/>
    <n v="0"/>
    <m/>
    <n v="0"/>
    <m/>
    <n v="0"/>
    <m/>
    <n v="18.737406834511837"/>
    <n v="52.921522941462328"/>
    <n v="51.961024202987595"/>
    <n v="33.761602540158101"/>
    <n v="18.7420530424818"/>
    <n v="12.913999073733207"/>
    <n v="61.197192560580383"/>
    <n v="58.193534363333598"/>
    <s v="Grandes"/>
    <n v="2025"/>
    <n v="1"/>
    <d v="2026-05-08T00:00:00"/>
    <n v="1.0458677359317625"/>
    <s v="39 Automoviles Total"/>
    <n v="16.582383261201983"/>
    <n v="11.469528369511133"/>
    <n v="18.737406834511848"/>
    <n v="13.530040898267885"/>
    <n v="0.21251489959472056"/>
    <n v="0.11676482414246851"/>
    <m/>
    <m/>
    <m/>
    <m/>
    <n v="0.1920083033709799"/>
    <n v="0.10032542262916014"/>
    <x v="29"/>
    <x v="0"/>
  </r>
  <r>
    <n v="2026"/>
    <n v="3"/>
    <n v="46"/>
    <x v="10"/>
    <s v="Automoviles Residentes"/>
    <n v="34"/>
    <s v="86e50149658661312a9e0b35558d84f6c6d3da797f552a9657fe0558ca40cdef"/>
    <s v="776dae374cac039d62ec9a353119108ad2c4887d941bedca3f0ebe3c3de89ab1"/>
    <x v="0"/>
    <n v="10984527.80428"/>
    <n v="9275904.2859899998"/>
    <n v="39052258.790119998"/>
    <n v="33481909.168359999"/>
    <n v="5614209.6556699993"/>
    <n v="4582007.9330199994"/>
    <n v="22852890.737869989"/>
    <n v="19006373.526429988"/>
    <n v="35255452.915749952"/>
    <n v="34225193.414999902"/>
    <n v="145.54400000000001"/>
    <n v="139.161"/>
    <n v="48557.560060000003"/>
    <n v="46616.689009999995"/>
    <n v="5613065.2647099998"/>
    <n v="4583335.5243899999"/>
    <n v="9060134.2289199997"/>
    <n v="7921927.6387200002"/>
    <n v="0"/>
    <n v="0"/>
    <n v="0"/>
    <n v="0"/>
    <n v="0"/>
    <n v="0"/>
    <s v="Automoviles Residentes"/>
    <s v="Automóviles"/>
    <s v="Automóviles"/>
    <x v="30"/>
    <x v="1"/>
    <n v="20762372.77462"/>
    <n v="17809663.19325"/>
    <n v="299929338.30901009"/>
    <n v="286204877.29896003"/>
    <n v="288421232.45699012"/>
    <n v="276418493.85822004"/>
    <n v="37930526.874799997"/>
    <n v="33933542.557379998"/>
    <n v="20392182.848360002"/>
    <n v="17354647.463510003"/>
    <n v="20761861.533299997"/>
    <n v="17808746.872830003"/>
    <n v="28.959597214500647"/>
    <n v="27.335502240312486"/>
    <n v="1708623.51829"/>
    <n v="18.420021009387135"/>
    <n v="52.907239491323502"/>
    <n v="52.086226797584658"/>
    <n v="52.905936732373519"/>
    <n v="52.083546922468692"/>
    <n v="3.6623718993981513"/>
    <n v="3.8085017911841947"/>
    <n v="3.241001471928342"/>
    <n v="3.3557466277013197"/>
    <m/>
    <m/>
    <m/>
    <n v="0"/>
    <m/>
    <n v="0"/>
    <m/>
    <n v="0"/>
    <m/>
    <n v="22.527279257015074"/>
    <n v="51.110159268589449"/>
    <n v="49.396886726618163"/>
    <n v="27.531185344003084"/>
    <n v="22.466819957656227"/>
    <n v="14.36779837064892"/>
    <n v="61.953444870530326"/>
    <n v="57.856316459999377"/>
    <s v="Grandes"/>
    <n v="2025"/>
    <n v="1"/>
    <d v="2026-05-08T00:00:00"/>
    <n v="1.0458677359317625"/>
    <s v="41 Automoviles Residentes"/>
    <n v="18.420021009387135"/>
    <n v="13.226574394597671"/>
    <n v="22.527279257015085"/>
    <n v="17.153704094194712"/>
    <n v="0.11076941454544148"/>
    <n v="8.3865827082611366E-2"/>
    <m/>
    <m/>
    <m/>
    <m/>
    <n v="9.4775300778556476E-2"/>
    <n v="7.4722968273012905E-2"/>
    <x v="30"/>
    <x v="0"/>
  </r>
  <r>
    <n v="2026"/>
    <n v="3"/>
    <n v="46"/>
    <x v="10"/>
    <s v="Camiones"/>
    <n v="34"/>
    <s v="86e50149658661312a9e0b35558d84f6c6d3da797f552a9657fe0558ca40cdef"/>
    <s v="776dae374cac039d62ec9a353119108ad2c4887d941bedca3f0ebe3c3de89ab1"/>
    <x v="0"/>
    <n v="9274091.0892199986"/>
    <n v="7969553.7525200006"/>
    <n v="33888515.850179993"/>
    <n v="32493640.636880003"/>
    <n v="5122616.2938000001"/>
    <n v="4434069.3656600006"/>
    <n v="20315332.961049993"/>
    <n v="18310185.317470003"/>
    <n v="35255452.915749952"/>
    <n v="34225193.414999902"/>
    <n v="145.54400000000001"/>
    <n v="139.161"/>
    <n v="0"/>
    <n v="0"/>
    <n v="5123992.7576200003"/>
    <n v="4432575.1366300005"/>
    <n v="8428542.4487299994"/>
    <n v="7521805.8032299997"/>
    <n v="0"/>
    <n v="0"/>
    <n v="0"/>
    <n v="0"/>
    <n v="0"/>
    <n v="0"/>
    <s v="Camiones"/>
    <s v="Automóviles"/>
    <s v="Automóviles"/>
    <x v="31"/>
    <x v="1"/>
    <n v="20762372.77462"/>
    <n v="17809663.19325"/>
    <n v="299929338.30901009"/>
    <n v="286204877.29896003"/>
    <n v="288421232.45699012"/>
    <n v="276418493.85822004"/>
    <n v="20449043.115749996"/>
    <n v="19016630.142860003"/>
    <n v="11014921.149049997"/>
    <n v="9861427.71428"/>
    <n v="20761861.533299997"/>
    <n v="17808746.872830003"/>
    <n v="45.352200769125616"/>
    <n v="41.908338610204574"/>
    <n v="1304537.336699998"/>
    <n v="16.369013588590175"/>
    <n v="44.668880361933169"/>
    <n v="44.750783474152172"/>
    <n v="44.667780459835889"/>
    <n v="44.748481013052078"/>
    <n v="3.0920920045724642"/>
    <n v="3.2154675334462306"/>
    <n v="2.784562523089106"/>
    <n v="2.8831478101489569"/>
    <m/>
    <m/>
    <m/>
    <n v="0"/>
    <m/>
    <n v="0"/>
    <m/>
    <n v="0"/>
    <m/>
    <n v="15.528555630466801"/>
    <n v="55.235777226238568"/>
    <n v="55.637611632369413"/>
    <n v="46.506154919155371"/>
    <n v="15.598553880705811"/>
    <n v="12.054773404421448"/>
    <n v="60.793343437358807"/>
    <n v="58.929667324388681"/>
    <s v="Grandes"/>
    <n v="2025"/>
    <n v="1"/>
    <d v="2026-05-08T00:00:00"/>
    <n v="1.0458677359317625"/>
    <s v="42 Camiones"/>
    <n v="16.369013588590175"/>
    <n v="11.265516270006312"/>
    <n v="15.528555630466801"/>
    <n v="10.461917565075787"/>
    <n v="9.6122764132866106E-2"/>
    <n v="0.20568221146030782"/>
    <m/>
    <m/>
    <m/>
    <m/>
    <n v="9.1977866293861385E-2"/>
    <n v="0.17563088450675637"/>
    <x v="31"/>
    <x v="0"/>
  </r>
  <r>
    <n v="2026"/>
    <n v="3"/>
    <n v="39"/>
    <x v="6"/>
    <s v="Automoviles Turistas"/>
    <n v="27"/>
    <s v="670671cd97404156226e507973f2ab8330d3022ca96e0c93bdbdb320c41adcaf"/>
    <s v="776dae374cac039d62ec9a353119108ad2c4887d941bedca3f0ebe3c3de89ab1"/>
    <x v="0"/>
    <n v="361748.57964000001"/>
    <n v="298756.37906000001"/>
    <n v="712244.26540000015"/>
    <n v="616157.00847000012"/>
    <n v="130078.71175000005"/>
    <n v="167033.81376000002"/>
    <n v="457039.30218000006"/>
    <n v="405044.02086999989"/>
    <n v="35255452.915749952"/>
    <n v="34225193.414999902"/>
    <n v="145.54400000000001"/>
    <n v="139.161"/>
    <n v="0"/>
    <n v="0"/>
    <n v="33245.798760000005"/>
    <n v="44973.363859999998"/>
    <n v="40155.976280000003"/>
    <n v="31099.094659999999"/>
    <n v="0"/>
    <n v="0"/>
    <n v="0"/>
    <n v="0"/>
    <n v="0"/>
    <n v="0"/>
    <s v="Automoviles Turistas"/>
    <s v="Automóviles"/>
    <s v="Automóviles"/>
    <x v="32"/>
    <x v="1"/>
    <n v="9700359.9060499985"/>
    <n v="9815016.0217700005"/>
    <n v="299929338.30901009"/>
    <n v="286204877.29896003"/>
    <n v="288421232.45699012"/>
    <n v="276418493.85822004"/>
    <n v="664166.66367999988"/>
    <n v="632124.19282999996"/>
    <n v="297526.76684"/>
    <n v="352424.85213000001"/>
    <n v="6317047.6397700002"/>
    <n v="6225825.4504799992"/>
    <n v="54.466536702645016"/>
    <n v="47.262291563700032"/>
    <n v="62992.200580000004"/>
    <n v="21.0848052109204"/>
    <n v="5.7265450613757132"/>
    <n v="4.7986629473681512"/>
    <n v="3.7292284321778801"/>
    <n v="3.043870518370519"/>
    <n v="0.12061126853395683"/>
    <n v="0.12542369941295656"/>
    <n v="0.10438549541136194"/>
    <n v="0.10808118331374654"/>
    <m/>
    <m/>
    <m/>
    <n v="0"/>
    <m/>
    <n v="0"/>
    <m/>
    <n v="0"/>
    <m/>
    <n v="-22.124323918687715"/>
    <n v="35.958319968927036"/>
    <n v="55.909706191228871"/>
    <n v="43.720003121585378"/>
    <n v="-26.076690942014835"/>
    <n v="29.122653630329197"/>
    <n v="82.791658527197441"/>
    <n v="144.61309678524253"/>
    <s v="Grandes"/>
    <n v="2025"/>
    <n v="1"/>
    <d v="2026-05-08T00:00:00"/>
    <n v="1.0458677359317625"/>
    <s v="43 Automoviles Turistas"/>
    <n v="21.0848052109204"/>
    <n v="15.774491411235728"/>
    <n v="-22.124323918687715"/>
    <n v="-25.539651520148549"/>
    <n v="2.0202385914657008E-3"/>
    <n v="0.29666036203805768"/>
    <m/>
    <m/>
    <m/>
    <m/>
    <n v="1.7441199517900781E-3"/>
    <n v="0.22337242038521912"/>
    <x v="32"/>
    <x v="0"/>
  </r>
  <r>
    <n v="2026"/>
    <n v="3"/>
    <n v="43"/>
    <x v="0"/>
    <s v="Otros Automoviles y Obligatorios"/>
    <n v="31"/>
    <s v="eb1e33e8a81b697b75855af6bfcdbcbf7cbbde9f94962ceaec1ed8af21f5a50f"/>
    <s v="776dae374cac039d62ec9a353119108ad2c4887d941bedca3f0ebe3c3de89ab1"/>
    <x v="0"/>
    <n v="668170.61135000002"/>
    <n v="1673367.11845"/>
    <n v="1609408.0334999999"/>
    <n v="2392147.6737199998"/>
    <n v="482806.91408000048"/>
    <n v="420827.24936999986"/>
    <n v="2130762.9983799998"/>
    <n v="2139670.7340499992"/>
    <n v="35255452.915749952"/>
    <n v="34225193.414999902"/>
    <n v="145.54400000000001"/>
    <n v="139.161"/>
    <n v="16068.83368"/>
    <n v="19674.198929999999"/>
    <n v="482806.91407999996"/>
    <n v="420827.24937000003"/>
    <n v="567414.61589999998"/>
    <n v="568070.64841999998"/>
    <n v="0"/>
    <n v="0"/>
    <n v="0"/>
    <n v="0"/>
    <n v="0"/>
    <n v="0"/>
    <s v="Otros Automoviles y Obligatorios"/>
    <s v="Automóviles"/>
    <s v="Automóviles"/>
    <x v="33"/>
    <x v="1"/>
    <n v="33949921.470059998"/>
    <n v="33699803.03413"/>
    <n v="299929338.30901009"/>
    <n v="286204877.29896003"/>
    <n v="288421232.45699012"/>
    <n v="276418493.85822004"/>
    <n v="1715215.5084700002"/>
    <n v="2642495.7059500003"/>
    <n v="839716.91993000079"/>
    <n v="707847.31065"/>
    <n v="7454696.3222500002"/>
    <n v="9100603.7929899991"/>
    <n v="38.955490318882376"/>
    <n v="63.325254027173905"/>
    <n v="-1005196.5070999999"/>
    <n v="-60.070291570632129"/>
    <n v="8.9630829005832737"/>
    <n v="18.38742963119611"/>
    <n v="1.9681065004502327"/>
    <n v="4.9655100854900294"/>
    <n v="0.22277600954848897"/>
    <n v="0.23166484854738939"/>
    <n v="0.58467456398447626"/>
    <n v="0.60537451568211631"/>
    <m/>
    <m/>
    <m/>
    <n v="0"/>
    <m/>
    <n v="0"/>
    <m/>
    <n v="0"/>
    <m/>
    <n v="14.728054041839588"/>
    <n v="72.258028994199108"/>
    <n v="25.148531050365214"/>
    <n v="57.496389869129651"/>
    <n v="14.72805404183941"/>
    <n v="-0.11548431904107037"/>
    <n v="85.088910393011247"/>
    <n v="74.080090309271469"/>
    <s v="Grandes"/>
    <n v="2025"/>
    <n v="1"/>
    <d v="2026-05-08T00:00:00"/>
    <n v="1.0458677359317625"/>
    <s v="44 Otros Automoviles y Obligatorios"/>
    <n v="-60.070291570632129"/>
    <n v="-61.821454991347878"/>
    <n v="14.728054041839586"/>
    <n v="9.6965228969688795"/>
    <n v="4.5649903784983461E-3"/>
    <n v="0.15175302259845383"/>
    <m/>
    <m/>
    <m/>
    <m/>
    <n v="6.7713138502203925E-3"/>
    <n v="0.4010087797606105"/>
    <x v="33"/>
    <x v="0"/>
  </r>
  <r>
    <n v="2026"/>
    <n v="3"/>
    <n v="74"/>
    <x v="13"/>
    <s v="Daños Sin Autos"/>
    <n v="46"/>
    <s v="25fc0e7096fc653718202dc30b0c580b8ab87eac11a700cba03a7c021bc35b0c"/>
    <s v="776dae374cac039d62ec9a353119108ad2c4887d941bedca3f0ebe3c3de89ab1"/>
    <x v="0"/>
    <n v="6993375.2146600001"/>
    <n v="8147231.5778800007"/>
    <n v="12030975.6678"/>
    <n v="13368652.522490002"/>
    <n v="1373433.4967800002"/>
    <n v="620230.82519000024"/>
    <n v="7119290.2523700017"/>
    <n v="5821372.05045"/>
    <n v="35255452.915749952"/>
    <n v="34225193.414999902"/>
    <n v="145.54400000000001"/>
    <n v="139.161"/>
    <n v="3580.5164699999996"/>
    <n v="99.033119999999599"/>
    <n v="722190.65808999992"/>
    <n v="180855.46541"/>
    <n v="757584.69338999991"/>
    <n v="1892775.5942799998"/>
    <n v="0"/>
    <n v="0"/>
    <n v="0"/>
    <n v="0"/>
    <n v="0"/>
    <n v="0"/>
    <s v="Daños Sin Autos"/>
    <s v="Totales"/>
    <s v="Daños Sin Autos Total"/>
    <x v="34"/>
    <x v="1"/>
    <n v="7289032.4006400006"/>
    <n v="8503254.3343199994"/>
    <n v="299929338.30901009"/>
    <n v="286204877.29896003"/>
    <n v="288421232.45699012"/>
    <n v="276418493.85822004"/>
    <n v="44416496.991719998"/>
    <n v="47995470.177200004"/>
    <n v="11314830.52578"/>
    <n v="9690720.4485899974"/>
    <n v="6993375.2146600001"/>
    <n v="8147231.5778799998"/>
    <n v="15.744994964289249"/>
    <n v="16.975001073643611"/>
    <n v="-1153856.3632200006"/>
    <n v="-14.162557577874157"/>
    <n v="100"/>
    <n v="100.00000000000003"/>
    <n v="95.943807494201266"/>
    <n v="95.813099991575527"/>
    <n v="2.3316742717095886"/>
    <n v="2.4247088728819106"/>
    <n v="2.8466431651231701"/>
    <n v="2.9474263694016294"/>
    <m/>
    <m/>
    <m/>
    <n v="0"/>
    <m/>
    <n v="0"/>
    <m/>
    <n v="0"/>
    <m/>
    <n v="121.43909025470725"/>
    <n v="19.639064895315688"/>
    <n v="7.6127801113932634"/>
    <n v="12.138347928859686"/>
    <n v="299.31923342918674"/>
    <n v="-59.974933337082661"/>
    <n v="95.328042447423186"/>
    <n v="9.5550400140697231"/>
    <s v="Grandes"/>
    <n v="2025"/>
    <n v="1"/>
    <d v="2026-05-08T00:00:00"/>
    <n v="1.0458677359317625"/>
    <s v="46 Daños Sin Autos Total"/>
    <n v="-14.162557577874157"/>
    <n v="-17.927057625835122"/>
    <n v="121.43909025470725"/>
    <n v="111.72762352920979"/>
    <n v="3.4125148516884619E-2"/>
    <n v="2.4790486642549382E-2"/>
    <m/>
    <m/>
    <m/>
    <m/>
    <n v="3.7841870290369055E-2"/>
    <n v="2.8815066145020177E-2"/>
    <x v="34"/>
    <x v="0"/>
  </r>
  <r>
    <n v="2026"/>
    <n v="3"/>
    <n v="92"/>
    <x v="12"/>
    <s v="Responsabilidad Civil y Riesgos Profesionales"/>
    <n v="219"/>
    <s v="314f04b30f62e0056bd059354a5536fb2e302107eed143b5fa2aa0bbba07f608"/>
    <s v="776dae374cac039d62ec9a353119108ad2c4887d941bedca3f0ebe3c3de89ab1"/>
    <x v="0"/>
    <n v="1716914.31541"/>
    <n v="1095911.1261800001"/>
    <n v="4739536.6382299997"/>
    <n v="3880532.1227100007"/>
    <n v="1189912.66502"/>
    <n v="742738.8520999999"/>
    <n v="4575226.2128400011"/>
    <n v="4060421.3328800001"/>
    <n v="35255452.915749952"/>
    <n v="34225193.414999902"/>
    <n v="145.54400000000001"/>
    <n v="139.161"/>
    <n v="0"/>
    <n v="0"/>
    <n v="316651.68106999999"/>
    <n v="345723.74963999999"/>
    <n v="555648.18232000002"/>
    <n v="504491.54542000004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357581.6381999999"/>
    <n v="3291398.6175000002"/>
    <n v="299929338.30901009"/>
    <n v="286204877.29896003"/>
    <n v="288421232.45699012"/>
    <n v="276418493.85822004"/>
    <n v="6482889.0618800009"/>
    <n v="6624791.841479999"/>
    <n v="3138672.4045500001"/>
    <n v="1702809.9258199998"/>
    <n v="1716914.31541"/>
    <n v="1095911.1261800001"/>
    <n v="26.483783680729911"/>
    <n v="16.542574505030338"/>
    <n v="621003.1892299999"/>
    <n v="56.665469890302212"/>
    <n v="100"/>
    <n v="100"/>
    <n v="39.400623051074064"/>
    <n v="33.296213966705906"/>
    <n v="0.57243960363794222"/>
    <n v="0.59528013967072602"/>
    <n v="0.38291140826200809"/>
    <n v="0.39646809114809534"/>
    <m/>
    <m/>
    <m/>
    <n v="0"/>
    <m/>
    <n v="0"/>
    <m/>
    <n v="0"/>
    <m/>
    <n v="60.206061882406289"/>
    <n v="69.305302794673722"/>
    <n v="67.773639153473411"/>
    <n v="37.911336758020177"/>
    <n v="-8.4090458350843953"/>
    <n v="10.140236712472749"/>
    <n v="56.98780112046493"/>
    <n v="68.529146380872959"/>
    <s v="Grandes"/>
    <n v="2025"/>
    <n v="1"/>
    <d v="2026-05-08T00:00:00"/>
    <n v="1.0458677359317625"/>
    <s v="46 Responsabilidad Civil y Riesgos Profesionales"/>
    <n v="56.665469890302212"/>
    <n v="49.794725000029857"/>
    <n v="60.206061882406289"/>
    <n v="53.180040246369089"/>
    <n v="1.3443414411824698E-2"/>
    <n v="7.0139079804769591E-2"/>
    <m/>
    <m/>
    <m/>
    <m/>
    <n v="1.0984397492429639E-2"/>
    <n v="2.7365677125447976E-2"/>
    <x v="35"/>
    <x v="0"/>
  </r>
  <r>
    <n v="2026"/>
    <n v="3"/>
    <n v="39"/>
    <x v="6"/>
    <s v="RC General"/>
    <n v="27"/>
    <s v="670671cd97404156226e507973f2ab8330d3022ca96e0c93bdbdb320c41adcaf"/>
    <s v="776dae374cac039d62ec9a353119108ad2c4887d941bedca3f0ebe3c3de89ab1"/>
    <x v="0"/>
    <n v="497012.00208999997"/>
    <n v="631742.13623000006"/>
    <n v="1897012.9404099998"/>
    <n v="1913569.1712800001"/>
    <n v="13392.311479999986"/>
    <n v="-127341.77561999999"/>
    <n v="523010.74811000004"/>
    <n v="322660.68033999996"/>
    <n v="35255452.915749952"/>
    <n v="34225193.414999902"/>
    <n v="145.54400000000001"/>
    <n v="139.161"/>
    <n v="0"/>
    <n v="-221.52857"/>
    <n v="-86798.360329999996"/>
    <n v="-160851.00405000002"/>
    <n v="236501.20544999998"/>
    <n v="263185.71989000001"/>
    <n v="0"/>
    <n v="0"/>
    <n v="0"/>
    <n v="0"/>
    <n v="0"/>
    <n v="0"/>
    <s v="RC General"/>
    <s v="Daños Sin Autos"/>
    <s v="Responsabilidad Civil y Riesgos Profesionales"/>
    <x v="36"/>
    <x v="1"/>
    <n v="9700359.9060499985"/>
    <n v="9815016.0217700005"/>
    <n v="299929338.30901009"/>
    <n v="286204877.29896003"/>
    <n v="288421232.45699012"/>
    <n v="276418493.85822004"/>
    <n v="4191040.9426000006"/>
    <n v="5155326.3222199995"/>
    <n v="2776304.65221"/>
    <n v="1116237.2139900001"/>
    <n v="500712.46833999996"/>
    <n v="634298.42174999998"/>
    <n v="11.85891545553998"/>
    <n v="12.254163883033454"/>
    <n v="-134730.1341400001"/>
    <n v="-21.326760779963006"/>
    <n v="99.260959835438484"/>
    <n v="99.596990086630328"/>
    <n v="5.1236449668225141"/>
    <n v="6.4364860416812055"/>
    <n v="0.16570969845502084"/>
    <n v="0.17232157211730773"/>
    <n v="0.22073073743257821"/>
    <n v="0.22854553883577411"/>
    <m/>
    <m/>
    <m/>
    <n v="0"/>
    <m/>
    <n v="0"/>
    <m/>
    <n v="0"/>
    <m/>
    <n v="-110.51682483206761"/>
    <n v="2.6945650052078376"/>
    <n v="-20.157239531294827"/>
    <n v="0.48237903103823315"/>
    <n v="-46.03803635380541"/>
    <n v="-10.13904342954206"/>
    <n v="-36.701022375275173"/>
    <n v="-61.116919305967144"/>
    <s v="Grandes"/>
    <n v="2025"/>
    <n v="1"/>
    <d v="2026-05-08T00:00:00"/>
    <n v="1.0458677359317625"/>
    <s v="47 RC General"/>
    <n v="-21.326760779963006"/>
    <n v="-24.777066432834268"/>
    <n v="-110.51682483206761"/>
    <n v="-110.05559734826143"/>
    <n v="5.3807646293561927E-3"/>
    <n v="1.4063387578164504E-2"/>
    <m/>
    <m/>
    <m/>
    <m/>
    <n v="5.4166294059484876E-3"/>
    <n v="1.5016453247224155E-2"/>
    <x v="36"/>
    <x v="0"/>
  </r>
  <r>
    <n v="2026"/>
    <n v="3"/>
    <n v="92"/>
    <x v="12"/>
    <s v="RC Aviones y Barcos"/>
    <n v="219"/>
    <s v="314f04b30f62e0056bd059354a5536fb2e302107eed143b5fa2aa0bbba07f608"/>
    <s v="776dae374cac039d62ec9a353119108ad2c4887d941bedca3f0ebe3c3de89ab1"/>
    <x v="0"/>
    <n v="715107.16482000006"/>
    <n v="275920.52130000002"/>
    <n v="1253450.7953600001"/>
    <n v="736120.01742000016"/>
    <n v="39459.667820000002"/>
    <n v="42111.898810000006"/>
    <n v="210477.24758"/>
    <n v="94433.948279999997"/>
    <n v="35255452.915749952"/>
    <n v="34225193.414999902"/>
    <n v="145.54400000000001"/>
    <n v="139.161"/>
    <n v="0"/>
    <n v="0"/>
    <n v="4134.1978900000004"/>
    <n v="6951.6773800000001"/>
    <n v="5667.1134900000006"/>
    <n v="34459.795429999998"/>
    <n v="0"/>
    <n v="0"/>
    <n v="0"/>
    <n v="0"/>
    <n v="0"/>
    <n v="0"/>
    <s v="RC Aviones y Barcos"/>
    <s v="Daños Sin Autos"/>
    <s v="Responsabilidad Civil y Riesgos Profesionales"/>
    <x v="37"/>
    <x v="1"/>
    <n v="4357581.6381999999"/>
    <n v="3291398.6175000002"/>
    <n v="299929338.30901009"/>
    <n v="286204877.29896003"/>
    <n v="288421232.45699012"/>
    <n v="276418493.85822004"/>
    <n v="1338691.44667"/>
    <n v="839803.10813999991"/>
    <n v="83423.509590000016"/>
    <n v="390730.89138999995"/>
    <n v="1716914.31541"/>
    <n v="1095911.1261800001"/>
    <n v="53.418371096553422"/>
    <n v="32.855382246811416"/>
    <n v="439186.64352000004"/>
    <n v="159.17143148714396"/>
    <n v="41.650719456505442"/>
    <n v="25.177271651741666"/>
    <n v="16.410642971118072"/>
    <n v="8.3830782401426962"/>
    <n v="0.238425213369171"/>
    <n v="0.24793846095454783"/>
    <n v="9.6406645443635364E-2"/>
    <n v="9.9819848320830712E-2"/>
    <m/>
    <m/>
    <m/>
    <n v="0"/>
    <m/>
    <n v="0"/>
    <m/>
    <n v="0"/>
    <m/>
    <n v="-6.2980560481642245"/>
    <n v="5.5180076163734721"/>
    <n v="15.262329388038889"/>
    <n v="47.300416889593478"/>
    <n v="-40.529491459225341"/>
    <n v="-83.554419231791698"/>
    <n v="72.950681105911642"/>
    <n v="20.173298457680371"/>
    <s v="Grandes"/>
    <n v="2025"/>
    <n v="1"/>
    <d v="2026-05-08T00:00:00"/>
    <n v="1.0458677359317625"/>
    <s v="48 RC Aviones y Barcos"/>
    <n v="159.17143148714396"/>
    <n v="147.80516941393972"/>
    <n v="-6.2980560481642245"/>
    <n v="-10.407462882142731"/>
    <n v="3.5553387963994524E-3"/>
    <n v="0.28535223706090934"/>
    <m/>
    <m/>
    <m/>
    <m/>
    <n v="2.0836922921356224E-3"/>
    <n v="0.10794761425840907"/>
    <x v="37"/>
    <x v="0"/>
  </r>
  <r>
    <n v="2026"/>
    <n v="3"/>
    <n v="74"/>
    <x v="13"/>
    <s v="RC Viajero"/>
    <n v="46"/>
    <s v="25fc0e7096fc653718202dc30b0c580b8ab87eac11a700cba03a7c021bc35b0c"/>
    <s v="776dae374cac039d62ec9a353119108ad2c4887d941bedca3f0ebe3c3de89ab1"/>
    <x v="0"/>
    <n v="52078.990039999997"/>
    <n v="18440.07906"/>
    <n v="52372.433430000005"/>
    <n v="18440.07906"/>
    <n v="2906.5254999999997"/>
    <n v="-2354.1871000000001"/>
    <n v="3729.4575500000001"/>
    <n v="205.35711000000003"/>
    <n v="35255452.915749952"/>
    <n v="34225193.414999902"/>
    <n v="145.54400000000001"/>
    <n v="139.161"/>
    <n v="0"/>
    <n v="0"/>
    <n v="-498.01961"/>
    <n v="-8886.3844800000006"/>
    <n v="11783.58013"/>
    <n v="4625.1617699999997"/>
    <n v="0"/>
    <n v="0"/>
    <n v="0"/>
    <n v="0"/>
    <n v="0"/>
    <n v="0"/>
    <s v="RC Viajero"/>
    <s v="Daños Sin Autos"/>
    <s v="Responsabilidad Civil y Riesgos Profesionales"/>
    <x v="38"/>
    <x v="1"/>
    <n v="7289032.4006400006"/>
    <n v="8503254.3343199994"/>
    <n v="299929338.30901009"/>
    <n v="286204877.29896003"/>
    <n v="288421232.45699012"/>
    <n v="276418493.85822004"/>
    <n v="149899.75170999998"/>
    <n v="99209.677110000004"/>
    <n v="32686.401400000002"/>
    <n v="7650.9299399999982"/>
    <n v="429199.98843000003"/>
    <n v="451810.49018000002"/>
    <n v="34.74254589877733"/>
    <n v="18.586976187367615"/>
    <n v="33638.910980000001"/>
    <n v="182.42281321325308"/>
    <n v="12.133968183574117"/>
    <n v="4.081374704835544"/>
    <n v="0.7144842714024332"/>
    <n v="0.21685907930066214"/>
    <n v="1.7363753187207131E-2"/>
    <n v="1.8056572880003247E-2"/>
    <n v="6.442964646174814E-3"/>
    <n v="6.6710728369203266E-3"/>
    <m/>
    <m/>
    <m/>
    <n v="0"/>
    <m/>
    <n v="0"/>
    <m/>
    <n v="0"/>
    <m/>
    <n v="-223.46195848239927"/>
    <n v="5.5809943659959647"/>
    <n v="-12.766686587080175"/>
    <n v="8.8921550721701639"/>
    <n v="-94.395700398504474"/>
    <n v="154.77119971092387"/>
    <n v="-4.2263862468426217"/>
    <n v="-192.13132257642096"/>
    <s v="Grandes"/>
    <n v="2025"/>
    <n v="1"/>
    <d v="2026-05-08T00:00:00"/>
    <n v="1.0458677359317625"/>
    <s v="49 RC Viajero"/>
    <n v="182.42281321325308"/>
    <n v="170.03683497478087"/>
    <n v="-223.46195848239927"/>
    <n v="-218.04739188402934"/>
    <n v="1.4855129944055617E-4"/>
    <n v="0.12070444955286493"/>
    <m/>
    <m/>
    <m/>
    <m/>
    <n v="5.2197263617911681E-5"/>
    <n v="3.454756837897708E-2"/>
    <x v="38"/>
    <x v="0"/>
  </r>
  <r>
    <n v="2026"/>
    <n v="3"/>
    <n v="92"/>
    <x v="12"/>
    <s v="RC Otros"/>
    <n v="219"/>
    <s v="314f04b30f62e0056bd059354a5536fb2e302107eed143b5fa2aa0bbba07f608"/>
    <s v="776dae374cac039d62ec9a353119108ad2c4887d941bedca3f0ebe3c3de89ab1"/>
    <x v="0"/>
    <n v="537301.42654999997"/>
    <n v="288387.94689999998"/>
    <n v="1532254.7774799997"/>
    <n v="1165079.3888099999"/>
    <n v="216496.11377000003"/>
    <n v="183578.36888000002"/>
    <n v="704044.51195999992"/>
    <n v="1041414.2549900003"/>
    <n v="35255452.915749952"/>
    <n v="34225193.414999902"/>
    <n v="145.54400000000001"/>
    <n v="139.161"/>
    <n v="0"/>
    <n v="0"/>
    <n v="205136.6851"/>
    <n v="197261.47500000001"/>
    <n v="217107.79598"/>
    <n v="147204.82130000001"/>
    <n v="0"/>
    <n v="0"/>
    <n v="0"/>
    <n v="0"/>
    <n v="0"/>
    <n v="0"/>
    <s v="RC Otros"/>
    <s v="Daños Sin Autos"/>
    <s v="Responsabilidad Civil y Riesgos Profesionales"/>
    <x v="39"/>
    <x v="1"/>
    <n v="4357581.6381999999"/>
    <n v="3291398.6175000002"/>
    <n v="299929338.30901009"/>
    <n v="286204877.29896003"/>
    <n v="288421232.45699012"/>
    <n v="276418493.85822004"/>
    <n v="803256.92090000003"/>
    <n v="530452.73401000001"/>
    <n v="246257.84135000003"/>
    <n v="188190.89050000001"/>
    <n v="1716914.31541"/>
    <n v="1095911.1261800001"/>
    <n v="66.890357564300444"/>
    <n v="54.366379586717962"/>
    <n v="248913.47964999999"/>
    <n v="86.312025979474114"/>
    <n v="31.294597623626437"/>
    <n v="26.314902733511726"/>
    <n v="12.330266445035434"/>
    <n v="8.761866319280605"/>
    <n v="0.17914267059677605"/>
    <n v="0.18629052444331515"/>
    <n v="0.10076276463966741"/>
    <n v="0.10433019255503188"/>
    <m/>
    <m/>
    <m/>
    <n v="0"/>
    <m/>
    <n v="0"/>
    <m/>
    <n v="0"/>
    <m/>
    <n v="17.931167539416037"/>
    <n v="40.293232638542683"/>
    <n v="63.656741154878006"/>
    <n v="87.91440409903521"/>
    <n v="3.9922697019273423"/>
    <n v="47.486878529297186"/>
    <n v="94.486098103495664"/>
    <n v="134.00476510072025"/>
    <s v="Grandes"/>
    <n v="2025"/>
    <n v="1"/>
    <d v="2026-05-08T00:00:00"/>
    <n v="1.0458677359317625"/>
    <s v="50 RC Otros"/>
    <n v="86.312025979474114"/>
    <n v="78.141097175627962"/>
    <n v="17.931167539416041"/>
    <n v="12.759160157427818"/>
    <n v="4.3461497463715276E-3"/>
    <n v="0.44743199350799651"/>
    <m/>
    <m/>
    <m/>
    <m/>
    <n v="3.2979227364283866E-3"/>
    <n v="0.29557032293671032"/>
    <x v="39"/>
    <x v="0"/>
  </r>
  <r>
    <n v="2026"/>
    <n v="3"/>
    <n v="76"/>
    <x v="15"/>
    <s v="Maritimo y Transportes"/>
    <n v="48"/>
    <s v="98010bd9270f9b100b6214a21754fd33bdc8d41b2bc9f9dd16ff54d3c34ffd71"/>
    <s v="776dae374cac039d62ec9a353119108ad2c4887d941bedca3f0ebe3c3de89ab1"/>
    <x v="0"/>
    <n v="704677.74763"/>
    <n v="735163.97338999994"/>
    <n v="982860.95426000003"/>
    <n v="1013932.84502"/>
    <n v="102860.07618000002"/>
    <n v="115404.25570999998"/>
    <n v="658002.12724000006"/>
    <n v="941841.50848999992"/>
    <n v="35255452.915749952"/>
    <n v="34225193.414999902"/>
    <n v="145.54400000000001"/>
    <n v="139.161"/>
    <n v="0"/>
    <n v="0"/>
    <n v="16878.696929999998"/>
    <n v="-266.56421999999998"/>
    <n v="-23241.685120000002"/>
    <n v="-22168.234379999998"/>
    <n v="0"/>
    <n v="0"/>
    <n v="0"/>
    <n v="0"/>
    <n v="0"/>
    <n v="0"/>
    <s v="Maritimo y Transportes"/>
    <s v="Daños Sin Autos"/>
    <s v="Maritimo y Transportes"/>
    <x v="40"/>
    <x v="1"/>
    <n v="1197482.4843299999"/>
    <n v="1270133.73486"/>
    <n v="299929338.30901009"/>
    <n v="286204877.29896003"/>
    <n v="288421232.45699012"/>
    <n v="276418493.85822004"/>
    <n v="5553467.0168199996"/>
    <n v="5878639.8858999992"/>
    <n v="1842826.2323599998"/>
    <n v="-3640818.3417299963"/>
    <n v="704677.74763"/>
    <n v="735163.97338999994"/>
    <n v="12.688969710195726"/>
    <n v="12.505681376287415"/>
    <n v="-30486.225759999943"/>
    <n v="-4.1468606818994891"/>
    <n v="100"/>
    <n v="100"/>
    <n v="58.846601670693524"/>
    <n v="57.880832011050643"/>
    <n v="0.23494792193486158"/>
    <n v="0.24432242440233062"/>
    <n v="0.25686633307163115"/>
    <n v="0.2659604873496918"/>
    <m/>
    <m/>
    <m/>
    <n v="0"/>
    <m/>
    <n v="0"/>
    <m/>
    <n v="0"/>
    <m/>
    <n v="-10.869772048547588"/>
    <n v="14.596753839033955"/>
    <n v="15.697757219773164"/>
    <n v="5.5816481431498364"/>
    <n v="-6431.943923306736"/>
    <n v="4.8422924514388122"/>
    <n v="-72.622517871888277"/>
    <n v="1.202460310688938"/>
    <s v="Grandes"/>
    <n v="2025"/>
    <n v="1"/>
    <d v="2026-05-08T00:00:00"/>
    <n v="1.0458677359317625"/>
    <s v="51 Maritimo y Transportes"/>
    <n v="-4.1468606818994891"/>
    <n v="-8.3506106699954348"/>
    <n v="-10.86977204854759"/>
    <n v="-14.778681004012059"/>
    <n v="2.7878267699715711E-3"/>
    <n v="1.6100995230626462E-2"/>
    <m/>
    <m/>
    <m/>
    <m/>
    <n v="2.8700809703777986E-3"/>
    <n v="1.5639206668522188E-2"/>
    <x v="40"/>
    <x v="0"/>
  </r>
  <r>
    <n v="2026"/>
    <n v="3"/>
    <n v="76"/>
    <x v="15"/>
    <s v="MyT Carga"/>
    <n v="48"/>
    <s v="98010bd9270f9b100b6214a21754fd33bdc8d41b2bc9f9dd16ff54d3c34ffd71"/>
    <s v="776dae374cac039d62ec9a353119108ad2c4887d941bedca3f0ebe3c3de89ab1"/>
    <x v="0"/>
    <n v="704677.74763"/>
    <n v="735163.97338999994"/>
    <n v="982860.95426000003"/>
    <n v="1013932.84502"/>
    <n v="102860.07618000002"/>
    <n v="115404.25570999998"/>
    <n v="658002.12724000006"/>
    <n v="941841.50848999992"/>
    <n v="35255452.915749952"/>
    <n v="34225193.414999902"/>
    <n v="145.54400000000001"/>
    <n v="139.161"/>
    <n v="0"/>
    <n v="0"/>
    <n v="16878.696929999998"/>
    <n v="-266.56421999999998"/>
    <n v="-23241.685120000002"/>
    <n v="-22168.234379999998"/>
    <n v="0"/>
    <n v="0"/>
    <n v="0"/>
    <n v="0"/>
    <n v="0"/>
    <n v="0"/>
    <s v="MyT Carga"/>
    <s v="Daños Sin Autos"/>
    <s v="Maritimo y Transportes"/>
    <x v="41"/>
    <x v="1"/>
    <n v="1197482.4843299999"/>
    <n v="1270133.73486"/>
    <n v="299929338.30901009"/>
    <n v="286204877.29896003"/>
    <n v="288421232.45699012"/>
    <n v="276418493.85822004"/>
    <n v="4253228.7956100004"/>
    <n v="4504728.8811800005"/>
    <n v="1360448.89381"/>
    <n v="1468645.7502600003"/>
    <n v="704677.74763"/>
    <n v="735163.97338999994"/>
    <n v="16.568065850521325"/>
    <n v="16.319827292190467"/>
    <n v="-30486.225759999943"/>
    <n v="-4.1468606818994891"/>
    <n v="100"/>
    <n v="100"/>
    <n v="58.846601670693524"/>
    <n v="57.880832011050643"/>
    <n v="0.23494792193486158"/>
    <n v="0.24432242440233062"/>
    <n v="0.25686633307163115"/>
    <n v="0.2659604873496918"/>
    <m/>
    <m/>
    <m/>
    <n v="0"/>
    <m/>
    <n v="0"/>
    <m/>
    <n v="0"/>
    <m/>
    <n v="-10.869772048547588"/>
    <n v="14.596753839033955"/>
    <n v="15.697757219773164"/>
    <n v="7.5607453281053161"/>
    <n v="-6431.943923306736"/>
    <n v="4.8422924514388122"/>
    <n v="-72.622517871888277"/>
    <n v="1.202460310688938"/>
    <s v="Grandes"/>
    <n v="2025"/>
    <n v="1"/>
    <d v="2026-05-08T00:00:00"/>
    <n v="1.0458677359317625"/>
    <s v="52 MyT Carga"/>
    <n v="-4.1468606818994891"/>
    <n v="-8.3506106699954348"/>
    <n v="-10.86977204854759"/>
    <n v="-14.778681004012059"/>
    <n v="2.7878267699715711E-3"/>
    <n v="2.745008060272109E-2"/>
    <m/>
    <m/>
    <m/>
    <m/>
    <n v="2.8700809703777986E-3"/>
    <n v="2.6633676284692483E-2"/>
    <x v="41"/>
    <x v="0"/>
  </r>
  <r>
    <n v="2026"/>
    <n v="3"/>
    <n v="41"/>
    <x v="11"/>
    <s v="MyT Cascos"/>
    <n v="29"/>
    <s v="35135aaa6cc23891b40cb3f378c53a17a1127210ce60e125ccf03efcfdaec458"/>
    <s v="776dae374cac039d62ec9a353119108ad2c4887d941bedca3f0ebe3c3de89ab1"/>
    <x v="0"/>
    <n v="346817.76945999998"/>
    <n v="258923.35449"/>
    <n v="5210775.520490001"/>
    <n v="2395328.4332499998"/>
    <n v="-46918.103859999981"/>
    <n v="-5892659.0806199992"/>
    <n v="1045017.4243500006"/>
    <n v="-1728304.8243800004"/>
    <n v="35255452.915749952"/>
    <n v="34225193.414999902"/>
    <n v="145.54400000000001"/>
    <n v="139.161"/>
    <n v="0"/>
    <n v="0"/>
    <n v="-6264.7740899999999"/>
    <n v="1439.9527499999999"/>
    <n v="22667.75245"/>
    <n v="15520.43506"/>
    <n v="0"/>
    <n v="0"/>
    <n v="0"/>
    <n v="0"/>
    <n v="0"/>
    <n v="0"/>
    <s v="MyT Cascos"/>
    <s v="Daños Sin Autos"/>
    <s v="Maritimo y Transportes"/>
    <x v="42"/>
    <x v="1"/>
    <n v="8810777.3005300015"/>
    <n v="7965231.1104300003"/>
    <n v="299929338.30901009"/>
    <n v="286204877.29896003"/>
    <n v="288421232.45699012"/>
    <n v="276418493.85822004"/>
    <n v="1300238.2212100001"/>
    <n v="1373911.0047200001"/>
    <n v="482377.33854999993"/>
    <n v="-5109464.0919899987"/>
    <n v="546125.93794000009"/>
    <n v="420322.23872000002"/>
    <n v="26.673402135283471"/>
    <n v="18.845715159168407"/>
    <n v="87894.414969999983"/>
    <n v="33.946113182074747"/>
    <n v="63.505090193702351"/>
    <n v="61.601155170493662"/>
    <n v="3.936290268500346"/>
    <n v="3.2506697031170275"/>
    <n v="0.11563315926856139"/>
    <n v="0.12024696188472118"/>
    <n v="9.0467834417628498E-2"/>
    <n v="9.3670778273904631E-2"/>
    <m/>
    <m/>
    <m/>
    <n v="0"/>
    <m/>
    <n v="0"/>
    <m/>
    <n v="0"/>
    <m/>
    <n v="-99.203787233944922"/>
    <n v="-13.528171850321311"/>
    <n v="-2275.8314298170358"/>
    <n v="-9.726432008815598"/>
    <n v="-535.06803191979736"/>
    <n v="46.051011858684319"/>
    <n v="-27.637385328866159"/>
    <n v="9.2777859926820891"/>
    <s v="Grandes"/>
    <n v="2025"/>
    <n v="1"/>
    <d v="2026-05-08T00:00:00"/>
    <n v="1.0458677359317625"/>
    <s v="53 MyT Cascos"/>
    <n v="33.946113182074747"/>
    <n v="28.071751886238527"/>
    <n v="-99.203787233944922"/>
    <n v="-99.238706063204319"/>
    <n v="1.4780055536209405E-2"/>
    <n v="7.1147038147054475E-2"/>
    <m/>
    <m/>
    <m/>
    <m/>
    <n v="6.7803174419703164E-3"/>
    <n v="3.5516097986050994E-2"/>
    <x v="42"/>
    <x v="0"/>
  </r>
  <r>
    <n v="2026"/>
    <n v="3"/>
    <n v="74"/>
    <x v="13"/>
    <s v="Incendio"/>
    <n v="46"/>
    <s v="25fc0e7096fc653718202dc30b0c580b8ab87eac11a700cba03a7c021bc35b0c"/>
    <s v="776dae374cac039d62ec9a353119108ad2c4887d941bedca3f0ebe3c3de89ab1"/>
    <x v="0"/>
    <n v="1981159.7672599999"/>
    <n v="2299854.7834399999"/>
    <n v="2560213.5765699996"/>
    <n v="2379864.0668700002"/>
    <n v="233904.72590000002"/>
    <n v="15485.342129999999"/>
    <n v="1376286.5567400001"/>
    <n v="944919.57730999996"/>
    <n v="35255452.915749952"/>
    <n v="34225193.414999902"/>
    <n v="145.54400000000001"/>
    <n v="139.161"/>
    <n v="-685.14756999999997"/>
    <n v="294.74172999999996"/>
    <n v="-61003.47408"/>
    <n v="187874.1017"/>
    <n v="20551.341329999999"/>
    <n v="253140.73183999999"/>
    <n v="0"/>
    <n v="0"/>
    <n v="0"/>
    <n v="0"/>
    <n v="0"/>
    <n v="0"/>
    <s v="Incendio"/>
    <s v="Daños Sin Autos"/>
    <s v="Incendio"/>
    <x v="43"/>
    <x v="1"/>
    <n v="7289032.4006400006"/>
    <n v="8503254.3343199994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18.888530679973488"/>
    <n v="19.547336961538171"/>
    <n v="-318695.01618000004"/>
    <n v="-13.857179960871836"/>
    <m/>
    <m/>
    <n v="27.180010437133571"/>
    <n v="27.046759899413473"/>
    <n v="0.6605421725095989"/>
    <n v="0.68689803118271942"/>
    <n v="0.8035693888744071"/>
    <n v="0.83201914290859158"/>
    <m/>
    <m/>
    <m/>
    <n v="0"/>
    <m/>
    <n v="0"/>
    <m/>
    <n v="0"/>
    <m/>
    <n v="1410.4911724672372"/>
    <n v="11.806454470024741"/>
    <n v="0.67331825650478039"/>
    <n v="9.2059969273575408"/>
    <n v="-132.47040093765091"/>
    <n v="-91.881456144722819"/>
    <n v="-296.83451362344726"/>
    <n v="74.217254700341002"/>
    <s v="Grandes"/>
    <n v="2025"/>
    <n v="1"/>
    <d v="2026-05-08T00:00:00"/>
    <n v="1.0458677359317625"/>
    <s v="54 Incendio"/>
    <n v="-13.857179960871836"/>
    <n v="-17.635072696469006"/>
    <n v="1410.4911724672372"/>
    <n v="1344.2468397990519"/>
    <n v="7.2618938769220993E-3"/>
    <n v="3.5677659124829973E-2"/>
    <m/>
    <m/>
    <m/>
    <m/>
    <n v="6.7365433558617708E-3"/>
    <n v="3.8209838228791641E-2"/>
    <x v="43"/>
    <x v="0"/>
  </r>
  <r>
    <n v="2026"/>
    <n v="3"/>
    <n v="74"/>
    <x v="13"/>
    <s v="Riesgos Catastroficos"/>
    <n v="46"/>
    <s v="25fc0e7096fc653718202dc30b0c580b8ab87eac11a700cba03a7c021bc35b0c"/>
    <s v="776dae374cac039d62ec9a353119108ad2c4887d941bedca3f0ebe3c3de89ab1"/>
    <x v="0"/>
    <n v="3503206.4428000003"/>
    <n v="4249434.8529399997"/>
    <n v="5178169.9712700006"/>
    <n v="9371615.5699000005"/>
    <n v="719008.27526999998"/>
    <n v="542565.61667999998"/>
    <n v="4193646.3963800003"/>
    <n v="3835291.0587199987"/>
    <n v="35255452.915749952"/>
    <n v="34225193.414999902"/>
    <n v="145.54400000000001"/>
    <n v="139.161"/>
    <n v="-30.94482"/>
    <n v="4425.4920999999995"/>
    <n v="624881.11300999997"/>
    <n v="188818.92663"/>
    <n v="543052.81502999994"/>
    <n v="1091770.7126099998"/>
    <n v="0"/>
    <n v="0"/>
    <n v="0"/>
    <n v="0"/>
    <n v="0"/>
    <n v="0"/>
    <s v="Riesgos Catastroficos"/>
    <s v="Daños Sin Autos"/>
    <s v="Riesgos Catastroficos"/>
    <x v="44"/>
    <x v="1"/>
    <n v="7289032.4006400006"/>
    <n v="8503254.3343199994"/>
    <n v="299929338.30901009"/>
    <n v="286204877.29896003"/>
    <n v="288421232.45699012"/>
    <n v="276418493.85822004"/>
    <n v="11411827.944420002"/>
    <n v="12882845.518050004"/>
    <n v="1673092.91444"/>
    <n v="528711.06807000004"/>
    <n v="3503206.4428000003"/>
    <n v="4249434.8529399997"/>
    <n v="30.698030673630594"/>
    <n v="32.985219352247661"/>
    <n v="-746228.41013999935"/>
    <n v="-17.560650673905876"/>
    <n v="100"/>
    <n v="100"/>
    <n v="48.061337228963438"/>
    <n v="49.97421793899364"/>
    <n v="1.1680105929453055"/>
    <n v="1.2146146152129782"/>
    <n v="1.4847527732733856"/>
    <n v="1.5373192993083924"/>
    <m/>
    <m/>
    <m/>
    <n v="0"/>
    <m/>
    <n v="0"/>
    <m/>
    <n v="0"/>
    <m/>
    <n v="32.52005898745778"/>
    <n v="20.524290732216162"/>
    <n v="12.767947632015639"/>
    <n v="42.97479650200173"/>
    <n v="230.94198985384838"/>
    <n v="-50.259444702288128"/>
    <n v="115.06820252381522"/>
    <n v="17.294741876580229"/>
    <s v="Grandes"/>
    <n v="2025"/>
    <n v="1"/>
    <d v="2026-05-08T00:00:00"/>
    <n v="1.0458677359317625"/>
    <s v="55 Riesgos Catastroficos"/>
    <n v="-17.560650673905876"/>
    <n v="-21.17612342955681"/>
    <n v="32.520058987457766"/>
    <n v="26.708238943230988"/>
    <n v="1.468757183078682E-2"/>
    <n v="9.4236908723916477E-2"/>
    <m/>
    <m/>
    <m/>
    <m/>
    <n v="2.6527689324765614E-2"/>
    <n v="0.10880246957158937"/>
    <x v="44"/>
    <x v="0"/>
  </r>
  <r>
    <n v="2026"/>
    <n v="3"/>
    <n v="74"/>
    <x v="13"/>
    <s v="Terremoto y Erupcion Volcanica"/>
    <n v="46"/>
    <s v="25fc0e7096fc653718202dc30b0c580b8ab87eac11a700cba03a7c021bc35b0c"/>
    <s v="776dae374cac039d62ec9a353119108ad2c4887d941bedca3f0ebe3c3de89ab1"/>
    <x v="0"/>
    <n v="1211480.7488699998"/>
    <n v="1335876.91549"/>
    <n v="1821868.0987699998"/>
    <n v="2935121.9723499999"/>
    <n v="244526.76034000001"/>
    <n v="57330.523949999995"/>
    <n v="445982.87155000004"/>
    <n v="-10838.326210000017"/>
    <n v="35255452.915749952"/>
    <n v="34225193.414999902"/>
    <n v="145.54400000000001"/>
    <n v="139.161"/>
    <n v="-0.32261000000000001"/>
    <n v="4518.3422799999998"/>
    <n v="232312.10199"/>
    <n v="45000.099390000003"/>
    <n v="202560.39593"/>
    <n v="370335.49056000001"/>
    <n v="0"/>
    <n v="0"/>
    <n v="0"/>
    <n v="0"/>
    <n v="0"/>
    <n v="0"/>
    <s v="Terremoto y Erupcion Volcanica"/>
    <s v="Daños Sin Autos"/>
    <s v="Riesgos Catastroficos"/>
    <x v="45"/>
    <x v="1"/>
    <n v="7289032.4006400006"/>
    <n v="8503254.3343199994"/>
    <n v="299929338.30901009"/>
    <n v="286204877.29896003"/>
    <n v="288421232.45699012"/>
    <n v="276418493.85822004"/>
    <n v="4600656.5407699998"/>
    <n v="5084886.6188700013"/>
    <n v="666557.00630999985"/>
    <n v="163361.38342999999"/>
    <n v="3503206.4428000003"/>
    <n v="4249434.8529399997"/>
    <n v="26.33277963990847"/>
    <n v="26.271518238628254"/>
    <n v="-124396.16662000027"/>
    <n v="-9.3119482175026409"/>
    <n v="34.582054145279031"/>
    <n v="31.436578315014401"/>
    <n v="16.62059766346529"/>
    <n v="15.710184159707714"/>
    <n v="0.40392205567494033"/>
    <n v="0.42003868388942478"/>
    <n v="0.4667554683544361"/>
    <n v="0.48328058547891334"/>
    <m/>
    <m/>
    <m/>
    <n v="0"/>
    <m/>
    <n v="0"/>
    <m/>
    <n v="0"/>
    <m/>
    <n v="326.52106328778814"/>
    <n v="20.184122658827278"/>
    <n v="4.2916022640432514"/>
    <n v="36.68504839423688"/>
    <n v="416.24797531363845"/>
    <n v="-45.303542033279108"/>
    <n v="114.68781985906142"/>
    <n v="12.15117117777544"/>
    <s v="Grandes"/>
    <n v="2025"/>
    <n v="1"/>
    <d v="2026-05-08T00:00:00"/>
    <n v="1.0458677359317625"/>
    <s v="56 Terremoto y Erupcion Volcanica"/>
    <n v="-9.3119482175026409"/>
    <n v="-13.289177333973809"/>
    <n v="326.52106328778808"/>
    <n v="307.81549007992004"/>
    <n v="5.167620745431133E-3"/>
    <n v="6.9341528356397814E-2"/>
    <m/>
    <m/>
    <m/>
    <m/>
    <n v="8.308279744516334E-3"/>
    <n v="6.9019267056257702E-2"/>
    <x v="45"/>
    <x v="0"/>
  </r>
  <r>
    <n v="2026"/>
    <n v="3"/>
    <n v="74"/>
    <x v="13"/>
    <s v="Huracan y Otros Riesgos Hidrometeorologicos"/>
    <n v="46"/>
    <s v="25fc0e7096fc653718202dc30b0c580b8ab87eac11a700cba03a7c021bc35b0c"/>
    <s v="776dae374cac039d62ec9a353119108ad2c4887d941bedca3f0ebe3c3de89ab1"/>
    <x v="0"/>
    <n v="2291725.6939299996"/>
    <n v="2913557.9374499996"/>
    <n v="3356302.0285300002"/>
    <n v="6436327.9184799995"/>
    <n v="474481.51493"/>
    <n v="484279.83061"/>
    <n v="3771786.7349700001"/>
    <n v="3867064.6677099993"/>
    <n v="35255452.915749952"/>
    <n v="34225193.414999902"/>
    <n v="145.54400000000001"/>
    <n v="139.161"/>
    <n v="-30.622209999999999"/>
    <n v="-92.850179999999995"/>
    <n v="392569.01102999999"/>
    <n v="142756.55512999999"/>
    <n v="340492.4191"/>
    <n v="719126.83276000002"/>
    <n v="0"/>
    <n v="0"/>
    <n v="0"/>
    <n v="0"/>
    <n v="0"/>
    <n v="0"/>
    <s v="Huracan y Otros Riesgos Hidrometeorologicos"/>
    <s v="Daños Sin Autos"/>
    <s v="Riesgos Catastroficos"/>
    <x v="46"/>
    <x v="1"/>
    <n v="7289032.4006400006"/>
    <n v="8503254.3343199994"/>
    <n v="299929338.30901009"/>
    <n v="286204877.29896003"/>
    <n v="288421232.45699012"/>
    <n v="276418493.85822004"/>
    <n v="6811171.4036499998"/>
    <n v="7797958.8991800006"/>
    <n v="1006535.90813"/>
    <n v="364394.42252000014"/>
    <n v="3503206.4428000003"/>
    <n v="4249434.8529399997"/>
    <n v="33.646572052230248"/>
    <n v="37.363084046985378"/>
    <n v="-621832.24352000002"/>
    <n v="-21.3427107636047"/>
    <n v="65.417945854720941"/>
    <n v="68.563421684985599"/>
    <n v="31.440739565498138"/>
    <n v="34.264033779285931"/>
    <n v="0.76408853727036496"/>
    <n v="0.7945759313235532"/>
    <n v="1.0179973049189497"/>
    <n v="1.0540387138294789"/>
    <m/>
    <m/>
    <m/>
    <n v="0"/>
    <m/>
    <n v="0"/>
    <m/>
    <n v="0"/>
    <m/>
    <n v="-2.0232756065141189"/>
    <n v="20.704114641064585"/>
    <n v="16.621596035047471"/>
    <n v="47.140048466976097"/>
    <n v="174.99193341595452"/>
    <n v="-52.651965746682784"/>
    <n v="115.29449380037606"/>
    <n v="19.851373725285992"/>
    <s v="Grandes"/>
    <n v="2025"/>
    <n v="1"/>
    <d v="2026-05-08T00:00:00"/>
    <n v="1.0458677359317625"/>
    <s v="57 Huracan y Otros Riesgos Hidrometeorologicos"/>
    <n v="-21.3427107636047"/>
    <n v="-24.792316911545601"/>
    <n v="-2.0232756065141135"/>
    <n v="-6.3201578675734504"/>
    <n v="9.5199515279255215E-3"/>
    <n v="0.11320918108659217"/>
    <m/>
    <m/>
    <m/>
    <m/>
    <n v="1.8218940602103106E-2"/>
    <n v="0.13960000495020933"/>
    <x v="46"/>
    <x v="0"/>
  </r>
  <r>
    <n v="2026"/>
    <n v="3"/>
    <n v="10"/>
    <x v="17"/>
    <s v="Otros Riesgos Catastroficos"/>
    <n v="10"/>
    <s v="4a44dc15364204a80fe80e9039455cc1608281820fe2b24f1e5233ade6af1dd5"/>
    <s v="776dae374cac039d62ec9a353119108ad2c4887d941bedca3f0ebe3c3de89ab1"/>
    <x v="0"/>
    <n v="0"/>
    <n v="0"/>
    <n v="0"/>
    <n v="0"/>
    <n v="0"/>
    <n v="0"/>
    <n v="0"/>
    <n v="184.33032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47"/>
    <x v="1"/>
    <n v="1825206.99131"/>
    <n v="1657972.1827799999"/>
    <n v="299929338.30901009"/>
    <n v="286204877.29896003"/>
    <n v="288421232.45699012"/>
    <n v="276418493.85822004"/>
    <n v="0"/>
    <n v="0"/>
    <n v="0"/>
    <n v="955.26211999999998"/>
    <n v="177678.33708000003"/>
    <n v="212305.83065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58 Otros Riesgos Catastroficos"/>
    <m/>
    <m/>
    <m/>
    <m/>
    <n v="0"/>
    <m/>
    <m/>
    <m/>
    <m/>
    <m/>
    <n v="0"/>
    <m/>
    <x v="47"/>
    <x v="0"/>
  </r>
  <r>
    <n v="2026"/>
    <n v="3"/>
    <n v="9"/>
    <x v="16"/>
    <s v="Otros Riesgos Catastroficos"/>
    <n v="9"/>
    <s v="19581e27de7ced00ff1ce50b2047e7a567c76b1cbaebabe5ef03f7c3017bb5b7"/>
    <s v="776dae374cac039d62ec9a353119108ad2c4887d941bedca3f0ebe3c3de89ab1"/>
    <x v="0"/>
    <n v="0"/>
    <n v="0"/>
    <n v="0"/>
    <n v="0"/>
    <n v="0"/>
    <n v="0"/>
    <n v="0"/>
    <n v="49.476119999999995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47"/>
    <x v="1"/>
    <n v="1238800.9948"/>
    <n v="975839.53787999996"/>
    <n v="299929338.30901009"/>
    <n v="286204877.29896003"/>
    <n v="288421232.45699012"/>
    <n v="276418493.85822004"/>
    <n v="0"/>
    <n v="0"/>
    <n v="0"/>
    <n v="955.26211999999998"/>
    <n v="98396.730859999996"/>
    <n v="18008.624299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58 Otros Riesgos Catastroficos"/>
    <m/>
    <m/>
    <m/>
    <m/>
    <n v="0"/>
    <m/>
    <m/>
    <m/>
    <m/>
    <m/>
    <n v="0"/>
    <m/>
    <x v="47"/>
    <x v="0"/>
  </r>
  <r>
    <n v="2026"/>
    <n v="3"/>
    <n v="74"/>
    <x v="13"/>
    <s v="Otros Riesgos Catastroficos"/>
    <n v="46"/>
    <s v="25fc0e7096fc653718202dc30b0c580b8ab87eac11a700cba03a7c021bc35b0c"/>
    <s v="776dae374cac039d62ec9a353119108ad2c4887d941bedca3f0ebe3c3de89ab1"/>
    <x v="0"/>
    <n v="0"/>
    <n v="0"/>
    <n v="-0.15603"/>
    <n v="165.67907"/>
    <n v="0"/>
    <n v="955.26211999999998"/>
    <n v="-24123.210139999999"/>
    <n v="-20935.282779999998"/>
    <n v="35255452.915749952"/>
    <n v="34225193.414999902"/>
    <n v="145.54400000000001"/>
    <n v="139.161"/>
    <n v="0"/>
    <n v="0"/>
    <n v="-1.0000000000000001E-5"/>
    <n v="1062.2721100000001"/>
    <n v="0"/>
    <n v="2308.3892900000001"/>
    <n v="0"/>
    <n v="0"/>
    <n v="0"/>
    <n v="0"/>
    <n v="0"/>
    <n v="0"/>
    <s v="Otros Riesgos Catastroficos"/>
    <s v="Daños Sin Autos"/>
    <s v="Riesgos Catastroficos"/>
    <x v="47"/>
    <x v="1"/>
    <n v="7289032.4006400006"/>
    <n v="8503254.3343199994"/>
    <n v="299929338.30901009"/>
    <n v="286204877.29896003"/>
    <n v="288421232.45699012"/>
    <n v="276418493.85822004"/>
    <n v="0"/>
    <n v="0"/>
    <n v="0"/>
    <n v="955.26211999999998"/>
    <n v="3503206.4428000003"/>
    <n v="4249434.8529399997"/>
    <m/>
    <m/>
    <m/>
    <m/>
    <m/>
    <m/>
    <m/>
    <m/>
    <m/>
    <m/>
    <m/>
    <m/>
    <m/>
    <m/>
    <m/>
    <n v="0"/>
    <m/>
    <n v="0"/>
    <m/>
    <n v="0"/>
    <m/>
    <m/>
    <m/>
    <m/>
    <m/>
    <n v="-100.00000094137837"/>
    <m/>
    <m/>
    <n v="46.017892848567158"/>
    <s v="Grandes"/>
    <n v="2025"/>
    <n v="1"/>
    <d v="2026-05-08T00:00:00"/>
    <n v="1.0458677359317625"/>
    <s v="58 Otros Riesgos Catastroficos"/>
    <m/>
    <m/>
    <n v="-100"/>
    <n v="-100"/>
    <n v="-4.4256983557370631E-10"/>
    <m/>
    <m/>
    <m/>
    <m/>
    <m/>
    <n v="4.6897814616855776E-7"/>
    <m/>
    <x v="47"/>
    <x v="0"/>
  </r>
  <r>
    <n v="2026"/>
    <n v="3"/>
    <n v="74"/>
    <x v="13"/>
    <s v="Agricola y de Animales"/>
    <n v="46"/>
    <s v="25fc0e7096fc653718202dc30b0c580b8ab87eac11a700cba03a7c021bc35b0c"/>
    <s v="776dae374cac039d62ec9a353119108ad2c4887d941bedca3f0ebe3c3de89ab1"/>
    <x v="0"/>
    <n v="97601.368879999995"/>
    <n v="96173.9758"/>
    <n v="100656.77232999999"/>
    <n v="96185.351479999998"/>
    <n v="17521.97379"/>
    <n v="3204.9644599999992"/>
    <n v="55716.898000000001"/>
    <n v="44261.637910000005"/>
    <n v="35255452.915749952"/>
    <n v="34225193.414999902"/>
    <n v="145.54400000000001"/>
    <n v="139.161"/>
    <n v="4959.0905199999997"/>
    <n v="-4008.9776700000002"/>
    <n v="15659.00685"/>
    <n v="6831.5200599999998"/>
    <n v="77740.087310000003"/>
    <n v="139635.87744000001"/>
    <n v="0"/>
    <n v="0"/>
    <n v="0"/>
    <n v="0"/>
    <n v="0"/>
    <n v="0"/>
    <s v="Agricola y de Animales"/>
    <s v="Daños Sin Autos"/>
    <s v="Agricola y de Animales"/>
    <x v="48"/>
    <x v="1"/>
    <n v="7289032.4006400006"/>
    <n v="8503254.3343199994"/>
    <n v="299929338.30901009"/>
    <n v="286204877.29896003"/>
    <n v="288421232.45699012"/>
    <n v="276418493.85822004"/>
    <n v="168077.99153999999"/>
    <n v="161647.23272"/>
    <n v="56611.31899"/>
    <n v="36131.574989999994"/>
    <n v="97601.368879999995"/>
    <n v="96173.9758"/>
    <n v="58.069095177623161"/>
    <n v="59.496209233961572"/>
    <n v="1427.3930799999944"/>
    <n v="1.4841780930096471"/>
    <n v="100"/>
    <n v="100"/>
    <n v="1.3390168065576205"/>
    <n v="1.1310255111602632"/>
    <n v="3.2541454407318968E-2"/>
    <n v="3.3839869571514462E-2"/>
    <n v="3.3603192477932468E-2"/>
    <n v="3.4792887573336304E-2"/>
    <m/>
    <m/>
    <m/>
    <n v="0"/>
    <m/>
    <n v="0"/>
    <m/>
    <n v="0"/>
    <m/>
    <n v="446.71351301037527"/>
    <n v="17.95259020551557"/>
    <n v="3.3324653923686482"/>
    <n v="30.951361145807493"/>
    <n v="129.21702216300014"/>
    <n v="-44.326566542037838"/>
    <n v="20.142769826791437"/>
    <n v="4.8923816609634789"/>
    <s v="Grandes"/>
    <n v="2025"/>
    <n v="1"/>
    <d v="2026-05-08T00:00:00"/>
    <n v="1.0458677359317625"/>
    <s v="59 Agricola y de Animales"/>
    <n v="1.4841780930096471"/>
    <n v="-2.9665275957695627"/>
    <n v="446.71351301037527"/>
    <n v="422.73676128206478"/>
    <n v="2.8550696135017675E-4"/>
    <n v="0.33720198147478581"/>
    <m/>
    <m/>
    <m/>
    <m/>
    <n v="2.722663027119934E-4"/>
    <n v="0.35397989132113344"/>
    <x v="48"/>
    <x v="0"/>
  </r>
  <r>
    <n v="2026"/>
    <n v="3"/>
    <n v="9"/>
    <x v="16"/>
    <s v="AyA Agricola"/>
    <n v="9"/>
    <s v="19581e27de7ced00ff1ce50b2047e7a567c76b1cbaebabe5ef03f7c3017bb5b7"/>
    <s v="776dae374cac039d62ec9a353119108ad2c4887d941bedca3f0ebe3c3de89ab1"/>
    <x v="0"/>
    <n v="38819.748960000004"/>
    <n v="34164.748509999998"/>
    <n v="183980.72542999999"/>
    <n v="212578.94296000001"/>
    <n v="22055.718690000009"/>
    <n v="22372.799970000007"/>
    <n v="162697.13448999997"/>
    <n v="124695.21555999995"/>
    <n v="35255452.915749952"/>
    <n v="34225193.414999902"/>
    <n v="145.54400000000001"/>
    <n v="139.161"/>
    <n v="0"/>
    <n v="0"/>
    <n v="8620.2974300000005"/>
    <n v="12698.993339999999"/>
    <n v="20039.50489"/>
    <n v="30118.129519999999"/>
    <n v="0"/>
    <n v="0"/>
    <n v="0"/>
    <n v="0"/>
    <n v="0"/>
    <n v="0"/>
    <s v="AyA Agricola"/>
    <s v="Daños Sin Autos"/>
    <s v="Agricola y de Animales"/>
    <x v="49"/>
    <x v="1"/>
    <n v="1238800.9948"/>
    <n v="975839.53787999996"/>
    <n v="299929338.30901009"/>
    <n v="286204877.29896003"/>
    <n v="288421232.45699012"/>
    <n v="276418493.85822004"/>
    <n v="69803.324380000005"/>
    <n v="54036.03168"/>
    <n v="43121.997350000005"/>
    <n v="31120.674730000006"/>
    <n v="39865.148139999998"/>
    <n v="34560.879990000001"/>
    <n v="55.613037494705061"/>
    <n v="63.225865127037395"/>
    <n v="4655.0004500000068"/>
    <n v="13.625156493212565"/>
    <n v="97.377661368951351"/>
    <n v="98.853815411775912"/>
    <n v="3.1336549714562763"/>
    <n v="3.5010621299709292"/>
    <n v="1.294296489261912E-2"/>
    <n v="1.3459393619985613E-2"/>
    <n v="1.1937165024030198E-2"/>
    <n v="1.2359791138838816E-2"/>
    <m/>
    <m/>
    <m/>
    <n v="0"/>
    <m/>
    <n v="0"/>
    <m/>
    <n v="0"/>
    <m/>
    <n v="-1.417262391945473"/>
    <n v="56.815716950478723"/>
    <n v="65.485042172786677"/>
    <n v="51.147256726038471"/>
    <n v="-32.118261666873181"/>
    <n v="-33.463647280310916"/>
    <n v="43.016519007421451"/>
    <n v="42.163950890666072"/>
    <s v="Grandes"/>
    <n v="2025"/>
    <n v="1"/>
    <d v="2026-05-08T00:00:00"/>
    <n v="1.0458677359317625"/>
    <s v="60 AyA Agricola"/>
    <n v="13.625156493212565"/>
    <n v="8.6419941924912909"/>
    <n v="-1.4172623919454745"/>
    <n v="-5.7407220615451262"/>
    <n v="5.218504095512805E-4"/>
    <n v="0.30928099393874714"/>
    <m/>
    <m/>
    <m/>
    <m/>
    <n v="6.0173489979061575E-4"/>
    <n v="0.39975100210623232"/>
    <x v="49"/>
    <x v="0"/>
  </r>
  <r>
    <n v="2026"/>
    <n v="3"/>
    <n v="74"/>
    <x v="13"/>
    <s v="AyA Otros"/>
    <n v="46"/>
    <s v="25fc0e7096fc653718202dc30b0c580b8ab87eac11a700cba03a7c021bc35b0c"/>
    <s v="776dae374cac039d62ec9a353119108ad2c4887d941bedca3f0ebe3c3de89ab1"/>
    <x v="0"/>
    <n v="0"/>
    <n v="0"/>
    <n v="0"/>
    <n v="0"/>
    <n v="-292.3535"/>
    <n v="-314.82585"/>
    <n v="-575.54347999999993"/>
    <n v="-93.575030000000055"/>
    <n v="35455860.883000001"/>
    <n v="34225193.414999902"/>
    <n v="145.54400000000001"/>
    <n v="139.161"/>
    <n v="-292.3535"/>
    <n v="-315.12202000000002"/>
    <n v="1551.8833999999999"/>
    <n v="-314.82585"/>
    <n v="1510.7631299999998"/>
    <n v="3083.9124100000004"/>
    <n v="0"/>
    <n v="0"/>
    <n v="0"/>
    <n v="0"/>
    <n v="0"/>
    <n v="0"/>
    <s v="AyA Otros"/>
    <s v="Daños Sin Autos"/>
    <s v="Agricola y de Animales"/>
    <x v="50"/>
    <x v="1"/>
    <n v="7289032.4006400006"/>
    <n v="8503254.3343199994"/>
    <n v="299929338.30901009"/>
    <n v="286204877.29896003"/>
    <n v="288421232.45699012"/>
    <n v="276418493.85822004"/>
    <n v="0"/>
    <n v="3.5"/>
    <n v="-293.17885000000001"/>
    <n v="-315.63553999999999"/>
    <n v="97601.368879999995"/>
    <n v="96173.9758"/>
    <m/>
    <m/>
    <m/>
    <m/>
    <m/>
    <m/>
    <m/>
    <m/>
    <m/>
    <m/>
    <m/>
    <m/>
    <m/>
    <m/>
    <m/>
    <n v="0"/>
    <m/>
    <n v="0"/>
    <m/>
    <n v="0"/>
    <m/>
    <n v="-7.1380256735588894"/>
    <m/>
    <m/>
    <n v="99.718482421225133"/>
    <n v="-592.93391886339703"/>
    <n v="-51.011477333106249"/>
    <n v="102.72182112360659"/>
    <n v="-10.208650835190223"/>
    <s v="Grandes"/>
    <n v="2025"/>
    <n v="1"/>
    <d v="2026-05-08T00:00:00"/>
    <n v="1.0458677359317625"/>
    <s v="61 AyA Otros"/>
    <m/>
    <m/>
    <n v="-7.1380256735588912"/>
    <n v="-11.210594670739626"/>
    <n v="0"/>
    <m/>
    <m/>
    <m/>
    <m/>
    <m/>
    <n v="0"/>
    <m/>
    <x v="50"/>
    <x v="0"/>
  </r>
  <r>
    <n v="2026"/>
    <n v="3"/>
    <n v="9"/>
    <x v="16"/>
    <s v="AyA Otros"/>
    <n v="9"/>
    <s v="19581e27de7ced00ff1ce50b2047e7a567c76b1cbaebabe5ef03f7c3017bb5b7"/>
    <s v="776dae374cac039d62ec9a353119108ad2c4887d941bedca3f0ebe3c3de89ab1"/>
    <x v="0"/>
    <n v="0"/>
    <n v="3.5"/>
    <n v="0"/>
    <n v="3.5"/>
    <n v="0"/>
    <n v="7.3899999999999999E-3"/>
    <n v="-5.5999999999999832E-4"/>
    <n v="7.3899999999999999E-3"/>
    <n v="35255452.915749952"/>
    <n v="34225193.414999902"/>
    <n v="145.54400000000001"/>
    <n v="139.161"/>
    <n v="0"/>
    <n v="0"/>
    <n v="0"/>
    <n v="7.3899999999999999E-3"/>
    <n v="0"/>
    <n v="1.75"/>
    <n v="0"/>
    <n v="0"/>
    <n v="0"/>
    <n v="0"/>
    <n v="0"/>
    <n v="0"/>
    <s v="AyA Otros"/>
    <s v="Daños Sin Autos"/>
    <s v="Agricola y de Animales"/>
    <x v="50"/>
    <x v="1"/>
    <n v="1238800.9948"/>
    <n v="975839.53787999996"/>
    <n v="299929338.30901009"/>
    <n v="286204877.29896003"/>
    <n v="288421232.45699012"/>
    <n v="276418493.85822004"/>
    <n v="0"/>
    <n v="3.5"/>
    <n v="-293.17885000000001"/>
    <n v="-315.63553999999999"/>
    <n v="39865.148139999998"/>
    <n v="34560.879990000001"/>
    <m/>
    <n v="100"/>
    <m/>
    <m/>
    <m/>
    <n v="1.0127056952868982E-2"/>
    <m/>
    <n v="3.5866552482631612E-4"/>
    <m/>
    <m/>
    <n v="1.2229001940955803E-6"/>
    <n v="1.2661960316574231E-6"/>
    <m/>
    <m/>
    <m/>
    <n v="0"/>
    <m/>
    <n v="0"/>
    <m/>
    <n v="0"/>
    <m/>
    <m/>
    <m/>
    <n v="0.21114285714285713"/>
    <m/>
    <m/>
    <m/>
    <m/>
    <n v="0.42228571428571426"/>
    <s v="Grandes"/>
    <n v="2025"/>
    <n v="1"/>
    <d v="2026-05-08T00:00:00"/>
    <n v="1.0458677359317625"/>
    <s v="61 AyA Otros"/>
    <m/>
    <n v="-100"/>
    <n v="-100"/>
    <n v="-100"/>
    <n v="0"/>
    <m/>
    <m/>
    <m/>
    <m/>
    <m/>
    <n v="9.9072472557333419E-9"/>
    <n v="1"/>
    <x v="50"/>
    <x v="0"/>
  </r>
  <r>
    <n v="2026"/>
    <n v="3"/>
    <n v="123"/>
    <x v="18"/>
    <s v="AyA Otros"/>
    <n v="236"/>
    <s v="9a049b03f6fc40bfcf2f136320359257ed4af8513f71aa6fef47f17059bbae23"/>
    <s v="776dae374cac039d62ec9a353119108ad2c4887d941bedca3f0ebe3c3de89ab1"/>
    <x v="0"/>
    <n v="0"/>
    <n v="0"/>
    <n v="87.405000000000001"/>
    <n v="87.405000000000001"/>
    <n v="-0.82535000000000003"/>
    <n v="-0.81708000000000003"/>
    <n v="-9.4709999999999989E-2"/>
    <n v="-1.43049"/>
    <n v="35255452.915749952"/>
    <n v="34225193.414999902"/>
    <n v="145.54400000000001"/>
    <n v="139.161"/>
    <n v="0"/>
    <n v="0"/>
    <n v="-0.82535000000000003"/>
    <n v="-1.66591"/>
    <n v="4.3061300000000005"/>
    <n v="4.4082400000000002"/>
    <n v="0"/>
    <n v="0"/>
    <n v="0"/>
    <n v="0"/>
    <n v="0"/>
    <n v="0"/>
    <s v="AyA Otros"/>
    <s v="Daños Sin Autos"/>
    <s v="Agricola y de Animales"/>
    <x v="50"/>
    <x v="1"/>
    <n v="19365.913530000002"/>
    <n v="9874.2959800000008"/>
    <n v="299929338.30901009"/>
    <n v="286204877.29896003"/>
    <n v="288421232.45699012"/>
    <n v="276418493.85822004"/>
    <n v="0"/>
    <n v="3.5"/>
    <n v="-293.17885000000001"/>
    <n v="-315.63553999999999"/>
    <n v="19365.913530000002"/>
    <n v="9874.2959800000008"/>
    <m/>
    <m/>
    <m/>
    <m/>
    <m/>
    <m/>
    <m/>
    <m/>
    <m/>
    <m/>
    <m/>
    <m/>
    <m/>
    <m/>
    <m/>
    <n v="0"/>
    <m/>
    <n v="0"/>
    <m/>
    <n v="0"/>
    <m/>
    <n v="1.0121407940471006"/>
    <m/>
    <m/>
    <n v="0.28151757877486727"/>
    <n v="-50.456507254293449"/>
    <n v="-2.3163439377166362"/>
    <n v="-19.166862124459779"/>
    <n v="-37.790819011669051"/>
    <s v="Grandes"/>
    <n v="2025"/>
    <n v="1"/>
    <d v="2026-05-08T00:00:00"/>
    <n v="1.0458677359317625"/>
    <s v="61 AyA Otros"/>
    <m/>
    <m/>
    <n v="1.0121407940470946"/>
    <n v="-3.4178631545073106"/>
    <n v="2.4791909554777802E-7"/>
    <m/>
    <m/>
    <m/>
    <m/>
    <m/>
    <n v="2.4741227039639225E-7"/>
    <m/>
    <x v="50"/>
    <x v="0"/>
  </r>
  <r>
    <n v="2026"/>
    <n v="3"/>
    <n v="74"/>
    <x v="13"/>
    <s v="AyA Pecuario"/>
    <n v="46"/>
    <s v="25fc0e7096fc653718202dc30b0c580b8ab87eac11a700cba03a7c021bc35b0c"/>
    <s v="776dae374cac039d62ec9a353119108ad2c4887d941bedca3f0ebe3c3de89ab1"/>
    <x v="0"/>
    <n v="96886.677890000006"/>
    <n v="95592.311959999992"/>
    <n v="98475.640040000013"/>
    <n v="95603.687639999989"/>
    <n v="11655.374740000001"/>
    <n v="3862.25677"/>
    <n v="36358.007230000003"/>
    <n v="26021.793389999999"/>
    <n v="35255452.915749952"/>
    <n v="34225193.414999902"/>
    <n v="145.54400000000001"/>
    <n v="139.161"/>
    <n v="-862.27314999999999"/>
    <n v="-2046.63336"/>
    <n v="6324.8536799999993"/>
    <n v="-4.6260399999999997"/>
    <n v="18820.3848"/>
    <n v="44226.309259999995"/>
    <n v="0"/>
    <n v="0"/>
    <n v="0"/>
    <n v="0"/>
    <n v="0"/>
    <n v="0"/>
    <s v="AyA Pecuario"/>
    <s v="Daños Sin Autos"/>
    <s v="Agricola y de Animales"/>
    <x v="51"/>
    <x v="1"/>
    <n v="7289032.4006400006"/>
    <n v="8503254.3343199994"/>
    <n v="299929338.30901009"/>
    <n v="286204877.29896003"/>
    <n v="288421232.45699012"/>
    <n v="276418493.85822004"/>
    <n v="98274.667159999997"/>
    <n v="107607.70103999999"/>
    <n v="13782.50049"/>
    <n v="5326.5358000000006"/>
    <n v="97601.368879999995"/>
    <n v="96173.9758"/>
    <n v="98.587642868593775"/>
    <n v="88.834080680216715"/>
    <n v="1294.3659300000145"/>
    <n v="1.3540481482879452"/>
    <n v="99.267744911571171"/>
    <n v="99.395196221055045"/>
    <n v="1.3292117878566851"/>
    <n v="1.1241850261279343"/>
    <n v="3.2303167951572634E-2"/>
    <n v="3.3592075404659368E-2"/>
    <n v="3.3399959099979788E-2"/>
    <n v="3.4582458874488686E-2"/>
    <m/>
    <m/>
    <m/>
    <n v="0"/>
    <m/>
    <n v="0"/>
    <m/>
    <n v="0"/>
    <m/>
    <n v="201.77627832858977"/>
    <n v="12.029904413930772"/>
    <n v="4.040342461448299"/>
    <n v="84.566474337923282"/>
    <n v="-136822.84891613561"/>
    <n v="-57.445273831560954"/>
    <n v="33.606399376063763"/>
    <n v="-1.0459927761107508E-2"/>
    <s v="Grandes"/>
    <n v="2025"/>
    <n v="1"/>
    <d v="2026-05-08T00:00:00"/>
    <n v="1.0458677359317625"/>
    <s v="62 AyA Pecuario"/>
    <n v="1.3540481482879452"/>
    <n v="-3.0909505416650753"/>
    <n v="201.77627832858977"/>
    <n v="188.54153155392788"/>
    <n v="2.793203090464545E-4"/>
    <n v="0.97195233263853886"/>
    <m/>
    <m/>
    <m/>
    <m/>
    <n v="2.7061982057410789E-4"/>
    <n v="0.78914938902992537"/>
    <x v="51"/>
    <x v="0"/>
  </r>
  <r>
    <n v="2026"/>
    <n v="3"/>
    <n v="3"/>
    <x v="19"/>
    <s v="Diversos"/>
    <n v="3"/>
    <s v="4e07408562bedb8b60ce05c1decfe3ad16b72230967de01f640b7e4729b49fce"/>
    <s v="776dae374cac039d62ec9a353119108ad2c4887d941bedca3f0ebe3c3de89ab1"/>
    <x v="0"/>
    <n v="1434017.7532200001"/>
    <n v="1286833.6792899999"/>
    <n v="5537687.1259599999"/>
    <n v="4620404.2487300001"/>
    <n v="140681.07819000003"/>
    <n v="301465.8211900001"/>
    <n v="445697.66252999991"/>
    <n v="1767306.7345500004"/>
    <n v="35255452.915749952"/>
    <n v="34225193.414999902"/>
    <n v="145.54400000000001"/>
    <n v="139.161"/>
    <n v="0"/>
    <n v="0"/>
    <n v="-8357.5151100000003"/>
    <n v="-2479.5785099999998"/>
    <n v="17229.71991"/>
    <n v="14886.58929"/>
    <n v="0"/>
    <n v="0"/>
    <n v="0"/>
    <n v="0"/>
    <n v="0"/>
    <n v="0"/>
    <s v="Diversos"/>
    <s v="Daños Sin Autos"/>
    <s v="Diversos"/>
    <x v="52"/>
    <x v="1"/>
    <n v="7955018.5177499996"/>
    <n v="7215896.8496199995"/>
    <n v="299929338.30901009"/>
    <n v="286204877.29896003"/>
    <n v="288421232.45699012"/>
    <n v="276418493.85822004"/>
    <n v="9670459.9122499991"/>
    <n v="9643676.3713200018"/>
    <n v="1771524.9683199998"/>
    <n v="2144854.7040200005"/>
    <n v="1434017.7532200001"/>
    <n v="1286833.6792899999"/>
    <n v="14.828847502934853"/>
    <n v="13.34380820904571"/>
    <n v="147184.07393000019"/>
    <n v="11.437692088631678"/>
    <n v="100"/>
    <n v="100"/>
    <n v="18.026579699598212"/>
    <n v="17.83331588723814"/>
    <n v="0.47811853328685222"/>
    <n v="0.49719562634274617"/>
    <n v="0.44961975890642025"/>
    <n v="0.46553819946289116"/>
    <m/>
    <m/>
    <m/>
    <n v="0"/>
    <m/>
    <n v="0"/>
    <m/>
    <n v="0"/>
    <m/>
    <n v="-53.334319083112511"/>
    <n v="9.8102745153683895"/>
    <n v="23.426945225456912"/>
    <n v="7.9412416254800471"/>
    <n v="237.05386122256726"/>
    <n v="15.739875497028644"/>
    <n v="-48.50638985227706"/>
    <n v="-16.656458116068574"/>
    <s v="Grandes"/>
    <n v="2025"/>
    <n v="1"/>
    <d v="2026-05-08T00:00:00"/>
    <n v="1.0458677359317625"/>
    <s v="63 Diversos"/>
    <n v="11.437692088631678"/>
    <n v="6.5504635625382805"/>
    <n v="-53.334319083112511"/>
    <n v="-55.380896346981125"/>
    <n v="1.570732090492051E-2"/>
    <n v="2.1989471826529723E-2"/>
    <m/>
    <m/>
    <m/>
    <m/>
    <n v="1.3078710661031135E-2"/>
    <n v="1.7805721751979569E-2"/>
    <x v="52"/>
    <x v="0"/>
  </r>
  <r>
    <n v="2026"/>
    <n v="3"/>
    <n v="79"/>
    <x v="1"/>
    <s v="Miscelaneos"/>
    <n v="51"/>
    <s v="031b4af5197ec30a926f48cf40e11a7dbc470048a21e4003b7a3c07c5dab1baa"/>
    <s v="776dae374cac039d62ec9a353119108ad2c4887d941bedca3f0ebe3c3de89ab1"/>
    <x v="0"/>
    <n v="866997.64648"/>
    <n v="838693.26007000008"/>
    <n v="3382396.9155799998"/>
    <n v="3021856.2661600001"/>
    <n v="50724.519869999996"/>
    <n v="58404.025970000002"/>
    <n v="425353.95329999999"/>
    <n v="290468.49242000002"/>
    <n v="35255452.915749952"/>
    <n v="34225193.414999902"/>
    <n v="145.54400000000001"/>
    <n v="139.161"/>
    <n v="0"/>
    <n v="0"/>
    <n v="50724.519869999996"/>
    <n v="76140.087670000008"/>
    <n v="888228.95166999998"/>
    <n v="811718.30874000001"/>
    <n v="0"/>
    <n v="0"/>
    <n v="0"/>
    <n v="0"/>
    <n v="0"/>
    <n v="0"/>
    <s v="Miscelaneos"/>
    <s v="Daños Sin Autos"/>
    <s v="Diversos"/>
    <x v="53"/>
    <x v="1"/>
    <n v="29465273.395770002"/>
    <n v="25064503.866439998"/>
    <n v="299929338.30901009"/>
    <n v="286204877.29896003"/>
    <n v="288421232.45699012"/>
    <n v="276418493.85822004"/>
    <n v="4681296.8725100001"/>
    <n v="4825169.1077200007"/>
    <n v="696171.22916999983"/>
    <n v="802925.30443000002"/>
    <n v="887294.38855999999"/>
    <n v="859352.24887000001"/>
    <n v="18.520458541548049"/>
    <n v="17.38163453645879"/>
    <n v="28304.386409999919"/>
    <n v="3.3748198247876227"/>
    <n v="97.712513192725154"/>
    <n v="97.595981295543794"/>
    <n v="2.9424388324340649"/>
    <n v="3.3461394829081956"/>
    <n v="0.28906730210792281"/>
    <n v="0.30060118636005351"/>
    <n v="0.2930394715789309"/>
    <n v="0.30341430790813179"/>
    <m/>
    <m/>
    <m/>
    <n v="0"/>
    <m/>
    <n v="0"/>
    <m/>
    <n v="0"/>
    <m/>
    <n v="-13.148932753274034"/>
    <n v="5.8505948748466547"/>
    <n v="6.963693253612818"/>
    <n v="7.2862131821327321"/>
    <n v="-33.380008583854057"/>
    <n v="9.4257628670178164"/>
    <n v="5.7107483126541307"/>
    <n v="9.3801121460706511"/>
    <s v="Grandes"/>
    <n v="2025"/>
    <n v="1"/>
    <d v="2026-05-08T00:00:00"/>
    <n v="1.0458677359317625"/>
    <s v="64 Miscelaneos"/>
    <n v="3.3748198247876227"/>
    <n v="-1.1588021379289497"/>
    <n v="-13.148932753274039"/>
    <n v="-16.957886487099216"/>
    <n v="9.593968126470882E-3"/>
    <n v="3.430073845892001E-2"/>
    <m/>
    <m/>
    <m/>
    <m/>
    <n v="8.5537934857526487E-3"/>
    <n v="3.0212121915901696E-2"/>
    <x v="53"/>
    <x v="0"/>
  </r>
  <r>
    <n v="2026"/>
    <n v="3"/>
    <n v="3"/>
    <x v="19"/>
    <s v="Tecnicos"/>
    <n v="3"/>
    <s v="4e07408562bedb8b60ce05c1decfe3ad16b72230967de01f640b7e4729b49fce"/>
    <s v="776dae374cac039d62ec9a353119108ad2c4887d941bedca3f0ebe3c3de89ab1"/>
    <x v="0"/>
    <n v="1414825.97652"/>
    <n v="1269374.51526"/>
    <n v="5458220.3590300009"/>
    <n v="4528225.8275699997"/>
    <n v="138084.19295000003"/>
    <n v="306746.30700000015"/>
    <n v="428113.85919999995"/>
    <n v="1745333.2840600009"/>
    <n v="35255452.915749952"/>
    <n v="34225193.414999902"/>
    <n v="145.54400000000001"/>
    <n v="139.161"/>
    <n v="0"/>
    <n v="0"/>
    <n v="-9747.7462500000001"/>
    <n v="1589.0840700000001"/>
    <n v="5491.6671900000001"/>
    <n v="4651.7900300000001"/>
    <n v="0"/>
    <n v="0"/>
    <n v="0"/>
    <n v="0"/>
    <n v="0"/>
    <n v="0"/>
    <s v="Tecnicos"/>
    <s v="Daños Sin Autos"/>
    <s v="Diversos"/>
    <x v="54"/>
    <x v="1"/>
    <n v="7955018.5177499996"/>
    <n v="7215896.8496199995"/>
    <n v="299929338.30901009"/>
    <n v="286204877.29896003"/>
    <n v="288421232.45699012"/>
    <n v="276418493.85822004"/>
    <n v="4989163.0397400009"/>
    <n v="4818507.2636000002"/>
    <n v="1075353.7391499998"/>
    <n v="1341929.3995900003"/>
    <n v="1434017.7532200001"/>
    <n v="1286833.6792899999"/>
    <n v="28.357982396055963"/>
    <n v="26.343729412822874"/>
    <n v="145451.46126000001"/>
    <n v="11.458514371561002"/>
    <n v="98.66167788669938"/>
    <n v="98.643246263213072"/>
    <n v="17.785325997206726"/>
    <n v="17.591361707545019"/>
    <n v="0.47171976722808573"/>
    <n v="0.49054154732903771"/>
    <n v="0.44351952602612493"/>
    <n v="0.45922199254550777"/>
    <m/>
    <m/>
    <m/>
    <n v="0"/>
    <m/>
    <n v="0"/>
    <m/>
    <n v="0"/>
    <m/>
    <n v="-54.984236224235957"/>
    <n v="9.7598005155122394"/>
    <n v="24.165154043381023"/>
    <n v="12.840815809981464"/>
    <n v="-713.41916604827577"/>
    <n v="18.054924117028559"/>
    <n v="-177.50067352497373"/>
    <n v="34.160700714172179"/>
    <s v="Grandes"/>
    <n v="2025"/>
    <n v="1"/>
    <d v="2026-05-08T00:00:00"/>
    <n v="1.0458677359317625"/>
    <s v="65 Tecnicos"/>
    <n v="11.458514371561002"/>
    <n v="6.5703726602319685"/>
    <n v="-54.984236224235957"/>
    <n v="-56.9584544687579"/>
    <n v="1.5481918136390202E-2"/>
    <n v="8.0417516557501997E-2"/>
    <m/>
    <m/>
    <m/>
    <m/>
    <n v="1.2817786543866779E-2"/>
    <n v="6.9399207937602903E-2"/>
    <x v="54"/>
    <x v="0"/>
  </r>
  <r>
    <n v="2026"/>
    <n v="3"/>
    <n v="59"/>
    <x v="30"/>
    <s v="Credito"/>
    <n v="209"/>
    <s v="83f814f7a92e365cbd79f9addceed185761a8d38a06a2d4350bb1fe4b7632b34"/>
    <s v="776dae374cac039d62ec9a353119108ad2c4887d941bedca3f0ebe3c3de89ab1"/>
    <x v="0"/>
    <n v="195949.82753000001"/>
    <n v="181988.00256999998"/>
    <n v="626229.61193999997"/>
    <n v="643446.95626000001"/>
    <n v="79935.664850000001"/>
    <n v="65732.941050000009"/>
    <n v="655038.81276999996"/>
    <n v="237657.57664000004"/>
    <n v="35255452.915749952"/>
    <n v="34225193.414999902"/>
    <n v="145.54400000000001"/>
    <n v="139.161"/>
    <n v="297.93732"/>
    <n v="388.20134999999999"/>
    <n v="6295.6526399999993"/>
    <n v="8399.8496699999996"/>
    <n v="4438.5960599999999"/>
    <n v="7618.94542"/>
    <n v="0"/>
    <n v="0"/>
    <n v="0"/>
    <n v="0"/>
    <n v="0"/>
    <n v="0"/>
    <s v="Credito"/>
    <s v="Daños Sin Autos"/>
    <s v="Credito"/>
    <x v="55"/>
    <x v="1"/>
    <n v="195949.82753000001"/>
    <n v="181988.00256999998"/>
    <n v="299929338.30901009"/>
    <n v="286204877.29896003"/>
    <n v="288421232.45699012"/>
    <n v="276418493.85822004"/>
    <n v="481212.63976000005"/>
    <n v="862800.46577999997"/>
    <n v="231353.01848999999"/>
    <n v="205317.67123000004"/>
    <n v="195949.82753000001"/>
    <n v="181988.00256999998"/>
    <n v="40.720008441118253"/>
    <n v="21.092710283307142"/>
    <n v="13961.824960000027"/>
    <n v="7.6718381227519394"/>
    <n v="100"/>
    <n v="100"/>
    <n v="100"/>
    <n v="100"/>
    <n v="6.5331997408042006E-2"/>
    <n v="6.7938766456529992E-2"/>
    <n v="6.3586618190262845E-2"/>
    <n v="6.5837853332398541E-2"/>
    <m/>
    <m/>
    <m/>
    <n v="0"/>
    <m/>
    <n v="0"/>
    <m/>
    <n v="0"/>
    <m/>
    <n v="21.606706733533553"/>
    <n v="40.793944989699881"/>
    <n v="36.119381564571242"/>
    <n v="34.551381854330607"/>
    <n v="-25.050412955783298"/>
    <n v="-41.74264527019016"/>
    <n v="141.83882819920314"/>
    <n v="110.24950576427675"/>
    <s v="Grandes"/>
    <n v="2025"/>
    <n v="1"/>
    <d v="2026-05-08T00:00:00"/>
    <n v="1.0458677359317625"/>
    <s v="66 Credito"/>
    <n v="7.6718381227519394"/>
    <n v="2.949765466115271"/>
    <n v="21.606706733533553"/>
    <n v="16.273504340579215"/>
    <n v="1.7762631313700677E-3"/>
    <n v="0.16581190874447418"/>
    <m/>
    <m/>
    <m/>
    <m/>
    <n v="1.8213680261762451E-3"/>
    <n v="4.4490242709553089E-2"/>
    <x v="55"/>
    <x v="0"/>
  </r>
  <r>
    <n v="2026"/>
    <n v="3"/>
    <n v="603"/>
    <x v="21"/>
    <s v="Credito a la Vivienda"/>
    <n v="242"/>
    <s v="14063697603e22d600d336bee6cff12c8be93509ce84a0642918d89b2aef1753"/>
    <s v="776dae374cac039d62ec9a353119108ad2c4887d941bedca3f0ebe3c3de89ab1"/>
    <x v="0"/>
    <n v="116358.10838999999"/>
    <n v="133660.96544"/>
    <n v="458893.46056999994"/>
    <n v="483073.70987000002"/>
    <n v="24600.932710000001"/>
    <n v="60649.533640000001"/>
    <n v="175891.36550999997"/>
    <n v="152911.05955999999"/>
    <n v="35255452.915749952"/>
    <n v="34225193.414999902"/>
    <n v="145.54400000000001"/>
    <n v="139.161"/>
    <n v="0"/>
    <n v="0"/>
    <n v="25927.280780000001"/>
    <n v="54520.102450000006"/>
    <n v="169643.64679"/>
    <n v="159528.11379"/>
    <n v="0"/>
    <n v="0"/>
    <n v="0"/>
    <n v="0"/>
    <n v="0"/>
    <n v="0"/>
    <s v="Credito a la Vivienda"/>
    <s v="Daños Sin Autos"/>
    <s v="Credito a la Vivienda"/>
    <x v="56"/>
    <x v="1"/>
    <n v="116358.10838999999"/>
    <n v="133660.96544"/>
    <n v="299929338.30901009"/>
    <n v="286204877.29896003"/>
    <n v="288421232.45699012"/>
    <n v="276418493.85822004"/>
    <n v="159870.63198999999"/>
    <n v="175503.10756999999"/>
    <n v="59931.684230000006"/>
    <n v="92325.086949999997"/>
    <n v="116358.10838999999"/>
    <n v="133660.96544"/>
    <n v="72.782666173033121"/>
    <n v="76.15874572858425"/>
    <n v="-17302.857050000006"/>
    <n v="-12.945332987114478"/>
    <n v="100"/>
    <n v="100"/>
    <n v="100"/>
    <n v="100"/>
    <n v="3.8795173905301315E-2"/>
    <n v="4.0343114617038989E-2"/>
    <n v="4.6701148737022476E-2"/>
    <n v="4.8354566865036565E-2"/>
    <m/>
    <m/>
    <m/>
    <n v="0"/>
    <m/>
    <n v="0"/>
    <m/>
    <n v="0"/>
    <m/>
    <n v="-59.437556674343448"/>
    <n v="21.142430940476036"/>
    <n v="45.375651328229701"/>
    <n v="41.048291944522916"/>
    <n v="-52.444548680410641"/>
    <n v="6.3409092978532255"/>
    <n v="15.283378582455903"/>
    <n v="34.175858508406435"/>
    <s v="Grandes"/>
    <n v="2025"/>
    <n v="1"/>
    <d v="2026-05-08T00:00:00"/>
    <n v="1.0458677359317625"/>
    <s v="67 Credito a la Vivienda"/>
    <n v="-12.945332987114478"/>
    <n v="-16.763215823529919"/>
    <n v="-59.437556674343462"/>
    <n v="-61.216469413773908"/>
    <n v="1.3016240683862972E-3"/>
    <n v="0.52973164952551788"/>
    <m/>
    <m/>
    <m/>
    <m/>
    <n v="1.3674087675504237E-3"/>
    <n v="0.58001545509511498"/>
    <x v="56"/>
    <x v="0"/>
  </r>
  <r>
    <n v="2026"/>
    <n v="3"/>
    <n v="79"/>
    <x v="1"/>
    <s v="Total General"/>
    <n v="51"/>
    <s v="031b4af5197ec30a926f48cf40e11a7dbc470048a21e4003b7a3c07c5dab1baa"/>
    <s v="776dae374cac039d62ec9a353119108ad2c4887d941bedca3f0ebe3c3de89ab1"/>
    <x v="1"/>
    <n v="29465273.395770002"/>
    <n v="25064503.866439998"/>
    <n v="95485770.872659996"/>
    <n v="79203640.156009987"/>
    <n v="10636822.468970001"/>
    <n v="10892199.638819998"/>
    <n v="45267773.896699995"/>
    <n v="41823594.101959996"/>
    <n v="35255452.915749952"/>
    <n v="34225193.414999902"/>
    <n v="145.54400000000001"/>
    <n v="139.161"/>
    <n v="0"/>
    <n v="0"/>
    <n v="10444805.022969998"/>
    <n v="10763307.699170001"/>
    <n v="14801176.31122"/>
    <n v="11294161.285940001"/>
    <n v="21343278.735740002"/>
    <n v="17690698.422339998"/>
    <n v="1485262.3098499998"/>
    <n v="1418051.13846"/>
    <n v="732720.16324000002"/>
    <n v="622798.22369999997"/>
    <s v="Total General"/>
    <s v="Totales"/>
    <s v="Total General"/>
    <x v="0"/>
    <x v="1"/>
    <n v="29465273.395770002"/>
    <n v="25064503.866439998"/>
    <n v="299929338.30901009"/>
    <n v="286204877.29896003"/>
    <n v="288421232.45699012"/>
    <n v="276418493.85822004"/>
    <n v="299929338.30901009"/>
    <n v="286204877.29896003"/>
    <n v="142306587.69164005"/>
    <n v="131621014.33455998"/>
    <n v="29465273.395770002"/>
    <n v="25064503.866439998"/>
    <n v="9.8240717503309494"/>
    <n v="8.7575390409082576"/>
    <n v="4400769.529330004"/>
    <n v="17.557776338922039"/>
    <n v="100"/>
    <n v="100"/>
    <n v="100"/>
    <n v="100"/>
    <n v="9.8240717503309494"/>
    <n v="10.2160555742594"/>
    <n v="8.7575390409082576"/>
    <n v="9.0675929517567031"/>
    <n v="7.1161023646678156"/>
    <n v="0.49520407647476261"/>
    <n v="0.24429759601746456"/>
    <n v="3652580.3134000041"/>
    <n v="20.646897178392276"/>
    <n v="67211.171389999799"/>
    <n v="4.7396860075858083"/>
    <n v="109921.93954000005"/>
    <n v="17.649687387828706"/>
    <n v="-2.3445876711608249"/>
    <n v="36.099520700517274"/>
    <n v="43.456673616444725"/>
    <n v="7.4745819160660494"/>
    <n v="-2.9591523823532695"/>
    <n v="31.051575557415223"/>
    <n v="70.567398180726599"/>
    <n v="95.299752028237322"/>
    <s v="Grandes"/>
    <n v="2025"/>
    <n v="1"/>
    <d v="2026-05-08T00:00:00"/>
    <n v="1.0458677359317625"/>
    <s v="10 Total General"/>
    <n v="17.557776338922039"/>
    <n v="12.402144458725408"/>
    <n v="-2.3445876711608231"/>
    <n v="-6.6273784210026703"/>
    <n v="0.270839722583745"/>
    <n v="9.6512385755650604E-3"/>
    <n v="298789245.04922998"/>
    <n v="252125594.65781"/>
    <n v="0.84749796226770202"/>
    <n v="0.71367731593535011"/>
    <n v="0.22419715616563463"/>
    <n v="7.6694490053032327E-3"/>
    <x v="0"/>
    <x v="1"/>
  </r>
  <r>
    <n v="2026"/>
    <n v="3"/>
    <n v="79"/>
    <x v="1"/>
    <s v="Total General Sin Pensiones"/>
    <n v="51"/>
    <s v="031b4af5197ec30a926f48cf40e11a7dbc470048a21e4003b7a3c07c5dab1baa"/>
    <s v="776dae374cac039d62ec9a353119108ad2c4887d941bedca3f0ebe3c3de89ab1"/>
    <x v="1"/>
    <n v="29465273.395770002"/>
    <n v="25064503.866439998"/>
    <n v="95485770.872659996"/>
    <n v="79203640.156009987"/>
    <n v="10636822.468970001"/>
    <n v="10892199.638819998"/>
    <n v="45267773.896699995"/>
    <n v="41823594.101959996"/>
    <n v="35255452.915749952"/>
    <n v="34225193.414999902"/>
    <n v="145.54400000000001"/>
    <n v="139.161"/>
    <n v="0"/>
    <n v="0"/>
    <n v="10444805.022969998"/>
    <n v="10763307.699170001"/>
    <n v="14801176.31122"/>
    <n v="11294161.285940001"/>
    <n v="21343278.735740002"/>
    <n v="17690698.422339998"/>
    <n v="1485262.3098499998"/>
    <n v="1418051.13846"/>
    <n v="732720.16324000002"/>
    <n v="622798.22369999997"/>
    <s v="Total General Sin Pensiones"/>
    <s v="Totales"/>
    <s v="Total General Sin Pensiones"/>
    <x v="1"/>
    <x v="1"/>
    <n v="29465273.395770002"/>
    <n v="25064503.866439998"/>
    <n v="299929338.30901009"/>
    <n v="286204877.29896003"/>
    <n v="288421232.45699012"/>
    <n v="276418493.85822004"/>
    <n v="288421232.45699012"/>
    <n v="276418493.85822004"/>
    <n v="133101313.88157998"/>
    <n v="123282522.02188997"/>
    <n v="29465273.395770002"/>
    <n v="25064503.866439998"/>
    <n v="10.2160555742594"/>
    <n v="9.0675929517567031"/>
    <n v="4400769.529330004"/>
    <n v="17.557776338922039"/>
    <n v="100"/>
    <n v="100"/>
    <n v="100"/>
    <n v="100"/>
    <n v="9.8240717503309494"/>
    <n v="10.2160555742594"/>
    <n v="8.7575390409082576"/>
    <n v="9.0675929517567031"/>
    <n v="7.4000372836360961"/>
    <n v="0.51496288854929728"/>
    <n v="0.25404515367961494"/>
    <n v="3652580.3134000041"/>
    <n v="20.646897178392276"/>
    <n v="67211.171389999799"/>
    <n v="4.7396860075858083"/>
    <n v="109921.93954000005"/>
    <n v="17.649687387828706"/>
    <n v="-2.3445876711608249"/>
    <n v="36.099520700517274"/>
    <n v="43.456673616444725"/>
    <n v="7.9915232680825108"/>
    <n v="-2.9591523823532695"/>
    <n v="31.051575557415223"/>
    <n v="70.567398180726599"/>
    <n v="95.299752028237322"/>
    <s v="Grandes"/>
    <n v="2025"/>
    <n v="1"/>
    <d v="2026-05-08T00:00:00"/>
    <n v="1.0458677359317625"/>
    <s v="11 Total General Sin Pensiones"/>
    <n v="17.557776338922039"/>
    <n v="12.402144458725408"/>
    <n v="-2.3445876711608231"/>
    <n v="-6.6273784210026703"/>
    <n v="0.270839722583745"/>
    <n v="1.0436779149635656E-2"/>
    <m/>
    <m/>
    <m/>
    <m/>
    <n v="0.22419715616563463"/>
    <n v="8.2221241938747851E-3"/>
    <x v="1"/>
    <x v="1"/>
  </r>
  <r>
    <n v="2026"/>
    <n v="3"/>
    <n v="34"/>
    <x v="2"/>
    <s v="Vida Total"/>
    <n v="23"/>
    <s v="535fa30d7e25dd8a49f1536779734ec8286108d115da5045d77f3b4185d8f790"/>
    <s v="776dae374cac039d62ec9a353119108ad2c4887d941bedca3f0ebe3c3de89ab1"/>
    <x v="1"/>
    <n v="16606444.055989999"/>
    <n v="16384416.03607"/>
    <n v="55490340.464629993"/>
    <n v="55483956.345840007"/>
    <n v="9711715.7650499996"/>
    <n v="10159024.479280002"/>
    <n v="40223832.003959998"/>
    <n v="39222620.524530008"/>
    <n v="35255452.915749952"/>
    <n v="34225193.414999902"/>
    <n v="145.54400000000001"/>
    <n v="139.161"/>
    <n v="37825.603730000003"/>
    <n v="34190.33051"/>
    <n v="9633895.3929500002"/>
    <n v="10106431.747440001"/>
    <n v="13912144.141170001"/>
    <n v="12946193.085620001"/>
    <n v="2811445.3241900001"/>
    <n v="2138801.7174200001"/>
    <n v="11853016.257960001"/>
    <n v="11767676.74131"/>
    <n v="1941982.4738400001"/>
    <n v="2477937.5773399998"/>
    <s v="Vida Total"/>
    <s v="Totales"/>
    <s v="Vida Total"/>
    <x v="2"/>
    <x v="1"/>
    <n v="29241829.257259998"/>
    <n v="28972049.40374"/>
    <n v="299929338.30901009"/>
    <n v="286204877.29896003"/>
    <n v="288421232.45699012"/>
    <n v="276418493.85822004"/>
    <n v="121198789.86534001"/>
    <n v="116547964.87996998"/>
    <n v="53724409.366050005"/>
    <n v="55147073.013400003"/>
    <n v="16606444.055989999"/>
    <n v="16384416.03607"/>
    <n v="13.701823322197255"/>
    <n v="14.058088489956841"/>
    <n v="222028.01991999894"/>
    <n v="1.35511707851661"/>
    <n v="100"/>
    <n v="100"/>
    <n v="56.790031532883823"/>
    <n v="56.55249239618837"/>
    <n v="5.536785480745726"/>
    <n v="5.7577051157169512"/>
    <n v="5.7247158716150697"/>
    <n v="5.9273950188274522"/>
    <n v="2.3196975211664279"/>
    <n v="9.7798140320786189"/>
    <n v="1.6023117689522088"/>
    <n v="672643.60676999995"/>
    <n v="31.44955426636735"/>
    <n v="85339.516650000587"/>
    <n v="0.72520276113992033"/>
    <n v="-535955.10349999974"/>
    <n v="-21.629080102789889"/>
    <n v="-4.4030675892386961"/>
    <n v="58.481609502348284"/>
    <n v="62.004190182397046"/>
    <n v="18.076914906368632"/>
    <n v="-4.6756003137279016"/>
    <n v="7.4612749026810921"/>
    <n v="69.248099323817087"/>
    <n v="78.06489274955841"/>
    <s v="Grandes"/>
    <n v="2025"/>
    <n v="1"/>
    <d v="2026-05-08T00:00:00"/>
    <n v="1.0458677359317625"/>
    <s v="12 Vida Total"/>
    <n v="1.35511707851661"/>
    <n v="-3.0899284906045708"/>
    <n v="-4.4030675892386943"/>
    <n v="-8.5955813278874231"/>
    <n v="0.1573950577155693"/>
    <n v="1.8773996235270859E-2"/>
    <m/>
    <m/>
    <m/>
    <m/>
    <n v="0.15705522121272913"/>
    <n v="1.97629851991457E-2"/>
    <x v="2"/>
    <x v="1"/>
  </r>
  <r>
    <n v="2026"/>
    <n v="3"/>
    <n v="50"/>
    <x v="22"/>
    <s v="Vida Individual"/>
    <n v="38"/>
    <s v="aea92132c4cbeb263e6ac2bf6c183b5d81737f179f21efdc5863739672f0f470"/>
    <s v="776dae374cac039d62ec9a353119108ad2c4887d941bedca3f0ebe3c3de89ab1"/>
    <x v="1"/>
    <n v="12952083.14948"/>
    <n v="12318055.956219999"/>
    <n v="48131774.126439996"/>
    <n v="53301859.833850004"/>
    <n v="7436169.9968799995"/>
    <n v="9386460.7087599989"/>
    <n v="29278393.923169997"/>
    <n v="35132199.684499994"/>
    <n v="35255452.915749952"/>
    <n v="34225193.414999902"/>
    <n v="145.54400000000001"/>
    <n v="139.161"/>
    <n v="0"/>
    <n v="0"/>
    <n v="7434144.4968800005"/>
    <n v="9380271.1882999986"/>
    <n v="7100216.81642"/>
    <n v="6720502.8787600007"/>
    <n v="9078840.3086800016"/>
    <n v="9533145.225370001"/>
    <n v="3873242.8407999999"/>
    <n v="2784910.7308499999"/>
    <n v="0"/>
    <n v="0"/>
    <s v="Vida Individual"/>
    <s v="Vida"/>
    <s v="Vida"/>
    <x v="3"/>
    <x v="1"/>
    <n v="14699110.098229999"/>
    <n v="13959565.0382"/>
    <n v="299929338.30901009"/>
    <n v="286204877.29896003"/>
    <n v="288421232.45699012"/>
    <n v="276418493.85822004"/>
    <n v="85473069.007720008"/>
    <n v="77996017.203430012"/>
    <n v="38897096.515840001"/>
    <n v="40640024.39702002"/>
    <n v="14525421.41907"/>
    <n v="13730865.62683"/>
    <n v="15.153408318952671"/>
    <n v="15.793185854723735"/>
    <n v="634027.19326000102"/>
    <n v="5.1471368169897724"/>
    <n v="89.168381252440568"/>
    <n v="89.710702085312207"/>
    <n v="88.114743429533419"/>
    <n v="88.240972569789591"/>
    <n v="4.3183781961789203"/>
    <n v="4.4906829636446535"/>
    <n v="4.3039294342119021"/>
    <n v="4.4563067341428138"/>
    <n v="10.621872379310485"/>
    <n v="4.531535939642187"/>
    <m/>
    <n v="-454304.9166899994"/>
    <n v="-4.7655302206137007"/>
    <n v="1088332.10995"/>
    <n v="39.079604882624849"/>
    <n v="0"/>
    <m/>
    <n v="-20.777700694574609"/>
    <n v="57.412926639361075"/>
    <n v="76.200828621989729"/>
    <n v="19.117545171660254"/>
    <n v="-20.747019487532516"/>
    <n v="5.6500822112594662"/>
    <n v="104.70306314713879"/>
    <n v="139.57692389279583"/>
    <s v="Grandes"/>
    <n v="2025"/>
    <n v="1"/>
    <d v="2026-05-08T00:00:00"/>
    <n v="1.0458677359317625"/>
    <s v="13 Vida Individual"/>
    <n v="5.1471368169897724"/>
    <n v="0.53578784827346404"/>
    <n v="-20.777700694574612"/>
    <n v="-24.252086010812519"/>
    <n v="0.13652292098320401"/>
    <n v="2.2962578368090403E-2"/>
    <m/>
    <m/>
    <m/>
    <m/>
    <n v="0.15087848701839821"/>
    <n v="2.4942471944184585E-2"/>
    <x v="3"/>
    <x v="1"/>
  </r>
  <r>
    <n v="2026"/>
    <n v="3"/>
    <n v="1"/>
    <x v="23"/>
    <s v="Vida Gpo y Col"/>
    <n v="30"/>
    <s v="624b60c58c9d8bfb6ff1886c2fd605d2adeb6ea4da576068201b6c6958ce93f4"/>
    <s v="776dae374cac039d62ec9a353119108ad2c4887d941bedca3f0ebe3c3de89ab1"/>
    <x v="1"/>
    <n v="4347107.6952799996"/>
    <n v="9271736.6862499993"/>
    <n v="5220468.5620900001"/>
    <n v="10295496.278200001"/>
    <n v="1209552.3543099998"/>
    <n v="1685936.8792600005"/>
    <n v="6895907.1388500007"/>
    <n v="6916971.516280002"/>
    <n v="35255452.915749952"/>
    <n v="34225193.414999902"/>
    <n v="145.54400000000001"/>
    <n v="139.161"/>
    <n v="-31536.065979999999"/>
    <n v="-46948.597009999998"/>
    <n v="879438.56987999997"/>
    <n v="1368676.6501500001"/>
    <n v="2559886.87947"/>
    <n v="3467084.7269199998"/>
    <n v="47217.369709999999"/>
    <n v="1948677.7737"/>
    <n v="4299890.3255699994"/>
    <n v="7323058.9125500005"/>
    <n v="0"/>
    <n v="0"/>
    <s v="Vida Gpo y Col"/>
    <s v="Vida"/>
    <s v="Vida"/>
    <x v="4"/>
    <x v="1"/>
    <n v="20562971.173730001"/>
    <n v="22498819.590630002"/>
    <n v="299929338.30901009"/>
    <n v="286204877.29896003"/>
    <n v="288421232.45699012"/>
    <n v="276418493.85822004"/>
    <n v="35725720.857619993"/>
    <n v="38551947.676540002"/>
    <n v="14827312.85021"/>
    <n v="14507048.616379999"/>
    <n v="12366026.42434"/>
    <n v="14936150.71023"/>
    <n v="12.168005545933717"/>
    <n v="24.04998254314431"/>
    <n v="-4924628.9909699997"/>
    <n v="-53.11441812485068"/>
    <n v="35.153634208023405"/>
    <n v="62.075811004636186"/>
    <n v="21.140464860611193"/>
    <n v="41.209880584630156"/>
    <n v="1.4493772832590579"/>
    <n v="1.5072079327336789"/>
    <n v="3.239545312348068"/>
    <n v="3.3542389139149411"/>
    <n v="0.1321663176459851"/>
    <n v="12.035839228287731"/>
    <m/>
    <n v="-1901460.40399"/>
    <n v="-97.576953442623434"/>
    <n v="-3023168.5869800011"/>
    <n v="-41.282865849938766"/>
    <n v="0"/>
    <m/>
    <n v="-28.256367768590341"/>
    <n v="27.824301560858661"/>
    <n v="18.183614745662997"/>
    <n v="8.1575965013301044"/>
    <n v="-35.745336944002226"/>
    <n v="-26.166013204295503"/>
    <n v="34.354587186371269"/>
    <n v="39.476296599358569"/>
    <s v="Grandes"/>
    <n v="2025"/>
    <n v="1"/>
    <d v="2026-05-08T00:00:00"/>
    <n v="1.0458677359317625"/>
    <s v="14 Vida Gpo y Col"/>
    <n v="-53.11441812485068"/>
    <n v="-55.17063939889205"/>
    <n v="-28.256367768590344"/>
    <n v="-31.402767513911954"/>
    <n v="1.4807549273485061E-2"/>
    <n v="1.4806035896587371E-2"/>
    <m/>
    <m/>
    <m/>
    <m/>
    <n v="2.9142864928174229E-2"/>
    <n v="5.784016603255461E-2"/>
    <x v="4"/>
    <x v="1"/>
  </r>
  <r>
    <n v="2026"/>
    <n v="3"/>
    <n v="905"/>
    <x v="4"/>
    <s v="Pensiones Total"/>
    <n v="51"/>
    <s v="031b4af5197ec30a926f48cf40e11a7dbc470048a21e4003b7a3c07c5dab1baa"/>
    <s v="776dae374cac039d62ec9a353119108ad2c4887d941bedca3f0ebe3c3de89ab1"/>
    <x v="1"/>
    <n v="3842795.5236900002"/>
    <n v="4303134.6594099998"/>
    <n v="10887576.745130001"/>
    <n v="14028487.488529999"/>
    <n v="2884680.7231999999"/>
    <n v="2727571.7949000006"/>
    <n v="11044395.011929996"/>
    <n v="10224575.841739999"/>
    <n v="35255452.915749952"/>
    <n v="34225193.414999902"/>
    <n v="145.54400000000001"/>
    <n v="139.161"/>
    <n v="0"/>
    <n v="0"/>
    <n v="2884680.7231999999"/>
    <n v="2727571.7949000001"/>
    <n v="-923280.42365000001"/>
    <n v="-520074.63007999997"/>
    <n v="0"/>
    <n v="0"/>
    <n v="0"/>
    <n v="0"/>
    <n v="3842795.5236900006"/>
    <n v="4303134.6594099998"/>
    <s v="Pensiones Total"/>
    <s v="Totales"/>
    <s v="Pensiones Total"/>
    <x v="5"/>
    <x v="1"/>
    <n v="3842795.5236900002"/>
    <n v="4303134.6594099998"/>
    <n v="299929338.30901009"/>
    <n v="286204877.29896003"/>
    <n v="288421232.45699012"/>
    <n v="276418493.85822004"/>
    <n v="11508105.852019999"/>
    <n v="9786383.4407400005"/>
    <n v="9205273.81006"/>
    <n v="8338492.3126700008"/>
    <n v="3842795.5236900002"/>
    <n v="4303134.6594099998"/>
    <n v="33.392076620632409"/>
    <n v="43.970632108040689"/>
    <n v="-460339.13571999967"/>
    <n v="-10.697762727767312"/>
    <n v="100"/>
    <n v="100"/>
    <n v="100"/>
    <n v="100"/>
    <n v="1.2812336216775362"/>
    <n v="1.3323552815283959"/>
    <n v="1.5035154886319739"/>
    <n v="1.5567462941235597"/>
    <m/>
    <m/>
    <n v="33.392076620632409"/>
    <n v="0"/>
    <m/>
    <n v="0"/>
    <m/>
    <n v="-460339.13571999921"/>
    <n v="-10.697762727767302"/>
    <n v="5.760029070316719"/>
    <n v="75.06724480697892"/>
    <n v="63.38569463392011"/>
    <n v="31.337261473390083"/>
    <n v="5.760029070316719"/>
    <n v="77.528448851269147"/>
    <n v="-312.43819854817303"/>
    <n v="-524.45776762470302"/>
    <s v="Grandes"/>
    <n v="2025"/>
    <n v="1"/>
    <d v="2026-05-08T00:00:00"/>
    <n v="1.0458677359317625"/>
    <s v="15 Pensiones Total"/>
    <n v="-10.697762727767312"/>
    <n v="-14.614215350401441"/>
    <n v="5.760029070316711"/>
    <n v="1.1218010048806137"/>
    <n v="3.0881965326464735E-2"/>
    <n v="0.11150307810381856"/>
    <m/>
    <m/>
    <m/>
    <m/>
    <n v="3.970962690652239E-2"/>
    <n v="0.1933416487980659"/>
    <x v="5"/>
    <x v="1"/>
  </r>
  <r>
    <n v="2026"/>
    <n v="3"/>
    <n v="905"/>
    <x v="4"/>
    <s v="Pensiones IMSS"/>
    <n v="51"/>
    <s v="031b4af5197ec30a926f48cf40e11a7dbc470048a21e4003b7a3c07c5dab1baa"/>
    <s v="776dae374cac039d62ec9a353119108ad2c4887d941bedca3f0ebe3c3de89ab1"/>
    <x v="1"/>
    <n v="2333436.7643100005"/>
    <n v="3226065.0059900004"/>
    <n v="7271459.0651200004"/>
    <n v="10486629.870610001"/>
    <n v="2177352.47866"/>
    <n v="2101628.2033300004"/>
    <n v="8360604.6055799993"/>
    <n v="7816364.4533700002"/>
    <n v="35255452.915749952"/>
    <n v="34225193.414999902"/>
    <n v="145.54400000000001"/>
    <n v="139.161"/>
    <n v="0"/>
    <n v="0"/>
    <n v="2177352.4786599996"/>
    <n v="2101628.2033299999"/>
    <n v="-644422.73691999994"/>
    <n v="-412794.81190999993"/>
    <n v="0"/>
    <n v="0"/>
    <n v="0"/>
    <n v="0"/>
    <n v="2333436.7643100005"/>
    <n v="3226065.00599"/>
    <s v="Pensiones IMSS"/>
    <s v="Pensiones"/>
    <s v="Pensiones IMSS"/>
    <x v="6"/>
    <x v="1"/>
    <n v="3842795.5236900002"/>
    <n v="4303134.6594099998"/>
    <n v="299929338.30901009"/>
    <n v="286204877.29896003"/>
    <n v="288421232.45699012"/>
    <n v="276418493.85822004"/>
    <n v="7303597.7622900009"/>
    <n v="6457965.6279800003"/>
    <n v="7120152.6646500006"/>
    <n v="6531492.9097600011"/>
    <n v="3842795.5236900002"/>
    <n v="4303134.6594099998"/>
    <n v="31.949141234995459"/>
    <n v="49.954818465007648"/>
    <n v="-892628.24167999998"/>
    <n v="-27.66925774969231"/>
    <n v="60.722376455496253"/>
    <n v="74.970115074956183"/>
    <n v="60.722376455496253"/>
    <n v="74.970115074956183"/>
    <n v="0.77799550302942222"/>
    <n v="0.80903778977435958"/>
    <n v="1.1271872919971804"/>
    <n v="1.1670944881295484"/>
    <m/>
    <m/>
    <n v="31.949141234995459"/>
    <n v="0"/>
    <m/>
    <n v="0"/>
    <m/>
    <n v="-892628.24167999951"/>
    <n v="-27.669257749692299"/>
    <n v="3.6031242448124612"/>
    <n v="93.310969980531922"/>
    <n v="65.145252790250638"/>
    <n v="30.580137550562341"/>
    <n v="3.6031242448124612"/>
    <n v="56.112121162147965"/>
    <n v="-337.87642085172126"/>
    <n v="-509.1217580002459"/>
    <s v="Grandes"/>
    <n v="2025"/>
    <n v="1"/>
    <d v="2026-05-08T00:00:00"/>
    <n v="1.0458677359317625"/>
    <s v="16 Pensiones IMSS"/>
    <n v="-27.66925774969231"/>
    <n v="-30.841405882103917"/>
    <n v="3.6031242448124541"/>
    <n v="-0.9405102715855953"/>
    <n v="2.0625062121586199E-2"/>
    <n v="0.10207476256536872"/>
    <m/>
    <m/>
    <m/>
    <m/>
    <n v="2.9683895716426347E-2"/>
    <n v="0.24954838878718694"/>
    <x v="6"/>
    <x v="1"/>
  </r>
  <r>
    <n v="2026"/>
    <n v="3"/>
    <n v="906"/>
    <x v="5"/>
    <s v="IMSS Incapacidad Permanente RT"/>
    <n v="256"/>
    <s v="51e8ea280b44e16934d4d611901f3d3afc41789840acdff81942c2f65009cd52"/>
    <s v="776dae374cac039d62ec9a353119108ad2c4887d941bedca3f0ebe3c3de89ab1"/>
    <x v="1"/>
    <n v="372131.61437999998"/>
    <n v="228505.35359000001"/>
    <n v="2925508.0524399998"/>
    <n v="1667651.1292000001"/>
    <n v="261644.97763000001"/>
    <n v="215801.50841000001"/>
    <n v="1033826.2967500001"/>
    <n v="841944.35717999993"/>
    <n v="35255452.915749952"/>
    <n v="34225193.414999902"/>
    <n v="145.54400000000001"/>
    <n v="139.161"/>
    <n v="0"/>
    <n v="0"/>
    <n v="261644.97763000001"/>
    <n v="215801.50841000001"/>
    <n v="-179882.66595"/>
    <n v="-144859.30468"/>
    <n v="0"/>
    <n v="0"/>
    <n v="0"/>
    <n v="0"/>
    <n v="372131.61437999998"/>
    <n v="228506.42012999998"/>
    <s v="IMSS Incapacidad Permanente RT"/>
    <s v="Pensiones"/>
    <s v="Pensiones IMSS"/>
    <x v="7"/>
    <x v="1"/>
    <n v="2686426.6724699996"/>
    <n v="2157088.1196399997"/>
    <n v="299929338.30901009"/>
    <n v="286204877.29896003"/>
    <n v="288421232.45699012"/>
    <n v="276418493.85822004"/>
    <n v="1142362.4620400001"/>
    <n v="1100171.92824"/>
    <n v="849143.97302999999"/>
    <n v="758132.96249000006"/>
    <n v="2686426.6724699996"/>
    <n v="2157088.1196399997"/>
    <n v="32.57561647425436"/>
    <n v="20.769967650015523"/>
    <n v="143626.26078999997"/>
    <n v="62.854658997488542"/>
    <n v="13.852290039908235"/>
    <n v="10.593232214738435"/>
    <n v="13.852290039908235"/>
    <n v="10.593232214738435"/>
    <n v="0.12407309550911676"/>
    <n v="0.12902365446881339"/>
    <n v="7.9839783216311494E-2"/>
    <n v="8.2666449122324084E-2"/>
    <m/>
    <m/>
    <n v="32.57561647425436"/>
    <n v="0"/>
    <m/>
    <n v="0"/>
    <m/>
    <n v="143625.19425"/>
    <n v="62.853898883142946"/>
    <n v="21.243349760513386"/>
    <n v="70.309795652788267"/>
    <n v="94.440460592974063"/>
    <n v="30.81279334720735"/>
    <n v="21.243349760513386"/>
    <n v="24.177501988821493"/>
    <n v="-145.45313538032985"/>
    <n v="-148.97317703320073"/>
    <s v="Grandes"/>
    <n v="2025"/>
    <n v="1"/>
    <d v="2026-05-08T00:00:00"/>
    <n v="1.0458677359317625"/>
    <s v="17 IMSS Incapacidad Permanente RT"/>
    <n v="62.854658997488542"/>
    <n v="55.712480079903706"/>
    <n v="21.243349760513379"/>
    <n v="15.926082806730623"/>
    <n v="8.2980299797341828E-3"/>
    <n v="0.10611707886777121"/>
    <m/>
    <m/>
    <m/>
    <m/>
    <n v="4.7205234495106604E-3"/>
    <n v="4.3139155618269129E-2"/>
    <x v="7"/>
    <x v="1"/>
  </r>
  <r>
    <n v="2026"/>
    <n v="3"/>
    <n v="905"/>
    <x v="4"/>
    <s v="IMSS Invalidez (invalidez y vida)"/>
    <n v="51"/>
    <s v="031b4af5197ec30a926f48cf40e11a7dbc470048a21e4003b7a3c07c5dab1baa"/>
    <s v="776dae374cac039d62ec9a353119108ad2c4887d941bedca3f0ebe3c3de89ab1"/>
    <x v="1"/>
    <n v="294698.84536000004"/>
    <n v="760893.28127000004"/>
    <n v="426900.42449999996"/>
    <n v="1654814.46991"/>
    <n v="383748.74521999992"/>
    <n v="395936.58937"/>
    <n v="1483149.7300999998"/>
    <n v="1452511.8851100001"/>
    <n v="35255452.915749952"/>
    <n v="34225193.414999902"/>
    <n v="145.54400000000001"/>
    <n v="139.161"/>
    <n v="0"/>
    <n v="0"/>
    <n v="383748.74522000004"/>
    <n v="395936.58937"/>
    <n v="-138292.10165999999"/>
    <n v="-17737.137350000001"/>
    <n v="0"/>
    <n v="0"/>
    <n v="0"/>
    <n v="0"/>
    <n v="294698.84536000004"/>
    <n v="760893.28127000004"/>
    <s v="IMSS Invalidez (invalidez y vida)"/>
    <s v="Pensiones"/>
    <s v="Pensiones IMSS"/>
    <x v="8"/>
    <x v="1"/>
    <n v="3842795.5236900002"/>
    <n v="4303134.6594099998"/>
    <n v="299929338.30901009"/>
    <n v="286204877.29896003"/>
    <n v="288421232.45699012"/>
    <n v="276418493.85822004"/>
    <n v="2211947.01933"/>
    <n v="1850080.4134500001"/>
    <n v="1655863.37931"/>
    <n v="1422755.5678000001"/>
    <n v="3842795.5236900002"/>
    <n v="4303134.6594099998"/>
    <n v="13.323051717995691"/>
    <n v="41.12757887377979"/>
    <n v="-466194.43591"/>
    <n v="-61.26935897395218"/>
    <n v="7.6688661559858078"/>
    <n v="17.682302356169483"/>
    <n v="7.6688661559858078"/>
    <n v="17.682302356169483"/>
    <n v="9.8256091591939848E-2"/>
    <n v="0.10217654326262059"/>
    <n v="0.26585615467174462"/>
    <n v="0.27526858664539128"/>
    <m/>
    <m/>
    <n v="13.323051717995691"/>
    <n v="0"/>
    <m/>
    <n v="0"/>
    <m/>
    <n v="-466194.43591"/>
    <n v="-61.26935897395218"/>
    <n v="-3.0782313322931132"/>
    <n v="130.21725441483076"/>
    <n v="52.035758379827698"/>
    <n v="23.175145366153846"/>
    <n v="-3.078231332293091"/>
    <n v="679.67542862828418"/>
    <n v="-277.49144066338005"/>
    <n v="-2232.2462839247278"/>
    <s v="Grandes"/>
    <n v="2025"/>
    <n v="1"/>
    <d v="2026-05-08T00:00:00"/>
    <n v="1.0458677359317625"/>
    <s v="18 IMSS Invalidez (invalidez y vida)"/>
    <n v="-61.26935897395218"/>
    <n v="-62.967935910612326"/>
    <n v="-3.0782313322931167"/>
    <n v="-7.3288472931432631"/>
    <n v="1.2108777201647785E-3"/>
    <n v="1.7750370708038792E-2"/>
    <m/>
    <m/>
    <m/>
    <m/>
    <n v="4.6841874616467645E-3"/>
    <n v="0.16914777440189777"/>
    <x v="8"/>
    <x v="1"/>
  </r>
  <r>
    <n v="2026"/>
    <n v="3"/>
    <n v="905"/>
    <x v="4"/>
    <s v="IMSS Jubilacion (retiro, cesantia y vejez)"/>
    <n v="51"/>
    <s v="031b4af5197ec30a926f48cf40e11a7dbc470048a21e4003b7a3c07c5dab1baa"/>
    <s v="776dae374cac039d62ec9a353119108ad2c4887d941bedca3f0ebe3c3de89ab1"/>
    <x v="1"/>
    <n v="135076.34108000001"/>
    <n v="98411.245599999995"/>
    <n v="342025.65373999998"/>
    <n v="399143.51497000002"/>
    <n v="41189.922239999993"/>
    <n v="33424.631939999999"/>
    <n v="145340.37858000002"/>
    <n v="121938.98932999998"/>
    <n v="35255452.915749952"/>
    <n v="34225193.414999902"/>
    <n v="145.54400000000001"/>
    <n v="139.161"/>
    <n v="0"/>
    <n v="0"/>
    <n v="41189.92224"/>
    <n v="33424.631939999999"/>
    <n v="-2791.4218700000001"/>
    <n v="5231.5147100000004"/>
    <n v="0"/>
    <n v="0"/>
    <n v="0"/>
    <n v="0"/>
    <n v="135076.34107999998"/>
    <n v="98411.245600000009"/>
    <s v="IMSS Jubilacion (retiro, cesantia y vejez)"/>
    <s v="Pensiones"/>
    <s v="Pensiones IMSS"/>
    <x v="9"/>
    <x v="1"/>
    <n v="3842795.5236900002"/>
    <n v="4303134.6594099998"/>
    <n v="299929338.30901009"/>
    <n v="286204877.29896003"/>
    <n v="288421232.45699012"/>
    <n v="276418493.85822004"/>
    <n v="360311.84038000001"/>
    <n v="227008.95954000001"/>
    <n v="124382.66107999998"/>
    <n v="94860.240460000001"/>
    <n v="3842795.5236900002"/>
    <n v="4303134.6594099998"/>
    <n v="37.48873224303226"/>
    <n v="43.351260584346882"/>
    <n v="36665.095480000018"/>
    <n v="37.257017992667315"/>
    <n v="3.5150540862058288"/>
    <n v="2.2869664416565829"/>
    <n v="3.5150540862058288"/>
    <n v="2.2869664416565829"/>
    <n v="4.5036054772619162E-2"/>
    <n v="4.6833008766143047E-2"/>
    <n v="3.4384894670122235E-2"/>
    <n v="3.5602265328338295E-2"/>
    <m/>
    <m/>
    <n v="37.48873224303226"/>
    <n v="0"/>
    <m/>
    <n v="0"/>
    <m/>
    <n v="36665.095479999974"/>
    <n v="37.257017992667272"/>
    <n v="23.23223876911895"/>
    <n v="30.493809582541875"/>
    <n v="33.964240302228227"/>
    <n v="33.115485617008638"/>
    <n v="23.232238769118972"/>
    <n v="-153.35781364934746"/>
    <n v="-1475.5892931368342"/>
    <n v="638.90926037365568"/>
    <s v="Grandes"/>
    <n v="2025"/>
    <n v="1"/>
    <d v="2026-05-08T00:00:00"/>
    <n v="1.0458677359317625"/>
    <s v="19 IMSS Jubilacion (retiro, cesantia y vejez)"/>
    <n v="37.257017992667315"/>
    <n v="31.237453147347711"/>
    <n v="23.232238769118943"/>
    <n v="17.827746793748702"/>
    <n v="9.701354697026289E-4"/>
    <n v="0.14054050451897665"/>
    <m/>
    <m/>
    <m/>
    <m/>
    <n v="1.1298324266657981E-3"/>
    <n v="0.18793317942519477"/>
    <x v="9"/>
    <x v="1"/>
  </r>
  <r>
    <n v="2026"/>
    <n v="3"/>
    <n v="905"/>
    <x v="4"/>
    <s v="IMSS Muerte (invalidez y vida)"/>
    <n v="51"/>
    <s v="031b4af5197ec30a926f48cf40e11a7dbc470048a21e4003b7a3c07c5dab1baa"/>
    <s v="776dae374cac039d62ec9a353119108ad2c4887d941bedca3f0ebe3c3de89ab1"/>
    <x v="1"/>
    <n v="1135972.4482100001"/>
    <n v="1446169.2339000001"/>
    <n v="3515957.9234099993"/>
    <n v="5194322.0873299995"/>
    <n v="1248835.2380299999"/>
    <n v="1207818.9678399998"/>
    <n v="4813525.6171800001"/>
    <n v="4520161.5684700003"/>
    <n v="35255452.915749952"/>
    <n v="34225193.414999902"/>
    <n v="145.54400000000001"/>
    <n v="139.161"/>
    <n v="0"/>
    <n v="0"/>
    <n v="1248835.2380299999"/>
    <n v="1207818.9678399998"/>
    <n v="-292413.1556"/>
    <n v="-218071.09013"/>
    <n v="0"/>
    <n v="0"/>
    <n v="0"/>
    <n v="0"/>
    <n v="1135972.4482100001"/>
    <n v="1446169.2339000001"/>
    <s v="IMSS Muerte (invalidez y vida)"/>
    <s v="Pensiones"/>
    <s v="Pensiones IMSS"/>
    <x v="10"/>
    <x v="1"/>
    <n v="3842795.5236900002"/>
    <n v="4303134.6594099998"/>
    <n v="299929338.30901009"/>
    <n v="286204877.29896003"/>
    <n v="288421232.45699012"/>
    <n v="276418493.85822004"/>
    <n v="3393174.3508299999"/>
    <n v="3096033.7736200001"/>
    <n v="4082023.8365700003"/>
    <n v="3860595.3994000005"/>
    <n v="3842795.5236900002"/>
    <n v="4303134.6594099998"/>
    <n v="33.47816324062839"/>
    <n v="46.710383013977399"/>
    <n v="-310196.78569000005"/>
    <n v="-21.449549500750177"/>
    <n v="29.561095332993297"/>
    <n v="33.607343212872721"/>
    <n v="29.561095332993297"/>
    <n v="33.607343212872721"/>
    <n v="0.37874669234245922"/>
    <n v="0.39385881494678043"/>
    <n v="0.50529161052324778"/>
    <n v="0.52318107001978176"/>
    <m/>
    <m/>
    <n v="33.47816324062839"/>
    <n v="0"/>
    <m/>
    <n v="0"/>
    <m/>
    <n v="-310196.78569000005"/>
    <n v="-21.449549500750177"/>
    <n v="3.3958955176330186"/>
    <n v="109.93534570295631"/>
    <n v="83.518508036765368"/>
    <n v="30.593531248934546"/>
    <n v="3.3958955176330186"/>
    <n v="34.090747850016271"/>
    <n v="-427.07901956993891"/>
    <n v="-553.86478194793062"/>
    <s v="Grandes"/>
    <n v="2025"/>
    <n v="1"/>
    <d v="2026-05-08T00:00:00"/>
    <n v="1.0458677359317625"/>
    <s v="20 IMSS Muerte (invalidez y vida)"/>
    <n v="-21.449549500750177"/>
    <n v="-24.894470112638761"/>
    <n v="3.3958955176330288"/>
    <n v="-1.1386507439033593"/>
    <n v="9.9728059991516585E-3"/>
    <n v="0.11207874139661619"/>
    <m/>
    <m/>
    <m/>
    <m/>
    <n v="1.470326664145578E-2"/>
    <n v="0.21818598813124682"/>
    <x v="10"/>
    <x v="1"/>
  </r>
  <r>
    <n v="2026"/>
    <n v="3"/>
    <n v="905"/>
    <x v="4"/>
    <s v="IMSS Muerte (riesgos de trabajo)"/>
    <n v="51"/>
    <s v="031b4af5197ec30a926f48cf40e11a7dbc470048a21e4003b7a3c07c5dab1baa"/>
    <s v="776dae374cac039d62ec9a353119108ad2c4887d941bedca3f0ebe3c3de89ab1"/>
    <x v="1"/>
    <n v="59578.361549999994"/>
    <n v="97145.240080000003"/>
    <n v="212610.7726"/>
    <n v="365629.77055999998"/>
    <n v="141979.96747"/>
    <n v="137802.00315999999"/>
    <n v="541108.93313000002"/>
    <n v="525739.90423999995"/>
    <n v="35255452.915749952"/>
    <n v="34225193.414999902"/>
    <n v="145.54400000000001"/>
    <n v="139.161"/>
    <n v="0"/>
    <n v="0"/>
    <n v="141979.96747"/>
    <n v="137802.00315999999"/>
    <n v="-36375.406719999999"/>
    <n v="-21554.524079999999"/>
    <n v="0"/>
    <n v="0"/>
    <n v="0"/>
    <n v="0"/>
    <n v="59578.361550000001"/>
    <n v="97145.240080000018"/>
    <s v="IMSS Muerte (riesgos de trabajo)"/>
    <s v="Pensiones"/>
    <s v="Pensiones IMSS"/>
    <x v="11"/>
    <x v="1"/>
    <n v="3842795.5236900002"/>
    <n v="4303134.6594099998"/>
    <n v="299929338.30901009"/>
    <n v="286204877.29896003"/>
    <n v="288421232.45699012"/>
    <n v="276418493.85822004"/>
    <n v="195802.08970999997"/>
    <n v="184670.55313000001"/>
    <n v="408738.81466000003"/>
    <n v="395148.73960999993"/>
    <n v="3842795.5236900002"/>
    <n v="4303134.6594099998"/>
    <n v="30.427847648735906"/>
    <n v="52.604618567213578"/>
    <n v="-37566.878530000009"/>
    <n v="-38.670838117300796"/>
    <n v="1.5503911457872877"/>
    <n v="2.2575459001164404"/>
    <n v="1.5503911457872877"/>
    <n v="2.2575459001164404"/>
    <n v="1.9864132627338316E-2"/>
    <n v="2.0656718315245542E-2"/>
    <n v="3.3942552271226792E-2"/>
    <n v="3.5144262138201043E-2"/>
    <m/>
    <m/>
    <n v="30.427847648735913"/>
    <n v="0"/>
    <m/>
    <n v="0"/>
    <m/>
    <n v="-37566.878530000016"/>
    <n v="-38.670838117300796"/>
    <n v="3.031860360657479"/>
    <n v="238.30794230694988"/>
    <n v="141.85152360169039"/>
    <n v="34.736110782163607"/>
    <n v="3.031860360657479"/>
    <n v="68.759962340119557"/>
    <n v="-390.31857035411866"/>
    <n v="-639.3182361556461"/>
    <s v="Grandes"/>
    <n v="2025"/>
    <n v="1"/>
    <d v="2026-05-08T00:00:00"/>
    <n v="1.0458677359317625"/>
    <s v="21 IMSS Muerte (riesgos de trabajo)"/>
    <n v="-38.670838117300796"/>
    <n v="-41.360499252746223"/>
    <n v="3.0318603606574817"/>
    <n v="-1.486720719167707"/>
    <n v="6.0305783933077388E-4"/>
    <n v="9.2585391253468319E-2"/>
    <m/>
    <m/>
    <m/>
    <m/>
    <n v="1.0349670117128489E-3"/>
    <n v="0.27672458946020317"/>
    <x v="11"/>
    <x v="1"/>
  </r>
  <r>
    <n v="2026"/>
    <n v="3"/>
    <n v="906"/>
    <x v="5"/>
    <s v="Pensiones ISSSTE"/>
    <n v="256"/>
    <s v="51e8ea280b44e16934d4d611901f3d3afc41789840acdff81942c2f65009cd52"/>
    <s v="776dae374cac039d62ec9a353119108ad2c4887d941bedca3f0ebe3c3de89ab1"/>
    <x v="1"/>
    <n v="1440000.6598599998"/>
    <n v="1067683.4951199999"/>
    <n v="4964385.1309200004"/>
    <n v="3154684.4590300005"/>
    <n v="581178.37216000003"/>
    <n v="470178.48434000008"/>
    <n v="2210279.5528099998"/>
    <n v="1824823.8548200002"/>
    <n v="35255452.915749952"/>
    <n v="34225193.414999902"/>
    <n v="145.54400000000001"/>
    <n v="139.161"/>
    <n v="0"/>
    <n v="0"/>
    <n v="581178.37216000003"/>
    <n v="470178.48433999997"/>
    <n v="-195124.95454000001"/>
    <n v="9107.7122999999956"/>
    <n v="0"/>
    <n v="0"/>
    <n v="0"/>
    <n v="0"/>
    <n v="1440063.17964"/>
    <n v="1067752.8057899999"/>
    <s v="Pensiones ISSSTE"/>
    <s v="Pensiones"/>
    <s v="Pensiones ISSSTE"/>
    <x v="12"/>
    <x v="1"/>
    <n v="2686426.6724699996"/>
    <n v="2157088.1196399997"/>
    <n v="299929338.30901009"/>
    <n v="286204877.29896003"/>
    <n v="288421232.45699012"/>
    <n v="276418493.85822004"/>
    <n v="4204508.0897300001"/>
    <n v="3328417.8127600001"/>
    <n v="2085121.1454100001"/>
    <n v="1806999.4029100002"/>
    <n v="2686426.6724699996"/>
    <n v="2157088.1196399997"/>
    <n v="34.24896870521831"/>
    <n v="32.077808592024461"/>
    <n v="372317.16473999992"/>
    <n v="34.871492014415196"/>
    <n v="53.602827675024912"/>
    <n v="49.496517337371806"/>
    <n v="53.602827675024912"/>
    <n v="49.496517337371806"/>
    <n v="0.48011330534674179"/>
    <n v="0.49926999049029275"/>
    <n v="0.37304867240425588"/>
    <n v="0.38625617273916329"/>
    <m/>
    <m/>
    <n v="34.250455675362396"/>
    <n v="0"/>
    <m/>
    <n v="0"/>
    <m/>
    <n v="372310.37385000009"/>
    <n v="34.868592414939911"/>
    <n v="23.608032165872707"/>
    <n v="40.359590683555908"/>
    <n v="44.037253220548791"/>
    <n v="27.872642960786919"/>
    <n v="23.608032165872729"/>
    <n v="-2242.4145615579018"/>
    <n v="-297.84933122988133"/>
    <n v="5162.4213507490804"/>
    <s v="Grandes"/>
    <n v="2025"/>
    <n v="1"/>
    <d v="2026-05-08T00:00:00"/>
    <n v="1.0458677359317625"/>
    <s v="22 Pensiones ISSSTE"/>
    <n v="34.871492014415196"/>
    <n v="28.956547162494058"/>
    <n v="23.608032165872697"/>
    <n v="18.187059337623062"/>
    <n v="1.4081183817956911E-2"/>
    <n v="0.1172991857371023"/>
    <m/>
    <m/>
    <m/>
    <m/>
    <n v="8.9297825569798865E-3"/>
    <n v="0.10289858040665582"/>
    <x v="12"/>
    <x v="1"/>
  </r>
  <r>
    <n v="2026"/>
    <n v="3"/>
    <n v="906"/>
    <x v="5"/>
    <s v="ISSSTE Incapacidad Permanente RT"/>
    <n v="256"/>
    <s v="51e8ea280b44e16934d4d611901f3d3afc41789840acdff81942c2f65009cd52"/>
    <s v="776dae374cac039d62ec9a353119108ad2c4887d941bedca3f0ebe3c3de89ab1"/>
    <x v="1"/>
    <n v="64257.301590000003"/>
    <n v="49142.518649999998"/>
    <n v="284584.72833000001"/>
    <n v="206889.91391"/>
    <n v="51874.97754"/>
    <n v="43814.032709999992"/>
    <n v="202185.27516999998"/>
    <n v="165851.52476999999"/>
    <n v="35255452.915749952"/>
    <n v="34225193.414999902"/>
    <n v="145.54400000000001"/>
    <n v="139.161"/>
    <n v="0"/>
    <n v="0"/>
    <n v="51874.97754"/>
    <n v="43814.032709999999"/>
    <n v="-7818.7837800000007"/>
    <n v="996.24108999999999"/>
    <n v="0"/>
    <n v="0"/>
    <n v="0"/>
    <n v="0"/>
    <n v="64257.301589999995"/>
    <n v="49142.518649999998"/>
    <s v="ISSSTE Incapacidad Permanente RT"/>
    <s v="Pensiones"/>
    <s v="Pensiones ISSSTE"/>
    <x v="13"/>
    <x v="1"/>
    <n v="2686426.6724699996"/>
    <n v="2157088.1196399997"/>
    <n v="299929338.30901009"/>
    <n v="286204877.29896003"/>
    <n v="288421232.45699012"/>
    <n v="276418493.85822004"/>
    <n v="146450.51886000001"/>
    <n v="138406.70837000001"/>
    <n v="210180.78429000001"/>
    <n v="185449.53398000001"/>
    <n v="2686426.6724699996"/>
    <n v="2157088.1196399997"/>
    <n v="43.876458813660498"/>
    <n v="35.505879179373473"/>
    <n v="15114.782940000005"/>
    <n v="30.757037602507985"/>
    <n v="2.3919246428163055"/>
    <n v="2.2781878126611481"/>
    <n v="2.3919246428163055"/>
    <n v="2.2781878126611481"/>
    <n v="2.1424146751458248E-2"/>
    <n v="2.2278977536642406E-2"/>
    <n v="1.7170398741551622E-2"/>
    <n v="1.7778303457223116E-2"/>
    <m/>
    <m/>
    <n v="43.876458813660491"/>
    <n v="0"/>
    <m/>
    <n v="0"/>
    <m/>
    <n v="15114.782939999997"/>
    <n v="30.757037602507985"/>
    <n v="18.39808922258872"/>
    <n v="80.730090209815174"/>
    <n v="89.157076018121415"/>
    <n v="24.681122832059064"/>
    <n v="18.398089222588698"/>
    <n v="-884.82847761278356"/>
    <n v="-663.46607093411649"/>
    <n v="4397.9347117674097"/>
    <s v="Grandes"/>
    <n v="2025"/>
    <n v="1"/>
    <d v="2026-05-08T00:00:00"/>
    <n v="1.0458677359317625"/>
    <s v="23 ISSSTE Incapacidad Permanente RT"/>
    <n v="30.757037602507985"/>
    <n v="25.022536894702739"/>
    <n v="18.398089222588727"/>
    <n v="13.205604451606867"/>
    <n v="8.0720769354480535E-4"/>
    <n v="0.19251436380268458"/>
    <m/>
    <m/>
    <m/>
    <m/>
    <n v="5.8563129480678714E-4"/>
    <n v="0.12606674563002668"/>
    <x v="13"/>
    <x v="1"/>
  </r>
  <r>
    <n v="2026"/>
    <n v="3"/>
    <n v="905"/>
    <x v="4"/>
    <s v="ISSSTE Invalidez (invalidez y vida)"/>
    <n v="51"/>
    <s v="031b4af5197ec30a926f48cf40e11a7dbc470048a21e4003b7a3c07c5dab1baa"/>
    <s v="776dae374cac039d62ec9a353119108ad2c4887d941bedca3f0ebe3c3de89ab1"/>
    <x v="1"/>
    <n v="19767.645359999999"/>
    <n v="7264.2423099999996"/>
    <n v="41217.448700000001"/>
    <n v="27286.397819999998"/>
    <n v="14227.169169999999"/>
    <n v="13822.062550000002"/>
    <n v="53851.506929999996"/>
    <n v="51557.651569999987"/>
    <n v="35255452.915749952"/>
    <n v="34225193.414999902"/>
    <n v="145.54400000000001"/>
    <n v="139.161"/>
    <n v="0"/>
    <n v="0"/>
    <n v="14227.169169999999"/>
    <n v="13822.062550000001"/>
    <n v="6942.1695399999999"/>
    <n v="8210.8033400000004"/>
    <n v="0"/>
    <n v="0"/>
    <n v="0"/>
    <n v="0"/>
    <n v="19767.645359999999"/>
    <n v="7264.2423099999996"/>
    <s v="ISSSTE Invalidez (invalidez y vida)"/>
    <s v="Pensiones"/>
    <s v="Pensiones ISSSTE"/>
    <x v="14"/>
    <x v="1"/>
    <n v="3842795.5236900002"/>
    <n v="4303134.6594099998"/>
    <n v="299929338.30901009"/>
    <n v="286204877.29896003"/>
    <n v="288421232.45699012"/>
    <n v="276418493.85822004"/>
    <n v="60235.091029999996"/>
    <n v="74372.272590000008"/>
    <n v="58559.927790000002"/>
    <n v="51710.822740000003"/>
    <n v="3842795.5236900002"/>
    <n v="4303134.6594099998"/>
    <n v="32.817490638728763"/>
    <n v="9.7674066651779849"/>
    <n v="12503.403049999999"/>
    <n v="172.12260434632998"/>
    <n v="0.51440794177407445"/>
    <n v="0.16881280473328239"/>
    <n v="0.51440794177407445"/>
    <n v="0.16881280473328239"/>
    <n v="6.5907675025888473E-3"/>
    <n v="6.8537413808283983E-3"/>
    <n v="2.5381266659589507E-3"/>
    <n v="2.6279870816914149E-3"/>
    <m/>
    <m/>
    <n v="32.817490638728763"/>
    <n v="0"/>
    <m/>
    <n v="0"/>
    <m/>
    <n v="12503.403049999999"/>
    <n v="172.12260434632998"/>
    <n v="2.9308695322030509"/>
    <n v="71.971997225267899"/>
    <n v="190.27535096086302"/>
    <n v="24.295059278453387"/>
    <n v="2.9308695322030509"/>
    <n v="-15.450787791003172"/>
    <n v="204.93837103840019"/>
    <n v="168.33995381017127"/>
    <s v="Grandes"/>
    <n v="2025"/>
    <n v="1"/>
    <d v="2026-05-08T00:00:00"/>
    <n v="1.0458677359317625"/>
    <s v="24 ISSSTE Invalidez (invalidez y vida)"/>
    <n v="172.12260434632998"/>
    <n v="160.18835364865348"/>
    <n v="2.9308695322030411"/>
    <n v="-1.5832824783508244"/>
    <n v="1.1691084723403624E-4"/>
    <n v="0.107698769182305"/>
    <m/>
    <m/>
    <m/>
    <m/>
    <n v="7.7238025691726641E-5"/>
    <n v="9.5402232962963334E-3"/>
    <x v="14"/>
    <x v="1"/>
  </r>
  <r>
    <n v="2026"/>
    <n v="3"/>
    <n v="906"/>
    <x v="5"/>
    <s v="ISSSTE Jubilacion (retiro, cesantia y vejez)"/>
    <n v="256"/>
    <s v="51e8ea280b44e16934d4d611901f3d3afc41789840acdff81942c2f65009cd52"/>
    <s v="776dae374cac039d62ec9a353119108ad2c4887d941bedca3f0ebe3c3de89ab1"/>
    <x v="1"/>
    <n v="1084282.5451099998"/>
    <n v="913929.68483000004"/>
    <n v="3449696.03993"/>
    <n v="2303933.9134900002"/>
    <n v="356079.66352000006"/>
    <n v="289645.32860000001"/>
    <n v="1342000.0652099999"/>
    <n v="1101101.9351999999"/>
    <n v="35255452.915749952"/>
    <n v="34225193.414999902"/>
    <n v="145.54400000000001"/>
    <n v="139.161"/>
    <n v="0"/>
    <n v="0"/>
    <n v="356079.66352"/>
    <n v="289645.32860000001"/>
    <n v="-148161.7641"/>
    <n v="14157.452949999999"/>
    <n v="0"/>
    <n v="0"/>
    <n v="0"/>
    <n v="0"/>
    <n v="1084345.06489"/>
    <n v="913998.99549999996"/>
    <s v="ISSSTE Jubilacion (retiro, cesantia y vejez)"/>
    <s v="Pensiones"/>
    <s v="Pensiones ISSSTE"/>
    <x v="15"/>
    <x v="1"/>
    <n v="2686426.6724699996"/>
    <n v="2157088.1196399997"/>
    <n v="299929338.30901009"/>
    <n v="286204877.29896003"/>
    <n v="288421232.45699012"/>
    <n v="276418493.85822004"/>
    <n v="3375739.4031599998"/>
    <n v="2542363.67429"/>
    <n v="1155738.2438699999"/>
    <n v="976072.96418000001"/>
    <n v="2686426.6724699996"/>
    <n v="2157088.1196399997"/>
    <n v="32.119853330355198"/>
    <n v="35.948031120497781"/>
    <n v="170352.86027999979"/>
    <n v="18.639602488859651"/>
    <n v="40.361516516401714"/>
    <n v="42.368676388729419"/>
    <n v="40.361516516401714"/>
    <n v="42.368676388729419"/>
    <n v="0.36151266535749471"/>
    <n v="0.37593714438887221"/>
    <n v="0.31932708256237707"/>
    <n v="0.33063261147019013"/>
    <m/>
    <m/>
    <n v="32.12170536253344"/>
    <n v="0"/>
    <m/>
    <n v="0"/>
    <m/>
    <n v="170346.06939000008"/>
    <n v="18.637446017849602"/>
    <n v="22.936442731912933"/>
    <n v="32.840117654377252"/>
    <n v="31.692299025594828"/>
    <n v="30.809715383966541"/>
    <n v="22.936442731912908"/>
    <n v="-1146.5283877210413"/>
    <n v="-240.33168454964419"/>
    <n v="2045.8858639540811"/>
    <s v="Grandes"/>
    <n v="2025"/>
    <n v="1"/>
    <d v="2026-05-08T00:00:00"/>
    <n v="1.0458677359317625"/>
    <s v="25 ISSSTE Jubilacion (retiro, cesantia y vejez)"/>
    <n v="18.639602488859651"/>
    <n v="13.43652587500822"/>
    <n v="22.93644273191294"/>
    <n v="17.544923232944925"/>
    <n v="9.7848580988981974E-3"/>
    <n v="0.10316849779635298"/>
    <m/>
    <m/>
    <m/>
    <m/>
    <n v="6.5216122690899382E-3"/>
    <n v="0.12922609414402769"/>
    <x v="15"/>
    <x v="1"/>
  </r>
  <r>
    <n v="2026"/>
    <n v="3"/>
    <n v="905"/>
    <x v="4"/>
    <s v="ISSSTE Muerte (invalidez y vida)"/>
    <n v="51"/>
    <s v="031b4af5197ec30a926f48cf40e11a7dbc470048a21e4003b7a3c07c5dab1baa"/>
    <s v="776dae374cac039d62ec9a353119108ad2c4887d941bedca3f0ebe3c3de89ab1"/>
    <x v="1"/>
    <n v="178879.53547999999"/>
    <n v="126753.29484"/>
    <n v="638453.76489999995"/>
    <n v="847052.99059000006"/>
    <n v="159052.20481000002"/>
    <n v="138301.94976000002"/>
    <n v="606455.26630000002"/>
    <n v="554545.3017500001"/>
    <n v="35255452.915749952"/>
    <n v="34225193.414999902"/>
    <n v="145.54400000000001"/>
    <n v="139.161"/>
    <n v="0"/>
    <n v="0"/>
    <n v="159052.20481"/>
    <n v="138301.94975999999"/>
    <n v="-48942.547070000001"/>
    <n v="-29720.625820000001"/>
    <n v="0"/>
    <n v="0"/>
    <n v="0"/>
    <n v="0"/>
    <n v="178879.53547999999"/>
    <n v="126753.29484"/>
    <s v="ISSSTE Muerte (invalidez y vida)"/>
    <s v="Pensiones"/>
    <s v="Pensiones ISSSTE"/>
    <x v="16"/>
    <x v="1"/>
    <n v="3842795.5236900002"/>
    <n v="4303134.6594099998"/>
    <n v="299929338.30901009"/>
    <n v="286204877.29896003"/>
    <n v="288421232.45699012"/>
    <n v="276418493.85822004"/>
    <n v="585433.62116999994"/>
    <n v="536672.61428999994"/>
    <n v="506769.47954000003"/>
    <n v="448587.36247000005"/>
    <n v="3842795.5236900002"/>
    <n v="4303134.6594099998"/>
    <n v="30.555049968347554"/>
    <n v="23.618364616515862"/>
    <n v="52126.240639999989"/>
    <n v="41.124170149421893"/>
    <n v="4.6549324411680635"/>
    <n v="2.9456037254799519"/>
    <n v="4.6549324411680635"/>
    <n v="2.9456037254799519"/>
    <n v="5.9640559502620129E-2"/>
    <n v="6.2020238231481388E-2"/>
    <n v="4.4287608246311526E-2"/>
    <n v="4.5855576835974667E-2"/>
    <m/>
    <m/>
    <n v="30.555049968347554"/>
    <n v="0"/>
    <m/>
    <n v="0"/>
    <m/>
    <n v="52126.240639999989"/>
    <n v="41.124170149421893"/>
    <n v="15.003588225624153"/>
    <n v="88.915819455369288"/>
    <n v="109.1111279865173"/>
    <n v="31.385513775291557"/>
    <n v="15.003588225624176"/>
    <n v="64.675358340082227"/>
    <n v="-324.97737517116923"/>
    <n v="-465.33996490387494"/>
    <s v="Grandes"/>
    <n v="2025"/>
    <n v="1"/>
    <d v="2026-05-08T00:00:00"/>
    <n v="1.0458677359317625"/>
    <s v="26 ISSSTE Muerte (invalidez y vida)"/>
    <n v="41.124170149421893"/>
    <n v="34.93500688564076"/>
    <n v="15.003588225624162"/>
    <n v="9.9599732113043729"/>
    <n v="1.8109362158123868E-3"/>
    <n v="9.3361107856821585E-2"/>
    <m/>
    <m/>
    <m/>
    <m/>
    <n v="2.3977038332809999E-3"/>
    <n v="5.5782714715868854E-2"/>
    <x v="16"/>
    <x v="1"/>
  </r>
  <r>
    <n v="2026"/>
    <n v="3"/>
    <n v="906"/>
    <x v="5"/>
    <s v="ISSSTE Muerte (riesgos de trabajo)"/>
    <n v="256"/>
    <s v="51e8ea280b44e16934d4d611901f3d3afc41789840acdff81942c2f65009cd52"/>
    <s v="776dae374cac039d62ec9a353119108ad2c4887d941bedca3f0ebe3c3de89ab1"/>
    <x v="1"/>
    <n v="14603.848470000001"/>
    <n v="785.25099999999998"/>
    <n v="76062.988270000002"/>
    <n v="33934.045449999998"/>
    <n v="31960.322760000003"/>
    <n v="29456.97076"/>
    <n v="126364.33876000001"/>
    <n v="117273.32872999999"/>
    <n v="35255452.915749952"/>
    <n v="34225193.414999902"/>
    <n v="145.54400000000001"/>
    <n v="139.161"/>
    <n v="0"/>
    <n v="0"/>
    <n v="31960.322760000003"/>
    <n v="29456.97076"/>
    <n v="-22250.83279"/>
    <n v="-11715.29298"/>
    <n v="0"/>
    <n v="0"/>
    <n v="0"/>
    <n v="0"/>
    <n v="14603.848470000001"/>
    <n v="785.25099999999998"/>
    <s v="ISSSTE Muerte (riesgos de trabajo)"/>
    <s v="Pensiones"/>
    <s v="Pensiones ISSSTE"/>
    <x v="17"/>
    <x v="1"/>
    <n v="2686426.6724699996"/>
    <n v="2157088.1196399997"/>
    <n v="299929338.30901009"/>
    <n v="286204877.29896003"/>
    <n v="288421232.45699012"/>
    <n v="276418493.85822004"/>
    <n v="36649.45551"/>
    <n v="36602.54322"/>
    <n v="153872.70992000002"/>
    <n v="145178.71953999999"/>
    <n v="2686426.6724699996"/>
    <n v="2157088.1196399997"/>
    <n v="39.84738181448634"/>
    <n v="2.1453454621451851"/>
    <n v="13818.597470000001"/>
    <n v="1759.7682104193439"/>
    <n v="0.54361612098545331"/>
    <n v="3.6403287971891102E-2"/>
    <n v="0.54361612098545331"/>
    <n v="3.6403287971891102E-2"/>
    <n v="4.8690963519394037E-3"/>
    <n v="5.0633749622360936E-3"/>
    <n v="2.7436674294678532E-4"/>
    <n v="2.8408048573000659E-4"/>
    <m/>
    <m/>
    <n v="39.84738181448634"/>
    <n v="0"/>
    <m/>
    <n v="0"/>
    <m/>
    <n v="13818.597470000001"/>
    <n v="1759.7682104193439"/>
    <n v="8.4983348097671154"/>
    <n v="218.84863312334821"/>
    <n v="3751.2808974455302"/>
    <n v="20.77062448345551"/>
    <n v="8.4983348097671154"/>
    <n v="89.929802250664665"/>
    <n v="-143.63652390738227"/>
    <n v="-251.44032513986687"/>
    <s v="Grandes"/>
    <n v="2025"/>
    <n v="1"/>
    <d v="2026-05-08T00:00:00"/>
    <n v="1.0458677359317625"/>
    <s v="27 ISSSTE Muerte (riesgos de trabajo)"/>
    <n v="1759.7682104193439"/>
    <n v="1678.2059303727142"/>
    <n v="8.4983348097671225"/>
    <n v="3.7400151875859025"/>
    <n v="2.1574815235466673E-4"/>
    <n v="0.15878138374694564"/>
    <m/>
    <m/>
    <m/>
    <m/>
    <n v="9.6055136760126581E-5"/>
    <n v="4.6025071519469383E-4"/>
    <x v="17"/>
    <x v="1"/>
  </r>
  <r>
    <n v="2026"/>
    <n v="3"/>
    <n v="34"/>
    <x v="2"/>
    <s v="Accidentes y Enfermedades Total"/>
    <n v="23"/>
    <s v="535fa30d7e25dd8a49f1536779734ec8286108d115da5045d77f3b4185d8f790"/>
    <s v="776dae374cac039d62ec9a353119108ad2c4887d941bedca3f0ebe3c3de89ab1"/>
    <x v="1"/>
    <n v="12635385.201270001"/>
    <n v="12587633.36767"/>
    <n v="35034516.722879998"/>
    <n v="32209852.40095"/>
    <n v="6931247.0488900002"/>
    <n v="5163792.4934200011"/>
    <n v="29523676.990989994"/>
    <n v="22200764.976130005"/>
    <n v="35255452.915749952"/>
    <n v="34225193.414999902"/>
    <n v="145.54400000000001"/>
    <n v="139.161"/>
    <n v="-5753.05195"/>
    <n v="9217.55782"/>
    <n v="6065198.5519899996"/>
    <n v="4610906.8680400001"/>
    <n v="7131051.5791000007"/>
    <n v="7412305.5218700003"/>
    <n v="0"/>
    <n v="0"/>
    <n v="0"/>
    <n v="0"/>
    <n v="0"/>
    <n v="0"/>
    <s v="Accidentes y Enfermedades Total"/>
    <s v="Totales"/>
    <s v="Accidentes y Enfermedades Total"/>
    <x v="18"/>
    <x v="1"/>
    <n v="29241829.257259998"/>
    <n v="28972049.40374"/>
    <n v="299929338.30901009"/>
    <n v="286204877.29896003"/>
    <n v="288421232.45699012"/>
    <n v="276418493.85822004"/>
    <n v="62046993.437230021"/>
    <n v="55650266.202029996"/>
    <n v="35517726.305569991"/>
    <n v="30168381.219329994"/>
    <n v="12635385.201270001"/>
    <n v="12587633.36767"/>
    <n v="20.364218314707895"/>
    <n v="22.619179074494404"/>
    <n v="47751.83360000141"/>
    <n v="0.37935513535567456"/>
    <n v="100"/>
    <n v="100"/>
    <n v="43.209968467116191"/>
    <n v="43.447507603811637"/>
    <n v="4.2127873426813833"/>
    <n v="4.380878998966975"/>
    <n v="4.3981197967221854"/>
    <n v="4.5538318337435193"/>
    <m/>
    <m/>
    <m/>
    <n v="0"/>
    <m/>
    <n v="0"/>
    <m/>
    <n v="0"/>
    <m/>
    <n v="34.227838506721376"/>
    <n v="54.855842845165739"/>
    <n v="41.022743057345906"/>
    <n v="19.514895151954089"/>
    <n v="31.540252830311189"/>
    <n v="-3.7944191849642483"/>
    <n v="85.053354119133701"/>
    <n v="62.206109211709148"/>
    <s v="Grandes"/>
    <n v="2025"/>
    <n v="1"/>
    <d v="2026-05-08T00:00:00"/>
    <n v="1.0458677359317625"/>
    <s v="28 Accidentes y Enfermedades Total"/>
    <n v="0.37935513535567456"/>
    <n v="-4.0228972682403166"/>
    <n v="34.227838506721376"/>
    <n v="28.341121821812315"/>
    <n v="9.9373327600136271E-2"/>
    <n v="4.1470138756908442E-2"/>
    <m/>
    <m/>
    <m/>
    <m/>
    <n v="9.1174563373396536E-2"/>
    <n v="5.116272620040456E-2"/>
    <x v="18"/>
    <x v="1"/>
  </r>
  <r>
    <n v="2026"/>
    <n v="3"/>
    <n v="13"/>
    <x v="7"/>
    <s v="Accidentes Personales"/>
    <n v="13"/>
    <s v="3fdba35f04dc8c462986c992bcf875546257113072a909c162f7e470e581e278"/>
    <s v="776dae374cac039d62ec9a353119108ad2c4887d941bedca3f0ebe3c3de89ab1"/>
    <x v="1"/>
    <n v="198925.74828999999"/>
    <n v="58440.559979999998"/>
    <n v="284042.31276999996"/>
    <n v="132556.35087999998"/>
    <n v="24390.066760000005"/>
    <n v="17376.024339999996"/>
    <n v="117042.11459999997"/>
    <n v="118280.60948000006"/>
    <n v="35255452.915749952"/>
    <n v="34225193.414999902"/>
    <n v="145.54400000000001"/>
    <n v="139.161"/>
    <n v="0"/>
    <n v="0"/>
    <n v="21055.444950000001"/>
    <n v="17376.02434"/>
    <n v="44169.557130000001"/>
    <n v="50200.82705"/>
    <n v="0"/>
    <n v="0"/>
    <n v="0"/>
    <n v="0"/>
    <n v="0"/>
    <n v="0"/>
    <s v="Accidentes Personales"/>
    <s v="Accidentes y Enfermedades"/>
    <s v="Accidentes Personales"/>
    <x v="19"/>
    <x v="1"/>
    <n v="2081369.17392"/>
    <n v="380253.94800999999"/>
    <n v="299929338.30901009"/>
    <n v="286204877.29896003"/>
    <n v="288421232.45699012"/>
    <n v="276418493.85822004"/>
    <n v="1868441.4574600002"/>
    <n v="1845344.210459999"/>
    <n v="356127.37222000014"/>
    <n v="376409.51678000001"/>
    <n v="708458.35146000003"/>
    <n v="209658.65693"/>
    <n v="10.646613919626038"/>
    <n v="3.166919193109897"/>
    <n v="140485.18831"/>
    <n v="240.38987367348631"/>
    <n v="28.078679273107767"/>
    <n v="27.874145926400693"/>
    <n v="9.5574466453420222"/>
    <n v="15.368823988768451"/>
    <n v="6.632420469819178E-2"/>
    <n v="6.8970563157018661E-2"/>
    <n v="2.0419134897884689E-2"/>
    <n v="2.1142058609861031E-2"/>
    <m/>
    <m/>
    <m/>
    <n v="0"/>
    <m/>
    <n v="0"/>
    <m/>
    <n v="0"/>
    <m/>
    <n v="40.366209684994089"/>
    <n v="12.260889789110371"/>
    <n v="29.732816293934487"/>
    <n v="6.8486919744357291"/>
    <n v="21.17527311198506"/>
    <n v="-12.014283975825457"/>
    <n v="47.669585837208054"/>
    <n v="34.613024049770111"/>
    <s v="Grandes"/>
    <n v="2025"/>
    <n v="1"/>
    <d v="2026-05-08T00:00:00"/>
    <n v="1.0458677359317625"/>
    <s v="29 Accidentes Personales"/>
    <n v="240.38987367348631"/>
    <n v="225.46168313551937"/>
    <n v="40.366209684994089"/>
    <n v="34.210287651661773"/>
    <n v="8.0566916399791146E-4"/>
    <n v="1.1335038795357492E-2"/>
    <m/>
    <m/>
    <m/>
    <m/>
    <n v="3.7521958385311607E-4"/>
    <n v="1.0029377175687841E-3"/>
    <x v="19"/>
    <x v="1"/>
  </r>
  <r>
    <n v="2026"/>
    <n v="3"/>
    <n v="18"/>
    <x v="24"/>
    <s v="AP Individual"/>
    <n v="5"/>
    <s v="ef2d127de37b942baad06145e54b0c619a1f22327b2ebbcfbec78f5564afe39d"/>
    <s v="776dae374cac039d62ec9a353119108ad2c4887d941bedca3f0ebe3c3de89ab1"/>
    <x v="1"/>
    <n v="168728.77681000001"/>
    <n v="159132.6973"/>
    <n v="685350.20430999994"/>
    <n v="646829.96194999991"/>
    <n v="8058.7318300000006"/>
    <n v="-3517.7227900000003"/>
    <n v="34895.099900000001"/>
    <n v="7053.0905399999992"/>
    <n v="35255452.915749952"/>
    <n v="34225193.414999902"/>
    <n v="145.54400000000001"/>
    <n v="139.161"/>
    <n v="0"/>
    <n v="0"/>
    <n v="9653.7056699999994"/>
    <n v="-641.81281000000001"/>
    <n v="165457.22880000001"/>
    <n v="160466.20809"/>
    <n v="0"/>
    <n v="0"/>
    <n v="0"/>
    <n v="0"/>
    <n v="0"/>
    <n v="0"/>
    <s v="AP Individual"/>
    <s v="Accidentes y Enfermedades"/>
    <s v="Accidentes Personales"/>
    <x v="20"/>
    <x v="1"/>
    <n v="4826645.6226300001"/>
    <n v="5268679.1510399999"/>
    <n v="299929338.30901009"/>
    <n v="286204877.29896003"/>
    <n v="288421232.45699012"/>
    <n v="276418493.85822004"/>
    <n v="934068.18382999999"/>
    <n v="999040.19241000025"/>
    <n v="84015.655269999988"/>
    <n v="109316.45723999999"/>
    <n v="246107.73402"/>
    <n v="232911.57709000001"/>
    <n v="18.063860832745007"/>
    <n v="15.928558080943841"/>
    <n v="9596.0795100000105"/>
    <n v="6.0302374513952373"/>
    <n v="68.558908756718807"/>
    <n v="68.323223468839885"/>
    <n v="3.4957771919054017"/>
    <n v="3.020352781751539"/>
    <n v="5.6256176125112092E-2"/>
    <n v="5.8500816799318386E-2"/>
    <n v="5.5600973261463793E-2"/>
    <n v="5.7569482808057695E-2"/>
    <m/>
    <m/>
    <m/>
    <n v="0"/>
    <m/>
    <n v="0"/>
    <m/>
    <n v="0"/>
    <m/>
    <n v="-329.089451076388"/>
    <n v="4.7761454698831116"/>
    <n v="-2.2105593945713884"/>
    <n v="9.591940697363798"/>
    <n v="-1604.1310362752029"/>
    <n v="3.1103250767916979"/>
    <n v="5.8345626480116648"/>
    <n v="-0.39996758048898945"/>
    <s v="Grandes"/>
    <n v="2025"/>
    <n v="1"/>
    <d v="2026-05-08T00:00:00"/>
    <n v="1.0458677359317625"/>
    <s v="30 AP Individual"/>
    <n v="6.0302374513952373"/>
    <n v="1.3801590857308625"/>
    <n v="-329.08945107638795"/>
    <n v="-319.04246895262753"/>
    <n v="1.9439551831819694E-3"/>
    <n v="3.2630306818477915E-2"/>
    <m/>
    <m/>
    <m/>
    <m/>
    <n v="1.8309441044157826E-3"/>
    <n v="2.5371896253800135E-2"/>
    <x v="20"/>
    <x v="1"/>
  </r>
  <r>
    <n v="2026"/>
    <n v="3"/>
    <n v="39"/>
    <x v="6"/>
    <s v="AP Gpo y Col"/>
    <n v="27"/>
    <s v="670671cd97404156226e507973f2ab8330d3022ca96e0c93bdbdb320c41adcaf"/>
    <s v="776dae374cac039d62ec9a353119108ad2c4887d941bedca3f0ebe3c3de89ab1"/>
    <x v="1"/>
    <n v="123172.11656000001"/>
    <n v="125044.29015999999"/>
    <n v="541594.5176100001"/>
    <n v="529926.54628999997"/>
    <n v="35243.276920000004"/>
    <n v="21536.045469999994"/>
    <n v="146402.41801000002"/>
    <n v="74367.091359999962"/>
    <n v="35255452.915749952"/>
    <n v="34225193.414999902"/>
    <n v="145.54400000000001"/>
    <n v="139.161"/>
    <n v="-1286.0710100000001"/>
    <n v="-8586.9590500000013"/>
    <n v="17342.374299999999"/>
    <n v="6666.0212699999993"/>
    <n v="62502.187159999994"/>
    <n v="59272.799009999995"/>
    <n v="0"/>
    <n v="0"/>
    <n v="0"/>
    <n v="0"/>
    <n v="0"/>
    <n v="0"/>
    <s v="AP Gpo y Col"/>
    <s v="Accidentes y Enfermedades"/>
    <s v="Accidentes Personales"/>
    <x v="21"/>
    <x v="1"/>
    <n v="9700359.9060499985"/>
    <n v="9815016.0217700005"/>
    <n v="299929338.30901009"/>
    <n v="286204877.29896003"/>
    <n v="288421232.45699012"/>
    <n v="276418493.85822004"/>
    <n v="934373.2736299996"/>
    <n v="846304.01804999996"/>
    <n v="272111.73791999999"/>
    <n v="267093.05953999993"/>
    <n v="463301.63887999998"/>
    <n v="481480.60433"/>
    <n v="13.18232445599409"/>
    <n v="14.775339298059711"/>
    <n v="-1872.1735999999801"/>
    <n v="-1.4972083872078046"/>
    <n v="26.585728653531245"/>
    <n v="25.970784500032817"/>
    <n v="1.2697685215079393"/>
    <n v="1.2740100462663331"/>
    <n v="4.1067045076163468E-2"/>
    <n v="4.2705634224889336E-2"/>
    <n v="4.3690481916345156E-2"/>
    <n v="4.5237309709146099E-2"/>
    <m/>
    <m/>
    <m/>
    <n v="0"/>
    <m/>
    <n v="0"/>
    <m/>
    <n v="0"/>
    <m/>
    <n v="63.647857119796527"/>
    <n v="28.613031832437645"/>
    <n v="17.222733994845843"/>
    <n v="12.951766502024775"/>
    <n v="160.16080053701961"/>
    <n v="5.448347646709184"/>
    <n v="27.746827891966525"/>
    <n v="11.246341292023962"/>
    <s v="Grandes"/>
    <n v="2025"/>
    <n v="1"/>
    <d v="2026-05-08T00:00:00"/>
    <n v="1.0458677359317625"/>
    <s v="31 AP Gpo y Col"/>
    <n v="-1.4972083872078046"/>
    <n v="-5.817161932970274"/>
    <n v="63.647857119796534"/>
    <n v="56.470891583631087"/>
    <n v="1.536200708878283E-3"/>
    <n v="1.7377367806309989E-2"/>
    <m/>
    <m/>
    <m/>
    <m/>
    <n v="1.5000323775633858E-3"/>
    <n v="2.1831065137278765E-2"/>
    <x v="21"/>
    <x v="1"/>
  </r>
  <r>
    <n v="2026"/>
    <n v="3"/>
    <n v="34"/>
    <x v="2"/>
    <s v="Gastos Medicos"/>
    <n v="23"/>
    <s v="535fa30d7e25dd8a49f1536779734ec8286108d115da5045d77f3b4185d8f790"/>
    <s v="776dae374cac039d62ec9a353119108ad2c4887d941bedca3f0ebe3c3de89ab1"/>
    <x v="1"/>
    <n v="12634078.916370001"/>
    <n v="12586045.415110001"/>
    <n v="35029454.180059999"/>
    <n v="32205220.612120003"/>
    <n v="6930849.5067300005"/>
    <n v="5163900.9194600005"/>
    <n v="29522795.887419991"/>
    <n v="22200456.293780006"/>
    <n v="35255452.915749952"/>
    <n v="34225193.414999902"/>
    <n v="145.54400000000001"/>
    <n v="139.161"/>
    <n v="-5753.05195"/>
    <n v="9217.55782"/>
    <n v="6064801.0098299999"/>
    <n v="4611015.2940800004"/>
    <n v="7129345.3236400001"/>
    <n v="7410998.1926199999"/>
    <n v="0"/>
    <n v="0"/>
    <n v="0"/>
    <n v="0"/>
    <n v="0"/>
    <n v="0"/>
    <s v="Gastos Medicos"/>
    <s v="Accidentes y Enfermedades"/>
    <s v="Gastos Medicos"/>
    <x v="22"/>
    <x v="1"/>
    <n v="29241829.257259998"/>
    <n v="28972049.40374"/>
    <n v="299929338.30901009"/>
    <n v="286204877.29896003"/>
    <n v="288421232.45699012"/>
    <n v="276418493.85822004"/>
    <n v="58270019.802700005"/>
    <n v="52140391.075669996"/>
    <n v="34338123.082540013"/>
    <n v="28893520.681470007"/>
    <n v="12635385.201270001"/>
    <n v="12587633.36767"/>
    <n v="21.681954046263403"/>
    <n v="24.138762973304516"/>
    <n v="48033.50125999935"/>
    <n v="0.38164093387373921"/>
    <n v="99.989661693100828"/>
    <n v="99.987384820373975"/>
    <n v="43.205501287965021"/>
    <n v="43.442026622684374"/>
    <n v="4.2123518117968866"/>
    <n v="4.3804260902511807"/>
    <n v="4.3975649660096598"/>
    <n v="4.5532573596778247"/>
    <m/>
    <m/>
    <m/>
    <n v="0"/>
    <m/>
    <n v="0"/>
    <m/>
    <n v="0"/>
    <m/>
    <n v="34.217321649439647"/>
    <n v="54.858368010901728"/>
    <n v="41.028780281219632"/>
    <n v="20.184124478993862"/>
    <n v="31.528538142488681"/>
    <n v="-3.8004714298874642"/>
    <n v="85.068133671683611"/>
    <n v="62.218545656531518"/>
    <s v="Grandes"/>
    <n v="2025"/>
    <n v="1"/>
    <d v="2026-05-08T00:00:00"/>
    <n v="1.0458677359317625"/>
    <s v="32 Gastos Medicos"/>
    <n v="0.38164093387373921"/>
    <n v="-4.0207117160528458"/>
    <n v="34.217321649439654"/>
    <n v="28.331066193437515"/>
    <n v="9.9358967997858316E-2"/>
    <n v="4.7010713126427787E-2"/>
    <m/>
    <m/>
    <m/>
    <m/>
    <n v="9.1161452437060794E-2"/>
    <n v="5.8267987788137715E-2"/>
    <x v="22"/>
    <x v="1"/>
  </r>
  <r>
    <n v="2026"/>
    <n v="3"/>
    <n v="48"/>
    <x v="14"/>
    <s v="GMM. Individual"/>
    <n v="36"/>
    <s v="76a50887d8f1c2e9301755428990ad81479ee21c25b43215cf524541e0503269"/>
    <s v="776dae374cac039d62ec9a353119108ad2c4887d941bedca3f0ebe3c3de89ab1"/>
    <x v="1"/>
    <n v="5068023.5987299997"/>
    <n v="4602859.21007"/>
    <n v="20370604.330839999"/>
    <n v="19368390.092569999"/>
    <n v="3836046.53657"/>
    <n v="3240488.9621299985"/>
    <n v="15683760.37015"/>
    <n v="13854064.218440002"/>
    <n v="35255452.915749952"/>
    <n v="34225193.414999902"/>
    <n v="145.54400000000001"/>
    <n v="139.161"/>
    <n v="0"/>
    <n v="0"/>
    <n v="3711980.7401300003"/>
    <n v="3157649.0593900001"/>
    <n v="5261540.74046"/>
    <n v="4417453.3428299995"/>
    <n v="0"/>
    <n v="0"/>
    <n v="0"/>
    <n v="0"/>
    <n v="0"/>
    <n v="0"/>
    <s v="GMM. Individual"/>
    <s v="Accidentes y Enfermedades"/>
    <s v="Gastos Medicos"/>
    <x v="23"/>
    <x v="1"/>
    <n v="19464505.3893"/>
    <n v="18106734.740540002"/>
    <n v="299929338.30901009"/>
    <n v="286204877.29896003"/>
    <n v="288421232.45699012"/>
    <n v="276418493.85822004"/>
    <n v="24720621.761749998"/>
    <n v="21907998.164389998"/>
    <n v="16007111.755169999"/>
    <n v="14079798.808590002"/>
    <n v="10059075.98653"/>
    <n v="8675699.8224100005"/>
    <n v="20.501197937390508"/>
    <n v="21.009948857635212"/>
    <n v="465164.38865999971"/>
    <n v="10.10598776608953"/>
    <n v="50.382595832028066"/>
    <n v="53.054615815319707"/>
    <n v="26.03725857588956"/>
    <n v="25.420702716566819"/>
    <n v="1.6897391990071124"/>
    <n v="1.7571603711546278"/>
    <n v="1.6082392632540667"/>
    <n v="1.6651777331624158"/>
    <m/>
    <m/>
    <m/>
    <n v="0"/>
    <m/>
    <n v="0"/>
    <m/>
    <n v="0"/>
    <m/>
    <n v="18.378633021127055"/>
    <n v="75.691173528301604"/>
    <n v="70.401652847442136"/>
    <n v="23.964638938258357"/>
    <n v="17.555202313935638"/>
    <n v="19.108009346607922"/>
    <n v="70.549310995270815"/>
    <n v="71.481209066196556"/>
    <s v="Grandes"/>
    <n v="2025"/>
    <n v="1"/>
    <d v="2026-05-08T00:00:00"/>
    <n v="1.0458677359317625"/>
    <s v="33 GMM. Individual"/>
    <n v="10.10598776608953"/>
    <n v="5.2771626691363744"/>
    <n v="18.378633021127062"/>
    <n v="13.187001524302367"/>
    <n v="5.7780010313637678E-2"/>
    <n v="4.2029911686806483E-2"/>
    <m/>
    <m/>
    <m/>
    <m/>
    <n v="5.4824979883596296E-2"/>
    <n v="4.414179510004472E-2"/>
    <x v="23"/>
    <x v="1"/>
  </r>
  <r>
    <n v="2026"/>
    <n v="3"/>
    <n v="43"/>
    <x v="0"/>
    <s v="GMM. Gpo y Col"/>
    <n v="31"/>
    <s v="eb1e33e8a81b697b75855af6bfcdbcbf7cbbde9f94962ceaec1ed8af21f5a50f"/>
    <s v="776dae374cac039d62ec9a353119108ad2c4887d941bedca3f0ebe3c3de89ab1"/>
    <x v="1"/>
    <n v="7053180.1556400005"/>
    <n v="6631002.1513900002"/>
    <n v="20425014.061459996"/>
    <n v="16924713.90357"/>
    <n v="3685227.3193399985"/>
    <n v="3390051.7175200004"/>
    <n v="16642504.713869996"/>
    <n v="14019937.374270001"/>
    <n v="35255452.915749952"/>
    <n v="34225193.414999902"/>
    <n v="145.54400000000001"/>
    <n v="139.161"/>
    <n v="-2042.1327699999999"/>
    <n v="12201.821240000001"/>
    <n v="3444654.0157900001"/>
    <n v="3237253.4360600002"/>
    <n v="4247474.0015900005"/>
    <n v="4312271.8472699998"/>
    <n v="0"/>
    <n v="0"/>
    <n v="0"/>
    <n v="0"/>
    <n v="0"/>
    <n v="0"/>
    <s v="GMM. Gpo y Col"/>
    <s v="Accidentes y Enfermedades"/>
    <s v="Gastos Medicos"/>
    <x v="24"/>
    <x v="1"/>
    <n v="33949921.470059998"/>
    <n v="33699803.03413"/>
    <n v="299929338.30901009"/>
    <n v="286204877.29896003"/>
    <n v="288421232.45699012"/>
    <n v="276418493.85822004"/>
    <n v="33549398.04095"/>
    <n v="30232392.911280002"/>
    <n v="18331408.022360004"/>
    <n v="14814107.762880005"/>
    <n v="15111235.13037"/>
    <n v="13564625.407979999"/>
    <n v="21.023268873650046"/>
    <n v="21.933434679978337"/>
    <n v="422178.00425000023"/>
    <n v="6.3667300147309147"/>
    <n v="46.675073842672063"/>
    <n v="48.884520965016961"/>
    <n v="20.775247335579582"/>
    <n v="19.676679251431679"/>
    <n v="2.3516139486072136"/>
    <n v="2.4454441497096724"/>
    <n v="2.3168725194237267"/>
    <n v="2.3988996028576723"/>
    <m/>
    <m/>
    <m/>
    <n v="0"/>
    <m/>
    <n v="0"/>
    <m/>
    <n v="0"/>
    <m/>
    <n v="8.7071120565657356"/>
    <n v="52.249159074621765"/>
    <n v="51.124274131163915"/>
    <n v="20.103351116536647"/>
    <n v="6.4066834378720516"/>
    <n v="-1.5026382374529912"/>
    <n v="81.09888405439392"/>
    <n v="75.070717958317744"/>
    <s v="Grandes"/>
    <n v="2025"/>
    <n v="1"/>
    <d v="2026-05-08T00:00:00"/>
    <n v="1.0458677359317625"/>
    <s v="34 GMM. Gpo y Col"/>
    <n v="6.3667300147309147"/>
    <n v="1.7018943795688544"/>
    <n v="8.7071120565657463"/>
    <n v="3.9396362674087997"/>
    <n v="5.7934340285656534E-2"/>
    <n v="4.4197783413378294E-2"/>
    <m/>
    <m/>
    <m/>
    <m/>
    <n v="4.7907807250061669E-2"/>
    <n v="4.8107555686087641E-2"/>
    <x v="24"/>
    <x v="1"/>
  </r>
  <r>
    <n v="2026"/>
    <n v="3"/>
    <n v="705"/>
    <x v="9"/>
    <s v="Salud"/>
    <n v="36"/>
    <s v="76a50887d8f1c2e9301755428990ad81479ee21c25b43215cf524541e0503269"/>
    <s v="776dae374cac039d62ec9a353119108ad2c4887d941bedca3f0ebe3c3de89ab1"/>
    <x v="1"/>
    <n v="623811.96055999992"/>
    <n v="612710.5779400001"/>
    <n v="773941.61991999962"/>
    <n v="730391.63514000003"/>
    <n v="210476.20840999999"/>
    <n v="134751.37116999997"/>
    <n v="964799.06762999995"/>
    <n v="676906.58824999991"/>
    <n v="35255452.915749952"/>
    <n v="34225193.414999902"/>
    <n v="145.54400000000001"/>
    <n v="139.161"/>
    <n v="0"/>
    <n v="0"/>
    <n v="42913.252460000003"/>
    <n v="22895.523379999999"/>
    <n v="-64312.281860000003"/>
    <n v="-100278.84418"/>
    <n v="0"/>
    <n v="0"/>
    <n v="0"/>
    <n v="0"/>
    <n v="0"/>
    <n v="0"/>
    <s v="Salud"/>
    <s v="Accidentes y Enfermedades"/>
    <s v="Salud"/>
    <x v="25"/>
    <x v="1"/>
    <n v="623811.96055999992"/>
    <n v="612710.5779400001"/>
    <n v="299929338.30901009"/>
    <n v="286204877.29896003"/>
    <n v="288421232.45699012"/>
    <n v="276418493.85822004"/>
    <n v="1908532.17707"/>
    <n v="1664530.9158999999"/>
    <n v="823475.85080999997"/>
    <n v="898451.02107999986"/>
    <n v="623811.96055999992"/>
    <n v="612710.5779400001"/>
    <n v="32.685430618082798"/>
    <n v="36.809804617459562"/>
    <n v="11101.382619999815"/>
    <n v="1.8118477172899272"/>
    <n v="100"/>
    <n v="100"/>
    <n v="100"/>
    <n v="100"/>
    <n v="0.20798630906767157"/>
    <n v="0.21628503395741638"/>
    <n v="0.21408110991064039"/>
    <n v="0.22166048638347269"/>
    <m/>
    <m/>
    <m/>
    <n v="0"/>
    <m/>
    <n v="0"/>
    <m/>
    <n v="0"/>
    <m/>
    <n v="56.195967864747651"/>
    <n v="33.740329092288349"/>
    <n v="21.992662771230229"/>
    <n v="25.559487652609135"/>
    <n v="87.430755557595859"/>
    <n v="-35.866550531276772"/>
    <n v="-66.726372037952132"/>
    <n v="-22.831858072578754"/>
    <s v="Grandes"/>
    <n v="2025"/>
    <n v="1"/>
    <d v="2026-05-08T00:00:00"/>
    <n v="1.0458677359317625"/>
    <s v="35 Salud"/>
    <n v="1.8118477172899272"/>
    <n v="-2.6532283008177378"/>
    <n v="56.195967864747651"/>
    <n v="49.345813527360448"/>
    <n v="2.1952394762010008E-3"/>
    <n v="0.10683373746895046"/>
    <m/>
    <m/>
    <m/>
    <m/>
    <n v="2.0674772922432442E-3"/>
    <n v="0.13549617159755473"/>
    <x v="25"/>
    <x v="1"/>
  </r>
  <r>
    <n v="2026"/>
    <n v="3"/>
    <n v="702"/>
    <x v="25"/>
    <s v="Salud Individual"/>
    <n v="244"/>
    <s v="82c01ce15b431d420eb6a1febfba7d7a2b69e5bcdcb929cb42cd3e9179d43fc4"/>
    <s v="776dae374cac039d62ec9a353119108ad2c4887d941bedca3f0ebe3c3de89ab1"/>
    <x v="1"/>
    <n v="25432.52882"/>
    <n v="28005.76539"/>
    <n v="116147.69878999999"/>
    <n v="114270.82113"/>
    <n v="27329.941149999999"/>
    <n v="26812.364760000004"/>
    <n v="99400.667640000014"/>
    <n v="88618.068579999992"/>
    <n v="35255452.915749952"/>
    <n v="34225193.414999902"/>
    <n v="145.54400000000001"/>
    <n v="139.161"/>
    <n v="0"/>
    <n v="0"/>
    <n v="24924.76901"/>
    <n v="19627.963050000002"/>
    <n v="24823.203559999998"/>
    <n v="26468.652620000001"/>
    <n v="0"/>
    <n v="0"/>
    <n v="0"/>
    <n v="0"/>
    <n v="0"/>
    <n v="0"/>
    <s v="Salud Individual"/>
    <s v="Accidentes y Enfermedades"/>
    <s v="Salud"/>
    <x v="26"/>
    <x v="1"/>
    <n v="35757.492939999996"/>
    <n v="45817.01485"/>
    <n v="299929338.30901009"/>
    <n v="286204877.29896003"/>
    <n v="288421232.45699012"/>
    <n v="276418493.85822004"/>
    <n v="772824.61253000004"/>
    <n v="652388.54473999992"/>
    <n v="440246.35314000002"/>
    <n v="470383.08709000004"/>
    <n v="35757.492939999996"/>
    <n v="45817.01485"/>
    <n v="3.290853889440891"/>
    <n v="4.2928045895044491"/>
    <n v="-2573.2365700000009"/>
    <n v="-9.1882386864485568"/>
    <n v="71.125033465503364"/>
    <n v="61.125251135823397"/>
    <n v="71.125033465503364"/>
    <n v="61.125251135823397"/>
    <n v="8.4795068609785241E-3"/>
    <n v="8.8178420858084847E-3"/>
    <n v="9.7852159803503685E-3"/>
    <n v="1.0131654000099086E-2"/>
    <m/>
    <m/>
    <m/>
    <n v="0"/>
    <m/>
    <n v="0"/>
    <m/>
    <n v="0"/>
    <m/>
    <n v="1.9303645710957218"/>
    <n v="107.46057280984141"/>
    <n v="95.738732316788884"/>
    <n v="6.2078745127751178"/>
    <n v="26.986019621633627"/>
    <n v="-6.2165954709635818"/>
    <n v="100.40915528793255"/>
    <n v="74.155505124461456"/>
    <s v="Grandes"/>
    <n v="2025"/>
    <n v="1"/>
    <d v="2026-05-08T00:00:00"/>
    <n v="1.0458677359317625"/>
    <s v="36 Salud Individual"/>
    <n v="-9.1882386864485568"/>
    <n v="-13.170893227098807"/>
    <n v="1.9303645710957225"/>
    <n v="-2.5399091403407166"/>
    <n v="3.2944605496221664E-4"/>
    <n v="1.0829719321648239E-3"/>
    <m/>
    <m/>
    <m/>
    <m/>
    <n v="3.234597940144538E-4"/>
    <n v="1.8428171243670458E-3"/>
    <x v="26"/>
    <x v="1"/>
  </r>
  <r>
    <n v="2026"/>
    <n v="3"/>
    <n v="707"/>
    <x v="26"/>
    <s v="Salud Gpo y Col"/>
    <n v="9"/>
    <s v="19581e27de7ced00ff1ce50b2047e7a567c76b1cbaebabe5ef03f7c3017bb5b7"/>
    <s v="776dae374cac039d62ec9a353119108ad2c4887d941bedca3f0ebe3c3de89ab1"/>
    <x v="1"/>
    <n v="261225.83062999998"/>
    <n v="315980.91382999998"/>
    <n v="518497.56183000002"/>
    <n v="1243015.7988900002"/>
    <n v="104813.6734"/>
    <n v="235749.21626000002"/>
    <n v="595921.36179000023"/>
    <n v="892020.02638999978"/>
    <n v="35255452.915749952"/>
    <n v="34225193.414999902"/>
    <n v="145.54400000000001"/>
    <n v="139.161"/>
    <n v="0"/>
    <n v="0"/>
    <n v="12710.015029999999"/>
    <n v="128090.49735999999"/>
    <n v="-6435.2514700000002"/>
    <n v="136337.30616000001"/>
    <n v="0"/>
    <n v="0"/>
    <n v="0"/>
    <n v="0"/>
    <n v="0"/>
    <n v="0"/>
    <s v="Salud Gpo y Col"/>
    <s v="Accidentes y Enfermedades"/>
    <s v="Salud"/>
    <x v="27"/>
    <x v="1"/>
    <n v="281210.36296"/>
    <n v="338850.30685000005"/>
    <n v="299929338.30901009"/>
    <n v="286204877.29896003"/>
    <n v="288421232.45699012"/>
    <n v="276418493.85822004"/>
    <n v="1135707.5645399999"/>
    <n v="1012142.3711599999"/>
    <n v="383229.49767000001"/>
    <n v="428067.93399000005"/>
    <n v="281210.36296"/>
    <n v="338850.30685000005"/>
    <n v="23.001152654627717"/>
    <n v="31.219018473444542"/>
    <n v="-54755.083199999994"/>
    <n v="-17.328604609789377"/>
    <n v="92.893386957847397"/>
    <n v="93.250886141258903"/>
    <n v="92.893386957847397"/>
    <n v="93.250886141258903"/>
    <n v="8.7095791329644859E-2"/>
    <n v="9.0570943201608592E-2"/>
    <n v="0.11040374881520167"/>
    <n v="0.11431250833458059"/>
    <m/>
    <m/>
    <m/>
    <n v="0"/>
    <m/>
    <n v="0"/>
    <m/>
    <n v="0"/>
    <m/>
    <n v="-55.540181612139719"/>
    <n v="40.123778397879036"/>
    <n v="74.608688671251457"/>
    <n v="27.350105886226782"/>
    <n v="-90.077316200687136"/>
    <n v="-104.72009580594752"/>
    <n v="-197.50611284192749"/>
    <n v="93.951172256314138"/>
    <s v="Grandes"/>
    <n v="2025"/>
    <n v="1"/>
    <d v="2026-05-08T00:00:00"/>
    <n v="1.0458677359317625"/>
    <s v="37 Salud Gpo y Col"/>
    <n v="-17.328604609789377"/>
    <n v="-20.954254013239304"/>
    <n v="-55.540181612139719"/>
    <n v="-57.490018230411252"/>
    <n v="1.4706875644713883E-3"/>
    <n v="5.2905302344148759E-2"/>
    <m/>
    <m/>
    <m/>
    <m/>
    <n v="3.5185328178246123E-3"/>
    <n v="9.7462711444527159E-2"/>
    <x v="27"/>
    <x v="1"/>
  </r>
  <r>
    <n v="2026"/>
    <n v="3"/>
    <n v="43"/>
    <x v="0"/>
    <s v="Daños"/>
    <n v="31"/>
    <s v="eb1e33e8a81b697b75855af6bfcdbcbf7cbbde9f94962ceaec1ed8af21f5a50f"/>
    <s v="776dae374cac039d62ec9a353119108ad2c4887d941bedca3f0ebe3c3de89ab1"/>
    <x v="1"/>
    <n v="9001081.4100000001"/>
    <n v="10333642.055989999"/>
    <n v="37294258.210869998"/>
    <n v="37430166.592629999"/>
    <n v="4992120.0092200022"/>
    <n v="4009133.2166799996"/>
    <n v="23700889.201969996"/>
    <n v="17625522.524580002"/>
    <n v="35255452.915749952"/>
    <n v="34225193.414999902"/>
    <n v="145.54400000000001"/>
    <n v="139.161"/>
    <n v="7562.9403199999997"/>
    <n v="20328.452280000001"/>
    <n v="4733419.3455499997"/>
    <n v="3858044.2364699999"/>
    <n v="6054267.7324899994"/>
    <n v="6931863.84705"/>
    <n v="0"/>
    <n v="0"/>
    <n v="0"/>
    <n v="0"/>
    <n v="0"/>
    <n v="0"/>
    <s v="Daños"/>
    <s v="Totales"/>
    <s v="Daños Total"/>
    <x v="28"/>
    <x v="1"/>
    <n v="33949921.470059998"/>
    <n v="33699803.03413"/>
    <n v="299929338.30901009"/>
    <n v="286204877.29896003"/>
    <n v="288421232.45699012"/>
    <n v="276418493.85822004"/>
    <n v="105175449.15441999"/>
    <n v="104220262.77622002"/>
    <n v="43859178.209959999"/>
    <n v="37967067.789159983"/>
    <n v="9001081.4100000001"/>
    <n v="10333642.055989999"/>
    <n v="8.5581582796803577"/>
    <n v="9.9151947814392098"/>
    <n v="-1332560.6459899992"/>
    <n v="-12.895362920158115"/>
    <n v="100"/>
    <n v="100"/>
    <n v="26.512819530195198"/>
    <n v="30.663805499172923"/>
    <n v="3.0010673383096655"/>
    <n v="3.1208109518574565"/>
    <n v="3.610575107424121"/>
    <n v="3.7384047325322265"/>
    <m/>
    <m/>
    <m/>
    <n v="0"/>
    <m/>
    <n v="0"/>
    <m/>
    <n v="0"/>
    <m/>
    <n v="24.518686195067939"/>
    <n v="55.461336053175437"/>
    <n v="38.796904275933045"/>
    <n v="11.382155829099277"/>
    <n v="22.689607879689412"/>
    <n v="-12.660319560856347"/>
    <n v="78.183185063790347"/>
    <n v="55.656664954720249"/>
    <s v="Grandes"/>
    <n v="2025"/>
    <n v="1"/>
    <d v="2026-05-08T00:00:00"/>
    <n v="1.0458677359317625"/>
    <s v="38 Daños Total"/>
    <n v="-12.895362920158115"/>
    <n v="-16.715437251498681"/>
    <n v="24.51868619506795"/>
    <n v="19.057775583959835"/>
    <n v="0.10578295022898213"/>
    <n v="7.324207314006145E-3"/>
    <m/>
    <m/>
    <m/>
    <m/>
    <n v="0.10595140435899297"/>
    <n v="9.8311087553879344E-3"/>
    <x v="28"/>
    <x v="1"/>
  </r>
  <r>
    <n v="2026"/>
    <n v="3"/>
    <n v="43"/>
    <x v="0"/>
    <s v="Automoviles"/>
    <n v="31"/>
    <s v="eb1e33e8a81b697b75855af6bfcdbcbf7cbbde9f94962ceaec1ed8af21f5a50f"/>
    <s v="776dae374cac039d62ec9a353119108ad2c4887d941bedca3f0ebe3c3de89ab1"/>
    <x v="1"/>
    <n v="7454696.3222500002"/>
    <n v="9100603.7929899991"/>
    <n v="30028636.458280001"/>
    <n v="31694920.897360004"/>
    <n v="4625772.5144500015"/>
    <n v="3752850.5731200008"/>
    <n v="19209873.149959993"/>
    <n v="15987434.226270001"/>
    <n v="35255452.915749952"/>
    <n v="34225193.414999902"/>
    <n v="145.54400000000001"/>
    <n v="139.161"/>
    <n v="7562.9403199999997"/>
    <n v="20368.85758"/>
    <n v="4560916.4565399997"/>
    <n v="3716670.1257699998"/>
    <n v="5534574.3080600007"/>
    <n v="6441926.4545100005"/>
    <n v="0"/>
    <n v="0"/>
    <n v="0"/>
    <n v="0"/>
    <n v="0"/>
    <n v="0"/>
    <s v="Automoviles"/>
    <s v="Totales"/>
    <s v="Automoviles Total"/>
    <x v="29"/>
    <x v="1"/>
    <n v="33949921.470059998"/>
    <n v="33699803.03413"/>
    <n v="299929338.30901009"/>
    <n v="286204877.29896003"/>
    <n v="288421232.45699012"/>
    <n v="276418493.85822004"/>
    <n v="60758952.16269999"/>
    <n v="56224792.599020004"/>
    <n v="32544347.684180006"/>
    <n v="28276347.340569999"/>
    <n v="7454696.3222500002"/>
    <n v="9100603.7929899991"/>
    <n v="12.269297044965251"/>
    <n v="16.186104692093824"/>
    <n v="-1645907.4707399989"/>
    <n v="-18.085695281095592"/>
    <n v="100"/>
    <n v="100"/>
    <n v="21.957919192314485"/>
    <n v="27.004916864864821"/>
    <n v="2.4854842024722514"/>
    <n v="2.5846558725046909"/>
    <n v="3.1797514699526985"/>
    <n v="3.2923281166772655"/>
    <m/>
    <m/>
    <m/>
    <n v="0"/>
    <m/>
    <n v="0"/>
    <m/>
    <n v="0"/>
    <m/>
    <n v="23.260237100361849"/>
    <n v="62.051790099664792"/>
    <n v="41.237380051758123"/>
    <n v="14.213750907960634"/>
    <n v="22.715126772115489"/>
    <n v="-14.085105641259865"/>
    <n v="82.407719233219751"/>
    <n v="57.695010211859135"/>
    <s v="Grandes"/>
    <n v="2025"/>
    <n v="1"/>
    <d v="2026-05-08T00:00:00"/>
    <n v="1.0458677359317625"/>
    <s v="39 Automoviles Total"/>
    <n v="-18.085695281095592"/>
    <n v="-21.678141599877318"/>
    <n v="23.260237100361849"/>
    <n v="17.854517225879835"/>
    <n v="8.5174445297978477E-2"/>
    <n v="1.5053564997759304E-2"/>
    <m/>
    <m/>
    <m/>
    <m/>
    <n v="8.9716976594587231E-2"/>
    <n v="2.6198998510342172E-2"/>
    <x v="29"/>
    <x v="1"/>
  </r>
  <r>
    <n v="2026"/>
    <n v="3"/>
    <n v="43"/>
    <x v="0"/>
    <s v="Automoviles Residentes"/>
    <n v="31"/>
    <s v="eb1e33e8a81b697b75855af6bfcdbcbf7cbbde9f94962ceaec1ed8af21f5a50f"/>
    <s v="776dae374cac039d62ec9a353119108ad2c4887d941bedca3f0ebe3c3de89ab1"/>
    <x v="1"/>
    <n v="4911209.3944799993"/>
    <n v="5322606.7401700001"/>
    <n v="21044728.217109997"/>
    <n v="21293154.716420002"/>
    <n v="3045269.0661500013"/>
    <n v="2324681.9668999994"/>
    <n v="12279348.551689999"/>
    <n v="9641747.6091400012"/>
    <n v="35255452.915749952"/>
    <n v="34225193.414999902"/>
    <n v="145.54400000000001"/>
    <n v="139.161"/>
    <n v="-852.51409000000001"/>
    <n v="1951.5830700000001"/>
    <n v="2980413.0082399999"/>
    <n v="2288501.5195500003"/>
    <n v="3578519.0434299996"/>
    <n v="4205174.85592"/>
    <n v="0"/>
    <n v="0"/>
    <n v="0"/>
    <n v="0"/>
    <n v="0"/>
    <n v="0"/>
    <s v="Automoviles Residentes"/>
    <s v="Automóviles"/>
    <s v="Automóviles"/>
    <x v="30"/>
    <x v="1"/>
    <n v="33949921.470059998"/>
    <n v="33699803.03413"/>
    <n v="299929338.30901009"/>
    <n v="286204877.29896003"/>
    <n v="288421232.45699012"/>
    <n v="276418493.85822004"/>
    <n v="37930526.874799997"/>
    <n v="33933542.557379998"/>
    <n v="20392182.848360002"/>
    <n v="17354647.463510003"/>
    <n v="7454696.3222500002"/>
    <n v="9100603.7929899991"/>
    <n v="12.947907132138658"/>
    <n v="15.685384840588709"/>
    <n v="-411397.3456900008"/>
    <n v="-7.7292455703173228"/>
    <n v="65.88074392543038"/>
    <n v="58.486303340333201"/>
    <n v="14.466040514441639"/>
    <n v="15.794177594389639"/>
    <n v="1.6374554827377696"/>
    <n v="1.7027905167184136"/>
    <n v="1.8597190901852394"/>
    <n v="1.9255610092789448"/>
    <m/>
    <m/>
    <m/>
    <n v="0"/>
    <m/>
    <n v="0"/>
    <m/>
    <n v="0"/>
    <m/>
    <n v="30.997233579048068"/>
    <n v="62.006500263921971"/>
    <n v="43.675628886039981"/>
    <n v="14.933511967773036"/>
    <n v="30.234259526559271"/>
    <n v="-14.902015587004691"/>
    <n v="83.286213432674188"/>
    <n v="54.421078741310183"/>
    <s v="Grandes"/>
    <n v="2025"/>
    <n v="1"/>
    <d v="2026-05-08T00:00:00"/>
    <n v="1.0458677359317625"/>
    <s v="41 Automoviles Residentes"/>
    <n v="-7.7292455703173228"/>
    <n v="-11.775885936973891"/>
    <n v="30.997233579048071"/>
    <n v="25.252198799633856"/>
    <n v="5.9692122711912501E-2"/>
    <n v="1.6764829910248715E-2"/>
    <m/>
    <m/>
    <m/>
    <m/>
    <n v="6.0273299608616444E-2"/>
    <n v="2.4603129759737007E-2"/>
    <x v="30"/>
    <x v="1"/>
  </r>
  <r>
    <n v="2026"/>
    <n v="3"/>
    <n v="43"/>
    <x v="0"/>
    <s v="Camiones"/>
    <n v="31"/>
    <s v="eb1e33e8a81b697b75855af6bfcdbcbf7cbbde9f94962ceaec1ed8af21f5a50f"/>
    <s v="776dae374cac039d62ec9a353119108ad2c4887d941bedca3f0ebe3c3de89ab1"/>
    <x v="1"/>
    <n v="1853296.2378199999"/>
    <n v="2077098.85225"/>
    <n v="7245211.5229699994"/>
    <n v="7857105.2628400009"/>
    <n v="1083620.7124199991"/>
    <n v="996659.60617999989"/>
    <n v="4751273.5749199986"/>
    <n v="4164786.1714900015"/>
    <n v="35255452.915749952"/>
    <n v="34225193.414999902"/>
    <n v="145.54400000000001"/>
    <n v="139.161"/>
    <n v="-7653.3792699999995"/>
    <n v="-1256.9244199999998"/>
    <n v="1083620.71242"/>
    <n v="996659.60618"/>
    <n v="1364828.6344100002"/>
    <n v="1637559.2776400002"/>
    <n v="0"/>
    <n v="0"/>
    <n v="0"/>
    <n v="0"/>
    <n v="0"/>
    <n v="0"/>
    <s v="Camiones"/>
    <s v="Automóviles"/>
    <s v="Automóviles"/>
    <x v="31"/>
    <x v="1"/>
    <n v="33949921.470059998"/>
    <n v="33699803.03413"/>
    <n v="299929338.30901009"/>
    <n v="286204877.29896003"/>
    <n v="288421232.45699012"/>
    <n v="276418493.85822004"/>
    <n v="20449043.115749996"/>
    <n v="19016630.142860003"/>
    <n v="11014921.149049997"/>
    <n v="9861427.71428"/>
    <n v="7454696.3222500002"/>
    <n v="9100603.7929899991"/>
    <n v="9.0629973604612246"/>
    <n v="10.922539044226346"/>
    <n v="-223802.61443000007"/>
    <n v="-10.774769539137141"/>
    <n v="24.86078785380532"/>
    <n v="22.823747736935267"/>
    <n v="5.4589117075113069"/>
    <n v="6.1635341018058352"/>
    <n v="0.61791095471647151"/>
    <n v="0.64256581321431205"/>
    <n v="0.72573845416349492"/>
    <n v="0.75143266402261089"/>
    <m/>
    <m/>
    <m/>
    <n v="0"/>
    <m/>
    <n v="0"/>
    <m/>
    <n v="0"/>
    <m/>
    <n v="8.7252564166118809"/>
    <n v="58.469913784244397"/>
    <n v="47.983253425824032"/>
    <n v="9.8377527878486717"/>
    <n v="8.7252564166119697"/>
    <n v="-16.654703555101278"/>
    <n v="79.396100367460193"/>
    <n v="60.86250554644684"/>
    <s v="Grandes"/>
    <n v="2025"/>
    <n v="1"/>
    <d v="2026-05-08T00:00:00"/>
    <n v="1.0458677359317625"/>
    <s v="42 Camiones"/>
    <n v="-10.774769539137141"/>
    <n v="-14.687844939233935"/>
    <n v="8.7252564166118844"/>
    <n v="3.9569848856162166"/>
    <n v="2.055061252590883E-2"/>
    <n v="8.2137921155727139E-3"/>
    <m/>
    <m/>
    <m/>
    <m/>
    <n v="2.224065272950846E-2"/>
    <n v="1.1930185917264897E-2"/>
    <x v="31"/>
    <x v="1"/>
  </r>
  <r>
    <n v="2026"/>
    <n v="3"/>
    <n v="46"/>
    <x v="10"/>
    <s v="Automoviles Turistas"/>
    <n v="34"/>
    <s v="86e50149658661312a9e0b35558d84f6c6d3da797f552a9657fe0558ca40cdef"/>
    <s v="776dae374cac039d62ec9a353119108ad2c4887d941bedca3f0ebe3c3de89ab1"/>
    <x v="1"/>
    <n v="119617.21463"/>
    <n v="136534.41365999999"/>
    <n v="481688.27197999996"/>
    <n v="482330.55735000002"/>
    <n v="72664.817810000008"/>
    <n v="62899.640979999996"/>
    <n v="227010.71776000006"/>
    <n v="186144.75072000007"/>
    <n v="35255452.915749952"/>
    <n v="34225193.414999902"/>
    <n v="145.54400000000001"/>
    <n v="139.161"/>
    <n v="0"/>
    <n v="0"/>
    <n v="72664.817810000008"/>
    <n v="62899.640979999996"/>
    <n v="112523.81792"/>
    <n v="124719.75872"/>
    <n v="0"/>
    <n v="0"/>
    <n v="0"/>
    <n v="0"/>
    <n v="0"/>
    <n v="0"/>
    <s v="Automoviles Turistas"/>
    <s v="Automóviles"/>
    <s v="Automóviles"/>
    <x v="32"/>
    <x v="1"/>
    <n v="20762372.77462"/>
    <n v="17809663.19325"/>
    <n v="299929338.30901009"/>
    <n v="286204877.29896003"/>
    <n v="288421232.45699012"/>
    <n v="276418493.85822004"/>
    <n v="664166.66367999988"/>
    <n v="632124.19282999996"/>
    <n v="297526.76684"/>
    <n v="352424.85213000001"/>
    <n v="20761861.533299997"/>
    <n v="17808746.872830003"/>
    <n v="18.010120226032967"/>
    <n v="21.599302037268934"/>
    <n v="-16917.199029999989"/>
    <n v="-12.390428593429526"/>
    <n v="0.57613915995993747"/>
    <n v="0.76667052788708201"/>
    <n v="0.57612497342413838"/>
    <n v="0.76663108211809183"/>
    <n v="3.9881798594428003E-2"/>
    <n v="4.1473096003026594E-2"/>
    <n v="4.7705131704440074E-2"/>
    <n v="4.9394095074561439E-2"/>
    <m/>
    <m/>
    <m/>
    <n v="0"/>
    <m/>
    <n v="0"/>
    <m/>
    <n v="0"/>
    <m/>
    <n v="15.525012031634677"/>
    <n v="60.747792894832777"/>
    <n v="46.068708462493277"/>
    <n v="24.422951447953835"/>
    <n v="15.525012031634677"/>
    <n v="-9.7786757488685367"/>
    <n v="64.577277196248204"/>
    <n v="50.432779557577391"/>
    <s v="Grandes"/>
    <n v="2025"/>
    <n v="1"/>
    <d v="2026-05-08T00:00:00"/>
    <n v="1.0458677359317625"/>
    <s v="43 Automoviles Turistas"/>
    <n v="-12.390428593429526"/>
    <n v="-16.232647402093164"/>
    <n v="15.525012031634672"/>
    <n v="10.458529374857848"/>
    <n v="1.3662801982181074E-3"/>
    <n v="3.2436443055616174E-2"/>
    <m/>
    <m/>
    <m/>
    <m/>
    <n v="1.3653051687606062E-3"/>
    <n v="4.6652984849716986E-2"/>
    <x v="32"/>
    <x v="1"/>
  </r>
  <r>
    <n v="2026"/>
    <n v="3"/>
    <n v="46"/>
    <x v="10"/>
    <s v="Otros Automoviles y Obligatorios"/>
    <n v="34"/>
    <s v="86e50149658661312a9e0b35558d84f6c6d3da797f552a9657fe0558ca40cdef"/>
    <s v="776dae374cac039d62ec9a353119108ad2c4887d941bedca3f0ebe3c3de89ab1"/>
    <x v="1"/>
    <n v="383625.42517"/>
    <n v="426754.42066"/>
    <n v="1500627.4532900001"/>
    <n v="1374186.8556299999"/>
    <n v="178002.54714000001"/>
    <n v="174630.33318000002"/>
    <n v="774914.00442999997"/>
    <n v="661788.84165999992"/>
    <n v="35255452.915749952"/>
    <n v="34225193.414999902"/>
    <n v="145.54400000000001"/>
    <n v="139.161"/>
    <n v="0"/>
    <n v="0"/>
    <n v="178002.54713999998"/>
    <n v="174630.33318000002"/>
    <n v="353422.79275000002"/>
    <n v="332695.84693"/>
    <n v="0"/>
    <n v="0"/>
    <n v="0"/>
    <n v="0"/>
    <n v="0"/>
    <n v="0"/>
    <s v="Otros Automoviles y Obligatorios"/>
    <s v="Automóviles"/>
    <s v="Automóviles"/>
    <x v="33"/>
    <x v="1"/>
    <n v="20762372.77462"/>
    <n v="17809663.19325"/>
    <n v="299929338.30901009"/>
    <n v="286204877.29896003"/>
    <n v="288421232.45699012"/>
    <n v="276418493.85822004"/>
    <n v="1715215.5084700002"/>
    <n v="2642495.7059500003"/>
    <n v="839716.91993000079"/>
    <n v="707847.31065"/>
    <n v="20761861.533299997"/>
    <n v="17808746.872830003"/>
    <n v="22.366018921563978"/>
    <n v="16.149673193379062"/>
    <n v="-43128.995490000001"/>
    <n v="-10.106279724835321"/>
    <n v="1.8477409867833976"/>
    <n v="2.3963192003760794"/>
    <n v="1.8476954890191795"/>
    <n v="2.3961959079705855"/>
    <n v="0.12790526839850519"/>
    <n v="0.13300873236758215"/>
    <n v="0.14910801824464601"/>
    <n v="0.15438707255198705"/>
    <m/>
    <m/>
    <m/>
    <n v="0"/>
    <m/>
    <n v="0"/>
    <m/>
    <n v="0"/>
    <m/>
    <n v="1.9310585386812962"/>
    <n v="46.400091198626853"/>
    <n v="40.920568065803344"/>
    <n v="21.197923123287595"/>
    <n v="1.931058538681274"/>
    <n v="6.2299983637490453"/>
    <n v="50.36532753163808"/>
    <n v="52.489483951010264"/>
    <s v="Grandes"/>
    <n v="2025"/>
    <n v="1"/>
    <d v="2026-05-08T00:00:00"/>
    <n v="1.0458677359317625"/>
    <s v="44 Otros Automoviles y Obligatorios"/>
    <n v="-10.106279724835321"/>
    <n v="-14.048672516818336"/>
    <n v="1.9310585386813"/>
    <n v="-2.5392456075040686"/>
    <n v="4.2564407181948658E-3"/>
    <n v="5.0023880239975782E-2"/>
    <m/>
    <m/>
    <m/>
    <m/>
    <n v="3.8898311298014706E-3"/>
    <n v="2.6081194425294631E-2"/>
    <x v="33"/>
    <x v="1"/>
  </r>
  <r>
    <n v="2026"/>
    <n v="3"/>
    <n v="92"/>
    <x v="12"/>
    <s v="Daños Sin Autos"/>
    <n v="219"/>
    <s v="314f04b30f62e0056bd059354a5536fb2e302107eed143b5fa2aa0bbba07f608"/>
    <s v="776dae374cac039d62ec9a353119108ad2c4887d941bedca3f0ebe3c3de89ab1"/>
    <x v="1"/>
    <n v="4357581.6382000009"/>
    <n v="3291398.6175000002"/>
    <n v="12944438.106290001"/>
    <n v="10906240.00224"/>
    <n v="1417599.4292700004"/>
    <n v="1756858.6939299996"/>
    <n v="7145468.2637299998"/>
    <n v="6369991.0022100005"/>
    <n v="35255452.915749952"/>
    <n v="34225193.414999902"/>
    <n v="145.54400000000001"/>
    <n v="139.161"/>
    <n v="0"/>
    <n v="0"/>
    <n v="334320.69676000002"/>
    <n v="465442.18481000001"/>
    <n v="953239.13755999994"/>
    <n v="909209.92580000008"/>
    <n v="0"/>
    <n v="0"/>
    <n v="0"/>
    <n v="0"/>
    <n v="0"/>
    <n v="0"/>
    <s v="Daños Sin Autos"/>
    <s v="Totales"/>
    <s v="Daños Sin Autos Total"/>
    <x v="34"/>
    <x v="1"/>
    <n v="4357581.6381999999"/>
    <n v="3291398.6175000002"/>
    <n v="299929338.30901009"/>
    <n v="286204877.29896003"/>
    <n v="288421232.45699012"/>
    <n v="276418493.85822004"/>
    <n v="44416496.991719998"/>
    <n v="47995470.177200004"/>
    <n v="11314830.52578"/>
    <n v="9690720.4485899974"/>
    <n v="4357581.6381999999"/>
    <n v="3291398.6175000002"/>
    <n v="9.8107278451344975"/>
    <n v="6.8577276258532454"/>
    <n v="1066183.0207000007"/>
    <n v="32.393008097871359"/>
    <n v="100.00000000000003"/>
    <n v="100"/>
    <n v="100.00000000000003"/>
    <n v="100"/>
    <n v="1.4528694201000396"/>
    <n v="1.5108394070293736"/>
    <n v="1.1500148594819073"/>
    <n v="1.1907302480232083"/>
    <m/>
    <m/>
    <m/>
    <n v="0"/>
    <m/>
    <n v="0"/>
    <m/>
    <n v="0"/>
    <m/>
    <n v="-19.310560708846435"/>
    <n v="32.53179279173694"/>
    <n v="53.377269000144111"/>
    <n v="12.528684597087917"/>
    <n v="-28.171380319453764"/>
    <n v="4.84257931096157"/>
    <n v="35.072069912672546"/>
    <n v="51.191938363460388"/>
    <s v="Grandes"/>
    <n v="2025"/>
    <n v="1"/>
    <d v="2026-05-08T00:00:00"/>
    <n v="1.0458677359317625"/>
    <s v="46 Daños Sin Autos Total"/>
    <n v="32.393008097871359"/>
    <n v="26.586760016956205"/>
    <n v="-19.310560708846435"/>
    <n v="-22.84928914145399"/>
    <n v="3.6716130515252091E-2"/>
    <n v="9.625038085129739E-3"/>
    <m/>
    <m/>
    <m/>
    <m/>
    <n v="3.0871661809303272E-2"/>
    <n v="4.7028428190390784E-3"/>
    <x v="34"/>
    <x v="1"/>
  </r>
  <r>
    <n v="2026"/>
    <n v="3"/>
    <n v="22"/>
    <x v="29"/>
    <s v="Responsabilidad Civil y Riesgos Profesionales"/>
    <n v="16"/>
    <s v="b17ef6d19c7a5b1ee83b907c595526dcb1eb06db8227d650d5dda0a9f4ce8cd9"/>
    <s v="776dae374cac039d62ec9a353119108ad2c4887d941bedca3f0ebe3c3de89ab1"/>
    <x v="1"/>
    <n v="606569.9719"/>
    <n v="726018.65625"/>
    <n v="1755680.8384400001"/>
    <n v="2316538.1794399996"/>
    <n v="565969.16066000017"/>
    <n v="254881.28704000002"/>
    <n v="2500204.9151599989"/>
    <n v="930701.67999000009"/>
    <n v="35255452.915749952"/>
    <n v="34225193.414999902"/>
    <n v="145.54400000000001"/>
    <n v="139.161"/>
    <n v="0"/>
    <n v="0"/>
    <n v="196927.73922999998"/>
    <n v="86848.209459999998"/>
    <n v="124353.95474"/>
    <n v="112972.28498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9423494.2927800007"/>
    <n v="9409393.7623899989"/>
    <n v="299929338.30901009"/>
    <n v="286204877.29896003"/>
    <n v="288421232.45699012"/>
    <n v="276418493.85822004"/>
    <n v="6482889.0618800009"/>
    <n v="6624791.841479999"/>
    <n v="3138672.4045500001"/>
    <n v="1702809.9258199998"/>
    <n v="606569.9719"/>
    <n v="726018.65625"/>
    <n v="9.356476196186799"/>
    <n v="10.95911650693926"/>
    <n v="-119448.68435"/>
    <n v="-16.45256403836386"/>
    <n v="100"/>
    <n v="100"/>
    <n v="6.4367839896155683"/>
    <n v="7.7158919541867519"/>
    <n v="0.20223762547532625"/>
    <n v="0.21030697592295072"/>
    <n v="0.25367095875575352"/>
    <n v="0.26265198327228712"/>
    <m/>
    <m/>
    <m/>
    <n v="0"/>
    <m/>
    <n v="0"/>
    <m/>
    <n v="0"/>
    <m/>
    <n v="122.05206479955484"/>
    <n v="93.306491728757493"/>
    <n v="35.106713146532869"/>
    <n v="18.032119562383723"/>
    <n v="126.74933709565966"/>
    <n v="10.074745112940708"/>
    <n v="158.36065659651732"/>
    <n v="76.875677495037948"/>
    <s v="Grandes"/>
    <n v="2025"/>
    <n v="1"/>
    <d v="2026-05-08T00:00:00"/>
    <n v="1.0458677359317625"/>
    <s v="46 Responsabilidad Civil y Riesgos Profesionales"/>
    <n v="-16.45256403836386"/>
    <n v="-20.116633211556312"/>
    <n v="122.05206479955481"/>
    <n v="112.31371536834804"/>
    <n v="4.9798845093142188E-3"/>
    <n v="8.7543646809810187E-3"/>
    <m/>
    <m/>
    <m/>
    <m/>
    <n v="6.5572904345881288E-3"/>
    <n v="1.2010223461266858E-2"/>
    <x v="35"/>
    <x v="1"/>
  </r>
  <r>
    <n v="2026"/>
    <n v="3"/>
    <n v="92"/>
    <x v="12"/>
    <s v="RC General"/>
    <n v="219"/>
    <s v="314f04b30f62e0056bd059354a5536fb2e302107eed143b5fa2aa0bbba07f608"/>
    <s v="776dae374cac039d62ec9a353119108ad2c4887d941bedca3f0ebe3c3de89ab1"/>
    <x v="1"/>
    <n v="465128.21087999997"/>
    <n v="531095.73346999998"/>
    <n v="1949643.7852100004"/>
    <n v="1975016.9191800002"/>
    <n v="934017.84039000014"/>
    <n v="517269.37800999999"/>
    <n v="3653637.9487299994"/>
    <n v="2924260.8481600001"/>
    <n v="35255452.915749952"/>
    <n v="34225193.414999902"/>
    <n v="145.54400000000001"/>
    <n v="139.161"/>
    <n v="0"/>
    <n v="0"/>
    <n v="107459.77137"/>
    <n v="141635.41881"/>
    <n v="332605.61994"/>
    <n v="322715.23535999999"/>
    <n v="0"/>
    <n v="0"/>
    <n v="0"/>
    <n v="0"/>
    <n v="0"/>
    <n v="0"/>
    <s v="RC General"/>
    <s v="Daños Sin Autos"/>
    <s v="Responsabilidad Civil y Riesgos Profesionales"/>
    <x v="36"/>
    <x v="1"/>
    <n v="4357581.6381999999"/>
    <n v="3291398.6175000002"/>
    <n v="299929338.30901009"/>
    <n v="286204877.29896003"/>
    <n v="288421232.45699012"/>
    <n v="276418493.85822004"/>
    <n v="4191040.9426000006"/>
    <n v="5155326.3222199995"/>
    <n v="2776304.65221"/>
    <n v="1116237.2139900001"/>
    <n v="1716914.31541"/>
    <n v="1095911.1261800001"/>
    <n v="11.098154784225226"/>
    <n v="10.301883921119046"/>
    <n v="-65967.522590000008"/>
    <n v="-12.421022883951737"/>
    <n v="27.090939058827001"/>
    <n v="48.461569627569332"/>
    <n v="10.67399877956462"/>
    <n v="16.135867914819645"/>
    <n v="0.15507926417014575"/>
    <n v="0.16126697986749663"/>
    <n v="0.18556487872679933"/>
    <n v="0.19213466004282928"/>
    <m/>
    <m/>
    <m/>
    <n v="0"/>
    <m/>
    <n v="0"/>
    <m/>
    <n v="0"/>
    <m/>
    <n v="80.567008235299696"/>
    <n v="200.80868425995573"/>
    <n v="97.396635937994972"/>
    <n v="33.642483711090613"/>
    <n v="-24.129308704799101"/>
    <n v="3.064740519289999"/>
    <n v="32.308465319793775"/>
    <n v="43.88866817892896"/>
    <s v="Grandes"/>
    <n v="2025"/>
    <n v="1"/>
    <d v="2026-05-08T00:00:00"/>
    <n v="1.0458677359317625"/>
    <s v="47 RC General"/>
    <n v="-12.421022883951737"/>
    <n v="-16.261899944715058"/>
    <n v="80.567008235299681"/>
    <n v="72.648033811304742"/>
    <n v="5.5300488973126201E-3"/>
    <n v="1.2316903961462129E-2"/>
    <m/>
    <m/>
    <m/>
    <m/>
    <n v="5.5905659864494226E-3"/>
    <n v="1.0612881232421111E-2"/>
    <x v="36"/>
    <x v="1"/>
  </r>
  <r>
    <n v="2026"/>
    <n v="3"/>
    <n v="41"/>
    <x v="11"/>
    <s v="RC Aviones y Barcos"/>
    <n v="29"/>
    <s v="35135aaa6cc23891b40cb3f378c53a17a1127210ce60e125ccf03efcfdaec458"/>
    <s v="776dae374cac039d62ec9a353119108ad2c4887d941bedca3f0ebe3c3de89ab1"/>
    <x v="1"/>
    <n v="262134.13178"/>
    <n v="233320.16644999999"/>
    <n v="262734.02532000002"/>
    <n v="244240.25201999999"/>
    <n v="5393.7722600000006"/>
    <n v="-26666.572860000007"/>
    <n v="26014.514179999998"/>
    <n v="-39898.702570000016"/>
    <n v="35255452.915749952"/>
    <n v="34225193.414999902"/>
    <n v="145.54400000000001"/>
    <n v="139.161"/>
    <n v="0"/>
    <n v="0"/>
    <n v="309.03431"/>
    <n v="-1784.9188100000001"/>
    <n v="14955.0816"/>
    <n v="1208.18326"/>
    <n v="0"/>
    <n v="0"/>
    <n v="0"/>
    <n v="0"/>
    <n v="0"/>
    <n v="0"/>
    <s v="RC Aviones y Barcos"/>
    <s v="Daños Sin Autos"/>
    <s v="Responsabilidad Civil y Riesgos Profesionales"/>
    <x v="37"/>
    <x v="1"/>
    <n v="8810777.3005300015"/>
    <n v="7965231.1104300003"/>
    <n v="299929338.30901009"/>
    <n v="286204877.29896003"/>
    <n v="288421232.45699012"/>
    <n v="276418493.85822004"/>
    <n v="1338691.44667"/>
    <n v="839803.10813999991"/>
    <n v="83423.509590000016"/>
    <n v="390730.89138999995"/>
    <n v="470570.70030999999"/>
    <n v="447318.16411000001"/>
    <n v="19.58137048175363"/>
    <n v="27.782722424873928"/>
    <n v="28813.965330000006"/>
    <n v="12.349539162605904"/>
    <n v="55.705578695680103"/>
    <n v="52.159779139356445"/>
    <n v="2.9751533019025644"/>
    <n v="2.9292328523208946"/>
    <n v="8.7398629709885003E-2"/>
    <n v="9.0885864936829805E-2"/>
    <n v="8.1522079096605179E-2"/>
    <n v="8.4408305389896979E-2"/>
    <m/>
    <m/>
    <m/>
    <n v="0"/>
    <m/>
    <n v="0"/>
    <m/>
    <n v="0"/>
    <m/>
    <n v="-120.22671712753417"/>
    <n v="2.0576382874576615"/>
    <n v="-11.429176168410885"/>
    <n v="6.4655302642009111"/>
    <n v="-117.31363400220988"/>
    <n v="1137.8156605149452"/>
    <n v="2.0664167422530149"/>
    <n v="-147.73576733715049"/>
    <s v="Grandes"/>
    <n v="2025"/>
    <n v="1"/>
    <d v="2026-05-08T00:00:00"/>
    <n v="1.0458677359317625"/>
    <s v="48 RC Aviones y Barcos"/>
    <n v="12.349539162605904"/>
    <n v="7.4223205312991105"/>
    <n v="-120.22671712753417"/>
    <n v="-119.33965111708338"/>
    <n v="7.4522947116253534E-4"/>
    <n v="3.8343006994369239E-2"/>
    <m/>
    <m/>
    <m/>
    <m/>
    <n v="6.9135673330421852E-4"/>
    <n v="7.718796653375927E-2"/>
    <x v="37"/>
    <x v="1"/>
  </r>
  <r>
    <n v="2026"/>
    <n v="3"/>
    <n v="48"/>
    <x v="14"/>
    <s v="RC Viajero"/>
    <n v="36"/>
    <s v="76a50887d8f1c2e9301755428990ad81479ee21c25b43215cf524541e0503269"/>
    <s v="776dae374cac039d62ec9a353119108ad2c4887d941bedca3f0ebe3c3de89ab1"/>
    <x v="1"/>
    <n v="38478.810380000003"/>
    <n v="36806.891929999998"/>
    <n v="188055.44584999999"/>
    <n v="157685.56834"/>
    <n v="77.454650000000015"/>
    <n v="167.51763999999997"/>
    <n v="267.33060999999992"/>
    <n v="618.46882999999991"/>
    <n v="35255452.915749952"/>
    <n v="34225193.414999902"/>
    <n v="145.54400000000001"/>
    <n v="139.161"/>
    <n v="0"/>
    <n v="0"/>
    <n v="77.454650000000001"/>
    <n v="167.51764"/>
    <n v="38478.810380000003"/>
    <n v="36806.891929999998"/>
    <n v="0"/>
    <n v="0"/>
    <n v="0"/>
    <n v="0"/>
    <n v="0"/>
    <n v="0"/>
    <s v="RC Viajero"/>
    <s v="Daños Sin Autos"/>
    <s v="Responsabilidad Civil y Riesgos Profesionales"/>
    <x v="38"/>
    <x v="1"/>
    <n v="19464505.3893"/>
    <n v="18106734.740540002"/>
    <n v="299929338.30901009"/>
    <n v="286204877.29896003"/>
    <n v="288421232.45699012"/>
    <n v="276418493.85822004"/>
    <n v="149899.75170999998"/>
    <n v="99209.677110000004"/>
    <n v="32686.401400000002"/>
    <n v="7650.9299399999982"/>
    <n v="313753.94885000004"/>
    <n v="323776.96694000001"/>
    <n v="25.669695874108001"/>
    <n v="37.100102532528034"/>
    <n v="1671.9184500000047"/>
    <n v="4.5424059526125937"/>
    <n v="12.264008316400828"/>
    <n v="11.367977246145735"/>
    <n v="0.19768706992756424"/>
    <n v="0.20327735760988067"/>
    <n v="1.282929192487205E-2"/>
    <n v="1.3341185061934728E-2"/>
    <n v="1.2860330081500585E-2"/>
    <n v="1.3315640142688465E-2"/>
    <m/>
    <m/>
    <m/>
    <n v="0"/>
    <m/>
    <n v="0"/>
    <m/>
    <n v="0"/>
    <m/>
    <n v="-53.763287257389713"/>
    <n v="0.20129169596224927"/>
    <n v="0.45512574199035333"/>
    <n v="0.23696291632764446"/>
    <n v="-53.763287257389727"/>
    <n v="4.5424059526125937"/>
    <n v="0.20129169596224922"/>
    <n v="0.45512574199035344"/>
    <s v="Grandes"/>
    <n v="2025"/>
    <n v="1"/>
    <d v="2026-05-08T00:00:00"/>
    <n v="1.0458677359317625"/>
    <s v="49 RC Viajero"/>
    <n v="4.5424059526125937"/>
    <n v="-4.2421846510197515E-2"/>
    <n v="-53.763287257389713"/>
    <n v="-55.791051627175356"/>
    <n v="5.3340811221287265E-4"/>
    <n v="6.5893328626919725E-2"/>
    <m/>
    <m/>
    <m/>
    <m/>
    <n v="4.4635140405863355E-4"/>
    <n v="0.13764176079240931"/>
    <x v="38"/>
    <x v="1"/>
  </r>
  <r>
    <n v="2026"/>
    <n v="3"/>
    <n v="94"/>
    <x v="41"/>
    <s v="RC Otros"/>
    <n v="7"/>
    <s v="7902699be42c8a8e46fbbb4501726517e86b22c56a189f7625a6da49081b2451"/>
    <s v="776dae374cac039d62ec9a353119108ad2c4887d941bedca3f0ebe3c3de89ab1"/>
    <x v="1"/>
    <n v="84729.39115000001"/>
    <n v="92423.736850000001"/>
    <n v="180835.94519"/>
    <n v="235425.62033999996"/>
    <n v="23957.662269999997"/>
    <n v="3459.0266499999998"/>
    <n v="8015.2719399999969"/>
    <n v="117254.69261999999"/>
    <n v="35255452.915749952"/>
    <n v="34225193.414999902"/>
    <n v="145.54400000000001"/>
    <n v="139.161"/>
    <n v="0"/>
    <n v="0"/>
    <n v="23962.662270000001"/>
    <n v="4009.0410699999998"/>
    <n v="33365.378660000002"/>
    <n v="24233.74755"/>
    <n v="0"/>
    <n v="0"/>
    <n v="0"/>
    <n v="0"/>
    <n v="0"/>
    <n v="0"/>
    <s v="RC Otros"/>
    <s v="Daños Sin Autos"/>
    <s v="Responsabilidad Civil y Riesgos Profesionales"/>
    <x v="39"/>
    <x v="1"/>
    <n v="1808477.90475"/>
    <n v="2139089.51168"/>
    <n v="299929338.30901009"/>
    <n v="286204877.29896003"/>
    <n v="288421232.45699012"/>
    <n v="276418493.85822004"/>
    <n v="803256.92090000003"/>
    <n v="530452.73401000001"/>
    <n v="246257.84135000003"/>
    <n v="188190.89050000001"/>
    <n v="155605.85154"/>
    <n v="193933.06408000001"/>
    <n v="10.548230453472588"/>
    <n v="17.423557448995567"/>
    <n v="-7694.3456999999908"/>
    <n v="-8.3250753131607347"/>
    <n v="54.451288503260109"/>
    <n v="47.657544776312079"/>
    <n v="4.6851217218334122"/>
    <n v="4.3207045027962465"/>
    <n v="2.8249784308431117E-2"/>
    <n v="2.9376960367380373E-2"/>
    <n v="3.2292858780829672E-2"/>
    <n v="3.3436162522977125E-2"/>
    <m/>
    <m/>
    <m/>
    <n v="0"/>
    <m/>
    <n v="0"/>
    <m/>
    <n v="0"/>
    <m/>
    <n v="592.61282707954854"/>
    <n v="28.275503865697249"/>
    <n v="3.7425738970215638"/>
    <n v="9.7286901154751781"/>
    <n v="497.71555969617447"/>
    <n v="37.681465036141319"/>
    <n v="71.818942965354609"/>
    <n v="16.543215454928678"/>
    <s v="Grandes"/>
    <n v="2025"/>
    <n v="1"/>
    <d v="2026-05-08T00:00:00"/>
    <n v="1.0458677359317625"/>
    <s v="50 RC Otros"/>
    <n v="-8.3250753131607347"/>
    <n v="-12.345584879175785"/>
    <n v="592.61282707954854"/>
    <n v="562.23749264289177"/>
    <n v="5.1293042702399568E-4"/>
    <n v="1.1126516569956651E-2"/>
    <m/>
    <m/>
    <m/>
    <m/>
    <n v="6.6640566601222412E-4"/>
    <n v="3.0358035417844889E-2"/>
    <x v="39"/>
    <x v="1"/>
  </r>
  <r>
    <n v="2026"/>
    <n v="3"/>
    <n v="1"/>
    <x v="23"/>
    <s v="Maritimo y Transportes"/>
    <n v="30"/>
    <s v="624b60c58c9d8bfb6ff1886c2fd605d2adeb6ea4da576068201b6c6958ce93f4"/>
    <s v="776dae374cac039d62ec9a353119108ad2c4887d941bedca3f0ebe3c3de89ab1"/>
    <x v="1"/>
    <n v="681921.16413000005"/>
    <n v="750913.96823999996"/>
    <n v="734944.10618"/>
    <n v="827269.15129999991"/>
    <n v="3356.4364700000006"/>
    <n v="34609.111820000006"/>
    <n v="73770.142200000002"/>
    <n v="139951.21838999999"/>
    <n v="35255452.915749952"/>
    <n v="34225193.414999902"/>
    <n v="145.54400000000001"/>
    <n v="139.161"/>
    <n v="0"/>
    <n v="0"/>
    <n v="-503.14759000000004"/>
    <n v="26857.737399999998"/>
    <n v="25044.10312"/>
    <n v="-11196.294449999999"/>
    <n v="0"/>
    <n v="0"/>
    <n v="0"/>
    <n v="0"/>
    <n v="0"/>
    <n v="0"/>
    <s v="Maritimo y Transportes"/>
    <s v="Daños Sin Autos"/>
    <s v="Maritimo y Transportes"/>
    <x v="40"/>
    <x v="1"/>
    <n v="20562971.173730001"/>
    <n v="22498819.590630002"/>
    <n v="299929338.30901009"/>
    <n v="286204877.29896003"/>
    <n v="288421232.45699012"/>
    <n v="276418493.85822004"/>
    <n v="5553467.0168199996"/>
    <n v="5878639.8858999992"/>
    <n v="1842826.2323599998"/>
    <n v="-3640818.3417299963"/>
    <n v="681921.16413000005"/>
    <n v="750913.96823999996"/>
    <n v="12.279197158543287"/>
    <n v="12.773600404424801"/>
    <n v="-68992.80410999991"/>
    <n v="-9.1878440178314928"/>
    <n v="100"/>
    <n v="100"/>
    <n v="3.3162579394225919"/>
    <n v="3.3375705121558035"/>
    <n v="0.22736060699318211"/>
    <n v="0.23643237299864509"/>
    <n v="0.26236938214565098"/>
    <n v="0.27165836762903323"/>
    <m/>
    <m/>
    <m/>
    <n v="0"/>
    <m/>
    <n v="0"/>
    <m/>
    <n v="0"/>
    <m/>
    <n v="-90.301870537861149"/>
    <n v="0.49220300623491664"/>
    <n v="4.6089316864243726"/>
    <n v="0.18213526653034501"/>
    <n v="-101.87338040619906"/>
    <n v="-323.68206938323243"/>
    <n v="-2.0090461518591609"/>
    <n v="-239.880591922089"/>
    <s v="Grandes"/>
    <n v="2025"/>
    <n v="1"/>
    <d v="2026-05-08T00:00:00"/>
    <n v="1.0458677359317625"/>
    <s v="51 Maritimo y Transportes"/>
    <n v="-9.1878440178314928"/>
    <n v="-13.170515867129176"/>
    <n v="-90.301870537861149"/>
    <n v="-90.727193191882151"/>
    <n v="2.0846253427414412E-3"/>
    <n v="1.5077868285837752E-2"/>
    <m/>
    <m/>
    <m/>
    <m/>
    <n v="2.341702865419936E-3"/>
    <n v="1.6316486729192142E-2"/>
    <x v="40"/>
    <x v="1"/>
  </r>
  <r>
    <n v="2026"/>
    <n v="3"/>
    <n v="1"/>
    <x v="23"/>
    <s v="MyT Carga"/>
    <n v="30"/>
    <s v="624b60c58c9d8bfb6ff1886c2fd605d2adeb6ea4da576068201b6c6958ce93f4"/>
    <s v="776dae374cac039d62ec9a353119108ad2c4887d941bedca3f0ebe3c3de89ab1"/>
    <x v="1"/>
    <n v="585168.23239999998"/>
    <n v="736625.92978000001"/>
    <n v="608612.12229999981"/>
    <n v="802764.22479999997"/>
    <n v="3285.846770000001"/>
    <n v="21695.019110000001"/>
    <n v="51249.169149999994"/>
    <n v="101273.05159"/>
    <n v="35255452.915749952"/>
    <n v="34225193.414999902"/>
    <n v="145.54400000000001"/>
    <n v="139.161"/>
    <n v="0"/>
    <n v="0"/>
    <n v="-662.07038999999997"/>
    <n v="18400.27504"/>
    <n v="27580.666499999999"/>
    <n v="-11007.413960000002"/>
    <n v="0"/>
    <n v="0"/>
    <n v="0"/>
    <n v="0"/>
    <n v="0"/>
    <n v="0"/>
    <s v="MyT Carga"/>
    <s v="Daños Sin Autos"/>
    <s v="Maritimo y Transportes"/>
    <x v="41"/>
    <x v="1"/>
    <n v="20562971.173730001"/>
    <n v="22498819.590630002"/>
    <n v="299929338.30901009"/>
    <n v="286204877.29896003"/>
    <n v="288421232.45699012"/>
    <n v="276418493.85822004"/>
    <n v="4253228.7956100004"/>
    <n v="4504728.8811800005"/>
    <n v="1360448.89381"/>
    <n v="1468645.7502600003"/>
    <n v="681921.16413000005"/>
    <n v="750913.96823999996"/>
    <n v="13.758211949566068"/>
    <n v="16.352281107471288"/>
    <n v="-151457.69738000003"/>
    <n v="-20.561005424453938"/>
    <n v="85.811713022070791"/>
    <n v="98.097246946479316"/>
    <n v="2.8457377460489526"/>
    <n v="3.2740647873223527"/>
    <n v="0.19510203159822764"/>
    <n v="0.20288666940886929"/>
    <n v="0.25737714071537127"/>
    <n v="0.2664893797438273"/>
    <m/>
    <m/>
    <m/>
    <n v="0"/>
    <m/>
    <n v="0"/>
    <m/>
    <n v="0"/>
    <m/>
    <n v="-84.854372548188081"/>
    <n v="0.56152172795222999"/>
    <n v="2.9451880843346654"/>
    <n v="0.24152665968934969"/>
    <n v="-103.59815485671132"/>
    <n v="-350.56445228848281"/>
    <n v="-2.4004872761142302"/>
    <n v="-167.16256067833029"/>
    <s v="Grandes"/>
    <n v="2025"/>
    <n v="1"/>
    <d v="2026-05-08T00:00:00"/>
    <n v="1.0458677359317625"/>
    <s v="52 MyT Carga"/>
    <n v="-20.561005424453938"/>
    <n v="-24.044894161713533"/>
    <n v="-84.854372548188095"/>
    <n v="-85.518601510047844"/>
    <n v="1.7262921674964771E-3"/>
    <n v="1.8928839604918254E-2"/>
    <m/>
    <m/>
    <m/>
    <m/>
    <n v="2.2723381894716298E-3"/>
    <n v="2.6739709741776245E-2"/>
    <x v="41"/>
    <x v="1"/>
  </r>
  <r>
    <n v="2026"/>
    <n v="3"/>
    <n v="92"/>
    <x v="12"/>
    <s v="MyT Cascos"/>
    <n v="219"/>
    <s v="314f04b30f62e0056bd059354a5536fb2e302107eed143b5fa2aa0bbba07f608"/>
    <s v="776dae374cac039d62ec9a353119108ad2c4887d941bedca3f0ebe3c3de89ab1"/>
    <x v="1"/>
    <n v="271271.07714000001"/>
    <n v="594298.50534999999"/>
    <n v="844647.85337999999"/>
    <n v="1136630.3126099999"/>
    <n v="67899.633719999998"/>
    <n v="348486.56491000002"/>
    <n v="1161347.5554"/>
    <n v="847895.72909000004"/>
    <n v="35255452.915749952"/>
    <n v="34225193.414999902"/>
    <n v="145.54400000000001"/>
    <n v="139.161"/>
    <n v="0"/>
    <n v="0"/>
    <n v="-56085.197829999997"/>
    <n v="28260.754000000001"/>
    <n v="32204.252629999999"/>
    <n v="29181.414059999999"/>
    <n v="0"/>
    <n v="0"/>
    <n v="0"/>
    <n v="0"/>
    <n v="0"/>
    <n v="0"/>
    <s v="MyT Cascos"/>
    <s v="Daños Sin Autos"/>
    <s v="Maritimo y Transportes"/>
    <x v="42"/>
    <x v="1"/>
    <n v="4357581.6381999999"/>
    <n v="3291398.6175000002"/>
    <n v="299929338.30901009"/>
    <n v="286204877.29896003"/>
    <n v="288421232.45699012"/>
    <n v="276418493.85822004"/>
    <n v="1300238.2212100001"/>
    <n v="1373911.0047200001"/>
    <n v="482377.33854999993"/>
    <n v="-5109464.0919899987"/>
    <n v="452728.13206999999"/>
    <n v="762425.19227"/>
    <n v="20.863182816419247"/>
    <n v="43.255968058216169"/>
    <n v="-323027.42820999998"/>
    <n v="-54.354406969231661"/>
    <n v="59.919200492284972"/>
    <n v="77.948434990791753"/>
    <n v="6.2252666653895394"/>
    <n v="18.056108494127116"/>
    <n v="9.044499570112606E-2"/>
    <n v="9.4053781973368569E-2"/>
    <n v="0.20764793072663668"/>
    <n v="0.21499954545545935"/>
    <m/>
    <m/>
    <m/>
    <n v="0"/>
    <m/>
    <n v="0"/>
    <m/>
    <n v="0"/>
    <m/>
    <n v="-80.515853247445648"/>
    <n v="25.03017809191569"/>
    <n v="58.638304113648395"/>
    <n v="14.076041367138558"/>
    <n v="-298.45612693136212"/>
    <n v="10.358780296885994"/>
    <n v="-174.15463253990751"/>
    <n v="96.845046445977474"/>
    <s v="Grandes"/>
    <n v="2025"/>
    <n v="1"/>
    <d v="2026-05-08T00:00:00"/>
    <n v="1.0458677359317625"/>
    <s v="53 MyT Cascos"/>
    <n v="-54.354406969231661"/>
    <n v="-56.356247102218205"/>
    <n v="-80.515853247445648"/>
    <n v="-81.370352977572296"/>
    <n v="2.395793511427742E-3"/>
    <n v="4.3527239723133132E-2"/>
    <m/>
    <m/>
    <m/>
    <m/>
    <n v="3.2173935843967869E-3"/>
    <n v="0.18710787726534175"/>
    <x v="42"/>
    <x v="1"/>
  </r>
  <r>
    <n v="2026"/>
    <n v="3"/>
    <n v="1"/>
    <x v="23"/>
    <s v="Incendio"/>
    <n v="30"/>
    <s v="624b60c58c9d8bfb6ff1886c2fd605d2adeb6ea4da576068201b6c6958ce93f4"/>
    <s v="776dae374cac039d62ec9a353119108ad2c4887d941bedca3f0ebe3c3de89ab1"/>
    <x v="1"/>
    <n v="1219838.24541"/>
    <n v="1291843.9099400002"/>
    <n v="1961084.6968999999"/>
    <n v="1940813.2260700003"/>
    <n v="123296.20619000003"/>
    <n v="1151246.3314699996"/>
    <n v="270825.78557000024"/>
    <n v="1544440.8992999992"/>
    <n v="35255452.915749952"/>
    <n v="34225193.414999902"/>
    <n v="145.54400000000001"/>
    <n v="139.161"/>
    <n v="0"/>
    <n v="0"/>
    <n v="35022.407599999999"/>
    <n v="94668.486150000012"/>
    <n v="780510.95374999999"/>
    <n v="597461.63254999998"/>
    <n v="0"/>
    <n v="0"/>
    <n v="0"/>
    <n v="0"/>
    <n v="0"/>
    <n v="0"/>
    <s v="Incendio"/>
    <s v="Daños Sin Autos"/>
    <s v="Incendio"/>
    <x v="43"/>
    <x v="1"/>
    <n v="20562971.173730001"/>
    <n v="22498819.59063000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11.630032319351056"/>
    <n v="10.979870725375713"/>
    <n v="-72005.664530000184"/>
    <n v="-5.5738672432449228"/>
    <m/>
    <m/>
    <n v="5.9322081186807818"/>
    <n v="5.7418297201601165"/>
    <n v="0.40670854418157304"/>
    <n v="0.422936354240808"/>
    <n v="0.45137033377337704"/>
    <n v="0.46735075208195365"/>
    <m/>
    <m/>
    <m/>
    <n v="0"/>
    <m/>
    <n v="0"/>
    <m/>
    <n v="0"/>
    <m/>
    <n v="-89.290197691004508"/>
    <n v="10.107586530750142"/>
    <n v="89.116519620661407"/>
    <n v="4.8526787604336379"/>
    <n v="-63.005210050039452"/>
    <n v="30.637837013689939"/>
    <n v="4.4871128882603459"/>
    <n v="15.845115567664081"/>
    <s v="Grandes"/>
    <n v="2025"/>
    <n v="1"/>
    <d v="2026-05-08T00:00:00"/>
    <n v="1.0458677359317625"/>
    <s v="54 Incendio"/>
    <n v="-5.5738672432449228"/>
    <n v="-9.7150342125900568"/>
    <n v="-89.290197691004494"/>
    <n v="-89.75988842465425"/>
    <n v="5.5625003643731633E-3"/>
    <n v="1.3525765174915008E-2"/>
    <m/>
    <m/>
    <m/>
    <m/>
    <n v="5.4937475736779959E-3"/>
    <n v="1.205575611459626E-2"/>
    <x v="43"/>
    <x v="1"/>
  </r>
  <r>
    <n v="2026"/>
    <n v="3"/>
    <n v="48"/>
    <x v="14"/>
    <s v="Riesgos Catastroficos"/>
    <n v="36"/>
    <s v="76a50887d8f1c2e9301755428990ad81479ee21c25b43215cf524541e0503269"/>
    <s v="776dae374cac039d62ec9a353119108ad2c4887d941bedca3f0ebe3c3de89ab1"/>
    <x v="1"/>
    <n v="1169474.20649"/>
    <n v="1191820.3186300001"/>
    <n v="4538215.0056100003"/>
    <n v="3749764.0357299997"/>
    <n v="180547.30431999991"/>
    <n v="-3013.6633700000002"/>
    <n v="1524319.1794199997"/>
    <n v="169715.4401999999"/>
    <n v="35255452.915749952"/>
    <n v="34225193.414999902"/>
    <n v="145.54400000000001"/>
    <n v="139.161"/>
    <n v="0"/>
    <n v="0"/>
    <n v="186950.24288999999"/>
    <n v="62057.52145"/>
    <n v="314262.41664000001"/>
    <n v="180725.26824999999"/>
    <n v="0"/>
    <n v="0"/>
    <n v="0"/>
    <n v="0"/>
    <n v="0"/>
    <n v="0"/>
    <s v="Riesgos Catastroficos"/>
    <s v="Daños Sin Autos"/>
    <s v="Riesgos Catastroficos"/>
    <x v="44"/>
    <x v="1"/>
    <n v="19464505.3893"/>
    <n v="18106734.740540002"/>
    <n v="299929338.30901009"/>
    <n v="286204877.29896003"/>
    <n v="288421232.45699012"/>
    <n v="276418493.85822004"/>
    <n v="11411827.944420002"/>
    <n v="12882845.518050004"/>
    <n v="1673092.91444"/>
    <n v="528711.06807000004"/>
    <n v="1169474.20649"/>
    <n v="1191820.3186300001"/>
    <n v="10.247913061656641"/>
    <n v="9.2512195148203453"/>
    <n v="-22346.112140000099"/>
    <n v="-1.8749564670693775"/>
    <n v="100"/>
    <n v="100"/>
    <n v="6.0082400405246448"/>
    <n v="6.5821935081512999"/>
    <n v="0.38991657604536117"/>
    <n v="0.40547438083095844"/>
    <n v="0.41642208542276676"/>
    <n v="0.43116518797085479"/>
    <m/>
    <m/>
    <m/>
    <n v="0"/>
    <m/>
    <n v="0"/>
    <m/>
    <n v="0"/>
    <m/>
    <n v="-6090.9579190989707"/>
    <n v="15.438331458535142"/>
    <n v="-0.25286222452258683"/>
    <n v="10.791229988588578"/>
    <n v="201.25315758965107"/>
    <n v="73.889583721782643"/>
    <n v="59.488578013501012"/>
    <n v="34.338043623293949"/>
    <s v="Grandes"/>
    <n v="2025"/>
    <n v="1"/>
    <d v="2026-05-08T00:00:00"/>
    <n v="1.0458677359317625"/>
    <s v="55 Riesgos Catastroficos"/>
    <n v="-1.8749564670693775"/>
    <n v="-6.1783434350700928"/>
    <n v="-6090.9579190989698"/>
    <n v="-5828.217549192902"/>
    <n v="1.2872377548105777E-2"/>
    <n v="1.050197221192728E-2"/>
    <m/>
    <m/>
    <m/>
    <m/>
    <n v="1.0614239843609607E-2"/>
    <n v="8.5585062511392782E-3"/>
    <x v="44"/>
    <x v="1"/>
  </r>
  <r>
    <n v="2026"/>
    <n v="3"/>
    <n v="79"/>
    <x v="1"/>
    <s v="Terremoto y Erupcion Volcanica"/>
    <n v="51"/>
    <s v="031b4af5197ec30a926f48cf40e11a7dbc470048a21e4003b7a3c07c5dab1baa"/>
    <s v="776dae374cac039d62ec9a353119108ad2c4887d941bedca3f0ebe3c3de89ab1"/>
    <x v="1"/>
    <n v="423540.69312999997"/>
    <n v="394242.51818000001"/>
    <n v="1476549.5622100001"/>
    <n v="1317163.5765"/>
    <n v="16094.722760000001"/>
    <n v="2343.5998599999998"/>
    <n v="54363.429450000011"/>
    <n v="-892.85622999999907"/>
    <n v="35255452.915749952"/>
    <n v="34225193.414999902"/>
    <n v="145.54400000000001"/>
    <n v="139.161"/>
    <n v="0"/>
    <n v="0"/>
    <n v="16094.722760000001"/>
    <n v="2332.2999599999998"/>
    <n v="354835.98493999999"/>
    <n v="315236.87242999999"/>
    <n v="0"/>
    <n v="0"/>
    <n v="0"/>
    <n v="0"/>
    <n v="0"/>
    <n v="0"/>
    <s v="Terremoto y Erupcion Volcanica"/>
    <s v="Daños Sin Autos"/>
    <s v="Riesgos Catastroficos"/>
    <x v="45"/>
    <x v="1"/>
    <n v="29465273.395770002"/>
    <n v="25064503.866439998"/>
    <n v="299929338.30901009"/>
    <n v="286204877.29896003"/>
    <n v="288421232.45699012"/>
    <n v="276418493.85822004"/>
    <n v="4600656.5407699998"/>
    <n v="5084886.6188700013"/>
    <n v="666557.00630999985"/>
    <n v="163361.38342999999"/>
    <n v="690988.74988000002"/>
    <n v="637756.07987999998"/>
    <n v="9.2060924213028326"/>
    <n v="7.7532214133736437"/>
    <n v="29298.174949999957"/>
    <n v="7.4315107069763631"/>
    <n v="61.294875380178595"/>
    <n v="61.817132069392514"/>
    <n v="1.4374232590382241"/>
    <n v="1.5729117172268037"/>
    <n v="0.14121349232386066"/>
    <n v="0.14684795898067562"/>
    <n v="0.13774835771515784"/>
    <n v="0.14262523200861299"/>
    <m/>
    <m/>
    <m/>
    <n v="0"/>
    <m/>
    <n v="0"/>
    <m/>
    <n v="0"/>
    <m/>
    <n v="586.75216425384167"/>
    <n v="3.8000416538629853"/>
    <n v="0.5944563947133622"/>
    <n v="2.4146055937659332"/>
    <n v="590.07945101538314"/>
    <n v="12.561700731500935"/>
    <n v="4.5358203347728363"/>
    <n v="0.73985633153301233"/>
    <s v="Grandes"/>
    <n v="2025"/>
    <n v="1"/>
    <d v="2026-05-08T00:00:00"/>
    <n v="1.0458677359317625"/>
    <s v="56 Terremoto y Erupcion Volcanica"/>
    <n v="7.4315107069763631"/>
    <n v="2.7199778863679627"/>
    <n v="586.75216425384167"/>
    <n v="556.63385594547935"/>
    <n v="4.1881452090220322E-3"/>
    <n v="8.4752137669569447E-3"/>
    <m/>
    <m/>
    <m/>
    <m/>
    <n v="3.7284186367518685E-3"/>
    <n v="6.0112442284795606E-3"/>
    <x v="45"/>
    <x v="1"/>
  </r>
  <r>
    <n v="2026"/>
    <n v="3"/>
    <n v="48"/>
    <x v="14"/>
    <s v="Huracan y Otros Riesgos Hidrometeorologicos"/>
    <n v="36"/>
    <s v="76a50887d8f1c2e9301755428990ad81479ee21c25b43215cf524541e0503269"/>
    <s v="776dae374cac039d62ec9a353119108ad2c4887d941bedca3f0ebe3c3de89ab1"/>
    <x v="1"/>
    <n v="834093.54970000009"/>
    <n v="822742.13939000003"/>
    <n v="3337440.8219900001"/>
    <n v="2712522.3865200002"/>
    <n v="116972.03999"/>
    <n v="-6126.3659800000005"/>
    <n v="1052390.2938099999"/>
    <n v="137873.07856999998"/>
    <n v="35255452.915749952"/>
    <n v="34225193.414999902"/>
    <n v="145.54400000000001"/>
    <n v="139.161"/>
    <n v="0"/>
    <n v="0"/>
    <n v="175209.83530000001"/>
    <n v="16270.09208"/>
    <n v="62851.434270000005"/>
    <n v="37253.313630000004"/>
    <n v="0"/>
    <n v="0"/>
    <n v="0"/>
    <n v="0"/>
    <n v="0"/>
    <n v="0"/>
    <s v="Huracan y Otros Riesgos Hidrometeorologicos"/>
    <s v="Daños Sin Autos"/>
    <s v="Riesgos Catastroficos"/>
    <x v="46"/>
    <x v="1"/>
    <n v="19464505.3893"/>
    <n v="18106734.740540002"/>
    <n v="299929338.30901009"/>
    <n v="286204877.29896003"/>
    <n v="288421232.45699012"/>
    <n v="276418493.85822004"/>
    <n v="6811171.4036499998"/>
    <n v="7797958.8991800006"/>
    <n v="1006535.90813"/>
    <n v="364394.42252000014"/>
    <n v="1169474.20649"/>
    <n v="1191820.3186300001"/>
    <n v="12.245963289853821"/>
    <n v="10.550737058597679"/>
    <n v="11351.410310000065"/>
    <n v="1.3797044987164719"/>
    <n v="71.322098860427701"/>
    <n v="69.032397462038901"/>
    <n v="4.2852029014747881"/>
    <n v="4.5438459842675263"/>
    <n v="0.27809668584026725"/>
    <n v="0.28919283874996327"/>
    <n v="0.28746614912875545"/>
    <n v="0.29764366627798755"/>
    <m/>
    <m/>
    <m/>
    <n v="0"/>
    <m/>
    <n v="0"/>
    <m/>
    <n v="0"/>
    <m/>
    <n v="-2009.3217801852575"/>
    <n v="14.023851405165711"/>
    <n v="-0.74462771343427592"/>
    <n v="11.621248585886752"/>
    <n v="976.88287465426561"/>
    <n v="68.713674424349463"/>
    <n v="278.76823708958773"/>
    <n v="43.674214437927837"/>
    <s v="Grandes"/>
    <n v="2025"/>
    <n v="1"/>
    <d v="2026-05-08T00:00:00"/>
    <n v="1.0458677359317625"/>
    <s v="57 Huracan y Otros Riesgos Hidrometeorologicos"/>
    <n v="1.3797044987164719"/>
    <n v="-3.0664193800782988"/>
    <n v="-2009.3217801852575"/>
    <n v="-1925.5862711782047"/>
    <n v="9.4664528348720727E-3"/>
    <n v="1.499636168964474E-2"/>
    <m/>
    <m/>
    <m/>
    <m/>
    <n v="7.6781799914187234E-3"/>
    <n v="1.1131805247966642E-2"/>
    <x v="46"/>
    <x v="1"/>
  </r>
  <r>
    <n v="2026"/>
    <n v="3"/>
    <n v="9"/>
    <x v="16"/>
    <s v="Agricola y de Animales"/>
    <n v="9"/>
    <s v="19581e27de7ced00ff1ce50b2047e7a567c76b1cbaebabe5ef03f7c3017bb5b7"/>
    <s v="776dae374cac039d62ec9a353119108ad2c4887d941bedca3f0ebe3c3de89ab1"/>
    <x v="1"/>
    <n v="39865.148139999998"/>
    <n v="34560.879990000001"/>
    <n v="188172.84592999998"/>
    <n v="216194.11728000001"/>
    <n v="23934.832829999996"/>
    <n v="24005.962739999995"/>
    <n v="162901.97374000002"/>
    <n v="125888.70897999997"/>
    <n v="35255452.915749952"/>
    <n v="34225193.414999902"/>
    <n v="145.54400000000001"/>
    <n v="139.161"/>
    <n v="0"/>
    <n v="28.540279999999999"/>
    <n v="9805.2697599999992"/>
    <n v="14316.42124"/>
    <n v="20524.361420000001"/>
    <n v="30555.436369999999"/>
    <n v="0"/>
    <n v="0"/>
    <n v="0"/>
    <n v="0"/>
    <n v="0"/>
    <n v="0"/>
    <s v="Agricola y de Animales"/>
    <s v="Daños Sin Autos"/>
    <s v="Agricola y de Animales"/>
    <x v="48"/>
    <x v="1"/>
    <n v="1238800.9948"/>
    <n v="975839.53787999996"/>
    <n v="299929338.30901009"/>
    <n v="286204877.29896003"/>
    <n v="288421232.45699012"/>
    <n v="276418493.85822004"/>
    <n v="168077.99153999999"/>
    <n v="161647.23272"/>
    <n v="56611.31899"/>
    <n v="36131.574989999994"/>
    <n v="39865.148139999998"/>
    <n v="34560.879990000001"/>
    <n v="23.718243997764993"/>
    <n v="21.380434052876872"/>
    <n v="5304.2681499999962"/>
    <n v="15.347607328096835"/>
    <n v="100"/>
    <n v="100"/>
    <n v="3.2180429550297611"/>
    <n v="3.541656045735051"/>
    <n v="1.3291513382704788E-2"/>
    <n v="1.3821849314073906E-2"/>
    <n v="1.2075573385110019E-2"/>
    <n v="1.2503099741121841E-2"/>
    <m/>
    <m/>
    <m/>
    <n v="0"/>
    <m/>
    <n v="0"/>
    <m/>
    <n v="0"/>
    <m/>
    <n v="-0.2963010097548735"/>
    <n v="60.03949300763842"/>
    <n v="69.459929107551616"/>
    <n v="42.279235419736324"/>
    <n v="-31.510329323056439"/>
    <n v="-32.829100617423123"/>
    <n v="47.773811615133795"/>
    <n v="46.85392499927174"/>
    <s v="Grandes"/>
    <n v="2025"/>
    <n v="1"/>
    <d v="2026-05-08T00:00:00"/>
    <n v="1.0458677359317625"/>
    <s v="59 Agricola y de Animales"/>
    <n v="15.347607328096835"/>
    <n v="10.288904959223919"/>
    <n v="-0.29630100975487755"/>
    <n v="-4.6689217337609126"/>
    <n v="5.3374111057281578E-4"/>
    <n v="5.6255509833751507E-2"/>
    <m/>
    <m/>
    <m/>
    <m/>
    <n v="6.1196816432227785E-4"/>
    <n v="4.5712296028941703E-2"/>
    <x v="48"/>
    <x v="1"/>
  </r>
  <r>
    <n v="2026"/>
    <n v="3"/>
    <n v="123"/>
    <x v="18"/>
    <s v="AyA Agricola"/>
    <n v="236"/>
    <s v="9a049b03f6fc40bfcf2f136320359257ed4af8513f71aa6fef47f17059bbae23"/>
    <s v="776dae374cac039d62ec9a353119108ad2c4887d941bedca3f0ebe3c3de89ab1"/>
    <x v="1"/>
    <n v="19258.94844"/>
    <n v="-1688.46162"/>
    <n v="148546.97617000001"/>
    <n v="118264.8416"/>
    <n v="6773.7647900000002"/>
    <n v="2992.83151"/>
    <n v="49216.822960000012"/>
    <n v="97671.407919999983"/>
    <n v="35255452.915749952"/>
    <n v="34225193.414999902"/>
    <n v="145.54400000000001"/>
    <n v="139.161"/>
    <n v="0"/>
    <n v="0"/>
    <n v="-31.986750000000001"/>
    <n v="-254.33869000000001"/>
    <n v="5432.2689500000006"/>
    <n v="4952.9575000000004"/>
    <n v="0"/>
    <n v="0"/>
    <n v="0"/>
    <n v="0"/>
    <n v="0"/>
    <n v="0"/>
    <s v="AyA Agricola"/>
    <s v="Daños Sin Autos"/>
    <s v="Agricola y de Animales"/>
    <x v="49"/>
    <x v="1"/>
    <n v="19365.913530000002"/>
    <n v="9874.2959800000008"/>
    <n v="299929338.30901009"/>
    <n v="286204877.29896003"/>
    <n v="288421232.45699012"/>
    <n v="276418493.85822004"/>
    <n v="69803.324380000005"/>
    <n v="54036.03168"/>
    <n v="43121.997350000005"/>
    <n v="31120.674730000006"/>
    <n v="19365.913530000002"/>
    <n v="9874.2959800000008"/>
    <n v="27.590302626787299"/>
    <n v="-3.1246958140801802"/>
    <n v="20947.410060000002"/>
    <n v="-1240.6210370360684"/>
    <n v="99.44766308165994"/>
    <n v="-17.099564601060298"/>
    <n v="99.44766308165994"/>
    <n v="-17.099564601060298"/>
    <n v="6.4211619138631786E-3"/>
    <n v="6.6773684710857506E-3"/>
    <n v="-5.8994858366312518E-4"/>
    <n v="-6.1083525795710403E-4"/>
    <m/>
    <m/>
    <m/>
    <n v="0"/>
    <m/>
    <n v="0"/>
    <m/>
    <n v="0"/>
    <m/>
    <n v="126.33298157168898"/>
    <n v="35.172038655709699"/>
    <n v="-177.25197153133988"/>
    <n v="15.708374394211589"/>
    <n v="-87.423561079126415"/>
    <n v="9.6772776669292959"/>
    <n v="-0.58882854097273662"/>
    <n v="-5.1350872685663056"/>
    <s v="Grandes"/>
    <n v="2025"/>
    <n v="1"/>
    <d v="2026-05-08T00:00:00"/>
    <n v="1.0458677359317625"/>
    <s v="60 AyA Agricola"/>
    <n v="-1240.6210370360684"/>
    <n v="-1190.5977857897014"/>
    <n v="126.33298157168895"/>
    <n v="116.40688759754991"/>
    <n v="4.2134468255161298E-4"/>
    <n v="7.6122479903770621E-2"/>
    <m/>
    <m/>
    <m/>
    <m/>
    <n v="3.3476543639752526E-4"/>
    <n v="9.7637239305302002E-4"/>
    <x v="49"/>
    <x v="1"/>
  </r>
  <r>
    <n v="2026"/>
    <n v="3"/>
    <n v="9"/>
    <x v="16"/>
    <s v="AyA Pecuario"/>
    <n v="9"/>
    <s v="19581e27de7ced00ff1ce50b2047e7a567c76b1cbaebabe5ef03f7c3017bb5b7"/>
    <s v="776dae374cac039d62ec9a353119108ad2c4887d941bedca3f0ebe3c3de89ab1"/>
    <x v="1"/>
    <n v="1045.3991800000001"/>
    <n v="392.63147999999995"/>
    <n v="4192.1205"/>
    <n v="3611.6743200000001"/>
    <n v="1879.1141400000001"/>
    <n v="1633.1553800000004"/>
    <n v="204.83980999999983"/>
    <n v="1193.48603"/>
    <n v="35255452.915749952"/>
    <n v="34225193.414999902"/>
    <n v="145.54400000000001"/>
    <n v="139.161"/>
    <n v="0"/>
    <n v="28.540279999999999"/>
    <n v="1184.9723300000001"/>
    <n v="1617.4205099999999"/>
    <n v="484.85653000000002"/>
    <n v="435.55685"/>
    <n v="0"/>
    <n v="0"/>
    <n v="0"/>
    <n v="0"/>
    <n v="0"/>
    <n v="0"/>
    <s v="AyA Pecuario"/>
    <s v="Daños Sin Autos"/>
    <s v="Agricola y de Animales"/>
    <x v="51"/>
    <x v="1"/>
    <n v="1238800.9948"/>
    <n v="975839.53787999996"/>
    <n v="299929338.30901009"/>
    <n v="286204877.29896003"/>
    <n v="288421232.45699012"/>
    <n v="276418493.85822004"/>
    <n v="98274.667159999997"/>
    <n v="107607.70103999999"/>
    <n v="13782.50049"/>
    <n v="5326.5358000000006"/>
    <n v="39865.148139999998"/>
    <n v="34560.879990000001"/>
    <n v="1.0637524503624076"/>
    <n v="0.36487303065237942"/>
    <n v="652.7677000000001"/>
    <n v="166.25454994082497"/>
    <n v="2.6223386310486698"/>
    <n v="1.1360575312712109"/>
    <n v="8.4387983573485592E-2"/>
    <n v="4.0235250239295209E-2"/>
    <n v="3.4854849008567149E-4"/>
    <n v="3.624556940882956E-4"/>
    <n v="1.3718546088572426E-4"/>
    <n v="1.4204240625136596E-4"/>
    <m/>
    <m/>
    <m/>
    <n v="0"/>
    <m/>
    <n v="0"/>
    <m/>
    <n v="0"/>
    <m/>
    <n v="15.060340431294406"/>
    <n v="179.75087181530026"/>
    <n v="415.95120696893702"/>
    <n v="13.634058212901252"/>
    <n v="-26.73690467793066"/>
    <n v="11.318770442939897"/>
    <n v="244.39648776102899"/>
    <n v="371.34544204734692"/>
    <s v="Grandes"/>
    <n v="2025"/>
    <n v="1"/>
    <d v="2026-05-08T00:00:00"/>
    <n v="1.0458677359317625"/>
    <s v="62 AyA Pecuario"/>
    <n v="166.25454994082497"/>
    <n v="154.57764953770092"/>
    <n v="15.060340431294399"/>
    <n v="10.014236483533221"/>
    <n v="1.1890701021535366E-5"/>
    <n v="1.1315692756520264E-4"/>
    <m/>
    <m/>
    <m/>
    <m/>
    <n v="1.0223357284406455E-5"/>
    <n v="1.3313232849745219E-5"/>
    <x v="51"/>
    <x v="1"/>
  </r>
  <r>
    <n v="2026"/>
    <n v="3"/>
    <n v="79"/>
    <x v="1"/>
    <s v="Diversos"/>
    <n v="51"/>
    <s v="031b4af5197ec30a926f48cf40e11a7dbc470048a21e4003b7a3c07c5dab1baa"/>
    <s v="776dae374cac039d62ec9a353119108ad2c4887d941bedca3f0ebe3c3de89ab1"/>
    <x v="1"/>
    <n v="887294.38855999999"/>
    <n v="859352.24887000001"/>
    <n v="3467623.0818200004"/>
    <n v="3102769.6865299996"/>
    <n v="59123.32821"/>
    <n v="68039.823089999991"/>
    <n v="467631.58756999997"/>
    <n v="331643.14799000003"/>
    <n v="35255452.915749952"/>
    <n v="34225193.414999902"/>
    <n v="145.54400000000001"/>
    <n v="139.161"/>
    <n v="0"/>
    <n v="0"/>
    <n v="59123.32821"/>
    <n v="85775.884790000011"/>
    <n v="910337.23694000009"/>
    <n v="829305.14442999999"/>
    <n v="0"/>
    <n v="0"/>
    <n v="0"/>
    <n v="0"/>
    <n v="0"/>
    <n v="0"/>
    <s v="Diversos"/>
    <s v="Daños Sin Autos"/>
    <s v="Diversos"/>
    <x v="52"/>
    <x v="1"/>
    <n v="29465273.395770002"/>
    <n v="25064503.866439998"/>
    <n v="299929338.30901009"/>
    <n v="286204877.29896003"/>
    <n v="288421232.45699012"/>
    <n v="276418493.85822004"/>
    <n v="9670459.9122499991"/>
    <n v="9643676.3713200018"/>
    <n v="1771524.9683199998"/>
    <n v="2144854.7040200005"/>
    <n v="887294.38855999999"/>
    <n v="859352.24887000001"/>
    <n v="9.1753070341155638"/>
    <n v="8.9110440435940728"/>
    <n v="27942.139689999982"/>
    <n v="3.2515350633855133"/>
    <n v="100"/>
    <n v="100"/>
    <n v="3.0113224358793116"/>
    <n v="3.4285627732716693"/>
    <n v="0.29583447673459728"/>
    <n v="0.30763837356957235"/>
    <n v="0.30025772341131329"/>
    <n v="0.3108881163757361"/>
    <m/>
    <m/>
    <m/>
    <n v="0"/>
    <m/>
    <n v="0"/>
    <m/>
    <n v="0"/>
    <m/>
    <n v="-13.104817847932459"/>
    <n v="6.6633271856877077"/>
    <n v="7.9175708423953672"/>
    <n v="3.33742562296871"/>
    <n v="-31.072319038447549"/>
    <n v="9.7710828220769486"/>
    <n v="6.4946621769243071"/>
    <n v="10.343102941795411"/>
    <s v="Grandes"/>
    <n v="2025"/>
    <n v="1"/>
    <d v="2026-05-08T00:00:00"/>
    <n v="1.0458677359317625"/>
    <s v="63 Diversos"/>
    <n v="3.2515350633855133"/>
    <n v="-1.2766801039150344"/>
    <n v="-13.104817847932463"/>
    <n v="-16.915706291816416"/>
    <n v="9.8357070893588822E-3"/>
    <n v="8.4186259170290541E-3"/>
    <m/>
    <m/>
    <m/>
    <m/>
    <n v="8.7828304177276981E-3"/>
    <n v="7.9406705946873397E-3"/>
    <x v="52"/>
    <x v="1"/>
  </r>
  <r>
    <n v="2026"/>
    <n v="3"/>
    <n v="18"/>
    <x v="24"/>
    <s v="Miscelaneos"/>
    <n v="5"/>
    <s v="ef2d127de37b942baad06145e54b0c619a1f22327b2ebbcfbec78f5564afe39d"/>
    <s v="776dae374cac039d62ec9a353119108ad2c4887d941bedca3f0ebe3c3de89ab1"/>
    <x v="1"/>
    <n v="674372.69802000001"/>
    <n v="640899.40948999999"/>
    <n v="2891324.4153200001"/>
    <n v="2710474.1629499998"/>
    <n v="21689.612580000001"/>
    <n v="27145.428760000003"/>
    <n v="104214.21262000001"/>
    <n v="106363.83312000001"/>
    <n v="35255452.915749952"/>
    <n v="34225193.414999902"/>
    <n v="145.54400000000001"/>
    <n v="139.161"/>
    <n v="0"/>
    <n v="0"/>
    <n v="21689.612579999997"/>
    <n v="27145.428760000003"/>
    <n v="701423.37105999992"/>
    <n v="652029.13961000007"/>
    <n v="0"/>
    <n v="0"/>
    <n v="0"/>
    <n v="0"/>
    <n v="0"/>
    <n v="0"/>
    <s v="Miscelaneos"/>
    <s v="Daños Sin Autos"/>
    <s v="Diversos"/>
    <x v="53"/>
    <x v="1"/>
    <n v="4826645.6226300001"/>
    <n v="5268679.1510399999"/>
    <n v="299929338.30901009"/>
    <n v="286204877.29896003"/>
    <n v="288421232.45699012"/>
    <n v="276418493.85822004"/>
    <n v="4681296.8725100001"/>
    <n v="4825169.1077200007"/>
    <n v="696171.22916999983"/>
    <n v="802925.30443000002"/>
    <n v="681722.34340000001"/>
    <n v="647239.26665000001"/>
    <n v="14.405681083379305"/>
    <n v="13.282423790382742"/>
    <n v="33473.28853000002"/>
    <n v="5.2228615028115932"/>
    <n v="98.92190047001472"/>
    <n v="99.020477049729379"/>
    <n v="13.971870958542421"/>
    <n v="12.164327929581573"/>
    <n v="0.22484385883091229"/>
    <n v="0.23381520572365058"/>
    <n v="0.22393028921744684"/>
    <n v="0.23185836828223538"/>
    <m/>
    <m/>
    <m/>
    <n v="0"/>
    <m/>
    <n v="0"/>
    <m/>
    <n v="0"/>
    <m/>
    <n v="-20.098471194676392"/>
    <n v="3.2162649294198959"/>
    <n v="4.2355209504095441"/>
    <n v="3.1155571605363712"/>
    <n v="-20.098471194676403"/>
    <n v="7.5754638020540277"/>
    <n v="3.0922283851509507"/>
    <n v="4.1632232535246159"/>
    <s v="Grandes"/>
    <n v="2025"/>
    <n v="1"/>
    <d v="2026-05-08T00:00:00"/>
    <n v="1.0458677359317625"/>
    <s v="64 Miscelaneos"/>
    <n v="5.2228615028115932"/>
    <n v="0.60819154065274761"/>
    <n v="-20.098471194676392"/>
    <n v="-23.602644904100213"/>
    <n v="8.2010701216331146E-3"/>
    <n v="2.0752364747603232E-2"/>
    <m/>
    <m/>
    <m/>
    <m/>
    <n v="7.672382203606434E-3"/>
    <n v="1.7642278174732542E-2"/>
    <x v="53"/>
    <x v="1"/>
  </r>
  <r>
    <n v="2026"/>
    <n v="3"/>
    <n v="23"/>
    <x v="28"/>
    <s v="Tecnicos"/>
    <n v="17"/>
    <s v="4523540f1504cd17100c4835e85b7eefd49911580f8efff0599a8f283be6b9e3"/>
    <s v="776dae374cac039d62ec9a353119108ad2c4887d941bedca3f0ebe3c3de89ab1"/>
    <x v="1"/>
    <n v="432970.20224000001"/>
    <n v="378099.29819999996"/>
    <n v="1599790.10366"/>
    <n v="1604462.1370700002"/>
    <n v="305243.96272999997"/>
    <n v="21375.021359999999"/>
    <n v="630988.03650000005"/>
    <n v="69535.851719999991"/>
    <n v="35255452.915749952"/>
    <n v="34225193.414999902"/>
    <n v="145.54400000000001"/>
    <n v="139.161"/>
    <n v="0"/>
    <n v="0"/>
    <n v="7916.99694"/>
    <n v="3029.9602599999998"/>
    <n v="37757.959860000003"/>
    <n v="-4391.2395199999992"/>
    <n v="0"/>
    <n v="0"/>
    <n v="0"/>
    <n v="0"/>
    <n v="0"/>
    <n v="0"/>
    <s v="Tecnicos"/>
    <s v="Daños Sin Autos"/>
    <s v="Diversos"/>
    <x v="54"/>
    <x v="1"/>
    <n v="6886205.7375499997"/>
    <n v="7196469.1106400006"/>
    <n v="299929338.30901009"/>
    <n v="286204877.29896003"/>
    <n v="288421232.45699012"/>
    <n v="276418493.85822004"/>
    <n v="4989163.0397400009"/>
    <n v="4818507.2636000002"/>
    <n v="1075353.7391499998"/>
    <n v="1341929.3995900003"/>
    <n v="528492.23526999995"/>
    <n v="452424.09260999999"/>
    <n v="8.6782131349743032"/>
    <n v="7.8468139096985539"/>
    <n v="54870.904040000052"/>
    <n v="14.512299890854452"/>
    <n v="81.925556014801444"/>
    <n v="83.571875232986386"/>
    <n v="6.2875002394866559"/>
    <n v="5.2539556883663829"/>
    <n v="0.14435740254056811"/>
    <n v="0.15011731229064951"/>
    <n v="0.13210791575890934"/>
    <n v="0.13678509455808474"/>
    <m/>
    <m/>
    <m/>
    <n v="0"/>
    <m/>
    <n v="0"/>
    <m/>
    <n v="0"/>
    <m/>
    <n v="1328.0405038622146"/>
    <n v="70.49999310594589"/>
    <n v="5.6532824741434551"/>
    <n v="28.385446724840175"/>
    <n v="161.29045468074884"/>
    <n v="-959.84742321685076"/>
    <n v="20.967756121768385"/>
    <n v="-69.000113662668085"/>
    <s v="Grandes"/>
    <n v="2025"/>
    <n v="1"/>
    <d v="2026-05-08T00:00:00"/>
    <n v="1.0458677359317625"/>
    <s v="65 Tecnicos"/>
    <n v="14.512299890854452"/>
    <n v="9.4902308931401951"/>
    <n v="1328.0405038622146"/>
    <n v="1265.4121403697141"/>
    <n v="4.5377096912725037E-3"/>
    <n v="7.5311383216040539E-3"/>
    <m/>
    <m/>
    <m/>
    <m/>
    <n v="4.5416580298328043E-3"/>
    <n v="6.1572488533438701E-3"/>
    <x v="54"/>
    <x v="1"/>
  </r>
  <r>
    <n v="2026"/>
    <n v="3"/>
    <n v="7"/>
    <x v="20"/>
    <s v="Credito"/>
    <n v="264"/>
    <s v="bba58959c32abe688d9cb5222b97de973002a67c412d6a8c8d2a79ac692f32b7"/>
    <s v="776dae374cac039d62ec9a353119108ad2c4887d941bedca3f0ebe3c3de89ab1"/>
    <x v="1"/>
    <n v="192142.94221000001"/>
    <n v="225355.91631999999"/>
    <n v="761680.95000000007"/>
    <n v="764707.14179999998"/>
    <n v="119986.9996"/>
    <n v="103727.20794000002"/>
    <n v="536284.06036999996"/>
    <n v="642245.54486000014"/>
    <n v="35255452.915749952"/>
    <n v="34225193.414999902"/>
    <n v="145.54400000000001"/>
    <n v="139.161"/>
    <n v="-2998.6914999999999"/>
    <n v="1716.7819500000001"/>
    <n v="36388.94629"/>
    <n v="-29683.40598"/>
    <n v="49792.202880000004"/>
    <n v="50852.129030000004"/>
    <n v="0"/>
    <n v="0"/>
    <n v="0"/>
    <n v="0"/>
    <n v="0"/>
    <n v="0"/>
    <s v="Credito"/>
    <s v="Daños Sin Autos"/>
    <s v="Credito"/>
    <x v="55"/>
    <x v="1"/>
    <n v="192142.94221000001"/>
    <n v="225355.91631999999"/>
    <n v="299929338.30901009"/>
    <n v="286204877.29896003"/>
    <n v="288421232.45699012"/>
    <n v="276418493.85822004"/>
    <n v="481212.63976000005"/>
    <n v="862800.46577999997"/>
    <n v="231353.01848999999"/>
    <n v="205317.67123000004"/>
    <n v="192142.94221000001"/>
    <n v="225355.91631999999"/>
    <n v="39.928905921055893"/>
    <n v="26.119123164388981"/>
    <n v="-33212.974109999981"/>
    <n v="-14.738008503330501"/>
    <n v="100"/>
    <n v="100"/>
    <n v="100"/>
    <n v="100"/>
    <n v="6.4062736674342827E-2"/>
    <n v="6.6618861785306571E-2"/>
    <n v="7.8739369659518679E-2"/>
    <n v="8.1527076272830373E-2"/>
    <m/>
    <m/>
    <m/>
    <n v="0"/>
    <m/>
    <n v="0"/>
    <m/>
    <n v="0"/>
    <m/>
    <n v="15.675531987138115"/>
    <n v="62.446737944119668"/>
    <n v="46.028171629055379"/>
    <n v="51.863165816090842"/>
    <n v="-222.59019842439253"/>
    <n v="-2.0843299390173042"/>
    <n v="73.08161556478619"/>
    <n v="-58.372002404242309"/>
    <s v="Grandes"/>
    <n v="2025"/>
    <n v="1"/>
    <d v="2026-05-08T00:00:00"/>
    <n v="1.0458677359317625"/>
    <s v="66 Credito"/>
    <n v="-14.738008503330501"/>
    <n v="-18.47727148719272"/>
    <n v="15.67553198713812"/>
    <n v="10.602448104093114"/>
    <n v="2.1604628135687008E-3"/>
    <n v="0.15943175280525321"/>
    <m/>
    <m/>
    <m/>
    <m/>
    <n v="2.1646122091536395E-3"/>
    <n v="6.8220859487652094E-2"/>
    <x v="55"/>
    <x v="1"/>
  </r>
  <r>
    <n v="2026"/>
    <n v="3"/>
    <n v="601"/>
    <x v="31"/>
    <s v="Credito a la Vivienda"/>
    <n v="241"/>
    <s v="749fc650cacb0f06547520d53c31505c8156e0a3be07073eddb2ef3ad9e383ba"/>
    <s v="776dae374cac039d62ec9a353119108ad2c4887d941bedca3f0ebe3c3de89ab1"/>
    <x v="1"/>
    <n v="43512.5236"/>
    <n v="41842.14213"/>
    <n v="173225.81740999999"/>
    <n v="161190.29771999997"/>
    <n v="35330.751520000005"/>
    <n v="31675.553309999999"/>
    <n v="162303.12743000002"/>
    <n v="101379.91789"/>
    <n v="35255452.915749952"/>
    <n v="34225193.414999902"/>
    <n v="145.54400000000001"/>
    <n v="139.161"/>
    <n v="0"/>
    <n v="0"/>
    <n v="33806.474179999997"/>
    <n v="32568.35615"/>
    <n v="41497.483659999998"/>
    <n v="52395.142810000005"/>
    <n v="0"/>
    <n v="0"/>
    <n v="0"/>
    <n v="0"/>
    <n v="0"/>
    <n v="0"/>
    <s v="Credito a la Vivienda"/>
    <s v="Daños Sin Autos"/>
    <s v="Credito a la Vivienda"/>
    <x v="56"/>
    <x v="1"/>
    <n v="43512.5236"/>
    <n v="41842.14213"/>
    <n v="299929338.30901009"/>
    <n v="286204877.29896003"/>
    <n v="288421232.45699012"/>
    <n v="276418493.85822004"/>
    <n v="159870.63198999999"/>
    <n v="175503.10756999999"/>
    <n v="59931.684230000006"/>
    <n v="92325.086949999997"/>
    <n v="43512.5236"/>
    <n v="41842.14213"/>
    <n v="27.217333826966879"/>
    <n v="23.84125427141575"/>
    <n v="1670.3814700000003"/>
    <n v="3.9921031404421603"/>
    <n v="100"/>
    <n v="100"/>
    <n v="100"/>
    <n v="100"/>
    <n v="1.4507591636524092E-2"/>
    <n v="1.508644950627505E-2"/>
    <n v="1.4619646780614818E-2"/>
    <n v="1.5137244091729108E-2"/>
    <m/>
    <m/>
    <m/>
    <n v="0"/>
    <m/>
    <n v="0"/>
    <m/>
    <n v="0"/>
    <m/>
    <n v="11.53949285187721"/>
    <n v="81.196741988092839"/>
    <n v="75.702513536679675"/>
    <n v="58.951708055477091"/>
    <n v="3.8015981657090636"/>
    <n v="-20.798987397587755"/>
    <n v="81.466323252237402"/>
    <n v="62.159113237084419"/>
    <s v="Grandes"/>
    <n v="2025"/>
    <n v="1"/>
    <d v="2026-05-08T00:00:00"/>
    <n v="1.0458677359317625"/>
    <s v="67 Credito a la Vivienda"/>
    <n v="3.9921031404421603"/>
    <n v="-0.56859049409752671"/>
    <n v="11.539492851877213"/>
    <n v="6.6477997358880003"/>
    <n v="4.913447511905695E-4"/>
    <n v="7.4078326064855551E-2"/>
    <m/>
    <m/>
    <m/>
    <m/>
    <n v="4.5627203849637435E-4"/>
    <n v="5.6840540523429968E-2"/>
    <x v="56"/>
    <x v="1"/>
  </r>
  <r>
    <n v="2026"/>
    <n v="3"/>
    <n v="34"/>
    <x v="2"/>
    <s v="Total General"/>
    <n v="23"/>
    <s v="535fa30d7e25dd8a49f1536779734ec8286108d115da5045d77f3b4185d8f790"/>
    <s v="776dae374cac039d62ec9a353119108ad2c4887d941bedca3f0ebe3c3de89ab1"/>
    <x v="2"/>
    <n v="29241829.257259998"/>
    <n v="28972049.40374"/>
    <n v="90524857.187509999"/>
    <n v="87693808.746790007"/>
    <n v="16642962.813940004"/>
    <n v="15322816.972699996"/>
    <n v="69747508.994949996"/>
    <n v="61423385.500659995"/>
    <n v="35255452.915749952"/>
    <n v="34225193.414999902"/>
    <n v="145.54400000000001"/>
    <n v="139.161"/>
    <n v="32072.551780000002"/>
    <n v="43407.888330000002"/>
    <n v="15699093.944940001"/>
    <n v="14717338.61548"/>
    <n v="21043195.72027"/>
    <n v="20358498.607490003"/>
    <n v="2811445.3241900001"/>
    <n v="2138801.7174200001"/>
    <n v="11853016.257960001"/>
    <n v="11767676.74131"/>
    <n v="1941982.4738400001"/>
    <n v="2477937.5773399998"/>
    <s v="Total General"/>
    <s v="Totales"/>
    <s v="Total General"/>
    <x v="0"/>
    <x v="1"/>
    <n v="29241829.257259998"/>
    <n v="28972049.40374"/>
    <n v="299929338.30901009"/>
    <n v="286204877.29896003"/>
    <n v="288421232.45699012"/>
    <n v="276418493.85822004"/>
    <n v="299929338.30901009"/>
    <n v="286204877.29896003"/>
    <n v="142306587.69164005"/>
    <n v="131621014.33455998"/>
    <n v="29241829.257259998"/>
    <n v="28972049.40374"/>
    <n v="9.7495728234271084"/>
    <n v="10.122835668337254"/>
    <n v="269779.85351999849"/>
    <n v="0.93117283406665141"/>
    <n v="100"/>
    <n v="100"/>
    <n v="100"/>
    <n v="100"/>
    <n v="9.7495728234271084"/>
    <n v="10.138584114683926"/>
    <n v="10.122835668337254"/>
    <n v="10.481226852570972"/>
    <n v="0.93736922837919734"/>
    <n v="3.9519362543147141"/>
    <n v="0.647479998051815"/>
    <n v="672643.60676999995"/>
    <n v="31.44955426636735"/>
    <n v="85339.516650000587"/>
    <n v="0.72520276113992033"/>
    <n v="-535955.10349999974"/>
    <n v="-21.629080102789889"/>
    <n v="8.6155557662279456"/>
    <n v="56.914916873088508"/>
    <n v="52.888274347350702"/>
    <n v="11.695145730008754"/>
    <n v="6.6707395617531695"/>
    <n v="3.3632004303504548"/>
    <n v="74.60413405658602"/>
    <n v="72.29088401472498"/>
    <s v="Grandes"/>
    <n v="2025"/>
    <n v="1"/>
    <d v="2026-05-08T00:00:00"/>
    <n v="1.0458677359317625"/>
    <s v="10 Total General"/>
    <n v="0.93117283406665141"/>
    <n v="-3.4952801712090498"/>
    <n v="8.6155557662279367"/>
    <n v="3.8520952837907783"/>
    <n v="0.25676838531570562"/>
    <n v="9.5054170239308421E-3"/>
    <n v="143922274.85914001"/>
    <n v="143177280.92500001"/>
    <n v="0.40822699173109889"/>
    <n v="0.40528363529359096"/>
    <n v="0.24822978458612571"/>
    <n v="1.0247180196816095E-2"/>
    <x v="0"/>
    <x v="2"/>
  </r>
  <r>
    <n v="2026"/>
    <n v="3"/>
    <n v="34"/>
    <x v="2"/>
    <s v="Total General Sin Pensiones"/>
    <n v="23"/>
    <s v="535fa30d7e25dd8a49f1536779734ec8286108d115da5045d77f3b4185d8f790"/>
    <s v="776dae374cac039d62ec9a353119108ad2c4887d941bedca3f0ebe3c3de89ab1"/>
    <x v="2"/>
    <n v="29241829.257259998"/>
    <n v="28972049.40374"/>
    <n v="90524857.187510014"/>
    <n v="87693808.746790007"/>
    <n v="16642962.813940004"/>
    <n v="15322816.972699996"/>
    <n v="69747508.994949996"/>
    <n v="61423385.500659987"/>
    <n v="35255452.915749952"/>
    <n v="34225193.414999902"/>
    <n v="145.54400000000001"/>
    <n v="139.161"/>
    <n v="32072.551780000002"/>
    <n v="43407.888330000002"/>
    <n v="15699093.944940001"/>
    <n v="14717338.61548"/>
    <n v="21043195.72027"/>
    <n v="20358498.607490003"/>
    <n v="2811445.3241900001"/>
    <n v="2138801.7174200001"/>
    <n v="11853016.257960001"/>
    <n v="11767676.74131"/>
    <n v="1941982.4738400001"/>
    <n v="2477937.5773399998"/>
    <s v="Total General Sin Pensiones"/>
    <s v="Totales"/>
    <s v="Total General Sin Pensiones"/>
    <x v="1"/>
    <x v="1"/>
    <n v="29241829.257259998"/>
    <n v="28972049.40374"/>
    <n v="299929338.30901009"/>
    <n v="286204877.29896003"/>
    <n v="288421232.45699012"/>
    <n v="276418493.85822004"/>
    <n v="288421232.45699012"/>
    <n v="276418493.85822004"/>
    <n v="133101313.88157998"/>
    <n v="123282522.02188997"/>
    <n v="29241829.257259998"/>
    <n v="28972049.40374"/>
    <n v="10.138584114683926"/>
    <n v="10.481226852570972"/>
    <n v="269779.85351999849"/>
    <n v="0.93117283406665141"/>
    <n v="100"/>
    <n v="100"/>
    <n v="100"/>
    <n v="100"/>
    <n v="9.7495728234271084"/>
    <n v="10.138584114683926"/>
    <n v="10.122835668337254"/>
    <n v="10.481226852570972"/>
    <n v="0.97477058129180827"/>
    <n v="4.1096198629300096"/>
    <n v="0.67331467149513413"/>
    <n v="672643.60676999995"/>
    <n v="31.44955426636735"/>
    <n v="85339.516650000587"/>
    <n v="0.72520276113992033"/>
    <n v="-535955.10349999974"/>
    <n v="-21.629080102789889"/>
    <n v="8.6155557662279456"/>
    <n v="56.914916873088508"/>
    <n v="52.888274347350702"/>
    <n v="12.503980861336364"/>
    <n v="6.6707395617531695"/>
    <n v="3.3632004303504548"/>
    <n v="74.60413405658602"/>
    <n v="72.29088401472498"/>
    <s v="Grandes"/>
    <n v="2025"/>
    <n v="1"/>
    <d v="2026-05-08T00:00:00"/>
    <n v="1.0458677359317625"/>
    <s v="11 Total General Sin Pensiones"/>
    <n v="0.93117283406665141"/>
    <n v="-3.4952801712090498"/>
    <n v="8.6155557662279367"/>
    <n v="3.8520952837907783"/>
    <n v="0.25676838531570567"/>
    <n v="1.0279088785052126E-2"/>
    <m/>
    <m/>
    <m/>
    <m/>
    <n v="0.24822978458612571"/>
    <n v="1.0985611633505478E-2"/>
    <x v="1"/>
    <x v="2"/>
  </r>
  <r>
    <n v="2026"/>
    <n v="3"/>
    <n v="50"/>
    <x v="22"/>
    <s v="Vida Total"/>
    <n v="38"/>
    <s v="aea92132c4cbeb263e6ac2bf6c183b5d81737f179f21efdc5863739672f0f470"/>
    <s v="776dae374cac039d62ec9a353119108ad2c4887d941bedca3f0ebe3c3de89ab1"/>
    <x v="2"/>
    <n v="14525421.41907"/>
    <n v="13730865.62683"/>
    <n v="51639373.324139997"/>
    <n v="56372562.263349995"/>
    <n v="7853236.4659399986"/>
    <n v="9778696.3651899993"/>
    <n v="30796612.211159997"/>
    <n v="36562815.469129995"/>
    <n v="35255452.915749952"/>
    <n v="34225193.414999902"/>
    <n v="145.54400000000001"/>
    <n v="139.161"/>
    <n v="0"/>
    <n v="0"/>
    <n v="7845712.5094099995"/>
    <n v="9770199.1893300004"/>
    <n v="8524372.4945899993"/>
    <n v="7672464.3176499996"/>
    <n v="9078843.9201800022"/>
    <n v="9533388.8377700001"/>
    <n v="5446577.4988900004"/>
    <n v="4197476.7890600003"/>
    <n v="0"/>
    <n v="0"/>
    <s v="Vida Total"/>
    <s v="Totales"/>
    <s v="Vida Total"/>
    <x v="2"/>
    <x v="1"/>
    <n v="14699110.098229999"/>
    <n v="13959565.0382"/>
    <n v="299929338.30901009"/>
    <n v="286204877.29896003"/>
    <n v="288421232.45699012"/>
    <n v="276418493.85822004"/>
    <n v="121198789.86534001"/>
    <n v="116547964.87996998"/>
    <n v="53724409.366050005"/>
    <n v="55147073.013400003"/>
    <n v="14525421.41907"/>
    <n v="13730865.62683"/>
    <n v="11.984790801301497"/>
    <n v="11.7813002062894"/>
    <n v="794555.7922399994"/>
    <n v="5.786640215074601"/>
    <n v="100"/>
    <n v="100"/>
    <n v="98.818372826658987"/>
    <n v="98.361701021885921"/>
    <n v="4.8429478426364554"/>
    <n v="5.0361831184658206"/>
    <n v="4.7975652114716407"/>
    <n v="4.9674193051181321"/>
    <n v="7.4908701070919985"/>
    <n v="4.4939206942094998"/>
    <m/>
    <n v="-454544.91758999787"/>
    <n v="-4.7679259214640668"/>
    <n v="1249100.7098300001"/>
    <n v="29.758370864266979"/>
    <n v="0"/>
    <m/>
    <n v="-19.690353676428817"/>
    <n v="54.065463846919549"/>
    <n v="71.2168965231333"/>
    <n v="14.617632019799709"/>
    <n v="-19.697517344597493"/>
    <n v="11.103449187508652"/>
    <n v="92.038593038834094"/>
    <n v="127.34108344895525"/>
    <s v="Grandes"/>
    <n v="2025"/>
    <n v="1"/>
    <d v="2026-05-08T00:00:00"/>
    <n v="1.0458677359317625"/>
    <s v="12 Vida Total"/>
    <n v="5.786640215074601"/>
    <n v="1.1472450871900999"/>
    <n v="-19.690353676428824"/>
    <n v="-23.212425850364923"/>
    <n v="0.14647201795291848"/>
    <n v="1.4363521055096097E-2"/>
    <m/>
    <m/>
    <m/>
    <m/>
    <n v="0.15957054650920893"/>
    <n v="1.3879903455071466E-2"/>
    <x v="2"/>
    <x v="2"/>
  </r>
  <r>
    <n v="2026"/>
    <n v="3"/>
    <n v="34"/>
    <x v="2"/>
    <s v="Vida Individual"/>
    <n v="23"/>
    <s v="535fa30d7e25dd8a49f1536779734ec8286108d115da5045d77f3b4185d8f790"/>
    <s v="776dae374cac039d62ec9a353119108ad2c4887d941bedca3f0ebe3c3de89ab1"/>
    <x v="2"/>
    <n v="9279353.0813799985"/>
    <n v="9731882.8109599985"/>
    <n v="36687130.168750003"/>
    <n v="35812325.87470001"/>
    <n v="4849759.7315399991"/>
    <n v="5187892.0695500001"/>
    <n v="20047415.39652"/>
    <n v="20062594.016440004"/>
    <n v="35255452.915749952"/>
    <n v="34225193.414999902"/>
    <n v="145.54400000000001"/>
    <n v="139.161"/>
    <n v="-143.45938000000001"/>
    <n v="-141.72987000000001"/>
    <n v="4849759.7315400001"/>
    <n v="5187892.0695500001"/>
    <n v="8222050.0734200003"/>
    <n v="8240499.7769600004"/>
    <n v="920842.17431999999"/>
    <n v="921581.85697999992"/>
    <n v="6435389.6140900012"/>
    <n v="6344326.2779899994"/>
    <n v="1923121.2929700001"/>
    <n v="2465974.6759899999"/>
    <s v="Vida Individual"/>
    <s v="Vida"/>
    <s v="Vida"/>
    <x v="3"/>
    <x v="1"/>
    <n v="29241829.257259998"/>
    <n v="28972049.40374"/>
    <n v="299929338.30901009"/>
    <n v="286204877.29896003"/>
    <n v="288421232.45699012"/>
    <n v="276418493.85822004"/>
    <n v="85473069.007720008"/>
    <n v="77996017.203430012"/>
    <n v="38897096.515840001"/>
    <n v="40640024.39702002"/>
    <n v="16606444.055989999"/>
    <n v="16384416.03607"/>
    <n v="10.85646413438352"/>
    <n v="12.477409949763462"/>
    <n v="-452529.72958000004"/>
    <n v="-4.6499710114713206"/>
    <n v="55.878025723591954"/>
    <n v="59.397190534807173"/>
    <n v="31.733148428380805"/>
    <n v="33.590591660746341"/>
    <n v="3.0938464151912011"/>
    <n v="3.2172919456488875"/>
    <n v="3.4003203938395501"/>
    <n v="3.520706113083611"/>
    <n v="1.0773477365564452"/>
    <n v="7.5291430257508951"/>
    <n v="2.2499733720761821"/>
    <n v="-739.68265999993309"/>
    <n v="-8.0262285373522424E-2"/>
    <n v="91063.336100001819"/>
    <n v="1.4353507702767887"/>
    <n v="-542853.38301999983"/>
    <n v="-22.013745246676709"/>
    <n v="-6.5177211375434529"/>
    <n v="52.263985312419614"/>
    <n v="53.308205311591109"/>
    <n v="12.468179288305079"/>
    <n v="-6.5177211375434414"/>
    <n v="-0.22389058964098485"/>
    <n v="58.984799268228237"/>
    <n v="62.956036769214784"/>
    <s v="Grandes"/>
    <n v="2025"/>
    <n v="1"/>
    <d v="2026-05-08T00:00:00"/>
    <n v="1.0458677359317625"/>
    <s v="13 Vida Individual"/>
    <n v="-4.6499710114713206"/>
    <n v="-8.8316565157434219"/>
    <n v="-6.5177211375434556"/>
    <n v="-10.61749430565111"/>
    <n v="0.10406086756684514"/>
    <n v="1.1786281350115571E-2"/>
    <m/>
    <m/>
    <m/>
    <m/>
    <n v="0.10137187635529997"/>
    <n v="1.5568575905445626E-2"/>
    <x v="3"/>
    <x v="2"/>
  </r>
  <r>
    <n v="2026"/>
    <n v="3"/>
    <n v="91"/>
    <x v="32"/>
    <s v="Vida Gpo y Col"/>
    <n v="218"/>
    <s v="5966abd0cbfc86f98a186531b2b4ee5f6e910120ce13222f98207203dfc9a9a2"/>
    <s v="776dae374cac039d62ec9a353119108ad2c4887d941bedca3f0ebe3c3de89ab1"/>
    <x v="2"/>
    <n v="2996029.9480500002"/>
    <n v="2916444.7715700003"/>
    <n v="5987291.0700499993"/>
    <n v="5099113.8782200003"/>
    <n v="907369.93202000007"/>
    <n v="648764.52205000003"/>
    <n v="3379933.9436999997"/>
    <n v="3067517.9536900003"/>
    <n v="35255452.915749952"/>
    <n v="34225193.414999902"/>
    <n v="145.54400000000001"/>
    <n v="139.161"/>
    <n v="13175.322880000002"/>
    <n v="71549.907129999992"/>
    <n v="381876.43781999999"/>
    <n v="383511.35491000005"/>
    <n v="1189659.9627100001"/>
    <n v="1155250.7591199998"/>
    <n v="223576.50528000001"/>
    <n v="273548.99602999998"/>
    <n v="2772453.4427699996"/>
    <n v="2642895.7755400003"/>
    <n v="0"/>
    <n v="0"/>
    <s v="Vida Gpo y Col"/>
    <s v="Vida"/>
    <s v="Vida"/>
    <x v="4"/>
    <x v="1"/>
    <n v="3072737.3879"/>
    <n v="2926330.4537199996"/>
    <n v="299929338.30901009"/>
    <n v="286204877.29896003"/>
    <n v="288421232.45699012"/>
    <n v="276418493.85822004"/>
    <n v="35725720.857619993"/>
    <n v="38551947.676540002"/>
    <n v="14827312.85021"/>
    <n v="14507048.616379999"/>
    <n v="2996837.14292"/>
    <n v="2918047.6887399997"/>
    <n v="8.3861987277745094"/>
    <n v="7.564973878984441"/>
    <n v="79585.176479999907"/>
    <n v="2.728842227900552"/>
    <n v="99.973065107261277"/>
    <n v="99.945068849416529"/>
    <n v="97.503612246459369"/>
    <n v="99.662181619391873"/>
    <n v="0.99891193203755935"/>
    <n v="1.0387688598816225"/>
    <n v="1.0190059649205698"/>
    <n v="1.0550830846599926"/>
    <n v="0.62581383919734968"/>
    <n v="7.7603848885771569"/>
    <m/>
    <n v="-49972.490749999968"/>
    <n v="-18.26820477327561"/>
    <n v="129557.66722999932"/>
    <n v="4.9021103453664505"/>
    <n v="0"/>
    <m/>
    <n v="39.861213303225206"/>
    <n v="30.285743058428771"/>
    <n v="22.245047407523945"/>
    <n v="6.1195844532756922"/>
    <n v="-0.42630213397037986"/>
    <n v="2.9785051702724052"/>
    <n v="32.099629288195928"/>
    <n v="33.197238944221588"/>
    <s v="Grandes"/>
    <n v="2025"/>
    <n v="1"/>
    <d v="2026-05-08T00:00:00"/>
    <n v="1.0458677359317625"/>
    <s v="14 Vida Gpo y Col"/>
    <n v="2.728842227900552"/>
    <n v="-1.7764496421915885"/>
    <n v="39.861213303225206"/>
    <n v="33.727438468711341"/>
    <n v="1.6982595811087277E-2"/>
    <n v="7.0328329101726796E-3"/>
    <m/>
    <m/>
    <m/>
    <m/>
    <n v="1.4433766279047685E-2"/>
    <n v="5.7228829789716896E-3"/>
    <x v="4"/>
    <x v="2"/>
  </r>
  <r>
    <n v="2026"/>
    <n v="3"/>
    <n v="906"/>
    <x v="5"/>
    <s v="Pensiones Total"/>
    <n v="256"/>
    <s v="51e8ea280b44e16934d4d611901f3d3afc41789840acdff81942c2f65009cd52"/>
    <s v="776dae374cac039d62ec9a353119108ad2c4887d941bedca3f0ebe3c3de89ab1"/>
    <x v="2"/>
    <n v="2686426.6724699996"/>
    <n v="2157088.1196399997"/>
    <n v="16822084.615030002"/>
    <n v="9339987.9184899982"/>
    <n v="1965416.6075799998"/>
    <n v="1662335.3850799997"/>
    <n v="7837019.7100800024"/>
    <n v="6549961.0680299997"/>
    <n v="35255452.915749952"/>
    <n v="34225193.414999902"/>
    <n v="145.54400000000001"/>
    <n v="139.161"/>
    <n v="0"/>
    <n v="0"/>
    <n v="1965416.6075799998"/>
    <n v="1662335.3850799999"/>
    <n v="-825109.48205999995"/>
    <n v="-406715.84461000003"/>
    <n v="0"/>
    <n v="0"/>
    <n v="0"/>
    <n v="0"/>
    <n v="2686489.1922500003"/>
    <n v="2157158.4968499998"/>
    <s v="Pensiones Total"/>
    <s v="Totales"/>
    <s v="Pensiones Total"/>
    <x v="5"/>
    <x v="1"/>
    <n v="2686426.6724699996"/>
    <n v="2157088.1196399997"/>
    <n v="299929338.30901009"/>
    <n v="286204877.29896003"/>
    <n v="288421232.45699012"/>
    <n v="276418493.85822004"/>
    <n v="11508105.852019999"/>
    <n v="9786383.4407400005"/>
    <n v="9205273.81006"/>
    <n v="8338492.3126700008"/>
    <n v="2686426.6724699996"/>
    <n v="2157088.1196399997"/>
    <n v="23.343777916315009"/>
    <n v="22.0417290279083"/>
    <n v="529338.55282999994"/>
    <n v="24.539495999743501"/>
    <n v="100"/>
    <n v="100"/>
    <n v="100"/>
    <n v="100"/>
    <n v="0.89568652657188141"/>
    <n v="0.93142472542156007"/>
    <n v="0.75368670862543607"/>
    <n v="0.78037040486386866"/>
    <m/>
    <m/>
    <n v="23.344321183650262"/>
    <n v="0"/>
    <m/>
    <n v="0"/>
    <m/>
    <n v="529330.69540000055"/>
    <n v="24.538331150583414"/>
    <n v="18.232254767615053"/>
    <n v="73.160999617865002"/>
    <n v="77.06386076417823"/>
    <n v="21.350984752154691"/>
    <n v="18.232254767615032"/>
    <n v="102.87124118589421"/>
    <n v="-238.20070552008025"/>
    <n v="-408.72156988966435"/>
    <s v="Grandes"/>
    <n v="2025"/>
    <n v="1"/>
    <d v="2026-05-08T00:00:00"/>
    <n v="1.0458677359317625"/>
    <s v="15 Pensiones Total"/>
    <n v="24.539495999743501"/>
    <n v="19.077672750647952"/>
    <n v="18.232254767615043"/>
    <n v="13.047042857940394"/>
    <n v="4.7714844722686674E-2"/>
    <n v="5.4493196740623633E-2"/>
    <m/>
    <m/>
    <m/>
    <m/>
    <n v="2.6438162764012174E-2"/>
    <n v="4.8583781853973537E-2"/>
    <x v="5"/>
    <x v="2"/>
  </r>
  <r>
    <n v="2026"/>
    <n v="3"/>
    <n v="906"/>
    <x v="5"/>
    <s v="Pensiones IMSS"/>
    <n v="256"/>
    <s v="51e8ea280b44e16934d4d611901f3d3afc41789840acdff81942c2f65009cd52"/>
    <s v="776dae374cac039d62ec9a353119108ad2c4887d941bedca3f0ebe3c3de89ab1"/>
    <x v="2"/>
    <n v="1246426.0126100001"/>
    <n v="1089404.6245200001"/>
    <n v="11857699.484109998"/>
    <n v="6185303.4594599996"/>
    <n v="1384238.23542"/>
    <n v="1192156.9007400002"/>
    <n v="5626740.1572699985"/>
    <n v="4725137.2132099997"/>
    <n v="35255452.915749952"/>
    <n v="34225193.414999902"/>
    <n v="145.54400000000001"/>
    <n v="139.161"/>
    <n v="0"/>
    <n v="0"/>
    <n v="1384238.2354199998"/>
    <n v="1192156.9007400002"/>
    <n v="-629984.52752"/>
    <n v="-415823.55691000004"/>
    <n v="0"/>
    <n v="0"/>
    <n v="0"/>
    <n v="0"/>
    <n v="1246426.0126099996"/>
    <n v="1089405.6910599999"/>
    <s v="Pensiones IMSS"/>
    <s v="Pensiones"/>
    <s v="Pensiones IMSS"/>
    <x v="6"/>
    <x v="1"/>
    <n v="2686426.6724699996"/>
    <n v="2157088.1196399997"/>
    <n v="299929338.30901009"/>
    <n v="286204877.29896003"/>
    <n v="288421232.45699012"/>
    <n v="276418493.85822004"/>
    <n v="7303597.7622900009"/>
    <n v="6457965.6279800003"/>
    <n v="7120152.6646500006"/>
    <n v="6531492.9097600011"/>
    <n v="2686426.6724699996"/>
    <n v="2157088.1196399997"/>
    <n v="17.065918101973764"/>
    <n v="16.869161083794079"/>
    <n v="157021.38809000002"/>
    <n v="14.413504822341361"/>
    <n v="46.397172324975102"/>
    <n v="50.503482662628208"/>
    <n v="46.397172324975102"/>
    <n v="50.503482662628208"/>
    <n v="0.41557322122513968"/>
    <n v="0.43215473493126738"/>
    <n v="0.38063803622118031"/>
    <n v="0.39411423212470548"/>
    <m/>
    <m/>
    <n v="17.065918101973761"/>
    <n v="0"/>
    <m/>
    <n v="0"/>
    <m/>
    <n v="157020.32154999976"/>
    <n v="14.413392810277848"/>
    <n v="16.112085125772492"/>
    <n v="111.0565907174404"/>
    <n v="109.43196622331885"/>
    <n v="19.441131400067302"/>
    <n v="16.112085125772467"/>
    <n v="51.502847073272598"/>
    <n v="-219.7257511814137"/>
    <n v="-286.69777864413487"/>
    <s v="Grandes"/>
    <n v="2025"/>
    <n v="1"/>
    <d v="2026-05-08T00:00:00"/>
    <n v="1.0458677359317625"/>
    <s v="16 Pensiones IMSS"/>
    <n v="14.413504822341361"/>
    <n v="9.3957685963134487"/>
    <n v="16.112085125772488"/>
    <n v="11.019855701283641"/>
    <n v="3.3633660904729752E-2"/>
    <n v="2.9124556066327582E-2"/>
    <m/>
    <m/>
    <m/>
    <m/>
    <n v="1.7508380207032295E-2"/>
    <n v="2.8456859567099264E-2"/>
    <x v="6"/>
    <x v="2"/>
  </r>
  <r>
    <n v="2026"/>
    <n v="3"/>
    <n v="902"/>
    <x v="3"/>
    <s v="IMSS Incapacidad Permanente RT"/>
    <n v="30"/>
    <s v="624b60c58c9d8bfb6ff1886c2fd605d2adeb6ea4da576068201b6c6958ce93f4"/>
    <s v="776dae374cac039d62ec9a353119108ad2c4887d941bedca3f0ebe3c3de89ab1"/>
    <x v="2"/>
    <n v="56739.77463"/>
    <n v="48054.785990000004"/>
    <n v="316468.88466999994"/>
    <n v="351758.54519999999"/>
    <n v="208127.61537999997"/>
    <n v="198660.84258000003"/>
    <n v="821249.01853999996"/>
    <n v="781064.12774000003"/>
    <n v="35255452.915749952"/>
    <n v="34225193.414999902"/>
    <n v="145.54400000000001"/>
    <n v="139.161"/>
    <n v="0"/>
    <n v="0"/>
    <n v="208127.61538"/>
    <n v="198660.84258000003"/>
    <n v="-130394.02806"/>
    <n v="-59336.597369999996"/>
    <n v="0"/>
    <n v="0"/>
    <n v="0"/>
    <n v="0"/>
    <n v="56739.77463"/>
    <n v="48054.785990000004"/>
    <s v="IMSS Incapacidad Permanente RT"/>
    <s v="Pensiones"/>
    <s v="Pensiones IMSS"/>
    <x v="7"/>
    <x v="1"/>
    <n v="4874395.4182799999"/>
    <n v="3325731.3801100003"/>
    <n v="299929338.30901009"/>
    <n v="286204877.29896003"/>
    <n v="288421232.45699012"/>
    <n v="276418493.85822004"/>
    <n v="1142362.4620400001"/>
    <n v="1100171.92824"/>
    <n v="849143.97302999999"/>
    <n v="758132.96249000006"/>
    <n v="4874395.4182799999"/>
    <n v="3325731.3801100003"/>
    <n v="4.9668801729247685"/>
    <n v="4.3679342070539509"/>
    <n v="8684.9886399999959"/>
    <n v="18.073098154692246"/>
    <n v="1.1640371730453793"/>
    <n v="1.4449388870489766"/>
    <n v="1.1640371730453793"/>
    <n v="1.4449388870489766"/>
    <n v="1.8917714068885903E-2"/>
    <n v="1.9672537332514568E-2"/>
    <n v="1.6790344889826451E-2"/>
    <n v="1.7384794092195639E-2"/>
    <m/>
    <m/>
    <n v="4.9668801729247685"/>
    <n v="0"/>
    <m/>
    <n v="0"/>
    <m/>
    <n v="8684.9886399999959"/>
    <n v="18.073098154692246"/>
    <n v="4.7652937927048722"/>
    <n v="366.81078967479147"/>
    <n v="413.40490543718272"/>
    <n v="24.510285886778224"/>
    <n v="4.7652937927048944"/>
    <n v="119.7531268045477"/>
    <n v="-159.61437688252974"/>
    <n v="-334.80322665155217"/>
    <s v="Grandes"/>
    <n v="2025"/>
    <n v="1"/>
    <d v="2026-05-08T00:00:00"/>
    <n v="1.0458677359317625"/>
    <s v="17 IMSS Incapacidad Permanente RT"/>
    <n v="18.073098154692246"/>
    <n v="12.894866241859008"/>
    <n v="4.7652937927048766"/>
    <n v="0.1706909902613904"/>
    <n v="8.9764521087352489E-4"/>
    <n v="2.4669898652193174E-3"/>
    <m/>
    <m/>
    <m/>
    <m/>
    <n v="9.9570253760384382E-4"/>
    <n v="1.9078849237152025E-3"/>
    <x v="7"/>
    <x v="2"/>
  </r>
  <r>
    <n v="2026"/>
    <n v="3"/>
    <n v="906"/>
    <x v="5"/>
    <s v="IMSS Invalidez (invalidez y vida)"/>
    <n v="256"/>
    <s v="51e8ea280b44e16934d4d611901f3d3afc41789840acdff81942c2f65009cd52"/>
    <s v="776dae374cac039d62ec9a353119108ad2c4887d941bedca3f0ebe3c3de89ab1"/>
    <x v="2"/>
    <n v="143390.19662999999"/>
    <n v="296857.57127999997"/>
    <n v="1810398.9241899999"/>
    <n v="955873.20389"/>
    <n v="266560.26916999999"/>
    <n v="173350.37238000002"/>
    <n v="1084659.5912799998"/>
    <n v="667672.90937000012"/>
    <n v="35255452.915749952"/>
    <n v="34225193.414999902"/>
    <n v="145.54400000000001"/>
    <n v="139.161"/>
    <n v="0"/>
    <n v="0"/>
    <n v="266560.26916999999"/>
    <n v="173350.37237999999"/>
    <n v="20649.447489999999"/>
    <n v="58067.784369999994"/>
    <n v="0"/>
    <n v="0"/>
    <n v="0"/>
    <n v="0"/>
    <n v="143390.19662999999"/>
    <n v="296857.57128000003"/>
    <s v="IMSS Invalidez (invalidez y vida)"/>
    <s v="Pensiones"/>
    <s v="Pensiones IMSS"/>
    <x v="8"/>
    <x v="1"/>
    <n v="2686426.6724699996"/>
    <n v="2157088.1196399997"/>
    <n v="299929338.30901009"/>
    <n v="286204877.29896003"/>
    <n v="288421232.45699012"/>
    <n v="276418493.85822004"/>
    <n v="2211947.01933"/>
    <n v="1850080.4134500001"/>
    <n v="1655863.37931"/>
    <n v="1422755.5678000001"/>
    <n v="2686426.6724699996"/>
    <n v="2157088.1196399997"/>
    <n v="6.4825330524160991"/>
    <n v="16.04565775205548"/>
    <n v="-153467.37464999998"/>
    <n v="-51.697308574032476"/>
    <n v="5.3375808876317388"/>
    <n v="13.761958474350278"/>
    <n v="5.3375808876317388"/>
    <n v="13.761958474350278"/>
    <n v="4.7807992855393312E-2"/>
    <n v="4.9715548126777594E-2"/>
    <n v="0.10372205186772987"/>
    <n v="0.10739425106348474"/>
    <m/>
    <m/>
    <n v="6.4825330524160991"/>
    <n v="0"/>
    <m/>
    <n v="0"/>
    <m/>
    <n v="-153467.37465000004"/>
    <n v="-51.697308574032476"/>
    <n v="53.769654780824624"/>
    <n v="185.89853102567713"/>
    <n v="58.395132599294108"/>
    <n v="16.097962700345239"/>
    <n v="53.769654780824652"/>
    <n v="-64.439064252177175"/>
    <n v="1290.883299899856"/>
    <n v="298.53106031295272"/>
    <s v="Grandes"/>
    <n v="2025"/>
    <n v="1"/>
    <d v="2026-05-08T00:00:00"/>
    <n v="1.0458677359317625"/>
    <s v="18 IMSS Invalidez (invalidez y vida)"/>
    <n v="-51.697308574032476"/>
    <n v="-53.815678822012124"/>
    <n v="53.769654780824624"/>
    <n v="47.025909202401586"/>
    <n v="5.1350891123603344E-3"/>
    <n v="4.2023234775667188E-3"/>
    <m/>
    <m/>
    <m/>
    <m/>
    <n v="2.7057349074480689E-3"/>
    <n v="2.5746313269609807E-2"/>
    <x v="8"/>
    <x v="2"/>
  </r>
  <r>
    <n v="2026"/>
    <n v="3"/>
    <n v="908"/>
    <x v="37"/>
    <s v="IMSS Jubilacion (retiro, cesantia y vejez)"/>
    <n v="38"/>
    <s v="aea92132c4cbeb263e6ac2bf6c183b5d81737f179f21efdc5863739672f0f470"/>
    <s v="776dae374cac039d62ec9a353119108ad2c4887d941bedca3f0ebe3c3de89ab1"/>
    <x v="2"/>
    <n v="36466.820229999998"/>
    <n v="0"/>
    <n v="36466.820229999998"/>
    <n v="0"/>
    <n v="1790.6695099999999"/>
    <n v="0"/>
    <n v="1790.6695099999999"/>
    <n v="0"/>
    <n v="35255452.915749952"/>
    <n v="34225193.414999902"/>
    <n v="145.54400000000001"/>
    <n v="139.161"/>
    <n v="0"/>
    <n v="0"/>
    <n v="1790.6695099999999"/>
    <n v="0"/>
    <n v="-2019.3308100000002"/>
    <n v="0"/>
    <n v="0"/>
    <n v="0"/>
    <n v="0"/>
    <n v="0"/>
    <n v="36466.820229999998"/>
    <n v="0"/>
    <s v="IMSS Jubilacion (retiro, cesantia y vejez)"/>
    <s v="Pensiones"/>
    <s v="Pensiones IMSS"/>
    <x v="9"/>
    <x v="1"/>
    <n v="104488.23758"/>
    <n v="429.28158000000002"/>
    <n v="299929338.30901009"/>
    <n v="286204877.29896003"/>
    <n v="288421232.45699012"/>
    <n v="276418493.85822004"/>
    <n v="360311.84038000001"/>
    <n v="227008.95954000001"/>
    <n v="124382.66107999998"/>
    <n v="94860.240460000001"/>
    <n v="104488.23758"/>
    <n v="429.28158000000002"/>
    <n v="10.120905322328724"/>
    <m/>
    <m/>
    <m/>
    <n v="34.900407045414724"/>
    <m/>
    <n v="34.900407045414724"/>
    <m/>
    <n v="1.2158470536959974E-2"/>
    <n v="1.2643597671138165E-2"/>
    <m/>
    <m/>
    <m/>
    <m/>
    <n v="10.120905322328724"/>
    <n v="0"/>
    <m/>
    <n v="0"/>
    <m/>
    <n v="36466.820229999998"/>
    <m/>
    <m/>
    <n v="4.9104075943722609"/>
    <m/>
    <n v="1.4396456020894133"/>
    <m/>
    <m/>
    <n v="-88.676382350646151"/>
    <m/>
    <s v="Grandes"/>
    <n v="2025"/>
    <n v="1"/>
    <d v="2026-05-08T00:00:00"/>
    <n v="1.0458677359317625"/>
    <s v="19 IMSS Jubilacion (retiro, cesantia y vejez)"/>
    <m/>
    <m/>
    <m/>
    <m/>
    <n v="1.034359714996283E-4"/>
    <n v="1.0243272454354189E-2"/>
    <m/>
    <m/>
    <m/>
    <m/>
    <m/>
    <m/>
    <x v="9"/>
    <x v="2"/>
  </r>
  <r>
    <n v="2026"/>
    <n v="3"/>
    <n v="906"/>
    <x v="5"/>
    <s v="IMSS Muerte (invalidez y vida)"/>
    <n v="256"/>
    <s v="51e8ea280b44e16934d4d611901f3d3afc41789840acdff81942c2f65009cd52"/>
    <s v="776dae374cac039d62ec9a353119108ad2c4887d941bedca3f0ebe3c3de89ab1"/>
    <x v="2"/>
    <n v="651967.91588999995"/>
    <n v="513483.62101"/>
    <n v="6363685.9786999999"/>
    <n v="3163785.4570400002"/>
    <n v="768690.34191000019"/>
    <n v="725523.48427000013"/>
    <n v="3135265.2185"/>
    <n v="2901724.0646099998"/>
    <n v="35255452.915749952"/>
    <n v="34225193.414999902"/>
    <n v="145.54400000000001"/>
    <n v="139.161"/>
    <n v="0"/>
    <n v="0"/>
    <n v="768690.34190999996"/>
    <n v="725523.48427000002"/>
    <n v="-444988.31147000002"/>
    <n v="-315767.34698000003"/>
    <n v="0"/>
    <n v="0"/>
    <n v="0"/>
    <n v="0"/>
    <n v="651967.91588999995"/>
    <n v="513483.62101"/>
    <s v="IMSS Muerte (invalidez y vida)"/>
    <s v="Pensiones"/>
    <s v="Pensiones IMSS"/>
    <x v="10"/>
    <x v="1"/>
    <n v="2686426.6724699996"/>
    <n v="2157088.1196399997"/>
    <n v="299929338.30901009"/>
    <n v="286204877.29896003"/>
    <n v="288421232.45699012"/>
    <n v="276418493.85822004"/>
    <n v="3393174.3508299999"/>
    <n v="3096033.7736200001"/>
    <n v="4082023.8365700003"/>
    <n v="3860595.3994000005"/>
    <n v="2686426.6724699996"/>
    <n v="2157088.1196399997"/>
    <n v="19.214100086855922"/>
    <n v="16.585207350939697"/>
    <n v="138484.29487999994"/>
    <n v="26.969564210754648"/>
    <n v="24.268963771512759"/>
    <n v="23.80448050938671"/>
    <n v="24.268963771512759"/>
    <n v="23.80448050938671"/>
    <n v="0.21737383864005089"/>
    <n v="0.22604712917147057"/>
    <n v="0.17941120565658014"/>
    <n v="0.18576312092684177"/>
    <m/>
    <m/>
    <n v="19.214100086855922"/>
    <n v="0"/>
    <m/>
    <n v="0"/>
    <m/>
    <n v="138484.29487999994"/>
    <n v="26.969564210754648"/>
    <n v="5.9497533265147506"/>
    <n v="117.90309356874758"/>
    <n v="141.29437718829803"/>
    <n v="18.83110860410622"/>
    <n v="5.9497533265147284"/>
    <n v="40.922839465786986"/>
    <n v="-172.7439400308435"/>
    <n v="-229.76520251663416"/>
    <s v="Grandes"/>
    <n v="2025"/>
    <n v="1"/>
    <d v="2026-05-08T00:00:00"/>
    <n v="1.0458677359317625"/>
    <s v="20 IMSS Muerte (invalidez y vida)"/>
    <n v="26.969564210754648"/>
    <n v="21.401167517265055"/>
    <n v="5.9497533265147515"/>
    <n v="1.3032046849826813"/>
    <n v="1.805021763273703E-2"/>
    <n v="3.6918164214771676E-2"/>
    <m/>
    <m/>
    <m/>
    <m/>
    <n v="8.9555442248538848E-3"/>
    <n v="2.7506910287366421E-2"/>
    <x v="10"/>
    <x v="2"/>
  </r>
  <r>
    <n v="2026"/>
    <n v="3"/>
    <n v="906"/>
    <x v="5"/>
    <s v="IMSS Muerte (riesgos de trabajo)"/>
    <n v="256"/>
    <s v="51e8ea280b44e16934d4d611901f3d3afc41789840acdff81942c2f65009cd52"/>
    <s v="776dae374cac039d62ec9a353119108ad2c4887d941bedca3f0ebe3c3de89ab1"/>
    <x v="2"/>
    <n v="50515.314539999999"/>
    <n v="35078.64832"/>
    <n v="447331.37972000003"/>
    <n v="296389.51214000001"/>
    <n v="72505.332160000005"/>
    <n v="68796.439460000009"/>
    <n v="313562.38337000005"/>
    <n v="280400.85797000001"/>
    <n v="35255452.915749952"/>
    <n v="34225193.414999902"/>
    <n v="145.54400000000001"/>
    <n v="139.161"/>
    <n v="0"/>
    <n v="0"/>
    <n v="72505.332159999991"/>
    <n v="68796.439459999994"/>
    <n v="-23843.59938"/>
    <n v="-14120.104300000001"/>
    <n v="0"/>
    <n v="0"/>
    <n v="0"/>
    <n v="0"/>
    <n v="50515.314539999999"/>
    <n v="35078.64832"/>
    <s v="IMSS Muerte (riesgos de trabajo)"/>
    <s v="Pensiones"/>
    <s v="Pensiones IMSS"/>
    <x v="11"/>
    <x v="1"/>
    <n v="2686426.6724699996"/>
    <n v="2157088.1196399997"/>
    <n v="299929338.30901009"/>
    <n v="286204877.29896003"/>
    <n v="288421232.45699012"/>
    <n v="276418493.85822004"/>
    <n v="195802.08970999997"/>
    <n v="184670.55313000001"/>
    <n v="408738.81466000003"/>
    <n v="395148.73960999993"/>
    <n v="2686426.6724699996"/>
    <n v="2157088.1196399997"/>
    <n v="25.799170282001384"/>
    <n v="18.99525816403775"/>
    <n v="15436.666219999999"/>
    <n v="44.005875252607218"/>
    <n v="1.8803905968352508"/>
    <n v="1.6262037698234759"/>
    <n v="1.8803905968352508"/>
    <n v="1.6262037698234759"/>
    <n v="1.6842405222777929E-2"/>
    <n v="1.7514422953425573E-2"/>
    <n v="1.2256481668325317E-2"/>
    <n v="1.2690412942482953E-2"/>
    <m/>
    <m/>
    <n v="25.799170282001384"/>
    <n v="0"/>
    <m/>
    <n v="0"/>
    <m/>
    <n v="15436.666219999999"/>
    <n v="44.005875252607218"/>
    <n v="5.3911114137766392"/>
    <n v="143.53138809536156"/>
    <n v="196.12055411147611"/>
    <n v="17.738792979646892"/>
    <n v="5.3911114137766392"/>
    <n v="68.862770935764246"/>
    <n v="-304.08719339923749"/>
    <n v="-487.22330939156018"/>
    <s v="Grandes"/>
    <n v="2025"/>
    <n v="1"/>
    <d v="2026-05-08T00:00:00"/>
    <n v="1.0458677359317625"/>
    <s v="21 IMSS Muerte (riesgos de trabajo)"/>
    <n v="44.005875252607218"/>
    <n v="37.690331487578156"/>
    <n v="5.39111141377664"/>
    <n v="0.76906265770193372"/>
    <n v="1.2688289121940625E-3"/>
    <n v="6.6559718723970332E-2"/>
    <m/>
    <m/>
    <m/>
    <m/>
    <n v="8.389726230791884E-4"/>
    <n v="3.6081983271844281E-2"/>
    <x v="11"/>
    <x v="2"/>
  </r>
  <r>
    <n v="2026"/>
    <n v="3"/>
    <n v="902"/>
    <x v="3"/>
    <s v="Pensiones ISSSTE"/>
    <n v="30"/>
    <s v="624b60c58c9d8bfb6ff1886c2fd605d2adeb6ea4da576068201b6c6958ce93f4"/>
    <s v="776dae374cac039d62ec9a353119108ad2c4887d941bedca3f0ebe3c3de89ab1"/>
    <x v="2"/>
    <n v="1255148.6704899999"/>
    <n v="1183664.6642200002"/>
    <n v="4765408.7699800003"/>
    <n v="3395654.9541399996"/>
    <n v="796614.52870999998"/>
    <n v="710877.32699999982"/>
    <n v="3107949.8366099996"/>
    <n v="2777261.2209500005"/>
    <n v="35255452.915749952"/>
    <n v="34225193.414999902"/>
    <n v="145.54400000000001"/>
    <n v="139.161"/>
    <n v="0"/>
    <n v="0"/>
    <n v="796614.52870999998"/>
    <n v="710877.32700000005"/>
    <n v="-317504.09729999996"/>
    <n v="-96166.652929999982"/>
    <n v="0"/>
    <n v="0"/>
    <n v="0"/>
    <n v="0"/>
    <n v="1255148.6704899999"/>
    <n v="1183664.6642200002"/>
    <s v="Pensiones ISSSTE"/>
    <s v="Pensiones"/>
    <s v="Pensiones ISSSTE"/>
    <x v="12"/>
    <x v="1"/>
    <n v="4874395.4182799999"/>
    <n v="3325731.3801100003"/>
    <n v="299929338.30901009"/>
    <n v="286204877.29896003"/>
    <n v="288421232.45699012"/>
    <n v="276418493.85822004"/>
    <n v="4204508.0897300001"/>
    <n v="3328417.8127600001"/>
    <n v="2085121.1454100001"/>
    <n v="1806999.4029100002"/>
    <n v="4874395.4182799999"/>
    <n v="3325731.3801100003"/>
    <n v="29.852449887201942"/>
    <n v="35.562382213021458"/>
    <n v="71484.00626999978"/>
    <n v="6.0392109717244624"/>
    <n v="25.749832805580986"/>
    <n v="35.591108509216099"/>
    <n v="25.749832805580986"/>
    <n v="35.591108509216099"/>
    <n v="0.41848145885510207"/>
    <n v="0.43517901223765487"/>
    <n v="0.4135724993196338"/>
    <n v="0.42821471447099435"/>
    <m/>
    <m/>
    <n v="29.852449887201942"/>
    <n v="0"/>
    <m/>
    <n v="0"/>
    <m/>
    <n v="71484.00626999978"/>
    <n v="6.0392109717244624"/>
    <n v="12.060759072429983"/>
    <n v="63.467742701668008"/>
    <n v="60.057324383206698"/>
    <n v="38.204712012229905"/>
    <n v="12.060759072429938"/>
    <n v="230.1602869875405"/>
    <n v="-250.89897594527829"/>
    <n v="-739.21396382324951"/>
    <s v="Grandes"/>
    <n v="2025"/>
    <n v="1"/>
    <d v="2026-05-08T00:00:00"/>
    <n v="1.0458677359317625"/>
    <s v="22 Pensiones ISSSTE"/>
    <n v="6.0392109717244624"/>
    <n v="1.3887390619753965"/>
    <n v="12.060759072429974"/>
    <n v="7.1462052250757608"/>
    <n v="1.3516799178180777E-2"/>
    <n v="8.9116876426790323E-2"/>
    <m/>
    <m/>
    <m/>
    <m/>
    <n v="9.6118837788059536E-3"/>
    <n v="0.12646830286650251"/>
    <x v="12"/>
    <x v="2"/>
  </r>
  <r>
    <n v="2026"/>
    <n v="3"/>
    <n v="902"/>
    <x v="3"/>
    <s v="ISSSTE Incapacidad Permanente RT"/>
    <n v="30"/>
    <s v="624b60c58c9d8bfb6ff1886c2fd605d2adeb6ea4da576068201b6c6958ce93f4"/>
    <s v="776dae374cac039d62ec9a353119108ad2c4887d941bedca3f0ebe3c3de89ab1"/>
    <x v="2"/>
    <n v="10151.92859"/>
    <n v="11934.534800000001"/>
    <n v="87836.673320000002"/>
    <n v="165278.28082000001"/>
    <n v="69480.184550000005"/>
    <n v="57620.463020000003"/>
    <n v="267939.02361999999"/>
    <n v="258353.18782000002"/>
    <n v="35255452.915749952"/>
    <n v="34225193.414999902"/>
    <n v="145.54400000000001"/>
    <n v="139.161"/>
    <n v="0"/>
    <n v="0"/>
    <n v="69480.184549999991"/>
    <n v="57620.463020000003"/>
    <n v="-8076.4698099999996"/>
    <n v="-494.74526000000003"/>
    <n v="0"/>
    <n v="0"/>
    <n v="0"/>
    <n v="0"/>
    <n v="10151.92859"/>
    <n v="11934.534800000001"/>
    <s v="ISSSTE Incapacidad Permanente RT"/>
    <s v="Pensiones"/>
    <s v="Pensiones ISSSTE"/>
    <x v="13"/>
    <x v="1"/>
    <n v="4874395.4182799999"/>
    <n v="3325731.3801100003"/>
    <n v="299929338.30901009"/>
    <n v="286204877.29896003"/>
    <n v="288421232.45699012"/>
    <n v="276418493.85822004"/>
    <n v="146450.51886000001"/>
    <n v="138406.70837000001"/>
    <n v="210180.78429000001"/>
    <n v="185449.53398000001"/>
    <n v="4874395.4182799999"/>
    <n v="3325731.3801100003"/>
    <n v="6.9319854030048047"/>
    <n v="8.6228008313698474"/>
    <n v="-1782.6062100000017"/>
    <n v="-14.936537032009001"/>
    <n v="0.20827051806113533"/>
    <n v="0.3588544424055457"/>
    <n v="0.20827051806113533"/>
    <n v="0.3588544424055457"/>
    <n v="3.3847734427169336E-3"/>
    <n v="3.5198270611071858E-3"/>
    <n v="4.1699271209601312E-3"/>
    <n v="4.3175601724106914E-3"/>
    <m/>
    <m/>
    <n v="6.9319854030048047"/>
    <n v="0"/>
    <m/>
    <n v="0"/>
    <m/>
    <n v="-1782.6062100000017"/>
    <n v="-14.936537032009001"/>
    <n v="20.582482174576612"/>
    <n v="684.40379514135259"/>
    <n v="482.80443256154399"/>
    <n v="33.05734384078314"/>
    <n v="20.582482174576565"/>
    <n v="1532.4501643532672"/>
    <n v="-860.27913413323324"/>
    <n v="-11646.491170021518"/>
    <s v="Grandes"/>
    <n v="2025"/>
    <n v="1"/>
    <d v="2026-05-08T00:00:00"/>
    <n v="1.0458677359317625"/>
    <s v="23 ISSSTE Incapacidad Permanente RT"/>
    <n v="-14.936537032009001"/>
    <n v="-18.667093318250181"/>
    <n v="20.582482174576601"/>
    <n v="15.294198331063145"/>
    <n v="2.4914351130278636E-4"/>
    <n v="4.8052421627471685E-3"/>
    <m/>
    <m/>
    <m/>
    <m/>
    <n v="4.6784365545321992E-4"/>
    <n v="7.4352694177472539E-3"/>
    <x v="13"/>
    <x v="2"/>
  </r>
  <r>
    <n v="2026"/>
    <n v="3"/>
    <n v="902"/>
    <x v="3"/>
    <s v="ISSSTE Invalidez (invalidez y vida)"/>
    <n v="30"/>
    <s v="624b60c58c9d8bfb6ff1886c2fd605d2adeb6ea4da576068201b6c6958ce93f4"/>
    <s v="776dae374cac039d62ec9a353119108ad2c4887d941bedca3f0ebe3c3de89ab1"/>
    <x v="2"/>
    <n v="6341.67155"/>
    <n v="33685.839909999995"/>
    <n v="91764.639030000006"/>
    <n v="126405.62715"/>
    <n v="28208.214730000003"/>
    <n v="25892.181829999998"/>
    <n v="114772.85630000001"/>
    <n v="104152.00863000001"/>
    <n v="35255452.915749952"/>
    <n v="34225193.414999902"/>
    <n v="145.54400000000001"/>
    <n v="139.161"/>
    <n v="0"/>
    <n v="0"/>
    <n v="28208.21473"/>
    <n v="25892.181829999998"/>
    <n v="16610.804110000001"/>
    <n v="21970.983769999999"/>
    <n v="0"/>
    <n v="0"/>
    <n v="0"/>
    <n v="0"/>
    <n v="6341.67155"/>
    <n v="33685.839910000002"/>
    <s v="ISSSTE Invalidez (invalidez y vida)"/>
    <s v="Pensiones"/>
    <s v="Pensiones ISSSTE"/>
    <x v="14"/>
    <x v="1"/>
    <n v="4874395.4182799999"/>
    <n v="3325731.3801100003"/>
    <n v="299929338.30901009"/>
    <n v="286204877.29896003"/>
    <n v="288421232.45699012"/>
    <n v="276418493.85822004"/>
    <n v="60235.091029999996"/>
    <n v="74372.272590000008"/>
    <n v="58559.927790000002"/>
    <n v="51710.822740000003"/>
    <n v="4874395.4182799999"/>
    <n v="3325731.3801100003"/>
    <n v="10.528201155770713"/>
    <n v="45.293546555587369"/>
    <n v="-27344.168359999996"/>
    <n v="-81.174073239844006"/>
    <n v="0.13010170504874119"/>
    <n v="1.0128851690026095"/>
    <n v="0.13010170504874119"/>
    <n v="1.0128851690026095"/>
    <n v="2.1143885375649136E-3"/>
    <n v="2.1987533636053237E-3"/>
    <n v="1.1769834332631898E-2"/>
    <n v="1.218653623345407E-2"/>
    <m/>
    <m/>
    <n v="10.528201155770713"/>
    <n v="0"/>
    <m/>
    <n v="0"/>
    <m/>
    <n v="-27344.168360000003"/>
    <n v="-81.174073239844006"/>
    <n v="8.9449120788906775"/>
    <n v="444.80724849271019"/>
    <n v="76.863696731853295"/>
    <n v="48.169824988781805"/>
    <n v="8.9449120788906544"/>
    <n v="-24.396630192403979"/>
    <n v="169.81847804115725"/>
    <n v="117.84716652221168"/>
    <s v="Grandes"/>
    <n v="2025"/>
    <n v="1"/>
    <d v="2026-05-08T00:00:00"/>
    <n v="1.0458677359317625"/>
    <s v="24 ISSSTE Invalidez (invalidez y vida)"/>
    <n v="-81.174073239844006"/>
    <n v="-81.999705972969892"/>
    <n v="8.9449120788906722"/>
    <n v="4.1670072954605164"/>
    <n v="2.6028495293845807E-4"/>
    <n v="1.1084301957637177E-2"/>
    <m/>
    <m/>
    <m/>
    <m/>
    <n v="3.5780908648316845E-4"/>
    <n v="0.20515053595831606"/>
    <x v="14"/>
    <x v="2"/>
  </r>
  <r>
    <n v="2026"/>
    <n v="3"/>
    <n v="902"/>
    <x v="3"/>
    <s v="ISSSTE Jubilacion (retiro, cesantia y vejez)"/>
    <n v="30"/>
    <s v="624b60c58c9d8bfb6ff1886c2fd605d2adeb6ea4da576068201b6c6958ce93f4"/>
    <s v="776dae374cac039d62ec9a353119108ad2c4887d941bedca3f0ebe3c3de89ab1"/>
    <x v="2"/>
    <n v="1072469.79216"/>
    <n v="769824.68192999996"/>
    <n v="3449241.3563099997"/>
    <n v="1804680.20453"/>
    <n v="407950.80406999995"/>
    <n v="346047.28889999999"/>
    <n v="1568223.82042"/>
    <n v="1332742.2821300002"/>
    <n v="35255452.915749952"/>
    <n v="34225193.414999902"/>
    <n v="145.54400000000001"/>
    <n v="139.161"/>
    <n v="0"/>
    <n v="0"/>
    <n v="407950.80407000001"/>
    <n v="346047.28889999999"/>
    <n v="-152950.41363999998"/>
    <n v="-62719.58539"/>
    <n v="0"/>
    <n v="0"/>
    <n v="0"/>
    <n v="0"/>
    <n v="1072469.79216"/>
    <n v="769824.68192999996"/>
    <s v="ISSSTE Jubilacion (retiro, cesantia y vejez)"/>
    <s v="Pensiones"/>
    <s v="Pensiones ISSSTE"/>
    <x v="15"/>
    <x v="1"/>
    <n v="4874395.4182799999"/>
    <n v="3325731.3801100003"/>
    <n v="299929338.30901009"/>
    <n v="286204877.29896003"/>
    <n v="288421232.45699012"/>
    <n v="276418493.85822004"/>
    <n v="3375739.4031599998"/>
    <n v="2542363.67429"/>
    <n v="1155738.2438699999"/>
    <n v="976072.96418000001"/>
    <n v="4874395.4182799999"/>
    <n v="3325731.3801100003"/>
    <n v="31.769922499232923"/>
    <n v="30.279880479530025"/>
    <n v="302645.11022999999"/>
    <n v="39.313510898513826"/>
    <n v="22.002108982336853"/>
    <n v="23.147530390880146"/>
    <n v="22.002108982336853"/>
    <n v="23.147530390880146"/>
    <n v="0.35757415336777082"/>
    <n v="0.37184148442328308"/>
    <n v="0.26897678655764723"/>
    <n v="0.27849970209477254"/>
    <m/>
    <m/>
    <n v="31.769922499232923"/>
    <n v="0"/>
    <m/>
    <n v="0"/>
    <m/>
    <n v="302645.11022999999"/>
    <n v="39.313510898513826"/>
    <n v="17.888744444950323"/>
    <n v="38.038442392710159"/>
    <n v="44.951441155723558"/>
    <n v="35.297854530103031"/>
    <n v="17.888744444950344"/>
    <n v="143.86387870540096"/>
    <n v="-266.72095508691825"/>
    <n v="-551.73720736230143"/>
    <s v="Grandes"/>
    <n v="2025"/>
    <n v="1"/>
    <d v="2026-05-08T00:00:00"/>
    <n v="1.0458677359317625"/>
    <s v="25 ISSSTE Jubilacion (retiro, cesantia y vejez)"/>
    <n v="39.313510898513826"/>
    <n v="33.203756184714464"/>
    <n v="17.88874444495033"/>
    <n v="12.718597576703496"/>
    <n v="9.783568415792759E-3"/>
    <n v="0.10093279756072662"/>
    <m/>
    <m/>
    <m/>
    <m/>
    <n v="5.10840371537318E-3"/>
    <n v="9.1687116185462339E-2"/>
    <x v="15"/>
    <x v="2"/>
  </r>
  <r>
    <n v="2026"/>
    <n v="3"/>
    <n v="902"/>
    <x v="3"/>
    <s v="ISSSTE Muerte (invalidez y vida)"/>
    <n v="30"/>
    <s v="624b60c58c9d8bfb6ff1886c2fd605d2adeb6ea4da576068201b6c6958ce93f4"/>
    <s v="776dae374cac039d62ec9a353119108ad2c4887d941bedca3f0ebe3c3de89ab1"/>
    <x v="2"/>
    <n v="163822.89512"/>
    <n v="339515.46918000001"/>
    <n v="1065475.08222"/>
    <n v="1184919.3713099998"/>
    <n v="222578.41028000001"/>
    <n v="215019.8388"/>
    <n v="890327.12676999997"/>
    <n v="820001.93501999998"/>
    <n v="35255452.915749952"/>
    <n v="34225193.414999902"/>
    <n v="145.54400000000001"/>
    <n v="139.161"/>
    <n v="0"/>
    <n v="0"/>
    <n v="222578.41028000001"/>
    <n v="215019.8388"/>
    <n v="-111596.15226"/>
    <n v="-22277.119190000001"/>
    <n v="0"/>
    <n v="0"/>
    <n v="0"/>
    <n v="0"/>
    <n v="163822.89512"/>
    <n v="339515.46917999996"/>
    <s v="ISSSTE Muerte (invalidez y vida)"/>
    <s v="Pensiones"/>
    <s v="Pensiones ISSSTE"/>
    <x v="16"/>
    <x v="1"/>
    <n v="4874395.4182799999"/>
    <n v="3325731.3801100003"/>
    <n v="299929338.30901009"/>
    <n v="286204877.29896003"/>
    <n v="288421232.45699012"/>
    <n v="276418493.85822004"/>
    <n v="585433.62116999994"/>
    <n v="536672.61428999994"/>
    <n v="506769.47954000003"/>
    <n v="448587.36247000005"/>
    <n v="4874395.4182799999"/>
    <n v="3325731.3801100003"/>
    <n v="27.983171651911093"/>
    <n v="63.263050906588127"/>
    <n v="-175692.57406000001"/>
    <n v="-51.748032124820078"/>
    <n v="3.3608864497457458"/>
    <n v="10.208745998264309"/>
    <n v="3.3608864497457458"/>
    <n v="10.208745998264309"/>
    <n v="5.4620496962260207E-2"/>
    <n v="5.6799873478257032E-2"/>
    <n v="0.11862672375962116"/>
    <n v="0.12282661136057835"/>
    <m/>
    <m/>
    <n v="27.983171651911093"/>
    <n v="0"/>
    <m/>
    <n v="0"/>
    <m/>
    <n v="-175692.57405999996"/>
    <n v="-51.748032124820064"/>
    <n v="3.5152902737642711"/>
    <n v="135.8652648135425"/>
    <n v="63.331382019004124"/>
    <n v="43.921036934196742"/>
    <n v="3.5152902737642711"/>
    <n v="400.94516848522545"/>
    <n v="-199.44989658911382"/>
    <n v="-965.20486767660907"/>
    <s v="Grandes"/>
    <n v="2025"/>
    <n v="1"/>
    <d v="2026-05-08T00:00:00"/>
    <n v="1.0458677359317625"/>
    <s v="26 ISSSTE Muerte (invalidez y vida)"/>
    <n v="-51.748032124820078"/>
    <n v="-53.864177832972068"/>
    <n v="3.5152902737642702"/>
    <n v="-1.0244921825200048"/>
    <n v="3.022156841286846E-3"/>
    <n v="7.8305789570032064E-2"/>
    <m/>
    <m/>
    <m/>
    <m/>
    <n v="3.3540826256217926E-3"/>
    <n v="0.40022136100095607"/>
    <x v="16"/>
    <x v="2"/>
  </r>
  <r>
    <n v="2026"/>
    <n v="3"/>
    <n v="902"/>
    <x v="3"/>
    <s v="ISSSTE Muerte (riesgos de trabajo)"/>
    <n v="30"/>
    <s v="624b60c58c9d8bfb6ff1886c2fd605d2adeb6ea4da576068201b6c6958ce93f4"/>
    <s v="776dae374cac039d62ec9a353119108ad2c4887d941bedca3f0ebe3c3de89ab1"/>
    <x v="2"/>
    <n v="2362.3830699999999"/>
    <n v="28704.1384"/>
    <n v="71091.019100000005"/>
    <n v="114371.47032999998"/>
    <n v="68396.915080000006"/>
    <n v="66297.554449999996"/>
    <n v="266687.00949999999"/>
    <n v="262011.80734999999"/>
    <n v="35255452.915749952"/>
    <n v="34225193.414999902"/>
    <n v="145.54400000000001"/>
    <n v="139.161"/>
    <n v="0"/>
    <n v="0"/>
    <n v="68396.915079999992"/>
    <n v="66297.554449999996"/>
    <n v="-61491.865700000002"/>
    <n v="-32646.186859999998"/>
    <n v="0"/>
    <n v="0"/>
    <n v="0"/>
    <n v="0"/>
    <n v="2362.3830699999999"/>
    <n v="28704.1384"/>
    <s v="ISSSTE Muerte (riesgos de trabajo)"/>
    <s v="Pensiones"/>
    <s v="Pensiones ISSSTE"/>
    <x v="17"/>
    <x v="1"/>
    <n v="4874395.4182799999"/>
    <n v="3325731.3801100003"/>
    <n v="299929338.30901009"/>
    <n v="286204877.29896003"/>
    <n v="288421232.45699012"/>
    <n v="276418493.85822004"/>
    <n v="36649.45551"/>
    <n v="36602.54322"/>
    <n v="153872.70992000002"/>
    <n v="145178.71953999999"/>
    <n v="4874395.4182799999"/>
    <n v="3325731.3801100003"/>
    <n v="6.4458885872271985"/>
    <n v="78.421158408238057"/>
    <n v="-26341.75533"/>
    <n v="-91.769886846699436"/>
    <n v="4.8465150388509112E-2"/>
    <n v="0.86309250866348064"/>
    <n v="4.8465150388509112E-2"/>
    <n v="0.86309250866348064"/>
    <n v="7.8764654478919057E-4"/>
    <n v="8.190739114022343E-4"/>
    <n v="1.0029227548773258E-2"/>
    <n v="1.03843046097787E-2"/>
    <m/>
    <m/>
    <n v="6.4458885872271985"/>
    <n v="0"/>
    <m/>
    <n v="0"/>
    <m/>
    <n v="-26341.75533"/>
    <n v="-91.769886846699436"/>
    <n v="3.1665732581181327"/>
    <n v="2895.2508146784176"/>
    <n v="230.96862733214803"/>
    <n v="44.450322032776477"/>
    <n v="3.1665732581181105"/>
    <n v="88.358493332473699"/>
    <n v="-111.22920780073191"/>
    <n v="-203.0790142025181"/>
    <s v="Grandes"/>
    <n v="2025"/>
    <n v="1"/>
    <d v="2026-05-08T00:00:00"/>
    <n v="1.0458677359317625"/>
    <s v="27 ISSSTE Muerte (riesgos de trabajo)"/>
    <n v="-91.769886846699436"/>
    <n v="-92.130827952189989"/>
    <n v="3.1665732581181363"/>
    <n v="-1.3579158112118817"/>
    <n v="2.0164545685992576E-4"/>
    <n v="4.1549479678945848E-3"/>
    <m/>
    <m/>
    <m/>
    <m/>
    <n v="3.2374469587459422E-4"/>
    <n v="0.6149878086089966"/>
    <x v="17"/>
    <x v="2"/>
  </r>
  <r>
    <n v="2026"/>
    <n v="3"/>
    <n v="48"/>
    <x v="14"/>
    <s v="Accidentes y Enfermedades Total"/>
    <n v="36"/>
    <s v="76a50887d8f1c2e9301755428990ad81479ee21c25b43215cf524541e0503269"/>
    <s v="776dae374cac039d62ec9a353119108ad2c4887d941bedca3f0ebe3c3de89ab1"/>
    <x v="2"/>
    <n v="10059075.98653"/>
    <n v="8675699.8224100005"/>
    <n v="32762828.488600001"/>
    <n v="30400277.266580004"/>
    <n v="6420912.6639299998"/>
    <n v="5263369.2305700015"/>
    <n v="26030159.144680005"/>
    <n v="22823373.929560002"/>
    <n v="35255452.915749952"/>
    <n v="34225193.414999902"/>
    <n v="145.54400000000001"/>
    <n v="139.161"/>
    <n v="-27478.762940000001"/>
    <n v="78767.243260000003"/>
    <n v="6153220.7167199999"/>
    <n v="5103176.07553"/>
    <n v="8622945.4736900013"/>
    <n v="7256901.5984700006"/>
    <n v="0"/>
    <n v="0"/>
    <n v="0"/>
    <n v="0"/>
    <n v="0"/>
    <n v="0"/>
    <s v="Accidentes y Enfermedades Total"/>
    <s v="Totales"/>
    <s v="Accidentes y Enfermedades Total"/>
    <x v="18"/>
    <x v="1"/>
    <n v="19464505.3893"/>
    <n v="18106734.740540002"/>
    <n v="299929338.30901009"/>
    <n v="286204877.29896003"/>
    <n v="288421232.45699012"/>
    <n v="276418493.85822004"/>
    <n v="62046993.437230021"/>
    <n v="55650266.202029996"/>
    <n v="35517726.305569991"/>
    <n v="30168381.219329994"/>
    <n v="10059075.98653"/>
    <n v="8675699.8224100005"/>
    <n v="16.212028060161025"/>
    <n v="15.589682519961659"/>
    <n v="1383376.1641199999"/>
    <n v="15.945412963074546"/>
    <n v="100"/>
    <n v="100"/>
    <n v="51.679073191655114"/>
    <n v="47.914215051627046"/>
    <n v="3.3538152830405585"/>
    <n v="3.4876336602680693"/>
    <n v="3.0312899990686235"/>
    <n v="3.1386104819961584"/>
    <m/>
    <m/>
    <m/>
    <n v="0"/>
    <m/>
    <n v="0"/>
    <m/>
    <n v="0"/>
    <m/>
    <n v="21.992442153533688"/>
    <n v="63.83203260943823"/>
    <n v="60.667950001846691"/>
    <n v="18.078050967251961"/>
    <n v="20.576296519044668"/>
    <n v="18.824065018437185"/>
    <n v="71.35868753309957"/>
    <n v="70.321693167314294"/>
    <s v="Grandes"/>
    <n v="2025"/>
    <n v="1"/>
    <d v="2026-05-08T00:00:00"/>
    <n v="1.0458677359317625"/>
    <s v="28 Accidentes y Enfermedades Total"/>
    <n v="15.945412963074546"/>
    <n v="10.860493138531409"/>
    <n v="21.992442153533677"/>
    <n v="16.642322888802703"/>
    <n v="9.2929818734405201E-2"/>
    <n v="2.6282985382344842E-2"/>
    <m/>
    <m/>
    <m/>
    <m/>
    <n v="8.605230386367356E-2"/>
    <n v="2.430382010731981E-2"/>
    <x v="18"/>
    <x v="2"/>
  </r>
  <r>
    <n v="2026"/>
    <n v="3"/>
    <n v="50"/>
    <x v="22"/>
    <s v="Accidentes Personales"/>
    <n v="38"/>
    <s v="aea92132c4cbeb263e6ac2bf6c183b5d81737f179f21efdc5863739672f0f470"/>
    <s v="776dae374cac039d62ec9a353119108ad2c4887d941bedca3f0ebe3c3de89ab1"/>
    <x v="2"/>
    <n v="173688.67916"/>
    <n v="228699.77000999998"/>
    <n v="1048083.2763500001"/>
    <n v="1045815.8856500001"/>
    <n v="-11236.843510000001"/>
    <n v="33664.904050000005"/>
    <n v="55737.872719999999"/>
    <n v="135912.79475999999"/>
    <n v="35255452.915749952"/>
    <n v="34225193.414999902"/>
    <n v="145.54400000000001"/>
    <n v="139.161"/>
    <n v="0"/>
    <n v="0"/>
    <n v="-11236.843510000001"/>
    <n v="33664.904049999997"/>
    <n v="229277.18153"/>
    <n v="224370.34187"/>
    <n v="0"/>
    <n v="0"/>
    <n v="0"/>
    <n v="0"/>
    <n v="0"/>
    <n v="0"/>
    <s v="Accidentes Personales"/>
    <s v="Accidentes y Enfermedades"/>
    <s v="Accidentes Personales"/>
    <x v="19"/>
    <x v="1"/>
    <n v="14699110.098229999"/>
    <n v="13959565.0382"/>
    <n v="299929338.30901009"/>
    <n v="286204877.29896003"/>
    <n v="288421232.45699012"/>
    <n v="276418493.85822004"/>
    <n v="1868441.4574600002"/>
    <n v="1845344.210459999"/>
    <n v="356127.37222000014"/>
    <n v="376409.51678000001"/>
    <n v="173688.67916"/>
    <n v="228699.77000999998"/>
    <n v="9.2959122945235944"/>
    <n v="12.393339340902191"/>
    <n v="-55011.090849999979"/>
    <n v="-24.053846161539472"/>
    <n v="100"/>
    <n v="100"/>
    <n v="1.1816271733410231"/>
    <n v="1.6383015472485625"/>
    <n v="5.7909866416953407E-2"/>
    <n v="6.0220489899577956E-2"/>
    <n v="7.9907712324241029E-2"/>
    <n v="8.273678320789353E-2"/>
    <m/>
    <m/>
    <m/>
    <n v="0"/>
    <m/>
    <n v="0"/>
    <m/>
    <n v="0"/>
    <m/>
    <n v="-133.37851043125133"/>
    <n v="-6.4695313271677017"/>
    <n v="14.720130260090771"/>
    <n v="-3.1552877949124229"/>
    <n v="-133.37851043125133"/>
    <n v="2.1869377294272851"/>
    <n v="-4.9009864108651842"/>
    <n v="15.004168451775776"/>
    <s v="Grandes"/>
    <n v="2025"/>
    <n v="1"/>
    <d v="2026-05-08T00:00:00"/>
    <n v="1.0458677359317625"/>
    <s v="29 Accidentes Personales"/>
    <n v="-24.053846161539472"/>
    <n v="-27.384552339402479"/>
    <n v="-133.3785104312513"/>
    <n v="-131.91465735532461"/>
    <n v="2.9728260160339095E-3"/>
    <n v="8.6413985387474926E-3"/>
    <m/>
    <m/>
    <m/>
    <m/>
    <n v="2.9603304466023711E-3"/>
    <n v="1.5359486001875398E-2"/>
    <x v="19"/>
    <x v="2"/>
  </r>
  <r>
    <n v="2026"/>
    <n v="3"/>
    <n v="50"/>
    <x v="22"/>
    <s v="AP Individual"/>
    <n v="38"/>
    <s v="aea92132c4cbeb263e6ac2bf6c183b5d81737f179f21efdc5863739672f0f470"/>
    <s v="776dae374cac039d62ec9a353119108ad2c4887d941bedca3f0ebe3c3de89ab1"/>
    <x v="2"/>
    <n v="142055.42113"/>
    <n v="190283.97665999999"/>
    <n v="685942.81743000005"/>
    <n v="696994.06475000002"/>
    <n v="-7757.5567500000006"/>
    <n v="26601.487800000003"/>
    <n v="60728.825189999989"/>
    <n v="122882.59803000001"/>
    <n v="35255452.915749952"/>
    <n v="34225193.414999902"/>
    <n v="145.54400000000001"/>
    <n v="139.161"/>
    <n v="0"/>
    <n v="0"/>
    <n v="-7757.5567499999997"/>
    <n v="26601.487799999999"/>
    <n v="158308.03196000002"/>
    <n v="176887.37631999998"/>
    <n v="0"/>
    <n v="0"/>
    <n v="0"/>
    <n v="0"/>
    <n v="0"/>
    <n v="0"/>
    <s v="AP Individual"/>
    <s v="Accidentes y Enfermedades"/>
    <s v="Accidentes Personales"/>
    <x v="20"/>
    <x v="1"/>
    <n v="14699110.098229999"/>
    <n v="13959565.0382"/>
    <n v="299929338.30901009"/>
    <n v="286204877.29896003"/>
    <n v="288421232.45699012"/>
    <n v="276418493.85822004"/>
    <n v="934068.18382999999"/>
    <n v="999040.19241000025"/>
    <n v="84015.655269999988"/>
    <n v="109316.45723999999"/>
    <n v="173688.67916"/>
    <n v="228699.77000999998"/>
    <n v="15.208249632004812"/>
    <n v="19.046678812888899"/>
    <n v="-48228.555529999983"/>
    <n v="-25.34556843752268"/>
    <n v="81.78738062665569"/>
    <n v="83.2025220889727"/>
    <n v="0.96642191384841514"/>
    <n v="1.3631082067334666"/>
    <n v="4.736296286682154E-2"/>
    <n v="4.9252761289404569E-2"/>
    <n v="6.6485231997369401E-2"/>
    <n v="6.8839090324253061E-2"/>
    <m/>
    <m/>
    <m/>
    <n v="0"/>
    <m/>
    <n v="0"/>
    <m/>
    <n v="0"/>
    <m/>
    <n v="-129.16211607532716"/>
    <n v="-5.4609367867071983"/>
    <n v="13.979888515537819"/>
    <n v="-9.2334657452466988"/>
    <n v="-129.16211607532719"/>
    <n v="-10.503488008318239"/>
    <n v="-4.9002925839922735"/>
    <n v="15.03865813006141"/>
    <s v="Grandes"/>
    <n v="2025"/>
    <n v="1"/>
    <d v="2026-05-08T00:00:00"/>
    <n v="1.0458677359317625"/>
    <s v="30 AP Individual"/>
    <n v="-25.34556843752268"/>
    <n v="-28.619624645015211"/>
    <n v="-129.16211607532719"/>
    <n v="-127.88317783734544"/>
    <n v="1.945636095128885E-3"/>
    <n v="2.3129085686937449E-2"/>
    <m/>
    <m/>
    <m/>
    <m/>
    <n v="1.9729407243591042E-3"/>
    <n v="3.6277597380135085E-2"/>
    <x v="20"/>
    <x v="2"/>
  </r>
  <r>
    <n v="2026"/>
    <n v="3"/>
    <n v="43"/>
    <x v="0"/>
    <s v="AP Gpo y Col"/>
    <n v="31"/>
    <s v="eb1e33e8a81b697b75855af6bfcdbcbf7cbbde9f94962ceaec1ed8af21f5a50f"/>
    <s v="776dae374cac039d62ec9a353119108ad2c4887d941bedca3f0ebe3c3de89ab1"/>
    <x v="2"/>
    <n v="101289.34123000001"/>
    <n v="39818.586940000001"/>
    <n v="269857.83402000001"/>
    <n v="154877.39966"/>
    <n v="23676.899310000001"/>
    <n v="17221.026510000003"/>
    <n v="138271.74302000002"/>
    <n v="79325.34964"/>
    <n v="35255452.915749952"/>
    <n v="34225193.414999902"/>
    <n v="145.54400000000001"/>
    <n v="139.161"/>
    <n v="3237.7542899999999"/>
    <n v="3255.1399900000001"/>
    <n v="23676.899309999997"/>
    <n v="17221.026510000003"/>
    <n v="95546.857579999996"/>
    <n v="42555.074999999997"/>
    <n v="0"/>
    <n v="0"/>
    <n v="0"/>
    <n v="0"/>
    <n v="0"/>
    <n v="0"/>
    <s v="AP Gpo y Col"/>
    <s v="Accidentes y Enfermedades"/>
    <s v="Accidentes Personales"/>
    <x v="21"/>
    <x v="1"/>
    <n v="33949921.470059998"/>
    <n v="33699803.03413"/>
    <n v="299929338.30901009"/>
    <n v="286204877.29896003"/>
    <n v="288421232.45699012"/>
    <n v="276418493.85822004"/>
    <n v="934373.2736299996"/>
    <n v="846304.01804999996"/>
    <n v="272111.73791999999"/>
    <n v="267093.05953999993"/>
    <n v="15111235.13037"/>
    <n v="13564625.407979999"/>
    <n v="10.840350862829725"/>
    <n v="4.704997978356225"/>
    <n v="61470.754290000004"/>
    <n v="154.37703598730468"/>
    <n v="0.67029160989251269"/>
    <n v="0.2935472653492881"/>
    <n v="0.29834926516494531"/>
    <n v="0.11815673492118962"/>
    <n v="3.3771068145939095E-2"/>
    <n v="3.5118545318990849E-2"/>
    <n v="1.3912616485010784E-2"/>
    <n v="1.4405181934181169E-2"/>
    <m/>
    <m/>
    <m/>
    <n v="0"/>
    <m/>
    <n v="0"/>
    <m/>
    <n v="0"/>
    <m/>
    <n v="37.488315787976781"/>
    <n v="23.375509231752559"/>
    <n v="43.248713310568334"/>
    <n v="8.7011679433545552"/>
    <n v="37.488315787976759"/>
    <n v="124.52517726734121"/>
    <n v="24.780406085229618"/>
    <n v="40.467621100421056"/>
    <s v="Grandes"/>
    <n v="2025"/>
    <n v="1"/>
    <d v="2026-05-08T00:00:00"/>
    <n v="1.0458677359317625"/>
    <s v="31 AP Gpo y Col"/>
    <n v="154.37703598730468"/>
    <n v="143.22103765891623"/>
    <n v="37.488315787976781"/>
    <n v="31.458607111049812"/>
    <n v="7.6543573178560484E-4"/>
    <n v="1.1751320682925314E-2"/>
    <m/>
    <m/>
    <m/>
    <m/>
    <n v="4.3840248364475744E-4"/>
    <n v="2.2137005976336161E-3"/>
    <x v="21"/>
    <x v="2"/>
  </r>
  <r>
    <n v="2026"/>
    <n v="3"/>
    <n v="48"/>
    <x v="14"/>
    <s v="Gastos Medicos"/>
    <n v="36"/>
    <s v="76a50887d8f1c2e9301755428990ad81479ee21c25b43215cf524541e0503269"/>
    <s v="776dae374cac039d62ec9a353119108ad2c4887d941bedca3f0ebe3c3de89ab1"/>
    <x v="2"/>
    <n v="10000101.172280001"/>
    <n v="8600773.40099"/>
    <n v="32504358.083279997"/>
    <n v="30111327.493220001"/>
    <n v="6384887.2835299997"/>
    <n v="5239891.1836700011"/>
    <n v="25896193.348680008"/>
    <n v="22687044.118259996"/>
    <n v="35255452.915749952"/>
    <n v="34225193.414999902"/>
    <n v="145.54400000000001"/>
    <n v="139.161"/>
    <n v="-27478.762940000001"/>
    <n v="78767.243260000003"/>
    <n v="6125000.7681899993"/>
    <n v="5086525.7485400001"/>
    <n v="8590057.2323899996"/>
    <n v="7215928.5532900002"/>
    <n v="0"/>
    <n v="0"/>
    <n v="0"/>
    <n v="0"/>
    <n v="0"/>
    <n v="0"/>
    <s v="Gastos Medicos"/>
    <s v="Accidentes y Enfermedades"/>
    <s v="Gastos Medicos"/>
    <x v="22"/>
    <x v="1"/>
    <n v="19464505.3893"/>
    <n v="18106734.740540002"/>
    <n v="299929338.30901009"/>
    <n v="286204877.29896003"/>
    <n v="288421232.45699012"/>
    <n v="276418493.85822004"/>
    <n v="58270019.802700005"/>
    <n v="52140391.075669996"/>
    <n v="34338123.082540013"/>
    <n v="28893520.681470007"/>
    <n v="10059075.98653"/>
    <n v="8675699.8224100005"/>
    <n v="17.161657411718668"/>
    <n v="16.495414061064331"/>
    <n v="1399327.7712900005"/>
    <n v="16.269790006662998"/>
    <n v="99.413715391662492"/>
    <n v="99.136364524433404"/>
    <n v="51.376086739800961"/>
    <n v="47.500410892601927"/>
    <n v="3.3341523802440203"/>
    <n v="3.4671862009227192"/>
    <n v="3.0051107032693647"/>
    <n v="3.1115043284337873"/>
    <m/>
    <m/>
    <m/>
    <n v="0"/>
    <m/>
    <n v="0"/>
    <m/>
    <n v="0"/>
    <m/>
    <n v="21.851524387154299"/>
    <n v="63.848226868231372"/>
    <n v="60.923488381485072"/>
    <n v="18.594165057252471"/>
    <n v="20.416195080661414"/>
    <n v="19.042991750153693"/>
    <n v="71.303375547893168"/>
    <n v="70.49024544763364"/>
    <s v="Grandes"/>
    <n v="2025"/>
    <n v="1"/>
    <d v="2026-05-08T00:00:00"/>
    <n v="1.0458677359317625"/>
    <s v="32 Gastos Medicos"/>
    <n v="16.269790006662998"/>
    <n v="11.17064425271554"/>
    <n v="21.851524387154303"/>
    <n v="16.507585233611692"/>
    <n v="9.2196682768352883E-2"/>
    <n v="2.9452248511719827E-2"/>
    <m/>
    <m/>
    <m/>
    <m/>
    <n v="8.5234390478197655E-2"/>
    <n v="2.7209868504595884E-2"/>
    <x v="22"/>
    <x v="2"/>
  </r>
  <r>
    <n v="2026"/>
    <n v="3"/>
    <n v="38"/>
    <x v="33"/>
    <s v="GMM. Individual"/>
    <n v="26"/>
    <s v="5f9c4ab08cac7457e9111a30e4664920607ea2c115a1433d7be98e97e64244ca"/>
    <s v="776dae374cac039d62ec9a353119108ad2c4887d941bedca3f0ebe3c3de89ab1"/>
    <x v="2"/>
    <n v="3459608.7638900001"/>
    <n v="3173319.0099899997"/>
    <n v="11940951.631100001"/>
    <n v="10724178.976410002"/>
    <n v="2166665.3843899998"/>
    <n v="1941863.7408600003"/>
    <n v="8973939.3501700051"/>
    <n v="7516781.6577299982"/>
    <n v="35255452.915749952"/>
    <n v="34225193.414999902"/>
    <n v="145.54400000000001"/>
    <n v="139.161"/>
    <n v="0"/>
    <n v="0"/>
    <n v="1959604.6224400001"/>
    <n v="1711257.0759999999"/>
    <n v="2920730.0024799998"/>
    <n v="2518605.37891"/>
    <n v="0"/>
    <n v="0"/>
    <n v="0"/>
    <n v="0"/>
    <n v="0"/>
    <n v="0"/>
    <s v="GMM. Individual"/>
    <s v="Accidentes y Enfermedades"/>
    <s v="Gastos Medicos"/>
    <x v="23"/>
    <x v="1"/>
    <n v="12322993.422950001"/>
    <n v="11775468.25543"/>
    <n v="299929338.30901009"/>
    <n v="286204877.29896003"/>
    <n v="288421232.45699012"/>
    <n v="276418493.85822004"/>
    <n v="24720621.761749998"/>
    <n v="21907998.164389998"/>
    <n v="16007111.755169999"/>
    <n v="14079798.808590002"/>
    <n v="5176274.1059300005"/>
    <n v="4829703.6088900007"/>
    <n v="13.994829083316271"/>
    <n v="14.484751122300258"/>
    <n v="286289.75390000036"/>
    <n v="9.0217766634468575"/>
    <n v="66.835887997635822"/>
    <n v="65.704218456571411"/>
    <n v="28.074418650966095"/>
    <n v="26.948558997020715"/>
    <n v="1.1534746095180748"/>
    <n v="1.1994986410738337"/>
    <n v="1.1087578380697045"/>
    <n v="1.1480125536092571"/>
    <m/>
    <m/>
    <m/>
    <n v="0"/>
    <m/>
    <n v="0"/>
    <m/>
    <n v="0"/>
    <m/>
    <n v="11.576592054313807"/>
    <n v="62.627468371706605"/>
    <n v="61.193461317528232"/>
    <n v="13.535642266570717"/>
    <n v="14.512579665733405"/>
    <n v="15.966162342749811"/>
    <n v="67.092974043341712"/>
    <n v="67.944628814403487"/>
    <s v="Grandes"/>
    <n v="2025"/>
    <n v="1"/>
    <d v="2026-05-08T00:00:00"/>
    <n v="1.0458677359317625"/>
    <s v="33 GMM. Individual"/>
    <n v="9.0217766634468575"/>
    <n v="4.2405008950003227"/>
    <n v="11.576592054313801"/>
    <n v="6.6832719100090907"/>
    <n v="3.3869800679161108E-2"/>
    <n v="1.9585524107123494E-2"/>
    <m/>
    <m/>
    <m/>
    <m/>
    <n v="3.0356312209723197E-2"/>
    <n v="2.0980801507497857E-2"/>
    <x v="23"/>
    <x v="2"/>
  </r>
  <r>
    <n v="2026"/>
    <n v="3"/>
    <n v="48"/>
    <x v="14"/>
    <s v="GMM. Gpo y Col"/>
    <n v="36"/>
    <s v="76a50887d8f1c2e9301755428990ad81479ee21c25b43215cf524541e0503269"/>
    <s v="776dae374cac039d62ec9a353119108ad2c4887d941bedca3f0ebe3c3de89ab1"/>
    <x v="2"/>
    <n v="4932077.5735499999"/>
    <n v="3997914.19092"/>
    <n v="12133753.75244"/>
    <n v="10742937.40065"/>
    <n v="2548840.7469600001"/>
    <n v="1999402.2215400005"/>
    <n v="10212432.978530001"/>
    <n v="8832979.8998199962"/>
    <n v="35255452.915749952"/>
    <n v="34225193.414999902"/>
    <n v="145.54400000000001"/>
    <n v="139.161"/>
    <n v="-27478.762940000001"/>
    <n v="78767.243260000003"/>
    <n v="2413020.0280599999"/>
    <n v="1928876.68915"/>
    <n v="3328516.49193"/>
    <n v="2798475.2104600002"/>
    <n v="0"/>
    <n v="0"/>
    <n v="0"/>
    <n v="0"/>
    <n v="0"/>
    <n v="0"/>
    <s v="GMM. Gpo y Col"/>
    <s v="Accidentes y Enfermedades"/>
    <s v="Gastos Medicos"/>
    <x v="24"/>
    <x v="1"/>
    <n v="19464505.3893"/>
    <n v="18106734.740540002"/>
    <n v="299929338.30901009"/>
    <n v="286204877.29896003"/>
    <n v="288421232.45699012"/>
    <n v="276418493.85822004"/>
    <n v="33549398.04095"/>
    <n v="30232392.911280002"/>
    <n v="18331408.022360004"/>
    <n v="14814107.762880005"/>
    <n v="10059075.98653"/>
    <n v="8675699.8224100005"/>
    <n v="14.700942078096196"/>
    <n v="13.223942288168461"/>
    <n v="934163.38262999989"/>
    <n v="23.366268959740477"/>
    <n v="49.031119559634419"/>
    <n v="46.081748709113704"/>
    <n v="25.338828163911398"/>
    <n v="22.079708176035105"/>
    <n v="1.6444131812369076"/>
    <n v="1.710025829768091"/>
    <n v="1.3968714400152979"/>
    <n v="1.4463265952713718"/>
    <m/>
    <m/>
    <m/>
    <n v="0"/>
    <m/>
    <n v="0"/>
    <m/>
    <n v="0"/>
    <m/>
    <n v="27.480139788821756"/>
    <n v="51.67884545508884"/>
    <n v="50.011133957827589"/>
    <n v="13.904227890465448"/>
    <n v="25.099755812972568"/>
    <n v="18.940360074973619"/>
    <n v="72.495360437912069"/>
    <n v="68.925988050218976"/>
    <s v="Grandes"/>
    <n v="2025"/>
    <n v="1"/>
    <d v="2026-05-08T00:00:00"/>
    <n v="1.0458677359317625"/>
    <s v="34 GMM. Gpo y Col"/>
    <n v="23.366268959740477"/>
    <n v="17.955898935761322"/>
    <n v="27.480139788821745"/>
    <n v="21.889351214424661"/>
    <n v="3.4416672454715198E-2"/>
    <n v="2.1611769798353931E-2"/>
    <m/>
    <m/>
    <m/>
    <m/>
    <n v="3.0409410594601366E-2"/>
    <n v="1.7487264964081012E-2"/>
    <x v="24"/>
    <x v="2"/>
  </r>
  <r>
    <n v="2026"/>
    <n v="3"/>
    <n v="707"/>
    <x v="26"/>
    <s v="Salud"/>
    <n v="9"/>
    <s v="19581e27de7ced00ff1ce50b2047e7a567c76b1cbaebabe5ef03f7c3017bb5b7"/>
    <s v="776dae374cac039d62ec9a353119108ad2c4887d941bedca3f0ebe3c3de89ab1"/>
    <x v="2"/>
    <n v="279993.66508000001"/>
    <n v="337891.09174"/>
    <n v="618034.14963999996"/>
    <n v="1344040.91891"/>
    <n v="126670.14089"/>
    <n v="254629.43511999998"/>
    <n v="675369.85207000026"/>
    <n v="969186.06390999991"/>
    <n v="35255452.915749952"/>
    <n v="34225193.414999902"/>
    <n v="145.54400000000001"/>
    <n v="139.161"/>
    <n v="0"/>
    <n v="0"/>
    <n v="16285.72473"/>
    <n v="139191.62172"/>
    <n v="-6795.5677999999998"/>
    <n v="150204.34653000001"/>
    <n v="0"/>
    <n v="0"/>
    <n v="0"/>
    <n v="0"/>
    <n v="0"/>
    <n v="0"/>
    <s v="Salud"/>
    <s v="Accidentes y Enfermedades"/>
    <s v="Salud"/>
    <x v="25"/>
    <x v="1"/>
    <n v="281210.36296"/>
    <n v="338850.30685000005"/>
    <n v="299929338.30901009"/>
    <n v="286204877.29896003"/>
    <n v="288421232.45699012"/>
    <n v="276418493.85822004"/>
    <n v="1908532.17707"/>
    <n v="1664530.9158999999"/>
    <n v="823475.85080999997"/>
    <n v="898451.02107999986"/>
    <n v="281210.36296"/>
    <n v="338850.30685000005"/>
    <n v="14.670628477946304"/>
    <n v="20.299478280179898"/>
    <n v="-57897.426659999997"/>
    <n v="-17.134937284629814"/>
    <n v="99.567335333167279"/>
    <n v="99.71692069016639"/>
    <n v="99.567335333167279"/>
    <n v="99.71692069016639"/>
    <n v="9.3353210012262683E-2"/>
    <n v="9.7078035030501136E-2"/>
    <n v="0.11805916619200389"/>
    <n v="0.12223895985530922"/>
    <m/>
    <m/>
    <m/>
    <n v="0"/>
    <m/>
    <n v="0"/>
    <m/>
    <n v="0"/>
    <m/>
    <n v="-50.253143031046754"/>
    <n v="45.240359582352589"/>
    <n v="75.358433928744091"/>
    <n v="15.382374694461623"/>
    <n v="-88.299780885691078"/>
    <n v="-104.52421514888901"/>
    <n v="-239.65215577718172"/>
    <n v="92.668171684498844"/>
    <s v="Grandes"/>
    <n v="2025"/>
    <n v="1"/>
    <d v="2026-05-08T00:00:00"/>
    <n v="1.0458677359317625"/>
    <s v="35 Salud"/>
    <n v="-17.134937284629814"/>
    <n v="-20.769080192013213"/>
    <n v="-50.253143031046754"/>
    <n v="-52.434848824709348"/>
    <n v="1.7530171889066856E-3"/>
    <n v="2.1522733993792908E-2"/>
    <m/>
    <m/>
    <m/>
    <m/>
    <n v="3.8044987729898335E-3"/>
    <n v="4.1206881844749542E-2"/>
    <x v="25"/>
    <x v="2"/>
  </r>
  <r>
    <n v="2026"/>
    <n v="3"/>
    <n v="705"/>
    <x v="9"/>
    <s v="Salud Individual"/>
    <n v="36"/>
    <s v="76a50887d8f1c2e9301755428990ad81479ee21c25b43215cf524541e0503269"/>
    <s v="776dae374cac039d62ec9a353119108ad2c4887d941bedca3f0ebe3c3de89ab1"/>
    <x v="2"/>
    <n v="18971.940139999999"/>
    <n v="19719.002039999999"/>
    <n v="81482.491320000001"/>
    <n v="77755.719519999999"/>
    <n v="13469.289349999997"/>
    <n v="21286.081969999999"/>
    <n v="83951.762019999995"/>
    <n v="81777.877859999993"/>
    <n v="35255452.915749952"/>
    <n v="34225193.414999902"/>
    <n v="145.54400000000001"/>
    <n v="139.161"/>
    <n v="0"/>
    <n v="0"/>
    <n v="13469.289349999999"/>
    <n v="21286.081969999999"/>
    <n v="20502.929370000002"/>
    <n v="12471.777109999999"/>
    <n v="0"/>
    <n v="0"/>
    <n v="0"/>
    <n v="0"/>
    <n v="0"/>
    <n v="0"/>
    <s v="Salud Individual"/>
    <s v="Accidentes y Enfermedades"/>
    <s v="Salud"/>
    <x v="26"/>
    <x v="1"/>
    <n v="623811.96055999992"/>
    <n v="612710.5779400001"/>
    <n v="299929338.30901009"/>
    <n v="286204877.29896003"/>
    <n v="288421232.45699012"/>
    <n v="276418493.85822004"/>
    <n v="772824.61253000004"/>
    <n v="652388.54473999992"/>
    <n v="440246.35314000002"/>
    <n v="470383.08709000004"/>
    <n v="623811.96055999992"/>
    <n v="612710.5779400001"/>
    <n v="2.454883013869273"/>
    <n v="3.0225855740398879"/>
    <n v="-747.06190000000061"/>
    <n v="-3.7885380735018237"/>
    <n v="3.0412915012031463"/>
    <n v="3.218322442921981"/>
    <n v="3.0412915012031463"/>
    <n v="3.218322442921981"/>
    <n v="6.3254699413412031E-3"/>
    <n v="6.5778583561212434E-3"/>
    <n v="6.8898204063106124E-3"/>
    <n v="7.1337491803693228E-3"/>
    <m/>
    <m/>
    <m/>
    <n v="0"/>
    <m/>
    <n v="0"/>
    <m/>
    <n v="0"/>
    <m/>
    <n v="-36.722552468870347"/>
    <n v="70.995845710063463"/>
    <n v="107.94705496161103"/>
    <n v="3.0594891369189177"/>
    <n v="-36.722552468870347"/>
    <n v="64.394610240111987"/>
    <n v="65.694463005410029"/>
    <n v="170.67400886223825"/>
    <s v="Grandes"/>
    <n v="2025"/>
    <n v="1"/>
    <d v="2026-05-08T00:00:00"/>
    <n v="1.0458677359317625"/>
    <s v="36 Salud Individual"/>
    <n v="-3.7885380735018237"/>
    <n v="-8.0080027129018543"/>
    <n v="-36.722552468870354"/>
    <n v="-39.497657918708214"/>
    <n v="2.3112025114162884E-4"/>
    <n v="6.026450611783886E-4"/>
    <m/>
    <m/>
    <m/>
    <m/>
    <n v="2.2009861109488333E-4"/>
    <n v="9.1360235523940399E-4"/>
    <x v="26"/>
    <x v="2"/>
  </r>
  <r>
    <n v="2026"/>
    <n v="3"/>
    <n v="701"/>
    <x v="8"/>
    <s v="Salud Gpo y Col"/>
    <n v="243"/>
    <s v="72440a20f54075ac43f51a2cf0dbb2a14366b38a5c01b110ae174abc1cb44238"/>
    <s v="776dae374cac039d62ec9a353119108ad2c4887d941bedca3f0ebe3c3de89ab1"/>
    <x v="2"/>
    <n v="189347.03650999998"/>
    <n v="6755.67706"/>
    <n v="646313.0387899999"/>
    <n v="31130.528030000001"/>
    <n v="36690.229250000004"/>
    <n v="9258.4235900000003"/>
    <n v="186864.87783000001"/>
    <n v="41217.535889999999"/>
    <n v="35255452.915749952"/>
    <n v="34225193.414999902"/>
    <n v="145.54400000000001"/>
    <n v="139.161"/>
    <n v="0"/>
    <n v="0"/>
    <n v="36690.229249999997"/>
    <n v="8578.5731199999991"/>
    <n v="114968.59191"/>
    <n v="8326.3253299999997"/>
    <n v="0"/>
    <n v="0"/>
    <n v="0"/>
    <n v="0"/>
    <n v="0"/>
    <n v="0"/>
    <s v="Salud Gpo y Col"/>
    <s v="Accidentes y Enfermedades"/>
    <s v="Salud"/>
    <x v="27"/>
    <x v="1"/>
    <n v="1409908.9307800001"/>
    <n v="964070.11442999996"/>
    <n v="299929338.30901009"/>
    <n v="286204877.29896003"/>
    <n v="288421232.45699012"/>
    <n v="276418493.85822004"/>
    <n v="1135707.5645399999"/>
    <n v="1012142.3711599999"/>
    <n v="383229.49767000001"/>
    <n v="428067.93399000005"/>
    <n v="1409908.9307800001"/>
    <n v="964070.11442999996"/>
    <n v="16.672164773921526"/>
    <n v="0.66746312104861572"/>
    <n v="182591.35944999999"/>
    <n v="2702.7840115554604"/>
    <n v="13.429735238661694"/>
    <n v="0.70074540833518617"/>
    <n v="13.429735238661694"/>
    <n v="0.70074540833518617"/>
    <n v="6.3130548541043427E-2"/>
    <n v="6.564947902656082E-2"/>
    <n v="2.3604339394060173E-3"/>
    <n v="2.4440032812945963E-3"/>
    <m/>
    <m/>
    <m/>
    <n v="0"/>
    <m/>
    <n v="0"/>
    <m/>
    <n v="0"/>
    <m/>
    <n v="296.29024199788205"/>
    <n v="19.377239763698274"/>
    <n v="137.04656850485983"/>
    <n v="9.5739575040734639"/>
    <n v="327.69617670403443"/>
    <n v="1280.7842878270048"/>
    <n v="31.91326312730866"/>
    <n v="103.02952118734952"/>
    <s v="Grandes"/>
    <n v="2025"/>
    <n v="1"/>
    <d v="2026-05-08T00:00:00"/>
    <n v="1.0458677359317625"/>
    <s v="37 Salud Gpo y Col"/>
    <n v="2702.7840115554604"/>
    <n v="2579.8646858137013"/>
    <n v="296.29024199788211"/>
    <n v="278.91047632789582"/>
    <n v="1.8332285798015298E-3"/>
    <n v="2.7796107824878985E-2"/>
    <m/>
    <m/>
    <m/>
    <m/>
    <n v="8.811938239849926E-5"/>
    <n v="4.4550701795995908E-5"/>
    <x v="27"/>
    <x v="2"/>
  </r>
  <r>
    <n v="2026"/>
    <n v="3"/>
    <n v="39"/>
    <x v="6"/>
    <s v="Daños"/>
    <n v="27"/>
    <s v="670671cd97404156226e507973f2ab8330d3022ca96e0c93bdbdb320c41adcaf"/>
    <s v="776dae374cac039d62ec9a353119108ad2c4887d941bedca3f0ebe3c3de89ab1"/>
    <x v="2"/>
    <n v="8764607.5410200004"/>
    <n v="8841277.4324200004"/>
    <n v="28119931.513779998"/>
    <n v="25331660.956150003"/>
    <n v="3695304.7446499984"/>
    <n v="2719849.3524299995"/>
    <n v="14035150.693659995"/>
    <n v="11972320.819460003"/>
    <n v="35255452.915749952"/>
    <n v="34225193.414999902"/>
    <n v="145.54400000000001"/>
    <n v="139.161"/>
    <n v="28467.364849999998"/>
    <n v="15391.267779999998"/>
    <n v="1479062.1669300001"/>
    <n v="1156059.9465300001"/>
    <n v="2779037.4811300002"/>
    <n v="2677050.4911400001"/>
    <n v="0"/>
    <n v="0"/>
    <n v="0"/>
    <n v="0"/>
    <n v="0"/>
    <n v="0"/>
    <s v="Daños"/>
    <s v="Totales"/>
    <s v="Daños Total"/>
    <x v="28"/>
    <x v="1"/>
    <n v="9700359.9060499985"/>
    <n v="9815016.0217700005"/>
    <n v="299929338.30901009"/>
    <n v="286204877.29896003"/>
    <n v="288421232.45699012"/>
    <n v="276418493.85822004"/>
    <n v="105175449.15441999"/>
    <n v="104220262.77622002"/>
    <n v="43859178.209959999"/>
    <n v="37967067.789159983"/>
    <n v="8764607.5410200004"/>
    <n v="8841277.4324200004"/>
    <n v="8.3333207621026535"/>
    <n v="8.4832615049185218"/>
    <n v="-76669.89140000008"/>
    <n v="-0.86718115098232129"/>
    <n v="100"/>
    <n v="100"/>
    <n v="90.353426325487362"/>
    <n v="90.079093226233979"/>
    <n v="2.9222241446717137"/>
    <n v="3.0388218878188846"/>
    <n v="3.0891428251883695"/>
    <n v="3.1985115427750102"/>
    <m/>
    <m/>
    <m/>
    <n v="0"/>
    <m/>
    <n v="0"/>
    <m/>
    <n v="0"/>
    <m/>
    <n v="35.86431694639618"/>
    <n v="42.161668133516329"/>
    <n v="30.763081163550059"/>
    <n v="8.4253852795874558"/>
    <n v="27.939919670213918"/>
    <n v="3.8096774912366183"/>
    <n v="53.222102147704398"/>
    <n v="43.184091983177403"/>
    <s v="Grandes"/>
    <n v="2025"/>
    <n v="1"/>
    <d v="2026-05-08T00:00:00"/>
    <n v="1.0458677359317625"/>
    <s v="38 Daños Total"/>
    <n v="-0.86718115098232129"/>
    <n v="-5.2147652679042213"/>
    <n v="35.864316946396173"/>
    <n v="29.905830611893563"/>
    <n v="7.9760516992869929E-2"/>
    <n v="6.9444234924091143E-3"/>
    <m/>
    <m/>
    <m/>
    <m/>
    <n v="7.1704865283138464E-2"/>
    <n v="7.1965725760832454E-3"/>
    <x v="28"/>
    <x v="2"/>
  </r>
  <r>
    <n v="2026"/>
    <n v="3"/>
    <n v="39"/>
    <x v="6"/>
    <s v="Automoviles"/>
    <n v="27"/>
    <s v="670671cd97404156226e507973f2ab8330d3022ca96e0c93bdbdb320c41adcaf"/>
    <s v="776dae374cac039d62ec9a353119108ad2c4887d941bedca3f0ebe3c3de89ab1"/>
    <x v="2"/>
    <n v="6317047.6397700002"/>
    <n v="6225825.4504799992"/>
    <n v="19689910.587710001"/>
    <n v="17794018.18756"/>
    <n v="3022951.0674099997"/>
    <n v="2389898.7317900006"/>
    <n v="11220296.525690002"/>
    <n v="9673151.636570001"/>
    <n v="35255452.915749952"/>
    <n v="34225193.414999902"/>
    <n v="145.54400000000001"/>
    <n v="139.161"/>
    <n v="11330.752840000001"/>
    <n v="7915.8250399999997"/>
    <n v="1512331.0804600001"/>
    <n v="1234986.64726"/>
    <n v="2376623.8334899996"/>
    <n v="2182914.1744299997"/>
    <n v="0"/>
    <n v="0"/>
    <n v="0"/>
    <n v="0"/>
    <n v="0"/>
    <n v="0"/>
    <s v="Automoviles"/>
    <s v="Totales"/>
    <s v="Automoviles Total"/>
    <x v="29"/>
    <x v="1"/>
    <n v="9700359.9060499985"/>
    <n v="9815016.0217700005"/>
    <n v="299929338.30901009"/>
    <n v="286204877.29896003"/>
    <n v="288421232.45699012"/>
    <n v="276418493.85822004"/>
    <n v="60758952.16269999"/>
    <n v="56224792.599020004"/>
    <n v="32544347.684180006"/>
    <n v="28276347.340569999"/>
    <n v="6317047.6397700002"/>
    <n v="6225825.4504799992"/>
    <n v="10.3969002343132"/>
    <n v="11.073096338266467"/>
    <n v="91222.189290001057"/>
    <n v="1.4652224032873917"/>
    <n v="100"/>
    <n v="100"/>
    <n v="65.121786211562451"/>
    <n v="63.4316381824638"/>
    <n v="2.1061786337359556"/>
    <n v="2.1902158818047521"/>
    <n v="2.1753037576563417"/>
    <n v="2.2523187083398755"/>
    <m/>
    <m/>
    <m/>
    <n v="0"/>
    <m/>
    <n v="0"/>
    <m/>
    <n v="0"/>
    <m/>
    <n v="26.488667791620269"/>
    <n v="47.853858951110638"/>
    <n v="38.386857305897387"/>
    <n v="9.2887130408807472"/>
    <n v="22.457281932183616"/>
    <n v="8.873901746988345"/>
    <n v="63.633590606519675"/>
    <n v="56.575135281371217"/>
    <s v="Grandes"/>
    <n v="2025"/>
    <n v="1"/>
    <d v="2026-05-08T00:00:00"/>
    <n v="1.0458677359317625"/>
    <s v="39 Automoviles Total"/>
    <n v="1.4652224032873917"/>
    <n v="-2.9846519618543099"/>
    <n v="26.488667791620269"/>
    <n v="20.941361365289314"/>
    <n v="5.5849262906260293E-2"/>
    <n v="1.0809553448226187E-2"/>
    <m/>
    <m/>
    <m/>
    <m/>
    <n v="5.0368496530620858E-2"/>
    <n v="1.2261346251653022E-2"/>
    <x v="29"/>
    <x v="2"/>
  </r>
  <r>
    <n v="2026"/>
    <n v="3"/>
    <n v="39"/>
    <x v="6"/>
    <s v="Automoviles Residentes"/>
    <n v="27"/>
    <s v="670671cd97404156226e507973f2ab8330d3022ca96e0c93bdbdb320c41adcaf"/>
    <s v="776dae374cac039d62ec9a353119108ad2c4887d941bedca3f0ebe3c3de89ab1"/>
    <x v="2"/>
    <n v="4607823.7691299999"/>
    <n v="4336263.0088599995"/>
    <n v="14346064.655680001"/>
    <n v="12394114.312580001"/>
    <n v="2170618.6932100016"/>
    <n v="1555864.9367900004"/>
    <n v="8047437.4737900002"/>
    <n v="6668750.6962899975"/>
    <n v="35255452.915749952"/>
    <n v="34225193.414999902"/>
    <n v="145.54400000000001"/>
    <n v="139.161"/>
    <n v="6706.1673200000005"/>
    <n v="5599.8949400000001"/>
    <n v="1096930.3150899999"/>
    <n v="831720.04"/>
    <n v="1736701.9287699999"/>
    <n v="1598320.16661"/>
    <n v="0"/>
    <n v="0"/>
    <n v="0"/>
    <n v="0"/>
    <n v="0"/>
    <n v="0"/>
    <s v="Automoviles Residentes"/>
    <s v="Automóviles"/>
    <s v="Automóviles"/>
    <x v="30"/>
    <x v="1"/>
    <n v="9700359.9060499985"/>
    <n v="9815016.0217700005"/>
    <n v="299929338.30901009"/>
    <n v="286204877.29896003"/>
    <n v="288421232.45699012"/>
    <n v="276418493.85822004"/>
    <n v="37930526.874799997"/>
    <n v="33933542.557379998"/>
    <n v="20392182.848360002"/>
    <n v="17354647.463510003"/>
    <n v="6317047.6397700002"/>
    <n v="6225825.4504799992"/>
    <n v="12.148061597824288"/>
    <n v="12.778692355882344"/>
    <n v="271560.76027000044"/>
    <n v="6.2625527952326232"/>
    <n v="72.942678793819709"/>
    <n v="69.64960780462745"/>
    <n v="47.501575341097968"/>
    <n v="44.179887218136358"/>
    <n v="1.5363031156300782"/>
    <n v="1.5976021355560661"/>
    <n v="1.5150905357669653"/>
    <n v="1.568731146868974"/>
    <m/>
    <m/>
    <m/>
    <n v="0"/>
    <m/>
    <n v="0"/>
    <m/>
    <n v="0"/>
    <m/>
    <n v="39.512025875995185"/>
    <n v="47.107241985945883"/>
    <n v="35.880317536344187"/>
    <n v="10.644366566105839"/>
    <n v="31.886964643776029"/>
    <n v="8.6579500810219034"/>
    <n v="63.161691532575702"/>
    <n v="52.037136074185874"/>
    <s v="Grandes"/>
    <n v="2025"/>
    <n v="1"/>
    <d v="2026-05-08T00:00:00"/>
    <n v="1.0458677359317625"/>
    <s v="41 Automoviles Residentes"/>
    <n v="6.2625527952326232"/>
    <n v="1.6022859721965006"/>
    <n v="39.512025875995185"/>
    <n v="33.393565058878174"/>
    <n v="4.0691761044632804E-2"/>
    <n v="1.4757540058453318E-2"/>
    <m/>
    <m/>
    <m/>
    <m/>
    <n v="3.5083301431586729E-2"/>
    <n v="1.6329497832628583E-2"/>
    <x v="30"/>
    <x v="2"/>
  </r>
  <r>
    <n v="2026"/>
    <n v="3"/>
    <n v="48"/>
    <x v="14"/>
    <s v="Camiones"/>
    <n v="36"/>
    <s v="76a50887d8f1c2e9301755428990ad81479ee21c25b43215cf524541e0503269"/>
    <s v="776dae374cac039d62ec9a353119108ad2c4887d941bedca3f0ebe3c3de89ab1"/>
    <x v="2"/>
    <n v="1425344.9047100001"/>
    <n v="1310238.2825199999"/>
    <n v="5661406.8070100006"/>
    <n v="5510863.6909899991"/>
    <n v="881709.19300999993"/>
    <n v="784878.66939000029"/>
    <n v="3331593.9600599981"/>
    <n v="2922582.1288599996"/>
    <n v="35255452.915749952"/>
    <n v="34225193.414999902"/>
    <n v="145.54400000000001"/>
    <n v="139.161"/>
    <n v="0"/>
    <n v="0"/>
    <n v="881709.19301000005"/>
    <n v="784878.66938999994"/>
    <n v="1416582.4650999999"/>
    <n v="1251472.523"/>
    <n v="0"/>
    <n v="0"/>
    <n v="0"/>
    <n v="0"/>
    <n v="0"/>
    <n v="0"/>
    <s v="Camiones"/>
    <s v="Automóviles"/>
    <s v="Automóviles"/>
    <x v="31"/>
    <x v="1"/>
    <n v="19464505.3893"/>
    <n v="18106734.740540002"/>
    <n v="299929338.30901009"/>
    <n v="286204877.29896003"/>
    <n v="288421232.45699012"/>
    <n v="276418493.85822004"/>
    <n v="20449043.115749996"/>
    <n v="19016630.142860003"/>
    <n v="11014921.149049997"/>
    <n v="9861427.71428"/>
    <n v="4223764.3416900001"/>
    <n v="3967197.5553800003"/>
    <n v="6.9702278812850151"/>
    <n v="6.8899603803460563"/>
    <n v="115106.62219000026"/>
    <n v="8.7851670742373766"/>
    <n v="33.745843503657582"/>
    <n v="33.02679698275066"/>
    <n v="7.3227902595127778"/>
    <n v="7.236193059074572"/>
    <n v="0.47522690269182705"/>
    <n v="0.49418861869767167"/>
    <n v="0.45779732857290506"/>
    <n v="0.47400528967213185"/>
    <m/>
    <m/>
    <m/>
    <n v="0"/>
    <m/>
    <n v="0"/>
    <m/>
    <n v="0"/>
    <m/>
    <n v="12.337005373742072"/>
    <n v="61.859356994677164"/>
    <n v="59.903506092069911"/>
    <n v="8.0046800252042161"/>
    <n v="12.337005373742137"/>
    <n v="13.193253472653343"/>
    <n v="62.2419954173129"/>
    <n v="62.716412463336191"/>
    <s v="Grandes"/>
    <n v="2025"/>
    <n v="1"/>
    <d v="2026-05-08T00:00:00"/>
    <n v="1.0458677359317625"/>
    <s v="42 Camiones"/>
    <n v="8.7851670742373766"/>
    <n v="4.014268092246656"/>
    <n v="12.337005373742077"/>
    <n v="7.4103364262032096"/>
    <n v="1.6058244438212379E-2"/>
    <n v="4.8584076717042993E-3"/>
    <m/>
    <m/>
    <m/>
    <m/>
    <n v="1.5599282622651768E-2"/>
    <n v="4.7471554042738378E-3"/>
    <x v="31"/>
    <x v="2"/>
  </r>
  <r>
    <n v="2026"/>
    <n v="3"/>
    <n v="27"/>
    <x v="34"/>
    <s v="Automoviles Turistas"/>
    <n v="21"/>
    <s v="6f4b6612125fb3a0daecd2799dfd6c9c299424fd920f9b308110a2c1fbd8f443"/>
    <s v="776dae374cac039d62ec9a353119108ad2c4887d941bedca3f0ebe3c3de89ab1"/>
    <x v="2"/>
    <n v="65872.835520000008"/>
    <n v="76791.548510000008"/>
    <n v="322838.82426999998"/>
    <n v="325720.87076000002"/>
    <n v="32495.157870000003"/>
    <n v="43555.76461000002"/>
    <n v="136704.34106000001"/>
    <n v="165712.84881999998"/>
    <n v="35255452.915749952"/>
    <n v="34225193.414999902"/>
    <n v="145.54400000000001"/>
    <n v="139.161"/>
    <n v="0"/>
    <n v="0"/>
    <n v="32495.157870000003"/>
    <n v="37842.451489999999"/>
    <n v="74014.776060000004"/>
    <n v="89633.273319999993"/>
    <n v="0"/>
    <n v="0"/>
    <n v="0"/>
    <n v="0"/>
    <n v="0"/>
    <n v="0"/>
    <s v="Automoviles Turistas"/>
    <s v="Automóviles"/>
    <s v="Automóviles"/>
    <x v="32"/>
    <x v="1"/>
    <n v="4137685.76327"/>
    <n v="3901951.9240700002"/>
    <n v="299929338.30901009"/>
    <n v="286204877.29896003"/>
    <n v="288421232.45699012"/>
    <n v="276418493.85822004"/>
    <n v="664166.66367999988"/>
    <n v="632124.19282999996"/>
    <n v="297526.76684"/>
    <n v="352424.85213000001"/>
    <n v="3465785.4116500001"/>
    <n v="3256985.1831"/>
    <n v="9.918118316118619"/>
    <n v="12.14817426401712"/>
    <n v="-10918.71299"/>
    <n v="-14.218638902141867"/>
    <n v="1.900661111290185"/>
    <n v="2.3577493968489525"/>
    <n v="1.5920212236692648"/>
    <n v="1.9680290788898602"/>
    <n v="2.196278493174042E-2"/>
    <n v="2.2839107564601051E-2"/>
    <n v="2.6830971307936911E-2"/>
    <n v="2.7780901139483002E-2"/>
    <m/>
    <m/>
    <m/>
    <n v="0"/>
    <m/>
    <n v="0"/>
    <m/>
    <n v="0"/>
    <m/>
    <n v="-25.394128283677521"/>
    <n v="49.330133754655172"/>
    <n v="56.719476889215315"/>
    <n v="10.921759482391316"/>
    <n v="-14.130410186065879"/>
    <n v="-17.424887747031558"/>
    <n v="43.903608981614475"/>
    <n v="42.219200625306364"/>
    <s v="Grandes"/>
    <n v="2025"/>
    <n v="1"/>
    <d v="2026-05-08T00:00:00"/>
    <n v="1.0458677359317625"/>
    <s v="43 Automoviles Turistas"/>
    <n v="-14.218638902141867"/>
    <n v="-17.980679438939177"/>
    <n v="-25.394128283677521"/>
    <n v="-28.666054843104817"/>
    <n v="9.1571316653196527E-4"/>
    <n v="9.8369070932527638E-3"/>
    <m/>
    <m/>
    <m/>
    <m/>
    <n v="9.2199920084916722E-4"/>
    <n v="1.4757813794892789E-2"/>
    <x v="32"/>
    <x v="2"/>
  </r>
  <r>
    <n v="2026"/>
    <n v="3"/>
    <n v="105"/>
    <x v="35"/>
    <s v="Otros Automoviles y Obligatorios"/>
    <n v="226"/>
    <s v="8f1f64db81c40ea10e1e9080c9ae60a7acb8925968c431ee16784dea9841c66f"/>
    <s v="776dae374cac039d62ec9a353119108ad2c4887d941bedca3f0ebe3c3de89ab1"/>
    <x v="2"/>
    <n v="330290.19396"/>
    <n v="286680.59019000002"/>
    <n v="1211522.6499900001"/>
    <n v="1310470.15955"/>
    <n v="51614.14572"/>
    <n v="47542.400390000003"/>
    <n v="180245.51985000001"/>
    <n v="161774.55214000001"/>
    <n v="35255452.915749952"/>
    <n v="34225193.414999902"/>
    <n v="145.54400000000001"/>
    <n v="139.161"/>
    <n v="0"/>
    <n v="0"/>
    <n v="51614.14572"/>
    <n v="47542.400390000003"/>
    <n v="98137.301999999996"/>
    <n v="309744.36755000002"/>
    <n v="0"/>
    <n v="0"/>
    <n v="0"/>
    <n v="0"/>
    <n v="0"/>
    <n v="0"/>
    <s v="Otros Automoviles y Obligatorios"/>
    <s v="Automóviles"/>
    <s v="Automóviles"/>
    <x v="33"/>
    <x v="1"/>
    <n v="591571.26609000005"/>
    <n v="593688.09351000004"/>
    <n v="299929338.30901009"/>
    <n v="286204877.29896003"/>
    <n v="288421232.45699012"/>
    <n v="276418493.85822004"/>
    <n v="1715215.5084700002"/>
    <n v="2642495.7059500003"/>
    <n v="839716.91993000079"/>
    <n v="707847.31065"/>
    <n v="330290.19396"/>
    <n v="286680.59019000002"/>
    <n v="19.256483650536964"/>
    <n v="10.848857371631409"/>
    <n v="43609.603769999987"/>
    <n v="15.211913628717365"/>
    <n v="100"/>
    <n v="100"/>
    <n v="55.832697240868114"/>
    <n v="48.28808145622196"/>
    <n v="0.11012266950014402"/>
    <n v="0.11451660168925097"/>
    <n v="0.10016621411051045"/>
    <n v="0.10371252161479601"/>
    <m/>
    <m/>
    <m/>
    <n v="0"/>
    <m/>
    <n v="0"/>
    <m/>
    <n v="0"/>
    <m/>
    <n v="8.5644504623213038"/>
    <n v="15.626908295754843"/>
    <n v="16.583752795573243"/>
    <n v="6.1466125660898419"/>
    <n v="8.5644504623213038"/>
    <n v="-68.316679080804164"/>
    <n v="52.593809558775121"/>
    <n v="15.34891522517372"/>
    <s v="Grandes"/>
    <n v="2025"/>
    <n v="1"/>
    <d v="2026-05-08T00:00:00"/>
    <n v="1.0458677359317625"/>
    <s v="44 Otros Automoviles y Obligatorios"/>
    <n v="15.211913628717365"/>
    <n v="10.159162263548737"/>
    <n v="8.5644504623212985"/>
    <n v="3.8032312619351778"/>
    <n v="3.4364121002364626E-3"/>
    <n v="3.7081216258339746E-2"/>
    <m/>
    <m/>
    <m/>
    <m/>
    <n v="3.7094719691206208E-3"/>
    <n v="1.1769770627000117E-2"/>
    <x v="33"/>
    <x v="2"/>
  </r>
  <r>
    <n v="2026"/>
    <n v="3"/>
    <n v="1"/>
    <x v="23"/>
    <s v="Daños Sin Autos"/>
    <n v="30"/>
    <s v="624b60c58c9d8bfb6ff1886c2fd605d2adeb6ea4da576068201b6c6958ce93f4"/>
    <s v="776dae374cac039d62ec9a353119108ad2c4887d941bedca3f0ebe3c3de89ab1"/>
    <x v="2"/>
    <n v="3348045.1852299999"/>
    <n v="3404869.28309"/>
    <n v="6947163.8933500005"/>
    <n v="6491897.5922200009"/>
    <n v="315472.97776999994"/>
    <n v="1255958.2907100001"/>
    <n v="798574.5036600004"/>
    <n v="2609279.4337400002"/>
    <n v="35255452.915749952"/>
    <n v="34225193.414999902"/>
    <n v="145.54400000000001"/>
    <n v="139.161"/>
    <n v="0"/>
    <n v="0"/>
    <n v="92247.821189999988"/>
    <n v="183373.81871000002"/>
    <n v="1137228.6528600003"/>
    <n v="920243.76642"/>
    <n v="0"/>
    <n v="0"/>
    <n v="0"/>
    <n v="0"/>
    <n v="0"/>
    <n v="0"/>
    <s v="Daños Sin Autos"/>
    <s v="Totales"/>
    <s v="Daños Sin Autos Total"/>
    <x v="34"/>
    <x v="1"/>
    <n v="20562971.173730001"/>
    <n v="22498819.590630002"/>
    <n v="299929338.30901009"/>
    <n v="286204877.29896003"/>
    <n v="288421232.45699012"/>
    <n v="276418493.85822004"/>
    <n v="44416496.991719998"/>
    <n v="47995470.177200004"/>
    <n v="11314830.52578"/>
    <n v="9690720.4485899974"/>
    <n v="6214891.1922200006"/>
    <n v="5837851.7233999996"/>
    <n v="7.5378415948788868"/>
    <n v="7.0941471570528867"/>
    <n v="-56824.097860000096"/>
    <n v="-1.6689068840971988"/>
    <n v="53.871340328873174"/>
    <n v="58.324011030327853"/>
    <n v="16.281913527687372"/>
    <n v="15.133546315060961"/>
    <n v="1.1162779887109904"/>
    <n v="1.1608178623705403"/>
    <n v="1.1896615163316688"/>
    <n v="1.2317805641602322"/>
    <m/>
    <m/>
    <m/>
    <n v="0"/>
    <m/>
    <n v="0"/>
    <m/>
    <n v="0"/>
    <m/>
    <n v="-74.88189057682311"/>
    <n v="9.4226021548848351"/>
    <n v="36.887122126761589"/>
    <n v="2.7881370123151048"/>
    <n v="-49.694115638237847"/>
    <n v="23.579066151584026"/>
    <n v="8.1116335714904153"/>
    <n v="19.926656979527753"/>
    <s v="Grandes"/>
    <n v="2025"/>
    <n v="1"/>
    <d v="2026-05-08T00:00:00"/>
    <n v="1.0458677359317625"/>
    <s v="46 Daños Sin Autos Total"/>
    <n v="-1.6689068840971988"/>
    <n v="-5.9813303942302802"/>
    <n v="-74.88189057682311"/>
    <n v="-75.983474238452146"/>
    <n v="1.9705218111795802E-2"/>
    <n v="5.6819055909486287E-3"/>
    <m/>
    <m/>
    <m/>
    <m/>
    <n v="1.837623845857814E-2"/>
    <n v="5.032692388592155E-3"/>
    <x v="34"/>
    <x v="2"/>
  </r>
  <r>
    <n v="2026"/>
    <n v="3"/>
    <n v="39"/>
    <x v="6"/>
    <s v="Responsabilidad Civil y Riesgos Profesionales"/>
    <n v="27"/>
    <s v="670671cd97404156226e507973f2ab8330d3022ca96e0c93bdbdb320c41adcaf"/>
    <s v="776dae374cac039d62ec9a353119108ad2c4887d941bedca3f0ebe3c3de89ab1"/>
    <x v="2"/>
    <n v="500712.46833999996"/>
    <n v="634298.42174999998"/>
    <n v="1910898.6923"/>
    <n v="1925819.7093999996"/>
    <n v="14030.938589999974"/>
    <n v="-127074.95208999996"/>
    <n v="524929.94073999999"/>
    <n v="322808.51133000001"/>
    <n v="35255452.915749952"/>
    <n v="34225193.414999902"/>
    <n v="145.54400000000001"/>
    <n v="139.161"/>
    <n v="0"/>
    <n v="36.205609999999979"/>
    <n v="-86839.590299999996"/>
    <n v="-160637.62872000001"/>
    <n v="236847.09518"/>
    <n v="263573.99816000002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9700359.9060499985"/>
    <n v="9815016.0217700005"/>
    <n v="299929338.30901009"/>
    <n v="286204877.29896003"/>
    <n v="288421232.45699012"/>
    <n v="276418493.85822004"/>
    <n v="6482889.0618800009"/>
    <n v="6624791.841479999"/>
    <n v="3138672.4045500001"/>
    <n v="1702809.9258199998"/>
    <n v="500712.46833999996"/>
    <n v="634298.42174999998"/>
    <n v="7.7236007520819143"/>
    <n v="9.5746166359288321"/>
    <n v="-133585.95341000002"/>
    <n v="-21.060426579880577"/>
    <n v="100"/>
    <n v="100"/>
    <n v="5.1617926879982212"/>
    <n v="6.4625306809801124"/>
    <n v="0.16694347780813887"/>
    <n v="0.17360457968872561"/>
    <n v="0.22162390373502722"/>
    <n v="0.22947032700183329"/>
    <m/>
    <m/>
    <m/>
    <n v="0"/>
    <m/>
    <n v="0"/>
    <m/>
    <n v="0"/>
    <m/>
    <n v="-111.04146675582665"/>
    <n v="2.8021947678907235"/>
    <n v="-20.033937927735348"/>
    <n v="0.44703418456988114"/>
    <n v="-45.940692108095014"/>
    <n v="-10.140189535606513"/>
    <n v="-36.664832318928504"/>
    <n v="-60.94593163263643"/>
    <s v="Grandes"/>
    <n v="2025"/>
    <n v="1"/>
    <d v="2026-05-08T00:00:00"/>
    <n v="1.0458677359317625"/>
    <s v="46 Responsabilidad Civil y Riesgos Profesionales"/>
    <n v="-21.060426579880577"/>
    <n v="-24.522412626303812"/>
    <n v="-111.04146675582662"/>
    <n v="-110.55723049529757"/>
    <n v="5.4201507405577222E-3"/>
    <n v="5.965400857756032E-3"/>
    <m/>
    <m/>
    <m/>
    <m/>
    <n v="5.4513062945686667E-3"/>
    <n v="9.1673283725005137E-3"/>
    <x v="35"/>
    <x v="2"/>
  </r>
  <r>
    <n v="2026"/>
    <n v="3"/>
    <n v="22"/>
    <x v="29"/>
    <s v="RC General"/>
    <n v="16"/>
    <s v="b17ef6d19c7a5b1ee83b907c595526dcb1eb06db8227d650d5dda0a9f4ce8cd9"/>
    <s v="776dae374cac039d62ec9a353119108ad2c4887d941bedca3f0ebe3c3de89ab1"/>
    <x v="2"/>
    <n v="431424.71955000004"/>
    <n v="561545.70021000004"/>
    <n v="1507572.8312599999"/>
    <n v="2040070.9821100002"/>
    <n v="563951.3939100001"/>
    <n v="237201.70410000003"/>
    <n v="2478604.7904899986"/>
    <n v="904113.48594000028"/>
    <n v="35255452.915749952"/>
    <n v="34225193.414999902"/>
    <n v="145.54400000000001"/>
    <n v="139.161"/>
    <n v="0"/>
    <n v="0"/>
    <n v="194927.66468000002"/>
    <n v="84660.76973"/>
    <n v="128581.60828"/>
    <n v="114545.6871"/>
    <n v="0"/>
    <n v="0"/>
    <n v="0"/>
    <n v="0"/>
    <n v="0"/>
    <n v="0"/>
    <s v="RC General"/>
    <s v="Daños Sin Autos"/>
    <s v="Responsabilidad Civil y Riesgos Profesionales"/>
    <x v="36"/>
    <x v="1"/>
    <n v="9423494.2927800007"/>
    <n v="9409393.7623899989"/>
    <n v="299929338.30901009"/>
    <n v="286204877.29896003"/>
    <n v="288421232.45699012"/>
    <n v="276418493.85822004"/>
    <n v="4191040.9426000006"/>
    <n v="5155326.3222199995"/>
    <n v="2776304.65221"/>
    <n v="1116237.2139900001"/>
    <n v="606569.9719"/>
    <n v="726018.65625"/>
    <n v="10.293975302526073"/>
    <n v="10.89253453830224"/>
    <n v="-130120.98066"/>
    <n v="-23.171930728227274"/>
    <n v="71.125301207809429"/>
    <n v="77.345905008897631"/>
    <n v="4.5781820007101262"/>
    <n v="5.9679264614744607"/>
    <n v="0.14384212027484733"/>
    <n v="0.14958147008623399"/>
    <n v="0.19620409879438505"/>
    <n v="0.20315055348576888"/>
    <m/>
    <m/>
    <m/>
    <n v="0"/>
    <m/>
    <n v="0"/>
    <m/>
    <n v="0"/>
    <m/>
    <n v="137.75183068341207"/>
    <n v="130.7183775881532"/>
    <n v="42.240854842498877"/>
    <n v="20.313022688669356"/>
    <n v="130.24556155308184"/>
    <n v="12.253557104901258"/>
    <n v="151.59840298118257"/>
    <n v="73.910045741041259"/>
    <s v="Grandes"/>
    <n v="2025"/>
    <n v="1"/>
    <d v="2026-05-08T00:00:00"/>
    <n v="1.0458677359317625"/>
    <s v="47 RC General"/>
    <n v="-23.171930728227274"/>
    <n v="-26.541314324677316"/>
    <n v="137.75183068341204"/>
    <n v="127.32494991022854"/>
    <n v="4.276140870641063E-3"/>
    <n v="1.0596592752901677E-2"/>
    <m/>
    <m/>
    <m/>
    <m/>
    <n v="5.7747107540030073E-3"/>
    <n v="1.1864730866810719E-2"/>
    <x v="36"/>
    <x v="2"/>
  </r>
  <r>
    <n v="2026"/>
    <n v="3"/>
    <n v="22"/>
    <x v="29"/>
    <s v="RC Aviones y Barcos"/>
    <n v="16"/>
    <s v="b17ef6d19c7a5b1ee83b907c595526dcb1eb06db8227d650d5dda0a9f4ce8cd9"/>
    <s v="776dae374cac039d62ec9a353119108ad2c4887d941bedca3f0ebe3c3de89ab1"/>
    <x v="2"/>
    <n v="171419.76893000002"/>
    <n v="163005.22003999999"/>
    <n v="239228.94074000002"/>
    <n v="269609.36749999999"/>
    <n v="636.83212000000003"/>
    <n v="16248.674039999998"/>
    <n v="14761.674280000003"/>
    <n v="17130.213160000003"/>
    <n v="35255452.915749952"/>
    <n v="34225193.414999902"/>
    <n v="145.54400000000001"/>
    <n v="139.161"/>
    <n v="0"/>
    <n v="0"/>
    <n v="619.13992000000007"/>
    <n v="756.53082999999992"/>
    <n v="-6598.1322799999998"/>
    <n v="-3129.5591199999999"/>
    <n v="0"/>
    <n v="0"/>
    <n v="0"/>
    <n v="0"/>
    <n v="0"/>
    <n v="0"/>
    <s v="RC Aviones y Barcos"/>
    <s v="Daños Sin Autos"/>
    <s v="Responsabilidad Civil y Riesgos Profesionales"/>
    <x v="37"/>
    <x v="1"/>
    <n v="9423494.2927800007"/>
    <n v="9409393.7623899989"/>
    <n v="299929338.30901009"/>
    <n v="286204877.29896003"/>
    <n v="288421232.45699012"/>
    <n v="276418493.85822004"/>
    <n v="1338691.44667"/>
    <n v="839803.10813999991"/>
    <n v="83423.509590000016"/>
    <n v="390730.89138999995"/>
    <n v="606569.9719"/>
    <n v="726018.65625"/>
    <n v="12.80502458997608"/>
    <n v="19.409932930710958"/>
    <n v="8414.5488900000346"/>
    <n v="5.1621346162627146"/>
    <n v="28.260510224904529"/>
    <n v="22.451932693017483"/>
    <n v="1.8190679975403257"/>
    <n v="1.7323668682199609"/>
    <n v="5.7153384826058695E-2"/>
    <n v="5.9433824434392997E-2"/>
    <n v="5.6954032921573944E-2"/>
    <n v="5.8970446501169442E-2"/>
    <m/>
    <m/>
    <m/>
    <n v="0"/>
    <m/>
    <n v="0"/>
    <m/>
    <n v="0"/>
    <m/>
    <n v="-96.080713303545352"/>
    <n v="0.37150447931128239"/>
    <n v="9.9681924517587372"/>
    <n v="0.76337248712003014"/>
    <n v="-18.160649183325393"/>
    <n v="110.83264533440098"/>
    <n v="-9.3835633134654284"/>
    <n v="-24.173719076442946"/>
    <s v="Grandes"/>
    <n v="2025"/>
    <n v="1"/>
    <d v="2026-05-08T00:00:00"/>
    <n v="1.0458677359317625"/>
    <s v="48 RC Aviones y Barcos"/>
    <n v="5.1621346162627146"/>
    <n v="0.55012790175984849"/>
    <n v="-96.080713303545366"/>
    <n v="-96.252598142380833"/>
    <n v="6.7855869363438919E-4"/>
    <n v="1.6396865474989208E-2"/>
    <m/>
    <m/>
    <m/>
    <m/>
    <n v="7.6316761893839352E-4"/>
    <n v="3.7674549637469766E-2"/>
    <x v="37"/>
    <x v="2"/>
  </r>
  <r>
    <n v="2026"/>
    <n v="3"/>
    <n v="1"/>
    <x v="23"/>
    <s v="RC Viajero"/>
    <n v="30"/>
    <s v="624b60c58c9d8bfb6ff1886c2fd605d2adeb6ea4da576068201b6c6958ce93f4"/>
    <s v="776dae374cac039d62ec9a353119108ad2c4887d941bedca3f0ebe3c3de89ab1"/>
    <x v="2"/>
    <n v="19165.556829999998"/>
    <n v="19355.26973"/>
    <n v="87081.547319999998"/>
    <n v="85608.948059999995"/>
    <n v="21365.029200000004"/>
    <n v="5463.9918799999978"/>
    <n v="56379.668520000007"/>
    <n v="42494.511130000006"/>
    <n v="35255452.915749952"/>
    <n v="34225193.414999902"/>
    <n v="145.54400000000001"/>
    <n v="139.161"/>
    <n v="0"/>
    <n v="0"/>
    <n v="21365.029200000001"/>
    <n v="5463.9918799999996"/>
    <n v="24883.457190000001"/>
    <n v="23474.71427"/>
    <n v="0"/>
    <n v="0"/>
    <n v="0"/>
    <n v="0"/>
    <n v="0"/>
    <n v="0"/>
    <s v="RC Viajero"/>
    <s v="Daños Sin Autos"/>
    <s v="Responsabilidad Civil y Riesgos Profesionales"/>
    <x v="38"/>
    <x v="1"/>
    <n v="20562971.173730001"/>
    <n v="22498819.590630002"/>
    <n v="299929338.30901009"/>
    <n v="286204877.29896003"/>
    <n v="288421232.45699012"/>
    <n v="276418493.85822004"/>
    <n v="149899.75170999998"/>
    <n v="99209.677110000004"/>
    <n v="32686.401400000002"/>
    <n v="7650.9299399999982"/>
    <n v="175087.53833000001"/>
    <n v="166017.39053"/>
    <n v="12.785582772063686"/>
    <n v="19.509457437846102"/>
    <n v="-189.71290000000226"/>
    <n v="-0.98016148907474898"/>
    <n v="10.946271226840429"/>
    <n v="11.658579663377148"/>
    <n v="9.3204219701891841E-2"/>
    <n v="8.60279342746533E-2"/>
    <n v="6.3900240430144854E-3"/>
    <n v="6.6449881885370559E-3"/>
    <n v="6.7627323170255174E-3"/>
    <n v="7.0021616353671554E-3"/>
    <m/>
    <m/>
    <m/>
    <n v="0"/>
    <m/>
    <n v="0"/>
    <m/>
    <n v="0"/>
    <m/>
    <n v="291.01502471486128"/>
    <n v="111.47617253967366"/>
    <n v="28.229996048729816"/>
    <n v="65.363662822790886"/>
    <n v="291.01502471486106"/>
    <n v="6.0011078464981882"/>
    <n v="85.860373166257773"/>
    <n v="23.2760740648623"/>
    <s v="Grandes"/>
    <n v="2025"/>
    <n v="1"/>
    <d v="2026-05-08T00:00:00"/>
    <n v="1.0458677359317625"/>
    <s v="49 RC Viajero"/>
    <n v="-0.98016148907474898"/>
    <n v="-5.3227907229506721"/>
    <n v="291.01502471486128"/>
    <n v="273.86660978360362"/>
    <n v="2.4700164121589641E-4"/>
    <n v="1.6347112682129173E-2"/>
    <m/>
    <m/>
    <m/>
    <m/>
    <n v="2.4232829020961522E-4"/>
    <n v="3.8061892951912854E-2"/>
    <x v="38"/>
    <x v="2"/>
  </r>
  <r>
    <n v="2026"/>
    <n v="3"/>
    <n v="48"/>
    <x v="14"/>
    <s v="RC Otros"/>
    <n v="36"/>
    <s v="76a50887d8f1c2e9301755428990ad81479ee21c25b43215cf524541e0503269"/>
    <s v="776dae374cac039d62ec9a353119108ad2c4887d941bedca3f0ebe3c3de89ab1"/>
    <x v="2"/>
    <n v="71658.676950000008"/>
    <n v="61404.803460000003"/>
    <n v="233282.69446000003"/>
    <n v="215703.72760000001"/>
    <n v="1038.7992199999997"/>
    <n v="-130.99356000000009"/>
    <n v="41825.048050000005"/>
    <n v="47685.471090000006"/>
    <n v="35255452.915749952"/>
    <n v="34225193.414999902"/>
    <n v="145.54400000000001"/>
    <n v="139.161"/>
    <n v="0"/>
    <n v="0"/>
    <n v="-222.60373000000001"/>
    <n v="-2175.48326"/>
    <n v="56195.513719999995"/>
    <n v="80751.441599999991"/>
    <n v="0"/>
    <n v="0"/>
    <n v="0"/>
    <n v="0"/>
    <n v="0"/>
    <n v="0"/>
    <s v="RC Otros"/>
    <s v="Daños Sin Autos"/>
    <s v="Responsabilidad Civil y Riesgos Profesionales"/>
    <x v="39"/>
    <x v="1"/>
    <n v="19464505.3893"/>
    <n v="18106734.740540002"/>
    <n v="299929338.30901009"/>
    <n v="286204877.29896003"/>
    <n v="288421232.45699012"/>
    <n v="276418493.85822004"/>
    <n v="803256.92090000003"/>
    <n v="530452.73401000001"/>
    <n v="246257.84135000003"/>
    <n v="188190.89050000001"/>
    <n v="313753.94885000004"/>
    <n v="323776.96694000001"/>
    <n v="8.9210158151778955"/>
    <n v="11.575923644658301"/>
    <n v="10253.873490000005"/>
    <n v="16.698813304857385"/>
    <n v="22.839131495444125"/>
    <n v="18.965154946114215"/>
    <n v="0.36815051560155293"/>
    <n v="0.33912687372902173"/>
    <n v="2.3891853112472702E-2"/>
    <n v="2.4845146225732834E-2"/>
    <n v="2.1454841734181423E-2"/>
    <n v="2.2214433847358859E-2"/>
    <m/>
    <m/>
    <m/>
    <n v="0"/>
    <m/>
    <n v="0"/>
    <m/>
    <n v="0"/>
    <m/>
    <n v="-893.01548870035981"/>
    <n v="1.4496488969853909"/>
    <n v="-0.21332787114176047"/>
    <n v="0.42183396650650429"/>
    <n v="-89.767619264512291"/>
    <n v="-30.409274922467755"/>
    <n v="-0.39612366764568846"/>
    <n v="-2.6940488205476201"/>
    <s v="Grandes"/>
    <n v="2025"/>
    <n v="1"/>
    <d v="2026-05-08T00:00:00"/>
    <n v="1.0458677359317625"/>
    <s v="50 RC Otros"/>
    <n v="16.698813304857385"/>
    <n v="11.580852239303969"/>
    <n v="-893.01548870035981"/>
    <n v="-858.23687972730431"/>
    <n v="6.6169251893452141E-4"/>
    <n v="7.9584523174654146E-3"/>
    <m/>
    <m/>
    <m/>
    <m/>
    <n v="6.1058004666187217E-4"/>
    <n v="1.3400200822695912E-2"/>
    <x v="39"/>
    <x v="2"/>
  </r>
  <r>
    <n v="2026"/>
    <n v="3"/>
    <n v="41"/>
    <x v="11"/>
    <s v="Maritimo y Transportes"/>
    <n v="29"/>
    <s v="35135aaa6cc23891b40cb3f378c53a17a1127210ce60e125ccf03efcfdaec458"/>
    <s v="776dae374cac039d62ec9a353119108ad2c4887d941bedca3f0ebe3c3de89ab1"/>
    <x v="2"/>
    <n v="546125.93794000009"/>
    <n v="420322.23872000002"/>
    <n v="6292441.4564900007"/>
    <n v="3460521.9990699999"/>
    <n v="57716.783360000001"/>
    <n v="-5762960.1209199959"/>
    <n v="2087376.4029800016"/>
    <n v="-941618.54523999942"/>
    <n v="35255452.915749952"/>
    <n v="34225193.414999902"/>
    <n v="145.54400000000001"/>
    <n v="139.161"/>
    <n v="1012.30817"/>
    <n v="-12.97443"/>
    <n v="32468.690399999999"/>
    <n v="24651.66849"/>
    <n v="108808.51355"/>
    <n v="94123.897420000008"/>
    <n v="0"/>
    <n v="0"/>
    <n v="0"/>
    <n v="0"/>
    <n v="0"/>
    <n v="0"/>
    <s v="Maritimo y Transportes"/>
    <s v="Daños Sin Autos"/>
    <s v="Maritimo y Transportes"/>
    <x v="40"/>
    <x v="1"/>
    <n v="8810777.3005300015"/>
    <n v="7965231.1104300003"/>
    <n v="299929338.30901009"/>
    <n v="286204877.29896003"/>
    <n v="288421232.45699012"/>
    <n v="276418493.85822004"/>
    <n v="5553467.0168199996"/>
    <n v="5878639.8858999992"/>
    <n v="1842826.2323599998"/>
    <n v="-3640818.3417299963"/>
    <n v="546125.93794000009"/>
    <n v="420322.23872000002"/>
    <n v="9.8339638335102642"/>
    <n v="7.1499912714189016"/>
    <n v="125803.69922000007"/>
    <n v="29.930298145324862"/>
    <n v="100"/>
    <n v="100"/>
    <n v="6.1983854467317947"/>
    <n v="5.276962248711313"/>
    <n v="0.18208486739544616"/>
    <n v="0.18935011590086015"/>
    <n v="0.1468606135181077"/>
    <n v="0.15206010019560803"/>
    <m/>
    <m/>
    <m/>
    <n v="0"/>
    <m/>
    <n v="0"/>
    <m/>
    <n v="0"/>
    <m/>
    <n v="-101.00151280156327"/>
    <n v="10.568401782509921"/>
    <n v="-1371.0814204049345"/>
    <n v="3.1319710098811377"/>
    <n v="31.709910074326174"/>
    <n v="15.601368549874483"/>
    <n v="29.840211340705331"/>
    <n v="26.190658446705868"/>
    <s v="Grandes"/>
    <n v="2025"/>
    <n v="1"/>
    <d v="2026-05-08T00:00:00"/>
    <n v="1.0458677359317625"/>
    <s v="51 Maritimo y Transportes"/>
    <n v="29.930298145324862"/>
    <n v="24.232055050029892"/>
    <n v="-101.00151280156327"/>
    <n v="-100.95759030244014"/>
    <n v="1.7848136773415065E-2"/>
    <n v="9.6706844678787901E-3"/>
    <m/>
    <m/>
    <m/>
    <m/>
    <n v="9.7954991653403205E-3"/>
    <n v="5.1122375181366477E-3"/>
    <x v="40"/>
    <x v="2"/>
  </r>
  <r>
    <n v="2026"/>
    <n v="3"/>
    <n v="39"/>
    <x v="6"/>
    <s v="MyT Carga"/>
    <n v="27"/>
    <s v="670671cd97404156226e507973f2ab8330d3022ca96e0c93bdbdb320c41adcaf"/>
    <s v="776dae374cac039d62ec9a353119108ad2c4887d941bedca3f0ebe3c3de89ab1"/>
    <x v="2"/>
    <n v="461144.72525000002"/>
    <n v="585721.58236999996"/>
    <n v="1629360.67019"/>
    <n v="1660144.5774599998"/>
    <n v="207672.87033000006"/>
    <n v="151169.66920000003"/>
    <n v="876590.06456999981"/>
    <n v="864332.01184999978"/>
    <n v="35255452.915749952"/>
    <n v="34225193.414999902"/>
    <n v="145.54400000000001"/>
    <n v="139.161"/>
    <n v="0"/>
    <n v="0"/>
    <n v="35180.552929999998"/>
    <n v="41151.917719999998"/>
    <n v="121326.78298999999"/>
    <n v="144516.56828000001"/>
    <n v="0"/>
    <n v="0"/>
    <n v="0"/>
    <n v="0"/>
    <n v="0"/>
    <n v="0"/>
    <s v="MyT Carga"/>
    <s v="Daños Sin Autos"/>
    <s v="Maritimo y Transportes"/>
    <x v="41"/>
    <x v="1"/>
    <n v="9700359.9060499985"/>
    <n v="9815016.0217700005"/>
    <n v="299929338.30901009"/>
    <n v="286204877.29896003"/>
    <n v="288421232.45699012"/>
    <n v="276418493.85822004"/>
    <n v="4253228.7956100004"/>
    <n v="4504728.8811800005"/>
    <n v="1360448.89381"/>
    <n v="1468645.7502600003"/>
    <n v="468857.01004000002"/>
    <n v="595536.62521000009"/>
    <n v="10.842227103464873"/>
    <n v="13.002371459402278"/>
    <n v="-124576.85711999994"/>
    <n v="-21.268954545933873"/>
    <n v="98.355088091923363"/>
    <n v="98.351899375367708"/>
    <n v="4.7538929453781353"/>
    <n v="5.9676069918872461"/>
    <n v="0.15375112279776162"/>
    <n v="0.15988584519995999"/>
    <n v="0.20465115336178383"/>
    <n v="0.21189666950085728"/>
    <m/>
    <m/>
    <m/>
    <n v="0"/>
    <m/>
    <n v="0"/>
    <m/>
    <n v="0"/>
    <m/>
    <n v="37.377339931362386"/>
    <n v="45.034207041491051"/>
    <n v="25.809134194496224"/>
    <n v="15.265025483493364"/>
    <n v="-14.510538319573607"/>
    <n v="-16.046454441867141"/>
    <n v="28.996526622567458"/>
    <n v="28.475570801175127"/>
    <s v="Grandes"/>
    <n v="2025"/>
    <n v="1"/>
    <d v="2026-05-08T00:00:00"/>
    <n v="1.0458677359317625"/>
    <s v="52 MyT Carga"/>
    <n v="-21.268954545933873"/>
    <n v="-24.72179535787599"/>
    <n v="37.377339931362378"/>
    <n v="31.352498228634097"/>
    <n v="4.621584848402565E-3"/>
    <n v="1.1755388856310828E-2"/>
    <m/>
    <m/>
    <m/>
    <m/>
    <n v="4.6992750883317639E-3"/>
    <n v="1.6906166356827894E-2"/>
    <x v="41"/>
    <x v="2"/>
  </r>
  <r>
    <n v="2026"/>
    <n v="3"/>
    <n v="23"/>
    <x v="28"/>
    <s v="MyT Cascos"/>
    <n v="17"/>
    <s v="4523540f1504cd17100c4835e85b7eefd49911580f8efff0599a8f283be6b9e3"/>
    <s v="776dae374cac039d62ec9a353119108ad2c4887d941bedca3f0ebe3c3de89ab1"/>
    <x v="2"/>
    <n v="227058.14394000001"/>
    <n v="153789.92969999998"/>
    <n v="768326.97796000005"/>
    <n v="924834.93415999995"/>
    <n v="79133.331430000006"/>
    <n v="178582.34552999996"/>
    <n v="443787.77669999999"/>
    <n v="236835.00746999998"/>
    <n v="35255452.915749952"/>
    <n v="34225193.414999902"/>
    <n v="145.54400000000001"/>
    <n v="139.161"/>
    <n v="0"/>
    <n v="0"/>
    <n v="7111.83014"/>
    <n v="9544.307060000001"/>
    <n v="211.12297000000001"/>
    <n v="28447.594679999998"/>
    <n v="0"/>
    <n v="0"/>
    <n v="0"/>
    <n v="0"/>
    <n v="0"/>
    <n v="0"/>
    <s v="MyT Cascos"/>
    <s v="Daños Sin Autos"/>
    <s v="Maritimo y Transportes"/>
    <x v="42"/>
    <x v="1"/>
    <n v="6886205.7375499997"/>
    <n v="7196469.1106400006"/>
    <n v="299929338.30901009"/>
    <n v="286204877.29896003"/>
    <n v="288421232.45699012"/>
    <n v="276418493.85822004"/>
    <n v="1300238.2212100001"/>
    <n v="1373911.0047200001"/>
    <n v="482377.33854999993"/>
    <n v="-5109464.0919899987"/>
    <n v="380602.99231"/>
    <n v="303570.90289999999"/>
    <n v="17.462811063091191"/>
    <n v="11.193587442830186"/>
    <n v="73268.21424000003"/>
    <n v="47.641750264744445"/>
    <n v="59.657477352427598"/>
    <n v="50.660299861037828"/>
    <n v="3.2972895756202547"/>
    <n v="2.1370192428481505"/>
    <n v="7.5703879193727744E-2"/>
    <n v="7.8724489873976011E-2"/>
    <n v="5.3734209965735899E-2"/>
    <n v="5.5636628198575441E-2"/>
    <m/>
    <m/>
    <m/>
    <n v="0"/>
    <m/>
    <n v="0"/>
    <m/>
    <n v="0"/>
    <m/>
    <n v="-55.688043409248181"/>
    <n v="34.851571521218347"/>
    <n v="116.12096180703307"/>
    <n v="16.404860905752848"/>
    <n v="-25.486155303976577"/>
    <n v="-99.257853001721685"/>
    <n v="3368.5724201397884"/>
    <n v="33.550488775453836"/>
    <s v="Grandes"/>
    <n v="2025"/>
    <n v="1"/>
    <d v="2026-05-08T00:00:00"/>
    <n v="1.0458677359317625"/>
    <s v="53 MyT Cascos"/>
    <n v="47.641750264744445"/>
    <n v="41.166751007201256"/>
    <n v="-55.688043409248181"/>
    <n v="-57.63139537785402"/>
    <n v="2.1793138774761256E-3"/>
    <n v="3.0494977022522008E-2"/>
    <m/>
    <m/>
    <m/>
    <m/>
    <n v="2.6178766752751391E-3"/>
    <n v="1.2529639984028562E-2"/>
    <x v="42"/>
    <x v="2"/>
  </r>
  <r>
    <n v="2026"/>
    <n v="3"/>
    <n v="41"/>
    <x v="11"/>
    <s v="Incendio"/>
    <n v="29"/>
    <s v="35135aaa6cc23891b40cb3f378c53a17a1127210ce60e125ccf03efcfdaec458"/>
    <s v="776dae374cac039d62ec9a353119108ad2c4887d941bedca3f0ebe3c3de89ab1"/>
    <x v="2"/>
    <n v="830042.24445"/>
    <n v="977343.94279"/>
    <n v="4071416.8725100001"/>
    <n v="4875791.4992399998"/>
    <n v="939550.92818000005"/>
    <n v="432484.63029999996"/>
    <n v="1322702.7690900003"/>
    <n v="3876025.4904700019"/>
    <n v="35255452.915749952"/>
    <n v="34225193.414999902"/>
    <n v="145.54400000000001"/>
    <n v="139.161"/>
    <n v="0"/>
    <n v="0"/>
    <n v="47626.056109999998"/>
    <n v="45409.63708"/>
    <n v="94621.821620000002"/>
    <n v="62920.981169999999"/>
    <n v="0"/>
    <n v="0"/>
    <n v="0"/>
    <n v="0"/>
    <n v="0"/>
    <n v="0"/>
    <s v="Incendio"/>
    <s v="Daños Sin Autos"/>
    <s v="Incendio"/>
    <x v="43"/>
    <x v="1"/>
    <n v="8810777.3005300015"/>
    <n v="7965231.1104300003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7.9136870529383829"/>
    <n v="8.3068163757969842"/>
    <n v="-147301.69834"/>
    <n v="-15.071633627717729"/>
    <m/>
    <m/>
    <n v="9.4207606904338608"/>
    <n v="12.270126619555656"/>
    <n v="0.27674593260190744"/>
    <n v="0.28778818999526234"/>
    <n v="0.34148402781029452"/>
    <n v="0.35357400626431928"/>
    <m/>
    <m/>
    <m/>
    <n v="0"/>
    <m/>
    <n v="0"/>
    <m/>
    <n v="0"/>
    <m/>
    <n v="117.24492903441801"/>
    <n v="113.19314582627808"/>
    <n v="44.251016593543987"/>
    <n v="36.97874390797422"/>
    <n v="4.8809441619082738"/>
    <n v="50.381986835759321"/>
    <n v="50.333057739329533"/>
    <n v="72.169308608383233"/>
    <s v="Grandes"/>
    <n v="2025"/>
    <n v="1"/>
    <d v="2026-05-08T00:00:00"/>
    <n v="1.0458677359317625"/>
    <s v="54 Incendio"/>
    <n v="-15.071633627717729"/>
    <n v="-18.796265096924834"/>
    <n v="117.24492903441801"/>
    <n v="107.71740208705714"/>
    <n v="1.1548332345182108E-2"/>
    <n v="6.262644277184458E-3"/>
    <m/>
    <m/>
    <m/>
    <m/>
    <n v="1.3801620557249556E-2"/>
    <n v="6.9003198301208941E-3"/>
    <x v="43"/>
    <x v="2"/>
  </r>
  <r>
    <n v="2026"/>
    <n v="3"/>
    <n v="92"/>
    <x v="12"/>
    <s v="Riesgos Catastroficos"/>
    <n v="219"/>
    <s v="314f04b30f62e0056bd059354a5536fb2e302107eed143b5fa2aa0bbba07f608"/>
    <s v="776dae374cac039d62ec9a353119108ad2c4887d941bedca3f0ebe3c3de89ab1"/>
    <x v="2"/>
    <n v="969202.47259000002"/>
    <n v="515939.47580000001"/>
    <n v="1989686.5978699997"/>
    <n v="1271107.3760599999"/>
    <n v="23844.844780000003"/>
    <n v="75040.842929999999"/>
    <n v="183032.64791999999"/>
    <n v="-130183.02531000008"/>
    <n v="35255452.915749952"/>
    <n v="34225193.414999902"/>
    <n v="145.54400000000001"/>
    <n v="139.161"/>
    <n v="0"/>
    <n v="0"/>
    <n v="5240.4578799999999"/>
    <n v="2587.1017099999999"/>
    <n v="76215.63923999999"/>
    <n v="69364.333450000006"/>
    <n v="0"/>
    <n v="0"/>
    <n v="0"/>
    <n v="0"/>
    <n v="0"/>
    <n v="0"/>
    <s v="Riesgos Catastroficos"/>
    <s v="Daños Sin Autos"/>
    <s v="Riesgos Catastroficos"/>
    <x v="44"/>
    <x v="1"/>
    <n v="4357581.6381999999"/>
    <n v="3291398.6175000002"/>
    <n v="299929338.30901009"/>
    <n v="286204877.29896003"/>
    <n v="288421232.45699012"/>
    <n v="276418493.85822004"/>
    <n v="11411827.944420002"/>
    <n v="12882845.518050004"/>
    <n v="1673092.91444"/>
    <n v="528711.06807000004"/>
    <n v="969202.47259000002"/>
    <n v="515939.47580000001"/>
    <n v="8.492964293804544"/>
    <n v="4.0048564975581149"/>
    <n v="453262.99679"/>
    <n v="87.851970638064515"/>
    <n v="100"/>
    <n v="100"/>
    <n v="22.241751344223847"/>
    <n v="15.675387145659212"/>
    <n v="0.32314360377491769"/>
    <n v="0.33603714412201924"/>
    <n v="0.18026928145639773"/>
    <n v="0.18665157623810602"/>
    <m/>
    <m/>
    <m/>
    <n v="0"/>
    <m/>
    <n v="0"/>
    <m/>
    <n v="0"/>
    <m/>
    <n v="-68.224177862390107"/>
    <n v="2.4602542249277817"/>
    <n v="14.544505014593806"/>
    <n v="1.4251954911889098"/>
    <n v="102.56095304424657"/>
    <n v="9.8772747451521639"/>
    <n v="6.8758301212930961"/>
    <n v="3.7297290715910423"/>
    <s v="Grandes"/>
    <n v="2025"/>
    <n v="1"/>
    <d v="2026-05-08T00:00:00"/>
    <n v="1.0458677359317625"/>
    <s v="55 Riesgos Catastroficos"/>
    <n v="87.851970638064515"/>
    <n v="79.613505784942674"/>
    <n v="-68.224177862390121"/>
    <n v="-69.617743194553341"/>
    <n v="5.6436279591266609E-3"/>
    <n v="7.2130442495838927E-3"/>
    <m/>
    <m/>
    <m/>
    <m/>
    <n v="3.5980500180608126E-3"/>
    <n v="1.6038875566033455E-3"/>
    <x v="44"/>
    <x v="2"/>
  </r>
  <r>
    <n v="2026"/>
    <n v="3"/>
    <n v="92"/>
    <x v="12"/>
    <s v="Terremoto y Erupcion Volcanica"/>
    <n v="219"/>
    <s v="314f04b30f62e0056bd059354a5536fb2e302107eed143b5fa2aa0bbba07f608"/>
    <s v="776dae374cac039d62ec9a353119108ad2c4887d941bedca3f0ebe3c3de89ab1"/>
    <x v="2"/>
    <n v="384347.49843000004"/>
    <n v="166012.59934000002"/>
    <n v="670309.36342999991"/>
    <n v="341253.83739"/>
    <n v="16481.733489999999"/>
    <n v="-4959.0158100000008"/>
    <n v="-28226.950479999992"/>
    <n v="-248177.21205000003"/>
    <n v="35255452.915749952"/>
    <n v="34225193.414999902"/>
    <n v="145.54400000000001"/>
    <n v="139.161"/>
    <n v="0"/>
    <n v="0"/>
    <n v="5006.1755700000003"/>
    <n v="-513.89445999999998"/>
    <n v="18826.683079999999"/>
    <n v="18886.569420000003"/>
    <n v="0"/>
    <n v="0"/>
    <n v="0"/>
    <n v="0"/>
    <n v="0"/>
    <n v="0"/>
    <s v="Terremoto y Erupcion Volcanica"/>
    <s v="Daños Sin Autos"/>
    <s v="Riesgos Catastroficos"/>
    <x v="45"/>
    <x v="1"/>
    <n v="4357581.6381999999"/>
    <n v="3291398.6175000002"/>
    <n v="299929338.30901009"/>
    <n v="286204877.29896003"/>
    <n v="288421232.45699012"/>
    <n v="276418493.85822004"/>
    <n v="4600656.5407699998"/>
    <n v="5084886.6188700013"/>
    <n v="666557.00630999985"/>
    <n v="163361.38342999999"/>
    <n v="969202.47259000002"/>
    <n v="515939.47580000001"/>
    <n v="8.3541880386852974"/>
    <n v="3.26482401247508"/>
    <n v="218334.89909000002"/>
    <n v="131.5170655468396"/>
    <n v="39.656058388182622"/>
    <n v="32.176758539862824"/>
    <n v="8.8202018996197999"/>
    <n v="5.0438314720474597"/>
    <n v="0.12814601619065885"/>
    <n v="0.1332590860790093"/>
    <n v="5.800481141577081E-2"/>
    <n v="6.0058426996983362E-2"/>
    <m/>
    <m/>
    <m/>
    <n v="0"/>
    <m/>
    <n v="0"/>
    <m/>
    <n v="0"/>
    <m/>
    <n v="-432.35896237241474"/>
    <n v="4.2882374823110148"/>
    <n v="-2.9871321994324966"/>
    <n v="2.4726667537772062"/>
    <n v="-1074.1641445210366"/>
    <n v="-0.31708426590478789"/>
    <n v="26.590852720722598"/>
    <n v="-2.7209518498145542"/>
    <s v="Grandes"/>
    <n v="2025"/>
    <n v="1"/>
    <d v="2026-05-08T00:00:00"/>
    <n v="1.0458677359317625"/>
    <s v="56 Terremoto y Erupcion Volcanica"/>
    <n v="131.5170655468396"/>
    <n v="121.36361759030771"/>
    <n v="-432.35896237241474"/>
    <n v="-417.78297671293626"/>
    <n v="1.9012927306077728E-3"/>
    <n v="6.9792457785712502E-3"/>
    <m/>
    <m/>
    <m/>
    <m/>
    <n v="9.6596746971158557E-4"/>
    <n v="1.0659075832433883E-3"/>
    <x v="45"/>
    <x v="2"/>
  </r>
  <r>
    <n v="2026"/>
    <n v="3"/>
    <n v="92"/>
    <x v="12"/>
    <s v="Huracan y Otros Riesgos Hidrometeorologicos"/>
    <n v="219"/>
    <s v="314f04b30f62e0056bd059354a5536fb2e302107eed143b5fa2aa0bbba07f608"/>
    <s v="776dae374cac039d62ec9a353119108ad2c4887d941bedca3f0ebe3c3de89ab1"/>
    <x v="2"/>
    <n v="584854.97415999998"/>
    <n v="349926.87646"/>
    <n v="1319377.23444"/>
    <n v="929853.53867000004"/>
    <n v="7363.1112899999998"/>
    <n v="79999.858739999996"/>
    <n v="211259.59839999999"/>
    <n v="117994.18673999999"/>
    <n v="35255452.915749952"/>
    <n v="34225193.414999902"/>
    <n v="145.54400000000001"/>
    <n v="139.161"/>
    <n v="0"/>
    <n v="0"/>
    <n v="234.28231"/>
    <n v="3100.9961699999999"/>
    <n v="57388.956159999994"/>
    <n v="50477.764029999998"/>
    <n v="0"/>
    <n v="0"/>
    <n v="0"/>
    <n v="0"/>
    <n v="0"/>
    <n v="0"/>
    <s v="Huracan y Otros Riesgos Hidrometeorologicos"/>
    <s v="Daños Sin Autos"/>
    <s v="Riesgos Catastroficos"/>
    <x v="46"/>
    <x v="1"/>
    <n v="4357581.6381999999"/>
    <n v="3291398.6175000002"/>
    <n v="299929338.30901009"/>
    <n v="286204877.29896003"/>
    <n v="288421232.45699012"/>
    <n v="276418493.85822004"/>
    <n v="6811171.4036499998"/>
    <n v="7797958.8991800006"/>
    <n v="1006535.90813"/>
    <n v="364394.42252000014"/>
    <n v="969202.47259000002"/>
    <n v="515939.47580000001"/>
    <n v="8.5867017506942407"/>
    <n v="4.4874162711577865"/>
    <n v="234928.09769999998"/>
    <n v="67.136340048134173"/>
    <n v="60.343941611817385"/>
    <n v="67.823241460137169"/>
    <n v="13.421549444604047"/>
    <n v="10.63155567361175"/>
    <n v="0.19499758758425886"/>
    <n v="0.20277805804300991"/>
    <n v="0.12226447004062692"/>
    <n v="0.12659314924112267"/>
    <m/>
    <m/>
    <m/>
    <n v="0"/>
    <m/>
    <n v="0"/>
    <m/>
    <n v="0"/>
    <m/>
    <n v="-90.796094635704108"/>
    <n v="1.2589636089827729"/>
    <n v="22.861878901475219"/>
    <n v="0.73152991667029643"/>
    <n v="-92.444933912962554"/>
    <n v="13.691557585420245"/>
    <n v="0.40823587964698749"/>
    <n v="6.1432914662325624"/>
    <s v="Grandes"/>
    <n v="2025"/>
    <n v="1"/>
    <d v="2026-05-08T00:00:00"/>
    <n v="1.0458677359317625"/>
    <s v="57 Huracan y Otros Riesgos Hidrometeorologicos"/>
    <n v="67.136340048134173"/>
    <n v="59.806383069301376"/>
    <n v="-90.796094635704108"/>
    <n v="-91.199742521843703"/>
    <n v="3.7423352285188881E-3"/>
    <n v="7.3731446955375545E-3"/>
    <m/>
    <m/>
    <m/>
    <m/>
    <n v="2.6320825483492271E-3"/>
    <n v="2.0136904790651654E-3"/>
    <x v="46"/>
    <x v="2"/>
  </r>
  <r>
    <n v="2026"/>
    <n v="3"/>
    <n v="123"/>
    <x v="18"/>
    <s v="Agricola y de Animales"/>
    <n v="236"/>
    <s v="9a049b03f6fc40bfcf2f136320359257ed4af8513f71aa6fef47f17059bbae23"/>
    <s v="776dae374cac039d62ec9a353119108ad2c4887d941bedca3f0ebe3c3de89ab1"/>
    <x v="2"/>
    <n v="19365.913530000002"/>
    <n v="9874.2959800000008"/>
    <n v="148950.7507"/>
    <n v="130045.24274"/>
    <n v="6529.8460400000004"/>
    <n v="2611.4477099999999"/>
    <n v="49255.864010000005"/>
    <n v="97151.697329999981"/>
    <n v="35255452.915749952"/>
    <n v="34225193.414999902"/>
    <n v="145.54400000000001"/>
    <n v="139.161"/>
    <n v="0"/>
    <n v="0"/>
    <n v="-305.64683000000002"/>
    <n v="-781.61959000000002"/>
    <n v="5438.4857599999996"/>
    <n v="5385.3846900000008"/>
    <n v="0"/>
    <n v="0"/>
    <n v="0"/>
    <n v="0"/>
    <n v="0"/>
    <n v="0"/>
    <s v="Agricola y de Animales"/>
    <s v="Daños Sin Autos"/>
    <s v="Agricola y de Animales"/>
    <x v="48"/>
    <x v="1"/>
    <n v="19365.913530000002"/>
    <n v="9874.2959800000008"/>
    <n v="299929338.30901009"/>
    <n v="286204877.29896003"/>
    <n v="288421232.45699012"/>
    <n v="276418493.85822004"/>
    <n v="168077.99153999999"/>
    <n v="161647.23272"/>
    <n v="56611.31899"/>
    <n v="36131.574989999994"/>
    <n v="19365.913530000002"/>
    <n v="9874.2959800000008"/>
    <n v="11.521980571377313"/>
    <n v="6.1085462546110705"/>
    <n v="9491.6175500000008"/>
    <n v="96.124499095681344"/>
    <n v="100"/>
    <n v="100"/>
    <n v="100"/>
    <n v="100"/>
    <n v="6.4568253439907771E-3"/>
    <n v="6.7144548842768981E-3"/>
    <n v="3.4500795629997744E-3"/>
    <n v="3.5722269672248137E-3"/>
    <m/>
    <m/>
    <m/>
    <n v="0"/>
    <m/>
    <n v="0"/>
    <m/>
    <n v="0"/>
    <m/>
    <n v="150.04697643361968"/>
    <n v="33.718244325962345"/>
    <n v="26.446925586283669"/>
    <n v="11.534523760439946"/>
    <n v="-60.895705032162773"/>
    <n v="0.9860218546430044"/>
    <n v="-5.6200722680572035"/>
    <n v="-14.513718796196153"/>
    <s v="Grandes"/>
    <n v="2025"/>
    <n v="1"/>
    <d v="2026-05-08T00:00:00"/>
    <n v="1.0458677359317625"/>
    <s v="59 Agricola y de Animales"/>
    <n v="96.124499095681344"/>
    <n v="87.523232964973559"/>
    <n v="150.04697643361965"/>
    <n v="139.08087786153291"/>
    <n v="4.2248996504440887E-4"/>
    <n v="1.3275603628719627E-2"/>
    <m/>
    <m/>
    <m/>
    <m/>
    <n v="3.6811153550201183E-4"/>
    <n v="3.7314337344722939E-3"/>
    <x v="48"/>
    <x v="2"/>
  </r>
  <r>
    <n v="2026"/>
    <n v="3"/>
    <n v="41"/>
    <x v="11"/>
    <s v="AyA Agricola"/>
    <n v="29"/>
    <s v="35135aaa6cc23891b40cb3f378c53a17a1127210ce60e125ccf03efcfdaec458"/>
    <s v="776dae374cac039d62ec9a353119108ad2c4887d941bedca3f0ebe3c3de89ab1"/>
    <x v="2"/>
    <n v="5667.8757999999998"/>
    <n v="11775.677720000002"/>
    <n v="32183.005049999996"/>
    <n v="36050.987490000007"/>
    <n v="7385.2506600000006"/>
    <n v="3692.2578299999986"/>
    <n v="39749.798839999996"/>
    <n v="27588.313659999996"/>
    <n v="35255452.915749952"/>
    <n v="34225193.414999902"/>
    <n v="145.54400000000001"/>
    <n v="139.161"/>
    <n v="0"/>
    <n v="0"/>
    <n v="1588.0790900000002"/>
    <n v="964.38481999999999"/>
    <n v="2042.74153"/>
    <n v="2299.4148100000002"/>
    <n v="0"/>
    <n v="0"/>
    <n v="0"/>
    <n v="0"/>
    <n v="0"/>
    <n v="0"/>
    <s v="AyA Agricola"/>
    <s v="Daños Sin Autos"/>
    <s v="Agricola y de Animales"/>
    <x v="49"/>
    <x v="1"/>
    <n v="8810777.3005300015"/>
    <n v="7965231.1104300003"/>
    <n v="299929338.30901009"/>
    <n v="286204877.29896003"/>
    <n v="288421232.45699012"/>
    <n v="276418493.85822004"/>
    <n v="69803.324380000005"/>
    <n v="54036.03168"/>
    <n v="43121.997350000005"/>
    <n v="31120.674730000006"/>
    <n v="5903.5007999999998"/>
    <n v="11835.677720000002"/>
    <n v="8.1197791800643166"/>
    <n v="21.792269628042384"/>
    <n v="-6107.8019200000017"/>
    <n v="-51.867943953887362"/>
    <n v="96.008724179388608"/>
    <n v="99.493058180364173"/>
    <n v="6.432889638078873E-2"/>
    <n v="0.14783849403415861"/>
    <n v="1.8897370400492537E-3"/>
    <n v="1.9651381944792165E-3"/>
    <n v="4.114422448398573E-3"/>
    <n v="4.2600903997544954E-3"/>
    <m/>
    <m/>
    <m/>
    <n v="0"/>
    <m/>
    <n v="0"/>
    <m/>
    <n v="0"/>
    <m/>
    <n v="100.0199065188252"/>
    <n v="130.30014983744002"/>
    <n v="31.354949734476921"/>
    <n v="17.12641137667525"/>
    <n v="64.672758951141532"/>
    <n v="-11.162547918007027"/>
    <n v="77.742537011033406"/>
    <n v="41.940445708445267"/>
    <s v="Grandes"/>
    <n v="2025"/>
    <n v="1"/>
    <d v="2026-05-08T00:00:00"/>
    <n v="1.0458677359317625"/>
    <s v="60 AyA Agricola"/>
    <n v="-51.867943953887362"/>
    <n v="-53.978830790461444"/>
    <n v="100.01990651882518"/>
    <n v="91.247802802356887"/>
    <n v="9.1285183959791428E-5"/>
    <n v="6.593081393300595E-3"/>
    <m/>
    <m/>
    <m/>
    <m/>
    <n v="1.0204744196479418E-4"/>
    <n v="4.7490301554129845E-2"/>
    <x v="49"/>
    <x v="2"/>
  </r>
  <r>
    <n v="2026"/>
    <n v="3"/>
    <n v="41"/>
    <x v="11"/>
    <s v="AyA Pecuario"/>
    <n v="29"/>
    <s v="35135aaa6cc23891b40cb3f378c53a17a1127210ce60e125ccf03efcfdaec458"/>
    <s v="776dae374cac039d62ec9a353119108ad2c4887d941bedca3f0ebe3c3de89ab1"/>
    <x v="2"/>
    <n v="235.625"/>
    <n v="60"/>
    <n v="1711.08215"/>
    <n v="2577.5499999999997"/>
    <n v="491.10501000000005"/>
    <n v="211.69037000000009"/>
    <n v="1989.1775699999996"/>
    <n v="930.22047999999995"/>
    <n v="35255452.915749952"/>
    <n v="34225193.414999902"/>
    <n v="145.54400000000001"/>
    <n v="139.161"/>
    <n v="0"/>
    <n v="0"/>
    <n v="231.26501000000002"/>
    <n v="69.970369999999988"/>
    <n v="185.03439"/>
    <n v="277.83656000000002"/>
    <n v="0"/>
    <n v="0"/>
    <n v="0"/>
    <n v="0"/>
    <n v="0"/>
    <n v="0"/>
    <s v="AyA Pecuario"/>
    <s v="Daños Sin Autos"/>
    <s v="Agricola y de Animales"/>
    <x v="51"/>
    <x v="1"/>
    <n v="8810777.3005300015"/>
    <n v="7965231.1104300003"/>
    <n v="299929338.30901009"/>
    <n v="286204877.29896003"/>
    <n v="288421232.45699012"/>
    <n v="276418493.85822004"/>
    <n v="98274.667159999997"/>
    <n v="107607.70103999999"/>
    <n v="13782.50049"/>
    <n v="5326.5358000000006"/>
    <n v="5903.5007999999998"/>
    <n v="11835.677720000002"/>
    <n v="0.23976168712571805"/>
    <n v="5.5758091121839666E-2"/>
    <n v="175.625"/>
    <n v="292.70833333333337"/>
    <n v="3.9912758206113903"/>
    <n v="0.50694181963582563"/>
    <n v="2.6742816435256656E-3"/>
    <n v="7.5327381174707586E-4"/>
    <n v="7.8560170648341561E-5"/>
    <n v="8.169474833484626E-5"/>
    <n v="2.0964003327352806E-5"/>
    <n v="2.1706217685555825E-5"/>
    <m/>
    <m/>
    <m/>
    <n v="0"/>
    <m/>
    <n v="0"/>
    <m/>
    <n v="0"/>
    <m/>
    <n v="131.99213549487388"/>
    <n v="208.42652944297083"/>
    <n v="352.81728333333348"/>
    <n v="3.5632504446948876"/>
    <n v="230.5184894691854"/>
    <n v="-33.401712863130761"/>
    <n v="124.9848798377426"/>
    <n v="25.184003861838768"/>
    <s v="Grandes"/>
    <n v="2025"/>
    <n v="1"/>
    <d v="2026-05-08T00:00:00"/>
    <n v="1.0458677359317625"/>
    <s v="62 AyA Pecuario"/>
    <n v="292.70833333333337"/>
    <n v="275.48565639943934"/>
    <n v="131.99213549487388"/>
    <n v="121.81785279779409"/>
    <n v="4.8533829762135735E-6"/>
    <n v="5.7485666613370712E-6"/>
    <m/>
    <m/>
    <m/>
    <m/>
    <n v="7.2961214754329935E-6"/>
    <n v="3.1089647255513753E-7"/>
    <x v="51"/>
    <x v="2"/>
  </r>
  <r>
    <n v="2026"/>
    <n v="3"/>
    <n v="74"/>
    <x v="13"/>
    <s v="Diversos"/>
    <n v="46"/>
    <s v="25fc0e7096fc653718202dc30b0c580b8ab87eac11a700cba03a7c021bc35b0c"/>
    <s v="776dae374cac039d62ec9a353119108ad2c4887d941bedca3f0ebe3c3de89ab1"/>
    <x v="2"/>
    <n v="831689.13841000001"/>
    <n v="886991.5729400001"/>
    <n v="1080514.5730699997"/>
    <n v="901336.23402000009"/>
    <n v="123412.25412999999"/>
    <n v="21718.91428999999"/>
    <n v="747519.0589399999"/>
    <n v="704439.63798"/>
    <n v="35255452.915749952"/>
    <n v="34225193.414999902"/>
    <n v="145.54400000000001"/>
    <n v="139.161"/>
    <n v="-264.21143999999998"/>
    <n v="-264.36571000000004"/>
    <n v="83773.820650000009"/>
    <n v="-50945.745270000007"/>
    <n v="-74496.427459999992"/>
    <n v="206347.43703999999"/>
    <n v="0"/>
    <n v="0"/>
    <n v="0"/>
    <n v="0"/>
    <n v="0"/>
    <n v="0"/>
    <s v="Diversos"/>
    <s v="Daños Sin Autos"/>
    <s v="Diversos"/>
    <x v="52"/>
    <x v="1"/>
    <n v="7289032.4006400006"/>
    <n v="8503254.3343199994"/>
    <n v="299929338.30901009"/>
    <n v="286204877.29896003"/>
    <n v="288421232.45699012"/>
    <n v="276418493.85822004"/>
    <n v="9670459.9122499991"/>
    <n v="9643676.3713200018"/>
    <n v="1771524.9683199998"/>
    <n v="2144854.7040200005"/>
    <n v="831689.13841000001"/>
    <n v="886991.5729400001"/>
    <n v="8.6003059415660523"/>
    <n v="9.1976497218206728"/>
    <n v="-55302.434530000086"/>
    <n v="-6.234832011616076"/>
    <n v="100"/>
    <n v="100"/>
    <n v="11.41014462134885"/>
    <n v="10.431201256206249"/>
    <n v="0.27729502658827276"/>
    <n v="0.28835919301954405"/>
    <n v="0.30991490477413436"/>
    <n v="0.3208872027914868"/>
    <m/>
    <m/>
    <m/>
    <n v="0"/>
    <m/>
    <n v="0"/>
    <m/>
    <n v="0"/>
    <m/>
    <n v="468.22478546647483"/>
    <n v="14.838747848256869"/>
    <n v="2.4486043557337323"/>
    <n v="6.9664417006234034"/>
    <n v="-264.43732485611747"/>
    <n v="-136.10242440062825"/>
    <n v="-112.45347395347436"/>
    <n v="-24.689303633136131"/>
    <s v="Grandes"/>
    <n v="2025"/>
    <n v="1"/>
    <d v="2026-05-08T00:00:00"/>
    <n v="1.0458677359317625"/>
    <s v="63 Diversos"/>
    <n v="-6.234832011616076"/>
    <n v="-10.347011608644157"/>
    <n v="468.22478546647483"/>
    <n v="443.30463207208879"/>
    <n v="3.0648154645810627E-3"/>
    <n v="7.3965262288536344E-3"/>
    <m/>
    <m/>
    <m/>
    <m/>
    <n v="2.5513602659964778E-3"/>
    <n v="8.4596760405307881E-3"/>
    <x v="52"/>
    <x v="2"/>
  </r>
  <r>
    <n v="2026"/>
    <n v="3"/>
    <n v="74"/>
    <x v="13"/>
    <s v="Miscelaneos"/>
    <n v="46"/>
    <s v="25fc0e7096fc653718202dc30b0c580b8ab87eac11a700cba03a7c021bc35b0c"/>
    <s v="776dae374cac039d62ec9a353119108ad2c4887d941bedca3f0ebe3c3de89ab1"/>
    <x v="2"/>
    <n v="431093.82242000004"/>
    <n v="449380.34443"/>
    <n v="442313.8567"/>
    <n v="456966.05894000002"/>
    <n v="11398.001399999996"/>
    <n v="-11632.572789999998"/>
    <n v="187030.95334000001"/>
    <n v="115598.71287999999"/>
    <n v="35255452.915749952"/>
    <n v="34225193.414999902"/>
    <n v="145.54400000000001"/>
    <n v="139.161"/>
    <n v="0"/>
    <n v="0"/>
    <n v="-9075.8201199999985"/>
    <n v="-19070.210350000001"/>
    <n v="977.96796999999992"/>
    <n v="69215.621639999998"/>
    <n v="0"/>
    <n v="0"/>
    <n v="0"/>
    <n v="0"/>
    <n v="0"/>
    <n v="0"/>
    <s v="Miscelaneos"/>
    <s v="Daños Sin Autos"/>
    <s v="Diversos"/>
    <x v="53"/>
    <x v="1"/>
    <n v="7289032.4006400006"/>
    <n v="8503254.3343199994"/>
    <n v="299929338.30901009"/>
    <n v="286204877.29896003"/>
    <n v="288421232.45699012"/>
    <n v="276418493.85822004"/>
    <n v="4681296.8725100001"/>
    <n v="4825169.1077200007"/>
    <n v="696171.22916999983"/>
    <n v="802925.30443000002"/>
    <n v="831689.13841000001"/>
    <n v="886991.5729400001"/>
    <n v="9.2088546007734351"/>
    <n v="9.3132558548262399"/>
    <n v="-18286.522009999957"/>
    <n v="-4.0692749998211042"/>
    <n v="51.833527998712739"/>
    <n v="50.663428846397615"/>
    <n v="5.9142805070004707"/>
    <n v="5.2848042262625876"/>
    <n v="0.14373179524567029"/>
    <n v="0.14946674305064744"/>
    <n v="0.15701351726462451"/>
    <n v="0.16257245966346057"/>
    <m/>
    <m/>
    <m/>
    <n v="0"/>
    <m/>
    <n v="0"/>
    <m/>
    <n v="0"/>
    <m/>
    <n v="-197.98349518859962"/>
    <n v="2.6439723343785961"/>
    <n v="-2.5885806831971943"/>
    <n v="1.6372410870223837"/>
    <n v="-52.408390083646886"/>
    <n v="-98.587070451976075"/>
    <n v="-928.02836068342799"/>
    <n v="-27.551887707065319"/>
    <s v="Grandes"/>
    <n v="2025"/>
    <n v="1"/>
    <d v="2026-05-08T00:00:00"/>
    <n v="1.0458677359317625"/>
    <s v="64 Miscelaneos"/>
    <n v="-4.0692749998211042"/>
    <n v="-8.2764275974970083"/>
    <n v="-197.98349518859959"/>
    <n v="-193.68631598651066"/>
    <n v="1.254597005907139E-3"/>
    <n v="8.4803003058186062E-3"/>
    <m/>
    <m/>
    <m/>
    <m/>
    <n v="1.2935073523990274E-3"/>
    <n v="8.6736734617455236E-3"/>
    <x v="53"/>
    <x v="2"/>
  </r>
  <r>
    <n v="2026"/>
    <n v="3"/>
    <n v="48"/>
    <x v="14"/>
    <s v="Tecnicos"/>
    <n v="36"/>
    <s v="76a50887d8f1c2e9301755428990ad81479ee21c25b43215cf524541e0503269"/>
    <s v="776dae374cac039d62ec9a353119108ad2c4887d941bedca3f0ebe3c3de89ab1"/>
    <x v="2"/>
    <n v="430259.34982999996"/>
    <n v="349979.06127000001"/>
    <n v="1151783.94028"/>
    <n v="1099833.91741"/>
    <n v="34406.49929"/>
    <n v="208645.50131000002"/>
    <n v="289227.90783000004"/>
    <n v="447540.36282000004"/>
    <n v="35255452.915749952"/>
    <n v="34225193.414999902"/>
    <n v="145.54400000000001"/>
    <n v="139.161"/>
    <n v="0"/>
    <n v="0"/>
    <n v="614.02629999999999"/>
    <n v="65300.814049999994"/>
    <n v="116182.15995"/>
    <n v="109451.22384000001"/>
    <n v="0"/>
    <n v="0"/>
    <n v="0"/>
    <n v="0"/>
    <n v="0"/>
    <n v="0"/>
    <s v="Tecnicos"/>
    <s v="Daños Sin Autos"/>
    <s v="Diversos"/>
    <x v="54"/>
    <x v="1"/>
    <n v="19464505.3893"/>
    <n v="18106734.740540002"/>
    <n v="299929338.30901009"/>
    <n v="286204877.29896003"/>
    <n v="288421232.45699012"/>
    <n v="276418493.85822004"/>
    <n v="4989163.0397400009"/>
    <n v="4818507.2636000002"/>
    <n v="1075353.7391499998"/>
    <n v="1341929.3995900003"/>
    <n v="785410.03341999999"/>
    <n v="808659.98691999994"/>
    <n v="8.62387832193237"/>
    <n v="7.2632257693957243"/>
    <n v="80280.288559999957"/>
    <n v="22.938597603147958"/>
    <n v="54.781493935909232"/>
    <n v="43.278889388726874"/>
    <n v="2.2104818037992455"/>
    <n v="1.9328667829126351"/>
    <n v="0.14345357218329671"/>
    <n v="0.14917741879289728"/>
    <n v="0.12228270341613488"/>
    <n v="0.12661202815521833"/>
    <m/>
    <m/>
    <m/>
    <n v="0"/>
    <m/>
    <n v="0"/>
    <m/>
    <n v="0"/>
    <m/>
    <n v="-83.509589675322204"/>
    <n v="7.996688347061923"/>
    <n v="59.616566931995763"/>
    <n v="3.1995517416618831"/>
    <n v="-99.059695795629978"/>
    <n v="6.1497129715420318"/>
    <n v="0.52850308538268831"/>
    <n v="59.662022733943317"/>
    <s v="Grandes"/>
    <n v="2025"/>
    <n v="1"/>
    <d v="2026-05-08T00:00:00"/>
    <n v="1.0458677359317625"/>
    <s v="65 Tecnicos"/>
    <n v="22.938597603147958"/>
    <n v="17.546983599816357"/>
    <n v="-83.509589675322189"/>
    <n v="-84.2327956412323"/>
    <n v="3.2669667952711346E-3"/>
    <n v="7.4371277311495064E-3"/>
    <m/>
    <m/>
    <m/>
    <m/>
    <n v="3.1132361600064782E-3"/>
    <n v="5.2754448577214111E-3"/>
    <x v="54"/>
    <x v="2"/>
  </r>
  <r>
    <n v="2026"/>
    <n v="3"/>
    <n v="102"/>
    <x v="36"/>
    <s v="Credito"/>
    <n v="224"/>
    <s v="84a5092e4a5b6fe968fd523fb2fc917dbffae44105f82b6b94c8ed5b9a800223"/>
    <s v="776dae374cac039d62ec9a353119108ad2c4887d941bedca3f0ebe3c3de89ab1"/>
    <x v="2"/>
    <n v="79219.514439999999"/>
    <n v="138797.63574"/>
    <n v="269835.80538000003"/>
    <n v="378840.86043"/>
    <n v="31396.861709999997"/>
    <n v="35151.168609999993"/>
    <n v="187309.45597000001"/>
    <n v="37030.724149999987"/>
    <n v="35255452.915749952"/>
    <n v="34225193.414999902"/>
    <n v="145.54400000000001"/>
    <n v="139.161"/>
    <n v="2215.2936800000002"/>
    <n v="-1712.4140400000001"/>
    <n v="8480.7098100000003"/>
    <n v="5154.1299200000003"/>
    <n v="14053.000400000001"/>
    <n v="22644.295679999999"/>
    <n v="0"/>
    <n v="0"/>
    <n v="0"/>
    <n v="0"/>
    <n v="0"/>
    <n v="0"/>
    <s v="Credito"/>
    <s v="Daños Sin Autos"/>
    <s v="Credito"/>
    <x v="55"/>
    <x v="1"/>
    <n v="79219.514439999999"/>
    <n v="138797.63574"/>
    <n v="299929338.30901009"/>
    <n v="286204877.29896003"/>
    <n v="288421232.45699012"/>
    <n v="276418493.85822004"/>
    <n v="481212.63976000005"/>
    <n v="862800.46577999997"/>
    <n v="231353.01848999999"/>
    <n v="205317.67123000004"/>
    <n v="79219.514439999999"/>
    <n v="138797.63574"/>
    <n v="16.462475815163526"/>
    <n v="16.086875383698636"/>
    <n v="-59578.121299999999"/>
    <n v="-42.924449672618039"/>
    <n v="100"/>
    <n v="100"/>
    <n v="100"/>
    <n v="100"/>
    <n v="2.6412726039618709E-2"/>
    <n v="2.7466602845133241E-2"/>
    <n v="4.8495901624701049E-2"/>
    <n v="5.0212861593548722E-2"/>
    <m/>
    <m/>
    <m/>
    <n v="0"/>
    <m/>
    <n v="0"/>
    <m/>
    <n v="0"/>
    <m/>
    <n v="-10.680461129625007"/>
    <n v="39.632736872907294"/>
    <n v="25.325480814274275"/>
    <n v="13.570975609015923"/>
    <n v="64.542026329053044"/>
    <n v="-37.94021859371869"/>
    <n v="60.348036494754531"/>
    <n v="22.76127282930798"/>
    <s v="Grandes"/>
    <n v="2025"/>
    <n v="1"/>
    <d v="2026-05-08T00:00:00"/>
    <n v="1.0458677359317625"/>
    <s v="66 Credito"/>
    <n v="-42.924449672618039"/>
    <n v="-45.427563766910339"/>
    <n v="-10.680461129625005"/>
    <n v="-14.59767253380247"/>
    <n v="7.6537324885550995E-4"/>
    <n v="2.7101310996484395E-2"/>
    <m/>
    <m/>
    <m/>
    <m/>
    <n v="1.072362878529936E-3"/>
    <n v="2.5878755961064918E-2"/>
    <x v="55"/>
    <x v="2"/>
  </r>
  <r>
    <n v="2026"/>
    <n v="3"/>
    <n v="46"/>
    <x v="10"/>
    <s v="Total General"/>
    <n v="34"/>
    <s v="86e50149658661312a9e0b35558d84f6c6d3da797f552a9657fe0558ca40cdef"/>
    <s v="776dae374cac039d62ec9a353119108ad2c4887d941bedca3f0ebe3c3de89ab1"/>
    <x v="3"/>
    <n v="20762372.77462"/>
    <n v="17809663.19325"/>
    <n v="74924612.85329999"/>
    <n v="67834768.393779993"/>
    <n v="10987159.063080002"/>
    <n v="9253880.6781200003"/>
    <n v="44169893.829920009"/>
    <n v="38165400.494190007"/>
    <n v="35255452.915749952"/>
    <n v="34225193.414999902"/>
    <n v="145.54400000000001"/>
    <n v="139.161"/>
    <n v="48557.560060000003"/>
    <n v="46616.689009999995"/>
    <n v="10987391.13594"/>
    <n v="9253486.0404599998"/>
    <n v="17955153.402589999"/>
    <n v="15901732.37848"/>
    <n v="0"/>
    <n v="0"/>
    <n v="0"/>
    <n v="0"/>
    <n v="0"/>
    <n v="0"/>
    <s v="Total General"/>
    <s v="Totales"/>
    <s v="Total General"/>
    <x v="0"/>
    <x v="1"/>
    <n v="20762372.77462"/>
    <n v="17809663.19325"/>
    <n v="299929338.30901009"/>
    <n v="286204877.29896003"/>
    <n v="288421232.45699012"/>
    <n v="276418493.85822004"/>
    <n v="299929338.30901009"/>
    <n v="286204877.29896003"/>
    <n v="142306587.69164005"/>
    <n v="131621014.33455998"/>
    <n v="20762372.77462"/>
    <n v="17809663.19325"/>
    <n v="6.9224214248854237"/>
    <n v="6.2226973073720968"/>
    <n v="2952709.5813699998"/>
    <n v="16.579255594732967"/>
    <n v="100"/>
    <n v="100"/>
    <n v="100"/>
    <n v="100"/>
    <n v="6.9224214248854237"/>
    <n v="7.1986284080927092"/>
    <n v="6.2226973073720968"/>
    <n v="6.4430071029852627"/>
    <m/>
    <m/>
    <m/>
    <n v="0"/>
    <m/>
    <n v="0"/>
    <m/>
    <n v="0"/>
    <m/>
    <n v="18.730286733199275"/>
    <n v="52.918609940915537"/>
    <n v="51.959885920960545"/>
    <n v="7.7207662985270602"/>
    <n v="18.737858228765504"/>
    <n v="12.913190684110099"/>
    <n v="61.1935241631246"/>
    <n v="58.19168515867397"/>
    <s v="Grandes"/>
    <n v="2025"/>
    <n v="1"/>
    <d v="2026-05-08T00:00:00"/>
    <n v="1.0458677359317625"/>
    <s v="10 Total General"/>
    <n v="16.579255594732967"/>
    <n v="11.466537870462776"/>
    <n v="18.730286733199272"/>
    <n v="13.523233057211167"/>
    <n v="0.21251921804081636"/>
    <n v="4.7919918383712741E-3"/>
    <n v="45403425.04817"/>
    <n v="40556706.06899"/>
    <n v="0.12878412073352363"/>
    <n v="0.11480151854388142"/>
    <n v="0.19201594943216679"/>
    <n v="3.8721961779175939E-3"/>
    <x v="0"/>
    <x v="3"/>
  </r>
  <r>
    <n v="2026"/>
    <n v="3"/>
    <n v="46"/>
    <x v="10"/>
    <s v="Total General Sin Pensiones"/>
    <n v="34"/>
    <s v="86e50149658661312a9e0b35558d84f6c6d3da797f552a9657fe0558ca40cdef"/>
    <s v="776dae374cac039d62ec9a353119108ad2c4887d941bedca3f0ebe3c3de89ab1"/>
    <x v="3"/>
    <n v="20762372.77462"/>
    <n v="17809663.19325"/>
    <n v="74924612.85329999"/>
    <n v="67834768.393779993"/>
    <n v="10987159.063080002"/>
    <n v="9253880.6781200003"/>
    <n v="44169893.829920009"/>
    <n v="38165400.494190007"/>
    <n v="35255452.915749952"/>
    <n v="34225193.414999902"/>
    <n v="145.54400000000001"/>
    <n v="139.161"/>
    <n v="48557.560060000003"/>
    <n v="46616.689009999995"/>
    <n v="10987391.13594"/>
    <n v="9253486.0404599998"/>
    <n v="17955153.402589999"/>
    <n v="15901732.37848"/>
    <n v="0"/>
    <n v="0"/>
    <n v="0"/>
    <n v="0"/>
    <n v="0"/>
    <n v="0"/>
    <s v="Total General Sin Pensiones"/>
    <s v="Totales"/>
    <s v="Total General Sin Pensiones"/>
    <x v="1"/>
    <x v="1"/>
    <n v="20762372.77462"/>
    <n v="17809663.19325"/>
    <n v="299929338.30901009"/>
    <n v="286204877.29896003"/>
    <n v="288421232.45699012"/>
    <n v="276418493.85822004"/>
    <n v="288421232.45699012"/>
    <n v="276418493.85822004"/>
    <n v="133101313.88157998"/>
    <n v="123282522.02188997"/>
    <n v="20762372.77462"/>
    <n v="17809663.19325"/>
    <n v="7.1986284080927092"/>
    <n v="6.4430071029852627"/>
    <n v="2952709.5813699998"/>
    <n v="16.579255594732967"/>
    <n v="100"/>
    <n v="100"/>
    <n v="100"/>
    <n v="100"/>
    <n v="6.9224214248854237"/>
    <n v="7.1986284080927092"/>
    <n v="6.2226973073720968"/>
    <n v="6.4430071029852627"/>
    <m/>
    <m/>
    <m/>
    <n v="0"/>
    <m/>
    <n v="0"/>
    <m/>
    <n v="0"/>
    <m/>
    <n v="18.730286733199275"/>
    <n v="52.918609940915537"/>
    <n v="51.959885920960545"/>
    <n v="8.2547337382824484"/>
    <n v="18.737858228765504"/>
    <n v="12.913190684110099"/>
    <n v="61.1935241631246"/>
    <n v="58.19168515867397"/>
    <s v="Grandes"/>
    <n v="2025"/>
    <n v="1"/>
    <d v="2026-05-08T00:00:00"/>
    <n v="1.0458677359317625"/>
    <s v="11 Total General Sin Pensiones"/>
    <n v="16.579255594732967"/>
    <n v="11.466537870462776"/>
    <n v="18.730286733199272"/>
    <n v="13.523233057211167"/>
    <n v="0.21251921804081636"/>
    <n v="5.1820250957799376E-3"/>
    <m/>
    <m/>
    <m/>
    <m/>
    <n v="0.19201594943216679"/>
    <n v="4.1512340529118548E-3"/>
    <x v="1"/>
    <x v="3"/>
  </r>
  <r>
    <n v="2026"/>
    <n v="3"/>
    <n v="1"/>
    <x v="23"/>
    <s v="Vida Total"/>
    <n v="30"/>
    <s v="624b60c58c9d8bfb6ff1886c2fd605d2adeb6ea4da576068201b6c6958ce93f4"/>
    <s v="776dae374cac039d62ec9a353119108ad2c4887d941bedca3f0ebe3c3de89ab1"/>
    <x v="3"/>
    <n v="12366026.42434"/>
    <n v="14936150.71023"/>
    <n v="34768002.410340004"/>
    <n v="29710936.06521"/>
    <n v="2114536.0285300002"/>
    <n v="2498456.9798900005"/>
    <n v="10500059.003"/>
    <n v="10474966.360810002"/>
    <n v="35255452.915749952"/>
    <n v="34225193.414999902"/>
    <n v="145.54400000000001"/>
    <n v="139.161"/>
    <n v="-30705.702269999998"/>
    <n v="-46387.797009999995"/>
    <n v="1782386.1102"/>
    <n v="2159794.7510000002"/>
    <n v="3866232.8650000002"/>
    <n v="4522960.4734799992"/>
    <n v="1417356.5552000001"/>
    <n v="3111793.33886"/>
    <n v="4752697.3831399996"/>
    <n v="7663479.3023700006"/>
    <n v="6195972.4859999996"/>
    <n v="4160878.0690000001"/>
    <s v="Vida Total"/>
    <s v="Totales"/>
    <s v="Vida Total"/>
    <x v="2"/>
    <x v="1"/>
    <n v="20562971.173730001"/>
    <n v="22498819.590630002"/>
    <n v="299929338.30901009"/>
    <n v="286204877.29896003"/>
    <n v="288421232.45699012"/>
    <n v="276418493.85822004"/>
    <n v="121198789.86534001"/>
    <n v="116547964.87996998"/>
    <n v="53724409.366050005"/>
    <n v="55147073.013400003"/>
    <n v="12366026.42434"/>
    <n v="14936150.71023"/>
    <n v="10.203093973198483"/>
    <n v="12.815453899699056"/>
    <n v="-2570124.2858899999"/>
    <n v="-17.207407288209019"/>
    <n v="100"/>
    <n v="100"/>
    <n v="60.137352330377638"/>
    <n v="66.38637484986279"/>
    <n v="4.1229799305593691"/>
    <n v="4.2874882403756605"/>
    <n v="5.2186918864517455"/>
    <n v="5.4034556450086937"/>
    <n v="1.1694477781294503"/>
    <n v="3.9214066315518208"/>
    <n v="5.1122395635172113"/>
    <n v="-1694436.78366"/>
    <n v="-54.452098810673391"/>
    <n v="-2910781.919230001"/>
    <n v="-37.982511655375852"/>
    <n v="2035094.4169999994"/>
    <n v="48.910215181794591"/>
    <n v="-15.366322272113052"/>
    <n v="17.099559356981217"/>
    <n v="16.727582818100306"/>
    <n v="3.9358944164888969"/>
    <n v="-17.474282712524293"/>
    <n v="-14.519861765997433"/>
    <n v="46.101364621243526"/>
    <n v="47.751793624193184"/>
    <s v="Grandes"/>
    <n v="2025"/>
    <n v="1"/>
    <d v="2026-05-08T00:00:00"/>
    <n v="1.0458677359317625"/>
    <s v="12 Vida Total"/>
    <n v="-17.207407288209019"/>
    <n v="-20.838371939993788"/>
    <n v="-15.366322272113052"/>
    <n v="-19.078029830906985"/>
    <n v="9.8617375568611151E-2"/>
    <n v="1.0410312662591919E-2"/>
    <m/>
    <m/>
    <m/>
    <m/>
    <n v="8.410102565637731E-2"/>
    <n v="1.6423585865531172E-2"/>
    <x v="2"/>
    <x v="3"/>
  </r>
  <r>
    <n v="2026"/>
    <n v="3"/>
    <n v="43"/>
    <x v="0"/>
    <s v="Vida Individual"/>
    <n v="31"/>
    <s v="eb1e33e8a81b697b75855af6bfcdbcbf7cbbde9f94962ceaec1ed8af21f5a50f"/>
    <s v="776dae374cac039d62ec9a353119108ad2c4887d941bedca3f0ebe3c3de89ab1"/>
    <x v="3"/>
    <n v="8152058.3409899995"/>
    <n v="8384435.6694399994"/>
    <n v="36396003.063560002"/>
    <n v="35196899.907140002"/>
    <n v="5016266.3643100001"/>
    <n v="5423518.4118200038"/>
    <n v="21072368.017179992"/>
    <n v="20859562.919920005"/>
    <n v="35255452.915749952"/>
    <n v="34225193.414999902"/>
    <n v="145.54400000000001"/>
    <n v="139.161"/>
    <n v="230.21946"/>
    <n v="454.577"/>
    <n v="5005039.1506899996"/>
    <n v="5285157.47597"/>
    <n v="5144236.9857299998"/>
    <n v="5743917.6678400002"/>
    <n v="984914.15885999997"/>
    <n v="934574.52743999986"/>
    <n v="5107191.3469399996"/>
    <n v="5006193.5659400001"/>
    <n v="2059952.83519"/>
    <n v="2443667.5760599999"/>
    <s v="Vida Individual"/>
    <s v="Vida"/>
    <s v="Vida"/>
    <x v="3"/>
    <x v="1"/>
    <n v="33949921.470059998"/>
    <n v="33699803.03413"/>
    <n v="299929338.30901009"/>
    <n v="286204877.29896003"/>
    <n v="288421232.45699012"/>
    <n v="276418493.85822004"/>
    <n v="85473069.007720008"/>
    <n v="77996017.203430012"/>
    <n v="38897096.515840001"/>
    <n v="40640024.39702002"/>
    <n v="9837604.9296899997"/>
    <n v="9801535.5701599997"/>
    <n v="9.5375753270936112"/>
    <n v="10.749825401432522"/>
    <n v="-232377.32844999991"/>
    <n v="-2.7715321294309647"/>
    <n v="82.866291127294588"/>
    <n v="85.54206235771619"/>
    <n v="24.012009418576106"/>
    <n v="24.879776481033232"/>
    <n v="2.7179929735953761"/>
    <n v="2.8264418231433943"/>
    <n v="2.9295222878685951"/>
    <n v="3.0332397635233934"/>
    <n v="1.1523093417542332"/>
    <n v="5.9752052970962266"/>
    <n v="2.4100606882431506"/>
    <n v="50339.631420000107"/>
    <n v="5.3863688707513901"/>
    <n v="100997.78099999949"/>
    <n v="2.01745656994059"/>
    <n v="-383714.74086999986"/>
    <n v="-15.702411597598509"/>
    <n v="-7.5090009212919639"/>
    <n v="61.533739756097184"/>
    <n v="64.685551009567746"/>
    <n v="12.896248855662618"/>
    <n v="-5.3000942082352953"/>
    <n v="-10.440272942413365"/>
    <n v="97.294101429888798"/>
    <n v="92.013113376631722"/>
    <s v="Grandes"/>
    <n v="2025"/>
    <n v="1"/>
    <d v="2026-05-08T00:00:00"/>
    <n v="1.0458677359317625"/>
    <s v="13 Vida Individual"/>
    <n v="-2.7715321294309647"/>
    <n v="-7.0355987375896145"/>
    <n v="-7.5090009212919693"/>
    <n v="-11.565300371076178"/>
    <n v="0.103235102809587"/>
    <n v="9.0965343119984807E-3"/>
    <m/>
    <m/>
    <m/>
    <m/>
    <n v="9.962982571866684E-2"/>
    <n v="1.1555874616128389E-2"/>
    <x v="3"/>
    <x v="3"/>
  </r>
  <r>
    <n v="2026"/>
    <n v="3"/>
    <n v="41"/>
    <x v="11"/>
    <s v="Vida Gpo y Col"/>
    <n v="29"/>
    <s v="35135aaa6cc23891b40cb3f378c53a17a1127210ce60e125ccf03efcfdaec458"/>
    <s v="776dae374cac039d62ec9a353119108ad2c4887d941bedca3f0ebe3c3de89ab1"/>
    <x v="3"/>
    <n v="2350563.1145600001"/>
    <n v="2008237.12628"/>
    <n v="9336628.4204300009"/>
    <n v="7436610.3023500005"/>
    <n v="790663.62725999998"/>
    <n v="709944.47862999991"/>
    <n v="2890734.9590400006"/>
    <n v="2691672.9525699997"/>
    <n v="35255452.915749952"/>
    <n v="34225193.414999902"/>
    <n v="145.54400000000001"/>
    <n v="139.161"/>
    <n v="17869.595550000002"/>
    <n v="4974.1485099999991"/>
    <n v="657095.40913000004"/>
    <n v="613926.24035999994"/>
    <n v="1664574.9281500001"/>
    <n v="1483649.0646899999"/>
    <n v="2350563.1145600001"/>
    <n v="2008237.12628"/>
    <n v="0"/>
    <n v="0"/>
    <n v="0"/>
    <n v="0"/>
    <s v="Vida Gpo y Col"/>
    <s v="Vida"/>
    <s v="Vida"/>
    <x v="4"/>
    <x v="1"/>
    <n v="8810777.3005300015"/>
    <n v="7965231.1104300003"/>
    <n v="299929338.30901009"/>
    <n v="286204877.29896003"/>
    <n v="288421232.45699012"/>
    <n v="276418493.85822004"/>
    <n v="35725720.857619993"/>
    <n v="38551947.676540002"/>
    <n v="14827312.85021"/>
    <n v="14507048.616379999"/>
    <n v="2783867.29996"/>
    <n v="2445807.10231"/>
    <n v="6.5794700796321228"/>
    <n v="5.2091716432321045"/>
    <n v="342325.98828000017"/>
    <n v="17.046093999572399"/>
    <n v="84.435170979370113"/>
    <n v="82.109383212734684"/>
    <n v="26.678271784472464"/>
    <n v="25.212540583415489"/>
    <n v="0.78370563140384453"/>
    <n v="0.81497575422451607"/>
    <n v="0.70167816329078936"/>
    <n v="0.72652053712081233"/>
    <n v="6.5794700796321228"/>
    <m/>
    <m/>
    <n v="342325.98828000017"/>
    <n v="17.046093999572399"/>
    <n v="0"/>
    <m/>
    <n v="0"/>
    <m/>
    <n v="11.369783280203283"/>
    <n v="33.637200480277407"/>
    <n v="35.351626027603643"/>
    <n v="5.332480910381558"/>
    <n v="7.0316539564567515"/>
    <n v="12.19465355830649"/>
    <n v="39.475267710555542"/>
    <n v="41.379478137458086"/>
    <s v="Grandes"/>
    <n v="2025"/>
    <n v="1"/>
    <d v="2026-05-08T00:00:00"/>
    <n v="1.0458677359317625"/>
    <s v="14 Vida Gpo y Col"/>
    <n v="17.046093999572399"/>
    <n v="11.912902538575931"/>
    <n v="11.369783280203279"/>
    <n v="6.4855329732339904"/>
    <n v="2.6482792442751382E-2"/>
    <n v="4.3289426528774332E-3"/>
    <m/>
    <m/>
    <m/>
    <m/>
    <n v="2.1050382002832956E-2"/>
    <n v="2.7135469208653461E-3"/>
    <x v="4"/>
    <x v="3"/>
  </r>
  <r>
    <n v="2026"/>
    <n v="3"/>
    <n v="908"/>
    <x v="37"/>
    <s v="Pensiones Total"/>
    <n v="38"/>
    <s v="aea92132c4cbeb263e6ac2bf6c183b5d81737f179f21efdc5863739672f0f470"/>
    <s v="776dae374cac039d62ec9a353119108ad2c4887d941bedca3f0ebe3c3de89ab1"/>
    <x v="3"/>
    <n v="104488.23758"/>
    <n v="429.28158000000002"/>
    <n v="121393.91660000001"/>
    <n v="6736.8339300000016"/>
    <n v="211250.44334"/>
    <n v="200895.80880000003"/>
    <n v="819250.62763999985"/>
    <n v="801401.51777999999"/>
    <n v="35255452.915749952"/>
    <n v="34225193.414999902"/>
    <n v="145.54400000000001"/>
    <n v="139.161"/>
    <n v="0"/>
    <n v="0"/>
    <n v="211250.44334"/>
    <n v="200895.8088"/>
    <n v="-23696.333469999998"/>
    <n v="9174.1799800000008"/>
    <n v="0"/>
    <n v="0"/>
    <n v="0"/>
    <n v="0"/>
    <n v="104488.49355"/>
    <n v="429.28157999999996"/>
    <s v="Pensiones Total"/>
    <s v="Totales"/>
    <s v="Pensiones Total"/>
    <x v="5"/>
    <x v="1"/>
    <n v="104488.23758"/>
    <n v="429.28158000000002"/>
    <n v="299929338.30901009"/>
    <n v="286204877.29896003"/>
    <n v="288421232.45699012"/>
    <n v="276418493.85822004"/>
    <n v="11508105.852019999"/>
    <n v="9786383.4407400005"/>
    <n v="9205273.81006"/>
    <n v="8338492.3126700008"/>
    <n v="104488.23758"/>
    <n v="429.28158000000002"/>
    <n v="0.90795339323073176"/>
    <n v="4.3865191119830038E-3"/>
    <n v="104058.95600000001"/>
    <n v="24240.256476879345"/>
    <n v="100"/>
    <n v="100"/>
    <n v="100"/>
    <n v="100"/>
    <n v="3.4837618143360234E-2"/>
    <n v="3.6227651026205732E-2"/>
    <n v="1.4999100785818785E-4"/>
    <n v="1.5530132373132248E-4"/>
    <m/>
    <m/>
    <n v="0.9079556174890353"/>
    <n v="0"/>
    <m/>
    <n v="0"/>
    <m/>
    <n v="104059.21197"/>
    <n v="24240.316104408674"/>
    <n v="5.1542312414831981"/>
    <n v="202.17629106650304"/>
    <n v="46798.143260654237"/>
    <n v="2.2948849507239486"/>
    <n v="5.1542312414832203"/>
    <n v="-358.29374965020031"/>
    <n v="-891.49000037261885"/>
    <n v="2189.7958099575017"/>
    <s v="Grandes"/>
    <n v="2025"/>
    <n v="1"/>
    <d v="2026-05-08T00:00:00"/>
    <n v="1.0458677359317625"/>
    <s v="15 Pensiones Total"/>
    <n v="24240.256476879345"/>
    <n v="23172.786453436809"/>
    <n v="5.1542312414832061"/>
    <n v="0.54257113859756356"/>
    <n v="3.4432664044933809E-4"/>
    <n v="8.2437936427919972E-5"/>
    <m/>
    <m/>
    <m/>
    <m/>
    <n v="1.9069565561521081E-5"/>
    <n v="1.9241549919792161E-9"/>
    <x v="5"/>
    <x v="3"/>
  </r>
  <r>
    <n v="2026"/>
    <n v="3"/>
    <n v="908"/>
    <x v="37"/>
    <s v="Pensiones IMSS"/>
    <n v="38"/>
    <s v="aea92132c4cbeb263e6ac2bf6c183b5d81737f179f21efdc5863739672f0f470"/>
    <s v="776dae374cac039d62ec9a353119108ad2c4887d941bedca3f0ebe3c3de89ab1"/>
    <x v="3"/>
    <n v="104488.23757999999"/>
    <n v="429.28157999999996"/>
    <n v="121393.9166"/>
    <n v="6736.8339299999998"/>
    <n v="211250.44334"/>
    <n v="200895.80880000003"/>
    <n v="819250.62763999985"/>
    <n v="801401.51777999999"/>
    <n v="35255452.915749952"/>
    <n v="34225193.414999902"/>
    <n v="145.54400000000001"/>
    <n v="139.161"/>
    <n v="0"/>
    <n v="0"/>
    <n v="211250.44334"/>
    <n v="200895.80880000003"/>
    <n v="-23696.333470000001"/>
    <n v="9174.179979999999"/>
    <n v="0"/>
    <n v="0"/>
    <n v="0"/>
    <n v="0"/>
    <n v="104488.49355"/>
    <n v="429.28157999999996"/>
    <s v="Pensiones IMSS"/>
    <s v="Pensiones"/>
    <s v="Pensiones IMSS"/>
    <x v="6"/>
    <x v="1"/>
    <n v="104488.23758"/>
    <n v="429.28158000000002"/>
    <n v="299929338.30901009"/>
    <n v="286204877.29896003"/>
    <n v="288421232.45699012"/>
    <n v="276418493.85822004"/>
    <n v="7303597.7622900009"/>
    <n v="6457965.6279800003"/>
    <n v="7120152.6646500006"/>
    <n v="6531492.9097600011"/>
    <n v="104488.23758"/>
    <n v="429.28158000000002"/>
    <n v="1.4306406374060543"/>
    <n v="6.6473190588082426E-3"/>
    <n v="104058.95599999999"/>
    <n v="24240.256476879345"/>
    <n v="99.999999999999986"/>
    <n v="99.999999999999986"/>
    <n v="99.999999999999986"/>
    <n v="99.999999999999986"/>
    <n v="3.4837618143360234E-2"/>
    <n v="3.6227651026205725E-2"/>
    <n v="1.4999100785818782E-4"/>
    <n v="1.5530132373132245E-4"/>
    <m/>
    <m/>
    <n v="1.4306441421171343"/>
    <n v="0"/>
    <m/>
    <n v="0"/>
    <m/>
    <n v="104059.21197"/>
    <n v="24240.316104408674"/>
    <n v="5.1542312414831981"/>
    <n v="202.17629106650304"/>
    <n v="46798.143260654237"/>
    <n v="2.9669369926407927"/>
    <n v="5.1542312414831981"/>
    <n v="-358.29374965020037"/>
    <n v="-891.49000037261885"/>
    <n v="2189.7958099575026"/>
    <s v="Grandes"/>
    <n v="2025"/>
    <n v="1"/>
    <d v="2026-05-08T00:00:00"/>
    <n v="1.0458677359317625"/>
    <s v="16 Pensiones IMSS"/>
    <n v="24240.256476879345"/>
    <n v="23172.786453436809"/>
    <n v="5.1542312414832061"/>
    <n v="0.54257113859756356"/>
    <n v="3.4432664044933804E-4"/>
    <n v="2.0467326333976015E-4"/>
    <m/>
    <m/>
    <m/>
    <m/>
    <n v="1.9069565561521077E-5"/>
    <n v="4.4186850669595297E-9"/>
    <x v="6"/>
    <x v="3"/>
  </r>
  <r>
    <n v="2026"/>
    <n v="3"/>
    <n v="908"/>
    <x v="37"/>
    <s v="IMSS Incapacidad Permanente RT"/>
    <n v="38"/>
    <s v="aea92132c4cbeb263e6ac2bf6c183b5d81737f179f21efdc5863739672f0f470"/>
    <s v="776dae374cac039d62ec9a353119108ad2c4887d941bedca3f0ebe3c3de89ab1"/>
    <x v="3"/>
    <n v="5380.3049199999996"/>
    <n v="165.78351999999998"/>
    <n v="6311.6867499999998"/>
    <n v="671.69785999999999"/>
    <n v="17772.77432"/>
    <n v="17024.600480000001"/>
    <n v="69423.85388000001"/>
    <n v="67668.935580000005"/>
    <n v="35255452.915749952"/>
    <n v="34225193.414999902"/>
    <n v="145.54400000000001"/>
    <n v="139.161"/>
    <n v="0"/>
    <n v="0"/>
    <n v="17772.77432"/>
    <n v="17024.600480000001"/>
    <n v="-5849.3039600000002"/>
    <n v="-1448.6228500000002"/>
    <n v="0"/>
    <n v="0"/>
    <n v="0"/>
    <n v="0"/>
    <n v="5380.3049199999996"/>
    <n v="165.78351999999998"/>
    <s v="IMSS Incapacidad Permanente RT"/>
    <s v="Pensiones"/>
    <s v="Pensiones IMSS"/>
    <x v="7"/>
    <x v="1"/>
    <n v="104488.23758"/>
    <n v="429.28158000000002"/>
    <n v="299929338.30901009"/>
    <n v="286204877.29896003"/>
    <n v="288421232.45699012"/>
    <n v="276418493.85822004"/>
    <n v="1142362.4620400001"/>
    <n v="1100171.92824"/>
    <n v="849143.97302999999"/>
    <n v="758132.96249000006"/>
    <n v="104488.23758"/>
    <n v="429.28158000000002"/>
    <n v="0.47098054240963033"/>
    <n v="1.5068873850036526E-2"/>
    <n v="5214.5213999999996"/>
    <n v="3145.3798302750479"/>
    <n v="5.1491967369826117"/>
    <n v="38.618829161036906"/>
    <n v="5.1491967369826117"/>
    <n v="38.618829161036906"/>
    <n v="1.7938574966803677E-3"/>
    <n v="1.8654330245268334E-3"/>
    <n v="5.792477108167101E-5"/>
    <n v="5.9975552896628289E-5"/>
    <m/>
    <m/>
    <n v="0.47098054240963033"/>
    <n v="0"/>
    <m/>
    <n v="0"/>
    <m/>
    <n v="5214.5213999999996"/>
    <n v="3145.3798302750479"/>
    <n v="4.3946631280947335"/>
    <n v="330.3302430673391"/>
    <n v="10269.175416229553"/>
    <n v="2.093022489058177"/>
    <n v="4.3946631280947335"/>
    <n v="303.78377022010932"/>
    <n v="-303.84425978779188"/>
    <n v="-1175.2265594871708"/>
    <s v="Grandes"/>
    <n v="2025"/>
    <n v="1"/>
    <d v="2026-05-08T00:00:00"/>
    <n v="1.0458677359317625"/>
    <s v="17 IMSS Incapacidad Permanente RT"/>
    <n v="3145.3798302750479"/>
    <n v="3003.049954384282"/>
    <n v="4.3946631280947361"/>
    <n v="-0.18368523904255571"/>
    <n v="1.7902724906365704E-5"/>
    <n v="2.2182267132846959E-5"/>
    <m/>
    <m/>
    <m/>
    <m/>
    <n v="1.9013362229048455E-6"/>
    <n v="2.2707095910831459E-8"/>
    <x v="7"/>
    <x v="3"/>
  </r>
  <r>
    <n v="2026"/>
    <n v="3"/>
    <n v="908"/>
    <x v="37"/>
    <s v="IMSS Invalidez (invalidez y vida)"/>
    <n v="38"/>
    <s v="aea92132c4cbeb263e6ac2bf6c183b5d81737f179f21efdc5863739672f0f470"/>
    <s v="776dae374cac039d62ec9a353119108ad2c4887d941bedca3f0ebe3c3de89ab1"/>
    <x v="3"/>
    <n v="2591.1287200000002"/>
    <n v="0"/>
    <n v="7218.8534899999995"/>
    <n v="2765.8786500000001"/>
    <n v="29873.007229999996"/>
    <n v="29930.60756"/>
    <n v="119017.44316000001"/>
    <n v="120741.14061"/>
    <n v="35255452.915749952"/>
    <n v="34225193.414999902"/>
    <n v="145.54400000000001"/>
    <n v="139.161"/>
    <n v="0"/>
    <n v="0"/>
    <n v="29873.007229999999"/>
    <n v="29930.60756"/>
    <n v="7740.1702500000001"/>
    <n v="8823.7645099999991"/>
    <n v="0"/>
    <n v="0"/>
    <n v="0"/>
    <n v="0"/>
    <n v="2591.1287200000002"/>
    <n v="0"/>
    <s v="IMSS Invalidez (invalidez y vida)"/>
    <s v="Pensiones"/>
    <s v="Pensiones IMSS"/>
    <x v="8"/>
    <x v="1"/>
    <n v="104488.23758"/>
    <n v="429.28158000000002"/>
    <n v="299929338.30901009"/>
    <n v="286204877.29896003"/>
    <n v="288421232.45699012"/>
    <n v="276418493.85822004"/>
    <n v="2211947.01933"/>
    <n v="1850080.4134500001"/>
    <n v="1655863.37931"/>
    <n v="1422755.5678000001"/>
    <n v="104488.23758"/>
    <n v="429.28158000000002"/>
    <n v="0.11714244045433124"/>
    <m/>
    <m/>
    <m/>
    <n v="2.4798281414366259"/>
    <m/>
    <n v="2.4798281414366259"/>
    <m/>
    <n v="8.6391305852527892E-4"/>
    <n v="8.9838348512930434E-4"/>
    <m/>
    <m/>
    <m/>
    <m/>
    <n v="0.11714244045433124"/>
    <n v="0"/>
    <m/>
    <n v="0"/>
    <m/>
    <n v="2591.1287200000002"/>
    <m/>
    <n v="-0.19244624381424824"/>
    <n v="1152.8955315658727"/>
    <m/>
    <n v="1.8040743942563733"/>
    <n v="-0.19244624381423714"/>
    <n v="-12.280407741751931"/>
    <n v="385.94767640931411"/>
    <n v="339.20451442328897"/>
    <s v="Grandes"/>
    <n v="2025"/>
    <n v="1"/>
    <d v="2026-05-08T00:00:00"/>
    <n v="1.0458677359317625"/>
    <s v="18 IMSS Invalidez (invalidez y vida)"/>
    <m/>
    <m/>
    <n v="-0.19244624381425274"/>
    <n v="-4.5696216383735182"/>
    <n v="2.0475849529577486E-5"/>
    <n v="1.372235135559654E-6"/>
    <m/>
    <m/>
    <m/>
    <m/>
    <n v="7.8292124756868412E-6"/>
    <m/>
    <x v="8"/>
    <x v="3"/>
  </r>
  <r>
    <n v="2026"/>
    <n v="3"/>
    <n v="906"/>
    <x v="5"/>
    <s v="IMSS Jubilacion (retiro, cesantia y vejez)"/>
    <n v="256"/>
    <s v="51e8ea280b44e16934d4d611901f3d3afc41789840acdff81942c2f65009cd52"/>
    <s v="776dae374cac039d62ec9a353119108ad2c4887d941bedca3f0ebe3c3de89ab1"/>
    <x v="3"/>
    <n v="28420.971170000001"/>
    <n v="15479.430319999999"/>
    <n v="310775.14905999997"/>
    <n v="101604.15719"/>
    <n v="14837.314550000001"/>
    <n v="8685.0962199999994"/>
    <n v="59426.667370000003"/>
    <n v="33395.024079999996"/>
    <n v="35255452.915749952"/>
    <n v="34225193.414999902"/>
    <n v="145.54400000000001"/>
    <n v="139.161"/>
    <n v="0"/>
    <n v="0"/>
    <n v="14837.314550000001"/>
    <n v="8685.0962200000013"/>
    <n v="-1919.3982100000001"/>
    <n v="855.41468000000009"/>
    <n v="0"/>
    <n v="0"/>
    <n v="0"/>
    <n v="0"/>
    <n v="28420.971170000001"/>
    <n v="15479.430319999999"/>
    <s v="IMSS Jubilacion (retiro, cesantia y vejez)"/>
    <s v="Pensiones"/>
    <s v="Pensiones IMSS"/>
    <x v="9"/>
    <x v="1"/>
    <n v="2686426.6724699996"/>
    <n v="2157088.1196399997"/>
    <n v="299929338.30901009"/>
    <n v="286204877.29896003"/>
    <n v="288421232.45699012"/>
    <n v="276418493.85822004"/>
    <n v="360311.84038000001"/>
    <n v="227008.95954000001"/>
    <n v="124382.66107999998"/>
    <n v="94860.240460000001"/>
    <n v="2686426.6724699996"/>
    <n v="2157088.1196399997"/>
    <n v="7.8878815472802817"/>
    <n v="6.8188631635362622"/>
    <n v="12941.540850000001"/>
    <n v="83.604761819167521"/>
    <n v="1.0579470290871074"/>
    <n v="0.71760769432930682"/>
    <n v="1.0579470290871074"/>
    <n v="0.71760769432930682"/>
    <n v="9.475888997800724E-3"/>
    <n v="9.8539802107801434E-3"/>
    <n v="5.4085138122334318E-3"/>
    <n v="5.599998069571884E-3"/>
    <m/>
    <m/>
    <n v="7.8878815472802817"/>
    <n v="0"/>
    <m/>
    <n v="0"/>
    <m/>
    <n v="12941.540850000001"/>
    <n v="83.604761819167521"/>
    <n v="70.836501682418927"/>
    <n v="52.205515642835088"/>
    <n v="56.107337547031896"/>
    <n v="11.928764364075626"/>
    <n v="70.836501682418884"/>
    <n v="-324.3821920381352"/>
    <n v="-773.01908862361608"/>
    <n v="1015.3082970238481"/>
    <s v="Grandes"/>
    <n v="2025"/>
    <n v="1"/>
    <d v="2026-05-08T00:00:00"/>
    <n v="1.0458677359317625"/>
    <s v="19 IMSS Jubilacion (retiro, cesantia y vejez)"/>
    <n v="83.604761819167521"/>
    <n v="75.552563207807736"/>
    <n v="70.836501682418913"/>
    <n v="63.344269847105338"/>
    <n v="8.8149526770414817E-4"/>
    <n v="6.2218675303924772E-3"/>
    <m/>
    <m/>
    <m/>
    <m/>
    <n v="2.8760500214049337E-4"/>
    <n v="4.6496894843031759E-3"/>
    <x v="9"/>
    <x v="3"/>
  </r>
  <r>
    <n v="2026"/>
    <n v="3"/>
    <n v="908"/>
    <x v="37"/>
    <s v="IMSS Muerte (invalidez y vida)"/>
    <n v="38"/>
    <s v="aea92132c4cbeb263e6ac2bf6c183b5d81737f179f21efdc5863739672f0f470"/>
    <s v="776dae374cac039d62ec9a353119108ad2c4887d941bedca3f0ebe3c3de89ab1"/>
    <x v="3"/>
    <n v="53832.23977"/>
    <n v="263.49806000000001"/>
    <n v="65178.812190000004"/>
    <n v="3299.257419999999"/>
    <n v="144311.47258999999"/>
    <n v="136836.12477000002"/>
    <n v="559342.38961000007"/>
    <n v="544596.45857999986"/>
    <n v="35255452.915749952"/>
    <n v="34225193.414999902"/>
    <n v="145.54400000000001"/>
    <n v="139.161"/>
    <n v="0"/>
    <n v="0"/>
    <n v="144311.47258999999"/>
    <n v="136836.12477000002"/>
    <n v="-19566.836309999999"/>
    <n v="3763.3177700000001"/>
    <n v="0"/>
    <n v="0"/>
    <n v="0"/>
    <n v="0"/>
    <n v="53832.495739999998"/>
    <n v="263.49806000000001"/>
    <s v="IMSS Muerte (invalidez y vida)"/>
    <s v="Pensiones"/>
    <s v="Pensiones IMSS"/>
    <x v="10"/>
    <x v="1"/>
    <n v="104488.23758"/>
    <n v="429.28158000000002"/>
    <n v="299929338.30901009"/>
    <n v="286204877.29896003"/>
    <n v="288421232.45699012"/>
    <n v="276418493.85822004"/>
    <n v="3393174.3508299999"/>
    <n v="3096033.7736200001"/>
    <n v="4082023.8365700003"/>
    <n v="3860595.3994000005"/>
    <n v="104488.23758"/>
    <n v="429.28158000000002"/>
    <n v="1.5864861101768075"/>
    <n v="8.5108264078110514E-3"/>
    <n v="53568.741710000002"/>
    <n v="20329.842925598768"/>
    <n v="51.519904074163449"/>
    <n v="61.381170838963087"/>
    <n v="51.519904074163449"/>
    <n v="61.381170838963087"/>
    <n v="1.7948307449182552E-2"/>
    <n v="1.8664451057023881E-2"/>
    <n v="9.2066236776516832E-5"/>
    <n v="9.532577083469417E-5"/>
    <m/>
    <m/>
    <n v="1.586493653850475"/>
    <n v="0"/>
    <m/>
    <n v="0"/>
    <m/>
    <n v="53568.99768"/>
    <n v="20329.940068628966"/>
    <n v="5.4629929286325929"/>
    <n v="268.07629258335794"/>
    <n v="51930.600464382929"/>
    <n v="3.5352922561878155"/>
    <n v="5.4629929286325929"/>
    <n v="-619.93579883104053"/>
    <n v="-737.53094421425146"/>
    <n v="3636.0502389889875"/>
    <s v="Grandes"/>
    <n v="2025"/>
    <n v="1"/>
    <d v="2026-05-08T00:00:00"/>
    <n v="1.0458677359317625"/>
    <s v="20 IMSS Muerte (invalidez y vida)"/>
    <n v="20329.842925598768"/>
    <n v="19433.868598975223"/>
    <n v="5.4629929286325885"/>
    <n v="0.83779172581102768"/>
    <n v="1.8487583281303458E-4"/>
    <n v="2.5169381777839371E-4"/>
    <m/>
    <m/>
    <m/>
    <m/>
    <n v="9.3390168629293894E-6"/>
    <n v="7.2434166143893977E-9"/>
    <x v="10"/>
    <x v="3"/>
  </r>
  <r>
    <n v="2026"/>
    <n v="3"/>
    <n v="908"/>
    <x v="37"/>
    <s v="IMSS Muerte (riesgos de trabajo)"/>
    <n v="38"/>
    <s v="aea92132c4cbeb263e6ac2bf6c183b5d81737f179f21efdc5863739672f0f470"/>
    <s v="776dae374cac039d62ec9a353119108ad2c4887d941bedca3f0ebe3c3de89ab1"/>
    <x v="3"/>
    <n v="6217.7439400000003"/>
    <n v="0"/>
    <n v="6217.7439400000003"/>
    <n v="0"/>
    <n v="17502.519689999997"/>
    <n v="17104.475989999999"/>
    <n v="69676.271479999981"/>
    <n v="68394.983010000011"/>
    <n v="35255452.915749952"/>
    <n v="34225193.414999902"/>
    <n v="145.54400000000001"/>
    <n v="139.161"/>
    <n v="0"/>
    <n v="0"/>
    <n v="17502.519690000001"/>
    <n v="17104.475989999999"/>
    <n v="-4001.0326400000004"/>
    <n v="-1964.27945"/>
    <n v="0"/>
    <n v="0"/>
    <n v="0"/>
    <n v="0"/>
    <n v="6217.7439400000003"/>
    <n v="0"/>
    <s v="IMSS Muerte (riesgos de trabajo)"/>
    <s v="Pensiones"/>
    <s v="Pensiones IMSS"/>
    <x v="11"/>
    <x v="1"/>
    <n v="104488.23758"/>
    <n v="429.28158000000002"/>
    <n v="299929338.30901009"/>
    <n v="286204877.29896003"/>
    <n v="288421232.45699012"/>
    <n v="276418493.85822004"/>
    <n v="195802.08970999997"/>
    <n v="184670.55313000001"/>
    <n v="408738.81466000003"/>
    <n v="395148.73960999993"/>
    <n v="104488.23758"/>
    <n v="429.28158000000002"/>
    <n v="3.1755248114098391"/>
    <m/>
    <m/>
    <m/>
    <n v="5.950664002002588"/>
    <m/>
    <n v="5.950664002002588"/>
    <m/>
    <n v="2.0730696020120599E-3"/>
    <n v="2.1557857883875457E-3"/>
    <m/>
    <m/>
    <m/>
    <m/>
    <n v="3.1755248114098391"/>
    <n v="0"/>
    <m/>
    <n v="0"/>
    <m/>
    <n v="6217.7439400000003"/>
    <m/>
    <n v="2.3271318000780195"/>
    <n v="281.49309233213609"/>
    <m/>
    <n v="4.2820791816796415"/>
    <n v="2.3271318000780417"/>
    <n v="103.6895839846006"/>
    <n v="-437.4500601424736"/>
    <n v="-870.77610011141735"/>
    <s v="Grandes"/>
    <n v="2025"/>
    <n v="1"/>
    <d v="2026-05-08T00:00:00"/>
    <n v="1.0458677359317625"/>
    <s v="21 IMSS Muerte (riesgos de trabajo)"/>
    <m/>
    <m/>
    <n v="2.3271318000780123"/>
    <n v="-2.1605425958427964"/>
    <n v="1.7636261700731966E-5"/>
    <n v="1.0083957827879493E-3"/>
    <m/>
    <m/>
    <m/>
    <m/>
    <n v="0"/>
    <m/>
    <x v="11"/>
    <x v="3"/>
  </r>
  <r>
    <n v="2026"/>
    <n v="3"/>
    <n v="908"/>
    <x v="37"/>
    <s v="Pensiones ISSSTE"/>
    <n v="38"/>
    <s v="aea92132c4cbeb263e6ac2bf6c183b5d81737f179f21efdc5863739672f0f470"/>
    <s v="776dae374cac039d62ec9a353119108ad2c4887d941bedca3f0ebe3c3de89ab1"/>
    <x v="3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Pensiones ISSSTE"/>
    <s v="Pensiones"/>
    <s v="Pensiones ISSSTE"/>
    <x v="12"/>
    <x v="1"/>
    <n v="104488.23758"/>
    <n v="429.28158000000002"/>
    <n v="299929338.30901009"/>
    <n v="286204877.29896003"/>
    <n v="288421232.45699012"/>
    <n v="276418493.85822004"/>
    <n v="4204508.0897300001"/>
    <n v="3328417.8127600001"/>
    <n v="2085121.1454100001"/>
    <n v="1806999.4029100002"/>
    <n v="104488.23758"/>
    <n v="429.2815800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22 Pensiones ISSSTE"/>
    <m/>
    <m/>
    <m/>
    <m/>
    <n v="0"/>
    <m/>
    <m/>
    <m/>
    <m/>
    <m/>
    <m/>
    <m/>
    <x v="12"/>
    <x v="3"/>
  </r>
  <r>
    <n v="2026"/>
    <n v="3"/>
    <n v="908"/>
    <x v="37"/>
    <s v="ISSSTE Incapacidad Permanente RT"/>
    <n v="38"/>
    <s v="aea92132c4cbeb263e6ac2bf6c183b5d81737f179f21efdc5863739672f0f470"/>
    <s v="776dae374cac039d62ec9a353119108ad2c4887d941bedca3f0ebe3c3de89ab1"/>
    <x v="3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ISSSTE Incapacidad Permanente RT"/>
    <s v="Pensiones"/>
    <s v="Pensiones ISSSTE"/>
    <x v="13"/>
    <x v="1"/>
    <n v="104488.23758"/>
    <n v="429.28158000000002"/>
    <n v="299929338.30901009"/>
    <n v="286204877.29896003"/>
    <n v="288421232.45699012"/>
    <n v="276418493.85822004"/>
    <n v="146450.51886000001"/>
    <n v="138406.70837000001"/>
    <n v="210180.78429000001"/>
    <n v="185449.53398000001"/>
    <n v="104488.23758"/>
    <n v="429.2815800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23 ISSSTE Incapacidad Permanente RT"/>
    <m/>
    <m/>
    <m/>
    <m/>
    <n v="0"/>
    <m/>
    <m/>
    <m/>
    <m/>
    <m/>
    <m/>
    <m/>
    <x v="13"/>
    <x v="3"/>
  </r>
  <r>
    <n v="2026"/>
    <n v="3"/>
    <n v="908"/>
    <x v="37"/>
    <s v="ISSSTE Invalidez (invalidez y vida)"/>
    <n v="38"/>
    <s v="aea92132c4cbeb263e6ac2bf6c183b5d81737f179f21efdc5863739672f0f470"/>
    <s v="776dae374cac039d62ec9a353119108ad2c4887d941bedca3f0ebe3c3de89ab1"/>
    <x v="3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ISSSTE Invalidez (invalidez y vida)"/>
    <s v="Pensiones"/>
    <s v="Pensiones ISSSTE"/>
    <x v="14"/>
    <x v="1"/>
    <n v="104488.23758"/>
    <n v="429.28158000000002"/>
    <n v="299929338.30901009"/>
    <n v="286204877.29896003"/>
    <n v="288421232.45699012"/>
    <n v="276418493.85822004"/>
    <n v="60235.091029999996"/>
    <n v="74372.272590000008"/>
    <n v="58559.927790000002"/>
    <n v="51710.822740000003"/>
    <n v="104488.23758"/>
    <n v="429.2815800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24 ISSSTE Invalidez (invalidez y vida)"/>
    <m/>
    <m/>
    <m/>
    <m/>
    <n v="0"/>
    <m/>
    <m/>
    <m/>
    <m/>
    <m/>
    <m/>
    <m/>
    <x v="14"/>
    <x v="3"/>
  </r>
  <r>
    <n v="2026"/>
    <n v="3"/>
    <n v="908"/>
    <x v="37"/>
    <s v="ISSSTE Jubilacion (retiro, cesantia y vejez)"/>
    <n v="38"/>
    <s v="aea92132c4cbeb263e6ac2bf6c183b5d81737f179f21efdc5863739672f0f470"/>
    <s v="776dae374cac039d62ec9a353119108ad2c4887d941bedca3f0ebe3c3de89ab1"/>
    <x v="3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ISSSTE Jubilacion (retiro, cesantia y vejez)"/>
    <s v="Pensiones"/>
    <s v="Pensiones ISSSTE"/>
    <x v="15"/>
    <x v="1"/>
    <n v="104488.23758"/>
    <n v="429.28158000000002"/>
    <n v="299929338.30901009"/>
    <n v="286204877.29896003"/>
    <n v="288421232.45699012"/>
    <n v="276418493.85822004"/>
    <n v="3375739.4031599998"/>
    <n v="2542363.67429"/>
    <n v="1155738.2438699999"/>
    <n v="976072.96418000001"/>
    <n v="104488.23758"/>
    <n v="429.2815800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25 ISSSTE Jubilacion (retiro, cesantia y vejez)"/>
    <m/>
    <m/>
    <m/>
    <m/>
    <n v="0"/>
    <m/>
    <m/>
    <m/>
    <m/>
    <m/>
    <m/>
    <m/>
    <x v="15"/>
    <x v="3"/>
  </r>
  <r>
    <n v="2026"/>
    <n v="3"/>
    <n v="908"/>
    <x v="37"/>
    <s v="ISSSTE Muerte (invalidez y vida)"/>
    <n v="38"/>
    <s v="aea92132c4cbeb263e6ac2bf6c183b5d81737f179f21efdc5863739672f0f470"/>
    <s v="776dae374cac039d62ec9a353119108ad2c4887d941bedca3f0ebe3c3de89ab1"/>
    <x v="3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ISSSTE Muerte (invalidez y vida)"/>
    <s v="Pensiones"/>
    <s v="Pensiones ISSSTE"/>
    <x v="16"/>
    <x v="1"/>
    <n v="104488.23758"/>
    <n v="429.28158000000002"/>
    <n v="299929338.30901009"/>
    <n v="286204877.29896003"/>
    <n v="288421232.45699012"/>
    <n v="276418493.85822004"/>
    <n v="585433.62116999994"/>
    <n v="536672.61428999994"/>
    <n v="506769.47954000003"/>
    <n v="448587.36247000005"/>
    <n v="104488.23758"/>
    <n v="429.2815800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26 ISSSTE Muerte (invalidez y vida)"/>
    <m/>
    <m/>
    <m/>
    <m/>
    <n v="0"/>
    <m/>
    <m/>
    <m/>
    <m/>
    <m/>
    <m/>
    <m/>
    <x v="16"/>
    <x v="3"/>
  </r>
  <r>
    <n v="2026"/>
    <n v="3"/>
    <n v="908"/>
    <x v="37"/>
    <s v="ISSSTE Muerte (riesgos de trabajo)"/>
    <n v="38"/>
    <s v="aea92132c4cbeb263e6ac2bf6c183b5d81737f179f21efdc5863739672f0f470"/>
    <s v="776dae374cac039d62ec9a353119108ad2c4887d941bedca3f0ebe3c3de89ab1"/>
    <x v="3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ISSSTE Muerte (riesgos de trabajo)"/>
    <s v="Pensiones"/>
    <s v="Pensiones ISSSTE"/>
    <x v="17"/>
    <x v="1"/>
    <n v="104488.23758"/>
    <n v="429.28158000000002"/>
    <n v="299929338.30901009"/>
    <n v="286204877.29896003"/>
    <n v="288421232.45699012"/>
    <n v="276418493.85822004"/>
    <n v="36649.45551"/>
    <n v="36602.54322"/>
    <n v="153872.70992000002"/>
    <n v="145178.71953999999"/>
    <n v="104488.23758"/>
    <n v="429.2815800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27 ISSSTE Muerte (riesgos de trabajo)"/>
    <m/>
    <m/>
    <m/>
    <m/>
    <n v="0"/>
    <m/>
    <m/>
    <m/>
    <m/>
    <m/>
    <m/>
    <m/>
    <x v="17"/>
    <x v="3"/>
  </r>
  <r>
    <n v="2026"/>
    <n v="3"/>
    <n v="38"/>
    <x v="33"/>
    <s v="Accidentes y Enfermedades Total"/>
    <n v="26"/>
    <s v="5f9c4ab08cac7457e9111a30e4664920607ea2c115a1433d7be98e97e64244ca"/>
    <s v="776dae374cac039d62ec9a353119108ad2c4887d941bedca3f0ebe3c3de89ab1"/>
    <x v="3"/>
    <n v="5176274.1059300005"/>
    <n v="4829703.6088900007"/>
    <n v="16198472.90024"/>
    <n v="15395438.668719999"/>
    <n v="2979283.4644399998"/>
    <n v="2813669.0786600001"/>
    <n v="12544153.065410005"/>
    <n v="11127464.098849999"/>
    <n v="35255452.915749952"/>
    <n v="34225193.414999902"/>
    <n v="145.54400000000001"/>
    <n v="139.161"/>
    <n v="3459.3697299999999"/>
    <n v="2894.83439"/>
    <n v="2492791.4587900001"/>
    <n v="2441354.7045500004"/>
    <n v="3893489.9984599999"/>
    <n v="3509812.2270399998"/>
    <n v="0"/>
    <n v="0"/>
    <n v="0"/>
    <n v="0"/>
    <n v="0"/>
    <n v="0"/>
    <s v="Accidentes y Enfermedades Total"/>
    <s v="Totales"/>
    <s v="Accidentes y Enfermedades Total"/>
    <x v="18"/>
    <x v="1"/>
    <n v="12322993.422950001"/>
    <n v="11775468.25543"/>
    <n v="299929338.30901009"/>
    <n v="286204877.29896003"/>
    <n v="288421232.45699012"/>
    <n v="276418493.85822004"/>
    <n v="62046993.437230021"/>
    <n v="55650266.202029996"/>
    <n v="35517726.305569991"/>
    <n v="30168381.219329994"/>
    <n v="5176274.1059300005"/>
    <n v="4829703.6088900007"/>
    <n v="8.3425059284566139"/>
    <n v="8.6786711699751482"/>
    <n v="346570.49703999981"/>
    <n v="7.1758129505518742"/>
    <n v="100"/>
    <n v="100"/>
    <n v="42.005005831536444"/>
    <n v="41.014960119848212"/>
    <n v="1.7258312024804348"/>
    <n v="1.7946924579146217"/>
    <n v="1.6874987087816307"/>
    <n v="1.7472432981880153"/>
    <m/>
    <m/>
    <m/>
    <n v="0"/>
    <m/>
    <n v="0"/>
    <m/>
    <n v="0"/>
    <m/>
    <n v="5.886064819636605"/>
    <n v="57.556524315953396"/>
    <n v="58.257593146728503"/>
    <n v="8.3881593061681432"/>
    <n v="2.1068939365564532"/>
    <n v="10.931575440535024"/>
    <n v="64.024601572778636"/>
    <n v="69.55798620055856"/>
    <s v="Grandes"/>
    <n v="2025"/>
    <n v="1"/>
    <d v="2026-05-08T00:00:00"/>
    <n v="1.0458677359317625"/>
    <s v="28 Accidentes y Enfermedades Total"/>
    <n v="7.1758129505518742"/>
    <n v="2.4754940499900209"/>
    <n v="5.886064819636605"/>
    <n v="1.2423093110361794"/>
    <n v="4.5946007101226392E-2"/>
    <n v="6.9597405166333757E-3"/>
    <m/>
    <m/>
    <m/>
    <m/>
    <n v="4.3578976428996344E-2"/>
    <n v="7.5319333276557803E-3"/>
    <x v="18"/>
    <x v="3"/>
  </r>
  <r>
    <n v="2026"/>
    <n v="3"/>
    <n v="18"/>
    <x v="24"/>
    <s v="Accidentes Personales"/>
    <n v="5"/>
    <s v="ef2d127de37b942baad06145e54b0c619a1f22327b2ebbcfbec78f5564afe39d"/>
    <s v="776dae374cac039d62ec9a353119108ad2c4887d941bedca3f0ebe3c3de89ab1"/>
    <x v="3"/>
    <n v="161738.6911"/>
    <n v="159300.05145"/>
    <n v="726414.07681999996"/>
    <n v="695482.56656000006"/>
    <n v="8663.7048300000006"/>
    <n v="-2660.95489"/>
    <n v="37266.641779999998"/>
    <n v="9897.185190000002"/>
    <n v="35255452.915749952"/>
    <n v="34225193.414999902"/>
    <n v="145.54400000000001"/>
    <n v="139.161"/>
    <n v="0"/>
    <n v="0"/>
    <n v="10258.678669999999"/>
    <n v="214.95508999999998"/>
    <n v="162855.98043999998"/>
    <n v="164436.05366999999"/>
    <n v="0"/>
    <n v="0"/>
    <n v="0"/>
    <n v="0"/>
    <n v="0"/>
    <n v="0"/>
    <s v="Accidentes Personales"/>
    <s v="Accidentes y Enfermedades"/>
    <s v="Accidentes Personales"/>
    <x v="19"/>
    <x v="1"/>
    <n v="4826645.6226300001"/>
    <n v="5268679.1510399999"/>
    <n v="299929338.30901009"/>
    <n v="286204877.29896003"/>
    <n v="288421232.45699012"/>
    <n v="276418493.85822004"/>
    <n v="1868441.4574600002"/>
    <n v="1845344.210459999"/>
    <n v="356127.37222000014"/>
    <n v="376409.51678000001"/>
    <n v="246107.73402"/>
    <n v="232911.57709000001"/>
    <n v="8.6563424534516091"/>
    <n v="8.6325386097095897"/>
    <n v="2438.6396499999973"/>
    <n v="1.5308467434898665"/>
    <n v="65.718654370632763"/>
    <n v="68.395076552353785"/>
    <n v="3.3509543427360615"/>
    <n v="3.0235291784384954"/>
    <n v="5.3925598613285525E-2"/>
    <n v="5.6077248447414067E-2"/>
    <n v="5.5659446810754555E-2"/>
    <n v="5.7630026568232379E-2"/>
    <m/>
    <m/>
    <m/>
    <n v="0"/>
    <m/>
    <n v="0"/>
    <m/>
    <n v="0"/>
    <m/>
    <n v="-425.5863097325938"/>
    <n v="5.3566062462094459"/>
    <n v="-1.6704042878700527"/>
    <n v="2.4327545439691551"/>
    <n v="4672.4753435706034"/>
    <n v="-0.96090437269371609"/>
    <n v="6.2992336187368574"/>
    <n v="0.13072260322628795"/>
    <s v="Grandes"/>
    <n v="2025"/>
    <n v="1"/>
    <d v="2026-05-08T00:00:00"/>
    <n v="1.0458677359317625"/>
    <s v="29 Accidentes Personales"/>
    <n v="1.5308467434898665"/>
    <n v="-2.9219056527868337"/>
    <n v="-425.58630973259375"/>
    <n v="-411.30734656665663"/>
    <n v="2.0604304206668783E-3"/>
    <n v="7.4932264671428639E-3"/>
    <m/>
    <m/>
    <m/>
    <m/>
    <n v="1.9686622139891267E-3"/>
    <n v="7.4520722848126766E-3"/>
    <x v="19"/>
    <x v="3"/>
  </r>
  <r>
    <n v="2026"/>
    <n v="3"/>
    <n v="79"/>
    <x v="1"/>
    <s v="AP Individual"/>
    <n v="51"/>
    <s v="031b4af5197ec30a926f48cf40e11a7dbc470048a21e4003b7a3c07c5dab1baa"/>
    <s v="776dae374cac039d62ec9a353119108ad2c4887d941bedca3f0ebe3c3de89ab1"/>
    <x v="3"/>
    <n v="134442.75615999999"/>
    <n v="144114.86397999999"/>
    <n v="553396.80332999991"/>
    <n v="556145.95292999991"/>
    <n v="24457.93089"/>
    <n v="3974.3127200000004"/>
    <n v="-4676.8493900000021"/>
    <n v="1996.1959800000004"/>
    <n v="35255452.915749952"/>
    <n v="34225193.414999902"/>
    <n v="145.54400000000001"/>
    <n v="139.161"/>
    <n v="0"/>
    <n v="0"/>
    <n v="24457.93089"/>
    <n v="3974.3127200000004"/>
    <n v="140438.82024999999"/>
    <n v="145522.44236000002"/>
    <n v="0"/>
    <n v="0"/>
    <n v="0"/>
    <n v="0"/>
    <n v="0"/>
    <n v="0"/>
    <s v="AP Individual"/>
    <s v="Accidentes y Enfermedades"/>
    <s v="Accidentes Personales"/>
    <x v="20"/>
    <x v="1"/>
    <n v="29465273.395770002"/>
    <n v="25064503.866439998"/>
    <n v="299929338.30901009"/>
    <n v="286204877.29896003"/>
    <n v="288421232.45699012"/>
    <n v="276418493.85822004"/>
    <n v="934068.18382999999"/>
    <n v="999040.19241000025"/>
    <n v="84015.655269999988"/>
    <n v="109316.45723999999"/>
    <n v="149056.40378999998"/>
    <n v="161330.76297000001"/>
    <n v="14.393248639380754"/>
    <n v="14.42533194108532"/>
    <n v="-9672.1078200000047"/>
    <n v="-6.7113880920307345"/>
    <n v="90.195894132405996"/>
    <n v="89.328818216026548"/>
    <n v="0.45627527141594559"/>
    <n v="0.57497592909852857"/>
    <n v="4.4824810042919778E-2"/>
    <n v="4.6613335299455917E-2"/>
    <n v="5.0353741466628618E-2"/>
    <n v="5.2136476821235796E-2"/>
    <m/>
    <m/>
    <m/>
    <n v="0"/>
    <m/>
    <n v="0"/>
    <m/>
    <n v="0"/>
    <m/>
    <n v="515.40026196026156"/>
    <n v="18.19207786910637"/>
    <n v="2.7577396322918837"/>
    <n v="29.111158880329953"/>
    <n v="515.40026196026156"/>
    <n v="-3.4933595310501553"/>
    <n v="17.415363392017671"/>
    <n v="2.7310651577494593"/>
    <s v="Grandes"/>
    <n v="2025"/>
    <n v="1"/>
    <d v="2026-05-08T00:00:00"/>
    <n v="1.0458677359317625"/>
    <s v="30 AP Individual"/>
    <n v="-6.7113880920307345"/>
    <n v="-10.802667772461167"/>
    <n v="515.40026196026156"/>
    <n v="488.41117362895039"/>
    <n v="1.5696771919295823E-3"/>
    <n v="2.0716560639503594E-2"/>
    <m/>
    <m/>
    <m/>
    <m/>
    <n v="1.5742501331294132E-3"/>
    <n v="2.0809020161049636E-2"/>
    <x v="20"/>
    <x v="3"/>
  </r>
  <r>
    <n v="2026"/>
    <n v="3"/>
    <n v="91"/>
    <x v="32"/>
    <s v="AP Gpo y Col"/>
    <n v="218"/>
    <s v="5966abd0cbfc86f98a186531b2b4ee5f6e910120ce13222f98207203dfc9a9a2"/>
    <s v="776dae374cac039d62ec9a353119108ad2c4887d941bedca3f0ebe3c3de89ab1"/>
    <x v="3"/>
    <n v="75831.485260000001"/>
    <n v="8271.7459699999999"/>
    <n v="158772.58848000001"/>
    <n v="84270.663510000013"/>
    <n v="18292.22406"/>
    <n v="8586.7647099999995"/>
    <n v="61682.316040000005"/>
    <n v="47377.153380000003"/>
    <n v="35255452.915749952"/>
    <n v="34225193.414999902"/>
    <n v="145.54400000000001"/>
    <n v="139.161"/>
    <n v="0"/>
    <n v="0"/>
    <n v="18292.22406"/>
    <n v="8586.7647100000013"/>
    <n v="31669.454760000001"/>
    <n v="12368.85759"/>
    <n v="0"/>
    <n v="0"/>
    <n v="0"/>
    <n v="0"/>
    <n v="0"/>
    <n v="0"/>
    <s v="AP Gpo y Col"/>
    <s v="Accidentes y Enfermedades"/>
    <s v="Accidentes Personales"/>
    <x v="21"/>
    <x v="1"/>
    <n v="3072737.3879"/>
    <n v="2926330.4537199996"/>
    <n v="299929338.30901009"/>
    <n v="286204877.29896003"/>
    <n v="288421232.45699012"/>
    <n v="276418493.85822004"/>
    <n v="934373.2736299996"/>
    <n v="846304.01804999996"/>
    <n v="272111.73791999999"/>
    <n v="267093.05953999993"/>
    <n v="75900.244980000003"/>
    <n v="8282.7649799999999"/>
    <n v="8.1157592367125364"/>
    <n v="0.97739651396896743"/>
    <n v="67559.739289999998"/>
    <n v="816.75307166136304"/>
    <n v="99.909407775932578"/>
    <n v="99.866964594231433"/>
    <n v="2.4678804494849946"/>
    <n v="0.28266616162521291"/>
    <n v="2.5283116912648482E-2"/>
    <n v="2.6291921927525958E-2"/>
    <n v="2.8901485006349527E-3"/>
    <n v="2.9924719777406519E-3"/>
    <m/>
    <m/>
    <m/>
    <n v="0"/>
    <m/>
    <n v="0"/>
    <m/>
    <n v="0"/>
    <m/>
    <n v="113.02812733062532"/>
    <n v="24.1222020078893"/>
    <n v="103.80837058031656"/>
    <n v="6.7223208376912647"/>
    <n v="113.02812733062528"/>
    <n v="156.04187395288784"/>
    <n v="57.759832616707797"/>
    <n v="69.422455934347951"/>
    <s v="Grandes"/>
    <n v="2025"/>
    <n v="1"/>
    <d v="2026-05-08T00:00:00"/>
    <n v="1.0458677359317625"/>
    <s v="31 AP Gpo y Col"/>
    <n v="816.75307166136304"/>
    <n v="776.54780826050489"/>
    <n v="113.02812733062532"/>
    <n v="103.68553308592006"/>
    <n v="4.5034902504137241E-4"/>
    <n v="6.5865547988284839E-3"/>
    <m/>
    <m/>
    <m/>
    <m/>
    <n v="2.3854008565665012E-4"/>
    <n v="9.5530394551868988E-5"/>
    <x v="21"/>
    <x v="3"/>
  </r>
  <r>
    <n v="2026"/>
    <n v="3"/>
    <n v="38"/>
    <x v="33"/>
    <s v="Gastos Medicos"/>
    <n v="26"/>
    <s v="5f9c4ab08cac7457e9111a30e4664920607ea2c115a1433d7be98e97e64244ca"/>
    <s v="776dae374cac039d62ec9a353119108ad2c4887d941bedca3f0ebe3c3de89ab1"/>
    <x v="3"/>
    <n v="5122799.5334799998"/>
    <n v="4800660.7530699996"/>
    <n v="16108552.450720001"/>
    <n v="15333855.498749999"/>
    <n v="2975125.4578299997"/>
    <n v="2810353.3336599995"/>
    <n v="12523071.010350004"/>
    <n v="11108568.564410003"/>
    <n v="35255452.915749952"/>
    <n v="34225193.414999902"/>
    <n v="145.54400000000001"/>
    <n v="139.161"/>
    <n v="3459.3697299999999"/>
    <n v="2894.83439"/>
    <n v="2488896.55553"/>
    <n v="2438383.7122199996"/>
    <n v="3856133.8632899998"/>
    <n v="3486543.72554"/>
    <n v="0"/>
    <n v="0"/>
    <n v="0"/>
    <n v="0"/>
    <n v="0"/>
    <n v="0"/>
    <s v="Gastos Medicos"/>
    <s v="Accidentes y Enfermedades"/>
    <s v="Gastos Medicos"/>
    <x v="22"/>
    <x v="1"/>
    <n v="12322993.422950001"/>
    <n v="11775468.25543"/>
    <n v="299929338.30901009"/>
    <n v="286204877.29896003"/>
    <n v="288421232.45699012"/>
    <n v="276418493.85822004"/>
    <n v="58270019.802700005"/>
    <n v="52140391.075669996"/>
    <n v="34338123.082540013"/>
    <n v="28893520.681470007"/>
    <n v="5176274.1059300005"/>
    <n v="4829703.6088900007"/>
    <n v="8.7914841128003687"/>
    <n v="9.2071820982372863"/>
    <n v="322138.78041000012"/>
    <n v="6.7103008727287028"/>
    <n v="98.966929274693172"/>
    <n v="99.398661736373597"/>
    <n v="41.571064413127409"/>
    <n v="40.768321470836455"/>
    <n v="1.7080021455593988"/>
    <n v="1.776152015522616"/>
    <n v="1.6773511333475253"/>
    <n v="1.7367364556773628"/>
    <m/>
    <m/>
    <m/>
    <n v="0"/>
    <m/>
    <n v="0"/>
    <m/>
    <n v="0"/>
    <m/>
    <n v="5.8630394333872848"/>
    <n v="58.076163987798083"/>
    <n v="58.540969216847735"/>
    <n v="8.6642052353256567"/>
    <n v="2.0715707317455534"/>
    <n v="10.600473329579629"/>
    <n v="64.543831821401241"/>
    <n v="69.936989298544944"/>
    <s v="Grandes"/>
    <n v="2025"/>
    <n v="1"/>
    <d v="2026-05-08T00:00:00"/>
    <n v="1.0458677359317625"/>
    <s v="32 Gastos Medicos"/>
    <n v="6.7103008727287028"/>
    <n v="2.0303975412919706"/>
    <n v="5.8630394333872955"/>
    <n v="1.2202937296598257"/>
    <n v="4.5690953082391683E-2"/>
    <n v="7.7290192905621283E-3"/>
    <m/>
    <m/>
    <m/>
    <m/>
    <n v="4.3404656517086443E-2"/>
    <n v="8.4772202190101162E-3"/>
    <x v="22"/>
    <x v="3"/>
  </r>
  <r>
    <n v="2026"/>
    <n v="3"/>
    <n v="34"/>
    <x v="2"/>
    <s v="GMM. Individual"/>
    <n v="23"/>
    <s v="535fa30d7e25dd8a49f1536779734ec8286108d115da5045d77f3b4185d8f790"/>
    <s v="776dae374cac039d62ec9a353119108ad2c4887d941bedca3f0ebe3c3de89ab1"/>
    <x v="3"/>
    <n v="2004287.05923"/>
    <n v="1773686.4987699999"/>
    <n v="6127405.1167100007"/>
    <n v="5500180.4353599995"/>
    <n v="1094198.6570299999"/>
    <n v="873706.22456"/>
    <n v="4392411.7142700013"/>
    <n v="3627534.3574599996"/>
    <n v="35255452.915749952"/>
    <n v="34225193.414999902"/>
    <n v="145.54400000000001"/>
    <n v="139.161"/>
    <n v="0"/>
    <n v="0"/>
    <n v="1094198.6570299999"/>
    <n v="873706.22455999989"/>
    <n v="1670300.9980799998"/>
    <n v="1502916.19897"/>
    <n v="0"/>
    <n v="0"/>
    <n v="0"/>
    <n v="0"/>
    <n v="0"/>
    <n v="0"/>
    <s v="GMM. Individual"/>
    <s v="Accidentes y Enfermedades"/>
    <s v="Gastos Medicos"/>
    <x v="23"/>
    <x v="1"/>
    <n v="29241829.257259998"/>
    <n v="28972049.40374"/>
    <n v="299929338.30901009"/>
    <n v="286204877.29896003"/>
    <n v="288421232.45699012"/>
    <n v="276418493.85822004"/>
    <n v="24720621.761749998"/>
    <n v="21907998.164389998"/>
    <n v="16007111.755169999"/>
    <n v="14079798.808590002"/>
    <n v="12635385.201270001"/>
    <n v="12587633.36767"/>
    <n v="8.1077534317167377"/>
    <n v="8.0960683192543357"/>
    <n v="230600.56046000007"/>
    <n v="13.001201769304483"/>
    <n v="15.862492732145167"/>
    <n v="14.090706703656666"/>
    <n v="6.8541781076585231"/>
    <n v="6.122060866502026"/>
    <n v="0.66825308605356593"/>
    <n v="0.69491661281521044"/>
    <n v="0.61972616103158384"/>
    <n v="0.64166708747054935"/>
    <m/>
    <m/>
    <m/>
    <n v="0"/>
    <m/>
    <n v="0"/>
    <m/>
    <n v="0"/>
    <m/>
    <n v="25.236449766743995"/>
    <n v="54.592911329296577"/>
    <n v="49.25933783483665"/>
    <n v="6.8357032409459757"/>
    <n v="25.236449766744016"/>
    <n v="11.137334152410784"/>
    <n v="65.509070418312277"/>
    <n v="58.134061310855564"/>
    <s v="Grandes"/>
    <n v="2025"/>
    <n v="1"/>
    <d v="2026-05-08T00:00:00"/>
    <n v="1.0458677359317625"/>
    <s v="33 GMM. Individual"/>
    <n v="13.001201769304483"/>
    <n v="8.0454037227105282"/>
    <n v="25.236449766743995"/>
    <n v="19.74406080628442"/>
    <n v="1.7380020989526575E-2"/>
    <n v="6.5735665709514548E-3"/>
    <m/>
    <m/>
    <m/>
    <m/>
    <n v="1.5569042149788166E-2"/>
    <n v="6.5546322230033731E-3"/>
    <x v="23"/>
    <x v="3"/>
  </r>
  <r>
    <n v="2026"/>
    <n v="3"/>
    <n v="23"/>
    <x v="28"/>
    <s v="GMM. Gpo y Col"/>
    <n v="17"/>
    <s v="4523540f1504cd17100c4835e85b7eefd49911580f8efff0599a8f283be6b9e3"/>
    <s v="776dae374cac039d62ec9a353119108ad2c4887d941bedca3f0ebe3c3de89ab1"/>
    <x v="3"/>
    <n v="2217244.9421700002"/>
    <n v="1899012.6195499999"/>
    <n v="5580964.4094099998"/>
    <n v="5335872.5026199985"/>
    <n v="1009685.60429"/>
    <n v="892579.07608000049"/>
    <n v="4349551.6115200017"/>
    <n v="3717833.9698800016"/>
    <n v="35255452.915749952"/>
    <n v="34225193.414999902"/>
    <n v="145.54400000000001"/>
    <n v="139.161"/>
    <n v="0"/>
    <n v="0"/>
    <n v="912821.54203000001"/>
    <n v="783534.99427999987"/>
    <n v="1297688.5098599999"/>
    <n v="1293357.8758699999"/>
    <n v="0"/>
    <n v="0"/>
    <n v="0"/>
    <n v="0"/>
    <n v="0"/>
    <n v="0"/>
    <s v="GMM. Gpo y Col"/>
    <s v="Accidentes y Enfermedades"/>
    <s v="Gastos Medicos"/>
    <x v="24"/>
    <x v="1"/>
    <n v="6886205.7375499997"/>
    <n v="7196469.1106400006"/>
    <n v="299929338.30901009"/>
    <n v="286204877.29896003"/>
    <n v="288421232.45699012"/>
    <n v="276418493.85822004"/>
    <n v="33549398.04095"/>
    <n v="30232392.911280002"/>
    <n v="18331408.022360004"/>
    <n v="14814107.762880005"/>
    <n v="2742367.8214400001"/>
    <n v="2375636.2455700003"/>
    <n v="6.608896348791883"/>
    <n v="6.281383763180254"/>
    <n v="318232.32262000022"/>
    <n v="16.757778191880067"/>
    <n v="80.851478960460483"/>
    <n v="79.937011530751363"/>
    <n v="32.198354604474247"/>
    <n v="26.38811603793733"/>
    <n v="0.73925577093282724"/>
    <n v="0.76875232911316249"/>
    <n v="0.66351511458218615"/>
    <n v="0.68700635512616515"/>
    <m/>
    <m/>
    <m/>
    <n v="0"/>
    <m/>
    <n v="0"/>
    <m/>
    <n v="0"/>
    <m/>
    <n v="13.120017189323342"/>
    <n v="45.537846770408173"/>
    <n v="47.002271964443857"/>
    <n v="5.5079544520443884"/>
    <n v="16.500417810796453"/>
    <n v="0.3348364803583026"/>
    <n v="70.342114852236691"/>
    <n v="60.581453045464414"/>
    <s v="Grandes"/>
    <n v="2025"/>
    <n v="1"/>
    <d v="2026-05-08T00:00:00"/>
    <n v="1.0458677359317625"/>
    <s v="34 GMM. Gpo y Col"/>
    <n v="16.757778191880067"/>
    <n v="11.63723115319231"/>
    <n v="13.120017189323343"/>
    <n v="8.1590083554349508"/>
    <n v="1.5830074351184328E-2"/>
    <n v="4.3677510949074686E-3"/>
    <m/>
    <m/>
    <m/>
    <m/>
    <n v="1.5103945202435711E-2"/>
    <n v="3.9455781980344525E-3"/>
    <x v="24"/>
    <x v="3"/>
  </r>
  <r>
    <n v="2026"/>
    <n v="3"/>
    <n v="714"/>
    <x v="38"/>
    <s v="Salud"/>
    <n v="250"/>
    <s v="1e472b39b105d349bcd069c4a711b44a2fffb8e274714bb07ecfff69a9a7f67b"/>
    <s v="776dae374cac039d62ec9a353119108ad2c4887d941bedca3f0ebe3c3de89ab1"/>
    <x v="3"/>
    <n v="56484.400320000001"/>
    <n v="61759.857479999999"/>
    <n v="191454.34292000002"/>
    <n v="194602.24129000001"/>
    <n v="14651.26993"/>
    <n v="15784.576090000002"/>
    <n v="71688.787149999989"/>
    <n v="69010.195230000012"/>
    <n v="35255452.915749952"/>
    <n v="34225193.414999902"/>
    <n v="145.54400000000001"/>
    <n v="139.161"/>
    <n v="65.120019999999997"/>
    <n v="34.488210000000002"/>
    <n v="14651.26993"/>
    <n v="15784.57609"/>
    <n v="55085.495820000004"/>
    <n v="60053.969270000001"/>
    <n v="0"/>
    <n v="0"/>
    <n v="0"/>
    <n v="0"/>
    <n v="0"/>
    <n v="0"/>
    <s v="Salud"/>
    <s v="Accidentes y Enfermedades"/>
    <s v="Salud"/>
    <x v="25"/>
    <x v="1"/>
    <n v="214062.72141"/>
    <n v="179414.37324000002"/>
    <n v="299929338.30901009"/>
    <n v="286204877.29896003"/>
    <n v="288421232.45699012"/>
    <n v="276418493.85822004"/>
    <n v="1908532.17707"/>
    <n v="1664530.9158999999"/>
    <n v="823475.85080999997"/>
    <n v="898451.02107999986"/>
    <n v="214062.72141"/>
    <n v="179414.37324000002"/>
    <n v="2.9595728591128854"/>
    <n v="3.7103460734826239"/>
    <n v="-5275.4571599999981"/>
    <n v="-8.5418868748335051"/>
    <n v="26.386845849639524"/>
    <n v="34.423026630862367"/>
    <n v="26.386845849639524"/>
    <n v="34.423026630862367"/>
    <n v="1.8832569243961542E-2"/>
    <n v="1.9583995199945293E-2"/>
    <n v="2.1578897628459253E-2"/>
    <n v="2.2342881844829719E-2"/>
    <m/>
    <m/>
    <m/>
    <n v="0"/>
    <m/>
    <n v="0"/>
    <m/>
    <n v="0"/>
    <m/>
    <n v="-7.1798327274559153"/>
    <n v="25.938612868325485"/>
    <n v="25.557986585561014"/>
    <n v="1.779198493263463"/>
    <n v="-7.1798327274559037"/>
    <n v="-8.2733473080887627"/>
    <n v="26.59732786625937"/>
    <n v="26.283984692224493"/>
    <s v="Grandes"/>
    <n v="2025"/>
    <n v="1"/>
    <d v="2026-05-08T00:00:00"/>
    <n v="1.0458677359317625"/>
    <s v="35 Salud"/>
    <n v="-8.5418868748335051"/>
    <n v="-12.552887919726722"/>
    <n v="-7.1798327274559179"/>
    <n v="-11.250568228065003"/>
    <n v="5.4304888204817264E-4"/>
    <n v="8.7590715083976178E-4"/>
    <m/>
    <m/>
    <m/>
    <m/>
    <m/>
    <m/>
    <x v="25"/>
    <x v="3"/>
  </r>
  <r>
    <n v="2026"/>
    <n v="3"/>
    <n v="707"/>
    <x v="26"/>
    <s v="Salud Individual"/>
    <n v="9"/>
    <s v="19581e27de7ced00ff1ce50b2047e7a567c76b1cbaebabe5ef03f7c3017bb5b7"/>
    <s v="776dae374cac039d62ec9a353119108ad2c4887d941bedca3f0ebe3c3de89ab1"/>
    <x v="3"/>
    <n v="18767.834449999998"/>
    <n v="21910.177909999999"/>
    <n v="99536.587809999997"/>
    <n v="101025.12001999999"/>
    <n v="21856.467490000003"/>
    <n v="18880.218860000004"/>
    <n v="79448.490279999984"/>
    <n v="77166.037519999983"/>
    <n v="35255452.915749952"/>
    <n v="34225193.414999902"/>
    <n v="145.54400000000001"/>
    <n v="139.161"/>
    <n v="0"/>
    <n v="0"/>
    <n v="3575.7097000000003"/>
    <n v="11101.12436"/>
    <n v="-360.31632999999999"/>
    <n v="13867.040369999999"/>
    <n v="0"/>
    <n v="0"/>
    <n v="0"/>
    <n v="0"/>
    <n v="0"/>
    <n v="0"/>
    <s v="Salud Individual"/>
    <s v="Accidentes y Enfermedades"/>
    <s v="Salud"/>
    <x v="26"/>
    <x v="1"/>
    <n v="281210.36296"/>
    <n v="338850.30685000005"/>
    <n v="299929338.30901009"/>
    <n v="286204877.29896003"/>
    <n v="288421232.45699012"/>
    <n v="276418493.85822004"/>
    <n v="772824.61253000004"/>
    <n v="652388.54473999992"/>
    <n v="440246.35314000002"/>
    <n v="470383.08709000004"/>
    <n v="281210.36296"/>
    <n v="338850.30685000005"/>
    <n v="2.4284726632294538"/>
    <n v="3.3584553387172034"/>
    <n v="-3142.3434600000001"/>
    <n v="-14.341934935023081"/>
    <n v="6.673948375319859"/>
    <n v="6.4660345489074764"/>
    <n v="6.673948375319859"/>
    <n v="6.4660345489074764"/>
    <n v="6.2574186826178189E-3"/>
    <n v="6.5070918288925531E-3"/>
    <n v="7.6554173768021982E-3"/>
    <n v="7.9264515207286088E-3"/>
    <m/>
    <m/>
    <m/>
    <n v="0"/>
    <m/>
    <n v="0"/>
    <m/>
    <n v="0"/>
    <m/>
    <n v="15.763846023551853"/>
    <n v="116.45705607766592"/>
    <n v="86.170997504237093"/>
    <n v="4.9645993281060896"/>
    <n v="-67.78966180323016"/>
    <n v="-102.59836504680197"/>
    <n v="-992.38069504093824"/>
    <n v="80.054027851654695"/>
    <s v="Grandes"/>
    <n v="2025"/>
    <n v="1"/>
    <d v="2026-05-08T00:00:00"/>
    <n v="1.0458677359317625"/>
    <s v="36 Salud Individual"/>
    <n v="-14.341934935023081"/>
    <n v="-18.098568182080658"/>
    <n v="15.763846023551856"/>
    <n v="10.686889026572706"/>
    <n v="2.8232962443529758E-4"/>
    <n v="5.8974794760527566E-4"/>
    <m/>
    <m/>
    <m/>
    <m/>
    <n v="2.8596595516522188E-4"/>
    <n v="1.1279222262158086E-3"/>
    <x v="26"/>
    <x v="3"/>
  </r>
  <r>
    <n v="2026"/>
    <n v="3"/>
    <n v="714"/>
    <x v="38"/>
    <s v="Salud Gpo y Col"/>
    <n v="250"/>
    <s v="1e472b39b105d349bcd069c4a711b44a2fffb8e274714bb07ecfff69a9a7f67b"/>
    <s v="776dae374cac039d62ec9a353119108ad2c4887d941bedca3f0ebe3c3de89ab1"/>
    <x v="3"/>
    <n v="54979.949649999995"/>
    <n v="60668.373240000001"/>
    <n v="184017.32446999999"/>
    <n v="191484.41743"/>
    <n v="14801.031890000002"/>
    <n v="15639.432040000003"/>
    <n v="71031.166839999991"/>
    <n v="68607.531709999981"/>
    <n v="35255452.915749952"/>
    <n v="34225193.414999902"/>
    <n v="145.54400000000001"/>
    <n v="139.161"/>
    <n v="65.120019999999997"/>
    <n v="34.488210000000002"/>
    <n v="14801.03189"/>
    <n v="15639.43204"/>
    <n v="53473.487869999997"/>
    <n v="59213.005539999998"/>
    <n v="0"/>
    <n v="0"/>
    <n v="0"/>
    <n v="0"/>
    <n v="0"/>
    <n v="0"/>
    <s v="Salud Gpo y Col"/>
    <s v="Accidentes y Enfermedades"/>
    <s v="Salud"/>
    <x v="27"/>
    <x v="1"/>
    <n v="214062.72141"/>
    <n v="179414.37324000002"/>
    <n v="299929338.30901009"/>
    <n v="286204877.29896003"/>
    <n v="288421232.45699012"/>
    <n v="276418493.85822004"/>
    <n v="1135707.5645399999"/>
    <n v="1012142.3711599999"/>
    <n v="383229.49767000001"/>
    <n v="428067.93399000005"/>
    <n v="214062.72141"/>
    <n v="179414.37324000002"/>
    <n v="4.8410305052664446"/>
    <n v="5.9940552800362434"/>
    <n v="-5688.4235900000058"/>
    <n v="-9.3762586438521858"/>
    <n v="25.684037504454331"/>
    <n v="33.814667211107327"/>
    <n v="25.684037504454331"/>
    <n v="33.814667211107327"/>
    <n v="1.833096754054632E-2"/>
    <n v="1.9062379416951804E-2"/>
    <n v="2.1197532974474034E-2"/>
    <n v="2.194801526959983E-2"/>
    <m/>
    <m/>
    <m/>
    <n v="0"/>
    <m/>
    <n v="0"/>
    <m/>
    <n v="0"/>
    <m/>
    <n v="-5.3608094453537536"/>
    <n v="26.920781092421397"/>
    <n v="25.77855842307072"/>
    <n v="3.8621849257400358"/>
    <n v="-5.3608094453537429"/>
    <n v="-9.693001761450537"/>
    <n v="27.679196700209562"/>
    <n v="26.412157088420614"/>
    <s v="Grandes"/>
    <n v="2025"/>
    <n v="1"/>
    <d v="2026-05-08T00:00:00"/>
    <n v="1.0458677359317625"/>
    <s v="37 Salud Gpo y Col"/>
    <n v="-9.3762586438521858"/>
    <n v="-13.350667352395936"/>
    <n v="-5.3608094453537527"/>
    <n v="-9.511320310180249"/>
    <n v="5.2195422055631132E-4"/>
    <n v="2.3435576352920286E-3"/>
    <m/>
    <m/>
    <m/>
    <m/>
    <m/>
    <m/>
    <x v="27"/>
    <x v="3"/>
  </r>
  <r>
    <n v="2026"/>
    <n v="3"/>
    <n v="48"/>
    <x v="14"/>
    <s v="Daños"/>
    <n v="36"/>
    <s v="76a50887d8f1c2e9301755428990ad81479ee21c25b43215cf524541e0503269"/>
    <s v="776dae374cac039d62ec9a353119108ad2c4887d941bedca3f0ebe3c3de89ab1"/>
    <x v="3"/>
    <n v="7490141.2523299996"/>
    <n v="7478218.9486300005"/>
    <n v="27096899.801129997"/>
    <n v="25854350.399239998"/>
    <n v="3340168.1263700002"/>
    <n v="3154390.2006399999"/>
    <n v="17789661.541280009"/>
    <n v="12573094.107620008"/>
    <n v="35255452.915749952"/>
    <n v="34225193.414999902"/>
    <n v="145.54400000000001"/>
    <n v="139.161"/>
    <n v="21656.710449999999"/>
    <n v="713.03670999999997"/>
    <n v="3126658.3183499998"/>
    <n v="2890745.0506899999"/>
    <n v="5235149.1287500001"/>
    <n v="5193903.3492000001"/>
    <n v="0"/>
    <n v="0"/>
    <n v="0"/>
    <n v="0"/>
    <n v="0"/>
    <n v="0"/>
    <s v="Daños"/>
    <s v="Totales"/>
    <s v="Daños Total"/>
    <x v="28"/>
    <x v="1"/>
    <n v="19464505.3893"/>
    <n v="18106734.740540002"/>
    <n v="299929338.30901009"/>
    <n v="286204877.29896003"/>
    <n v="288421232.45699012"/>
    <n v="276418493.85822004"/>
    <n v="105175449.15441999"/>
    <n v="104220262.77622002"/>
    <n v="43859178.209959999"/>
    <n v="37967067.789159983"/>
    <n v="7490141.2523299996"/>
    <n v="7478218.9486300005"/>
    <n v="7.1215681155141777"/>
    <n v="7.1753982857317347"/>
    <n v="11922.303699999116"/>
    <n v="0.15942704782911932"/>
    <n v="100"/>
    <n v="100"/>
    <n v="38.48102534599964"/>
    <n v="41.300759390298417"/>
    <n v="2.4973019627086579"/>
    <n v="2.5969451654177167"/>
    <n v="2.6128901153625357"/>
    <n v="2.7053974733201871"/>
    <m/>
    <m/>
    <m/>
    <n v="0"/>
    <m/>
    <n v="0"/>
    <m/>
    <n v="0"/>
    <m/>
    <n v="5.8895036413791679"/>
    <n v="44.59419407252107"/>
    <n v="42.181035649108402"/>
    <n v="7.6156650960949381"/>
    <n v="8.1609849199149931"/>
    <n v="0.79411911960882708"/>
    <n v="59.724341015984663"/>
    <n v="55.656504488772441"/>
    <s v="Grandes"/>
    <n v="2025"/>
    <n v="1"/>
    <d v="2026-05-08T00:00:00"/>
    <n v="1.0458677359317625"/>
    <s v="38 Daños Total"/>
    <n v="0.15942704782911932"/>
    <n v="-4.2331801558089062"/>
    <n v="5.8895036413791617"/>
    <n v="1.2455973192846506"/>
    <n v="7.6858748250613965E-2"/>
    <n v="5.0716732423908154E-3"/>
    <m/>
    <m/>
    <m/>
    <m/>
    <n v="7.3184412011896779E-2"/>
    <n v="5.1486340558881925E-3"/>
    <x v="28"/>
    <x v="3"/>
  </r>
  <r>
    <n v="2026"/>
    <n v="3"/>
    <n v="48"/>
    <x v="14"/>
    <s v="Automoviles"/>
    <n v="36"/>
    <s v="76a50887d8f1c2e9301755428990ad81479ee21c25b43215cf524541e0503269"/>
    <s v="776dae374cac039d62ec9a353119108ad2c4887d941bedca3f0ebe3c3de89ab1"/>
    <x v="3"/>
    <n v="4223764.3416900001"/>
    <n v="3967197.5553800003"/>
    <n v="15649964.207450001"/>
    <n v="15525436.131090002"/>
    <n v="2712541.6814800007"/>
    <n v="2538673.4501300007"/>
    <n v="11244388.384790003"/>
    <n v="9687714.4633700009"/>
    <n v="35255452.915749952"/>
    <n v="34225193.414999902"/>
    <n v="145.54400000000001"/>
    <n v="139.161"/>
    <n v="21656.710449999999"/>
    <n v="713.03670999999997"/>
    <n v="2522191.9871100001"/>
    <n v="2519047.8016900001"/>
    <n v="3839033.6159699997"/>
    <n v="3590961.7124999999"/>
    <n v="0"/>
    <n v="0"/>
    <n v="0"/>
    <n v="0"/>
    <n v="0"/>
    <n v="0"/>
    <s v="Automoviles"/>
    <s v="Totales"/>
    <s v="Automoviles Total"/>
    <x v="29"/>
    <x v="1"/>
    <n v="19464505.3893"/>
    <n v="18106734.740540002"/>
    <n v="299929338.30901009"/>
    <n v="286204877.29896003"/>
    <n v="288421232.45699012"/>
    <n v="276418493.85822004"/>
    <n v="60758952.16269999"/>
    <n v="56224792.599020004"/>
    <n v="32544347.684180006"/>
    <n v="28276347.340569999"/>
    <n v="4223764.3416900001"/>
    <n v="3967197.5553800003"/>
    <n v="6.9516741012577485"/>
    <n v="7.0559576514100799"/>
    <n v="256566.78630999988"/>
    <n v="6.4672046886615098"/>
    <n v="100"/>
    <n v="100"/>
    <n v="21.69982877659908"/>
    <n v="21.910066128586173"/>
    <n v="1.4082531457253962"/>
    <n v="1.464442928042704"/>
    <n v="1.386139045854204"/>
    <n v="1.4352142289780534"/>
    <m/>
    <m/>
    <m/>
    <n v="0"/>
    <m/>
    <n v="0"/>
    <m/>
    <n v="0"/>
    <m/>
    <n v="6.8487828295165976"/>
    <n v="64.220952260671496"/>
    <n v="63.991606535632492"/>
    <n v="8.3349087460695443"/>
    <n v="0.12481642539259319"/>
    <n v="6.9082302550447894"/>
    <n v="65.698616876339173"/>
    <n v="70.149670293651184"/>
    <s v="Grandes"/>
    <n v="2025"/>
    <n v="1"/>
    <d v="2026-05-08T00:00:00"/>
    <n v="1.0458677359317625"/>
    <s v="39 Automoviles Total"/>
    <n v="6.4672046886615098"/>
    <n v="1.7979626207801243"/>
    <n v="6.8487828295165949"/>
    <n v="2.1628062121307594"/>
    <n v="4.439019474476405E-2"/>
    <n v="4.832577281009773E-3"/>
    <m/>
    <m/>
    <m/>
    <m/>
    <n v="4.3946952715372772E-2"/>
    <n v="4.9786538378492453E-3"/>
    <x v="29"/>
    <x v="3"/>
  </r>
  <r>
    <n v="2026"/>
    <n v="3"/>
    <n v="48"/>
    <x v="14"/>
    <s v="Automoviles Residentes"/>
    <n v="36"/>
    <s v="76a50887d8f1c2e9301755428990ad81479ee21c25b43215cf524541e0503269"/>
    <s v="776dae374cac039d62ec9a353119108ad2c4887d941bedca3f0ebe3c3de89ab1"/>
    <x v="3"/>
    <n v="2777007.3973699999"/>
    <n v="2637758.8890800001"/>
    <n v="9902861.4788300004"/>
    <n v="9935737.381169999"/>
    <n v="1822693.8218400001"/>
    <n v="1748246.4008499999"/>
    <n v="7876904.8971799985"/>
    <n v="6747254.3165599974"/>
    <n v="35255452.915749952"/>
    <n v="34225193.414999902"/>
    <n v="145.54400000000001"/>
    <n v="139.161"/>
    <n v="21656.710449999999"/>
    <n v="713.03670999999997"/>
    <n v="1632344.1274699999"/>
    <n v="1728620.7524100002"/>
    <n v="2402996.16812"/>
    <n v="2319660.07265"/>
    <n v="0"/>
    <n v="0"/>
    <n v="0"/>
    <n v="0"/>
    <n v="0"/>
    <n v="0"/>
    <s v="Automoviles Residentes"/>
    <s v="Automóviles"/>
    <s v="Automóviles"/>
    <x v="30"/>
    <x v="1"/>
    <n v="19464505.3893"/>
    <n v="18106734.740540002"/>
    <n v="299929338.30901009"/>
    <n v="286204877.29896003"/>
    <n v="288421232.45699012"/>
    <n v="276418493.85822004"/>
    <n v="37930526.874799997"/>
    <n v="33933542.557379998"/>
    <n v="20392182.848360002"/>
    <n v="17354647.463510003"/>
    <n v="4223764.3416900001"/>
    <n v="3967197.5553800003"/>
    <n v="7.3212992968335682"/>
    <n v="7.7733083264727689"/>
    <n v="139248.50828999979"/>
    <n v="5.2790461200404426"/>
    <n v="65.747214397356075"/>
    <n v="66.48922450314781"/>
    <n v="14.267032949609767"/>
    <n v="14.567833057023808"/>
    <n v="0.92588721497758752"/>
    <n v="0.96283043162715565"/>
    <n v="0.92163310212379279"/>
    <n v="0.95426281080633979"/>
    <m/>
    <m/>
    <m/>
    <n v="0"/>
    <m/>
    <n v="0"/>
    <m/>
    <n v="0"/>
    <m/>
    <n v="4.2584055058717096"/>
    <n v="65.635180646843267"/>
    <n v="66.277718107122169"/>
    <n v="8.9381986979711012"/>
    <n v="-5.5695631795333771"/>
    <n v="3.5925994697488584"/>
    <n v="67.92953518303257"/>
    <n v="74.520433954584078"/>
    <s v="Grandes"/>
    <n v="2025"/>
    <n v="1"/>
    <d v="2026-05-08T00:00:00"/>
    <n v="1.0458677359317625"/>
    <s v="41 Automoviles Residentes"/>
    <n v="5.2790461200404426"/>
    <n v="0.66191211668600636"/>
    <n v="4.2584055058717016"/>
    <n v="-0.31396712607451177"/>
    <n v="2.8088878910433785E-2"/>
    <n v="5.3601423393815698E-3"/>
    <m/>
    <m/>
    <m/>
    <m/>
    <n v="2.8124516258081052E-2"/>
    <n v="6.0424322338410883E-3"/>
    <x v="30"/>
    <x v="3"/>
  </r>
  <r>
    <n v="2026"/>
    <n v="3"/>
    <n v="39"/>
    <x v="6"/>
    <s v="Camiones"/>
    <n v="27"/>
    <s v="670671cd97404156226e507973f2ab8330d3022ca96e0c93bdbdb320c41adcaf"/>
    <s v="776dae374cac039d62ec9a353119108ad2c4887d941bedca3f0ebe3c3de89ab1"/>
    <x v="3"/>
    <n v="1347475.291"/>
    <n v="1590806.06256"/>
    <n v="4631601.6666299989"/>
    <n v="4783809.4290100001"/>
    <n v="722253.66245000018"/>
    <n v="666999.98124000011"/>
    <n v="2715781.998889999"/>
    <n v="2599288.4657000001"/>
    <n v="35255452.915749952"/>
    <n v="34225193.414999902"/>
    <n v="145.54400000000001"/>
    <n v="139.161"/>
    <n v="4624.5855199999996"/>
    <n v="2315.9301"/>
    <n v="382154.96661"/>
    <n v="358293.24339999998"/>
    <n v="599765.92844000005"/>
    <n v="553494.91316"/>
    <n v="0"/>
    <n v="0"/>
    <n v="0"/>
    <n v="0"/>
    <n v="0"/>
    <n v="0"/>
    <s v="Camiones"/>
    <s v="Automóviles"/>
    <s v="Automóviles"/>
    <x v="31"/>
    <x v="1"/>
    <n v="9700359.9060499985"/>
    <n v="9815016.0217700005"/>
    <n v="299929338.30901009"/>
    <n v="286204877.29896003"/>
    <n v="288421232.45699012"/>
    <n v="276418493.85822004"/>
    <n v="20449043.115749996"/>
    <n v="19016630.142860003"/>
    <n v="11014921.149049997"/>
    <n v="9861427.71428"/>
    <n v="6317047.6397700002"/>
    <n v="6225825.4504799992"/>
    <n v="6.5894295560566603"/>
    <n v="8.3653415489982876"/>
    <n v="-243330.77156000002"/>
    <n v="-15.296067653175815"/>
    <n v="21.330776144804581"/>
    <n v="25.551729248004406"/>
    <n v="13.890982438286601"/>
    <n v="16.207880445956931"/>
    <n v="0.44926424957192024"/>
    <n v="0.46719004683572934"/>
    <n v="0.55582772647801426"/>
    <n v="0.575506378157155"/>
    <m/>
    <m/>
    <m/>
    <n v="0"/>
    <m/>
    <n v="0"/>
    <m/>
    <n v="0"/>
    <m/>
    <n v="8.2839104593795518"/>
    <n v="53.600512549213065"/>
    <n v="41.928428419906346"/>
    <n v="6.5570479595515971"/>
    <n v="6.6598306413946817"/>
    <n v="8.3597905201749043"/>
    <n v="63.717351801558763"/>
    <n v="64.732888212908904"/>
    <s v="Grandes"/>
    <n v="2025"/>
    <n v="1"/>
    <d v="2026-05-08T00:00:00"/>
    <n v="1.0458677359317625"/>
    <s v="42 Camiones"/>
    <n v="-15.296067653175815"/>
    <n v="-19.010856309319525"/>
    <n v="8.2839104593795589"/>
    <n v="3.5349946644156964"/>
    <n v="1.313726327016178E-2"/>
    <n v="4.3420581874233071E-3"/>
    <m/>
    <m/>
    <m/>
    <m/>
    <n v="1.3541252239288747E-2"/>
    <n v="6.9978939231397077E-3"/>
    <x v="31"/>
    <x v="3"/>
  </r>
  <r>
    <n v="2026"/>
    <n v="3"/>
    <n v="89"/>
    <x v="39"/>
    <s v="Automoviles Turistas"/>
    <n v="61"/>
    <s v="d029fa3a95e174a19934857f535eb9427d967218a36ea014b70ad704bc6c8d1c"/>
    <s v="776dae374cac039d62ec9a353119108ad2c4887d941bedca3f0ebe3c3de89ab1"/>
    <x v="3"/>
    <n v="36782.906820000004"/>
    <n v="34799.603729999995"/>
    <n v="127736.20262"/>
    <n v="142065.16211999996"/>
    <n v="9472.3172600000016"/>
    <n v="16543.091230000002"/>
    <n v="44258.227109999993"/>
    <n v="48630.361430000004"/>
    <n v="35255452.915749952"/>
    <n v="34225193.414999902"/>
    <n v="145.54400000000001"/>
    <n v="139.161"/>
    <n v="0"/>
    <n v="0"/>
    <n v="9256.1277499999997"/>
    <n v="16564.357749999999"/>
    <n v="39150.145119999994"/>
    <n v="35059.648090000002"/>
    <n v="0"/>
    <n v="0"/>
    <n v="0"/>
    <n v="0"/>
    <n v="0"/>
    <n v="0"/>
    <s v="Automoviles Turistas"/>
    <s v="Automóviles"/>
    <s v="Automóviles"/>
    <x v="32"/>
    <x v="1"/>
    <n v="1660435.4207000001"/>
    <n v="1155771.3412000001"/>
    <n v="299929338.30901009"/>
    <n v="286204877.29896003"/>
    <n v="288421232.45699012"/>
    <n v="276418493.85822004"/>
    <n v="664166.66367999988"/>
    <n v="632124.19282999996"/>
    <n v="297526.76684"/>
    <n v="352424.85213000001"/>
    <n v="1660435.4207000001"/>
    <n v="1155771.3412000001"/>
    <n v="5.5382043139886141"/>
    <n v="5.5051846021275139"/>
    <n v="1983.3030900000085"/>
    <n v="5.6992117076616111"/>
    <n v="2.2152566948067878"/>
    <n v="3.0109419129452273"/>
    <n v="2.2152566948067878"/>
    <n v="3.0109419129452273"/>
    <n v="1.2263857556376644E-2"/>
    <n v="1.2753189668685412E-2"/>
    <n v="1.2158983473104651E-2"/>
    <n v="1.2589462898907673E-2"/>
    <m/>
    <m/>
    <m/>
    <n v="0"/>
    <m/>
    <n v="0"/>
    <m/>
    <n v="0"/>
    <m/>
    <n v="-42.741552178455819"/>
    <n v="25.751954043092674"/>
    <n v="47.538159797315608"/>
    <n v="3.1836857438423007"/>
    <n v="-44.120213474621437"/>
    <n v="11.667250679469078"/>
    <n v="23.642639692978999"/>
    <n v="47.246217952554467"/>
    <s v="Grandes"/>
    <n v="2025"/>
    <n v="1"/>
    <d v="2026-05-08T00:00:00"/>
    <n v="1.0458677359317625"/>
    <s v="43 Automoviles Turistas"/>
    <n v="5.6992117076616111"/>
    <n v="1.0636508578154886"/>
    <n v="-42.741552178455819"/>
    <n v="-45.252687453320583"/>
    <n v="3.6231615836917921E-4"/>
    <n v="3.0671707023482097E-3"/>
    <m/>
    <m/>
    <m/>
    <m/>
    <n v="4.021356250139092E-4"/>
    <n v="3.0307057503501872E-3"/>
    <x v="32"/>
    <x v="3"/>
  </r>
  <r>
    <n v="2026"/>
    <n v="3"/>
    <n v="27"/>
    <x v="34"/>
    <s v="Otros Automoviles y Obligatorios"/>
    <n v="21"/>
    <s v="6f4b6612125fb3a0daecd2799dfd6c9c299424fd920f9b308110a2c1fbd8f443"/>
    <s v="776dae374cac039d62ec9a353119108ad2c4887d941bedca3f0ebe3c3de89ab1"/>
    <x v="3"/>
    <n v="163351.73697"/>
    <n v="104305.67440999999"/>
    <n v="428106.36332999996"/>
    <n v="187527.69418999998"/>
    <n v="61071.164830000002"/>
    <n v="21127.023599999993"/>
    <n v="205202.46081000002"/>
    <n v="88189.969420000009"/>
    <n v="35255452.915749952"/>
    <n v="34225193.414999902"/>
    <n v="145.54400000000001"/>
    <n v="139.161"/>
    <n v="0"/>
    <n v="0"/>
    <n v="60725.029499999997"/>
    <n v="20852.741399999999"/>
    <n v="108919.02190000001"/>
    <n v="18994.72236"/>
    <n v="0"/>
    <n v="0"/>
    <n v="0"/>
    <n v="0"/>
    <n v="0"/>
    <n v="0"/>
    <s v="Otros Automoviles y Obligatorios"/>
    <s v="Automóviles"/>
    <s v="Automóviles"/>
    <x v="33"/>
    <x v="1"/>
    <n v="4137685.76327"/>
    <n v="3901951.9240700002"/>
    <n v="299929338.30901009"/>
    <n v="286204877.29896003"/>
    <n v="288421232.45699012"/>
    <n v="276418493.85822004"/>
    <n v="1715215.5084700002"/>
    <n v="2642495.7059500003"/>
    <n v="839716.91993000079"/>
    <n v="707847.31065"/>
    <n v="3465785.4116500001"/>
    <n v="3256985.1831"/>
    <n v="9.523685867072901"/>
    <n v="3.9472410182214914"/>
    <n v="59046.062560000006"/>
    <n v="56.608677230640801"/>
    <n v="4.7132674868127822"/>
    <n v="3.2025222267275346"/>
    <n v="3.9479009841700408"/>
    <n v="2.6731665699561495"/>
    <n v="5.4463407244843311E-2"/>
    <n v="5.66365158273704E-2"/>
    <n v="3.6444408423216973E-2"/>
    <n v="3.7734694576369493E-2"/>
    <m/>
    <m/>
    <m/>
    <n v="0"/>
    <m/>
    <n v="0"/>
    <m/>
    <n v="0"/>
    <m/>
    <n v="189.06658120077086"/>
    <n v="37.386296566418444"/>
    <n v="20.254912994431013"/>
    <n v="7.2728277090201923"/>
    <n v="191.20885515800813"/>
    <n v="473.41728842200359"/>
    <n v="55.75245576089771"/>
    <n v="109.78176466486661"/>
    <s v="Grandes"/>
    <n v="2025"/>
    <n v="1"/>
    <d v="2026-05-08T00:00:00"/>
    <n v="1.0458677359317625"/>
    <s v="44 Otros Automoviles y Obligatorios"/>
    <n v="56.608677230640801"/>
    <n v="49.740423047966289"/>
    <n v="189.06658120077086"/>
    <n v="176.38923285384811"/>
    <n v="1.2142982940909789E-3"/>
    <n v="9.0700592494684113E-3"/>
    <m/>
    <m/>
    <m/>
    <m/>
    <n v="5.30823781039394E-4"/>
    <n v="1.5580711655930237E-3"/>
    <x v="33"/>
    <x v="3"/>
  </r>
  <r>
    <n v="2026"/>
    <n v="3"/>
    <n v="48"/>
    <x v="14"/>
    <s v="Daños Sin Autos"/>
    <n v="36"/>
    <s v="76a50887d8f1c2e9301755428990ad81479ee21c25b43215cf524541e0503269"/>
    <s v="776dae374cac039d62ec9a353119108ad2c4887d941bedca3f0ebe3c3de89ab1"/>
    <x v="3"/>
    <n v="3266376.9106399999"/>
    <n v="3511021.3932500002"/>
    <n v="11446935.593679998"/>
    <n v="10328914.268150002"/>
    <n v="627626.44489000016"/>
    <n v="615716.75050999981"/>
    <n v="6545273.1564899981"/>
    <n v="2885379.6442499994"/>
    <n v="35255452.915749952"/>
    <n v="34225193.414999902"/>
    <n v="145.54400000000001"/>
    <n v="139.161"/>
    <n v="0"/>
    <n v="0"/>
    <n v="604466.33123999997"/>
    <n v="371697.24900000001"/>
    <n v="1396115.51278"/>
    <n v="1602941.6367000001"/>
    <n v="0"/>
    <n v="0"/>
    <n v="0"/>
    <n v="0"/>
    <n v="0"/>
    <n v="0"/>
    <s v="Daños Sin Autos"/>
    <s v="Totales"/>
    <s v="Daños Sin Autos Total"/>
    <x v="34"/>
    <x v="1"/>
    <n v="19464505.3893"/>
    <n v="18106734.740540002"/>
    <n v="299929338.30901009"/>
    <n v="286204877.29896003"/>
    <n v="288421232.45699012"/>
    <n v="276418493.85822004"/>
    <n v="44416496.991719998"/>
    <n v="47995470.177200004"/>
    <n v="11314830.52578"/>
    <n v="9690720.4485899974"/>
    <n v="7490141.2523299996"/>
    <n v="7478218.9486300005"/>
    <n v="7.3539723568225313"/>
    <n v="7.3153182587591212"/>
    <n v="-244644.4826100003"/>
    <n v="-6.9679006536483516"/>
    <n v="43.609016180087522"/>
    <n v="46.949967864918086"/>
    <n v="16.781196569400567"/>
    <n v="19.390693261712244"/>
    <n v="1.0890488169832619"/>
    <n v="1.1325022373750129"/>
    <n v="1.2267510695083317"/>
    <n v="1.2701832443421335"/>
    <m/>
    <m/>
    <m/>
    <n v="0"/>
    <m/>
    <n v="0"/>
    <m/>
    <n v="0"/>
    <m/>
    <n v="1.9342813672253545"/>
    <n v="19.214758800356133"/>
    <n v="17.536684672264485"/>
    <n v="5.5469363280342554"/>
    <n v="62.623299705938898"/>
    <n v="-12.902910448180515"/>
    <n v="43.296297885578454"/>
    <n v="23.188445573428279"/>
    <s v="Grandes"/>
    <n v="2025"/>
    <n v="1"/>
    <d v="2026-05-08T00:00:00"/>
    <n v="1.0458677359317625"/>
    <s v="46 Daños Sin Autos Total"/>
    <n v="-6.9679006536483516"/>
    <n v="-11.047930679810632"/>
    <n v="1.9342813672253545"/>
    <n v="-2.5361641198232356"/>
    <n v="3.2468553505849922E-2"/>
    <n v="5.408090942490994E-3"/>
    <m/>
    <m/>
    <m/>
    <m/>
    <n v="2.9237459296524021E-2"/>
    <n v="5.3513881226934573E-3"/>
    <x v="34"/>
    <x v="3"/>
  </r>
  <r>
    <n v="2026"/>
    <n v="3"/>
    <n v="41"/>
    <x v="11"/>
    <s v="Responsabilidad Civil y Riesgos Profesionales"/>
    <n v="29"/>
    <s v="35135aaa6cc23891b40cb3f378c53a17a1127210ce60e125ccf03efcfdaec458"/>
    <s v="776dae374cac039d62ec9a353119108ad2c4887d941bedca3f0ebe3c3de89ab1"/>
    <x v="3"/>
    <n v="470570.70030999999"/>
    <n v="447318.16411000001"/>
    <n v="919120.6888"/>
    <n v="1370392.9767300002"/>
    <n v="83532.309130000009"/>
    <n v="134509.64422999998"/>
    <n v="479772.26306999987"/>
    <n v="183320.31652999992"/>
    <n v="35255452.915749952"/>
    <n v="34225193.414999902"/>
    <n v="145.54400000000001"/>
    <n v="139.161"/>
    <n v="0"/>
    <n v="0"/>
    <n v="26681.568769999998"/>
    <n v="40579.007549999995"/>
    <n v="35575.416140000001"/>
    <n v="27871.323530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8810777.3005300015"/>
    <n v="7965231.1104300003"/>
    <n v="299929338.30901009"/>
    <n v="286204877.29896003"/>
    <n v="288421232.45699012"/>
    <n v="276418493.85822004"/>
    <n v="6482889.0618800009"/>
    <n v="6624791.841479999"/>
    <n v="3138672.4045500001"/>
    <n v="1702809.9258199998"/>
    <n v="470570.70030999999"/>
    <n v="447318.16411000001"/>
    <n v="7.2586573026060268"/>
    <n v="6.7521844431276161"/>
    <n v="23252.536199999973"/>
    <n v="5.1982097007538419"/>
    <n v="100"/>
    <n v="100"/>
    <n v="5.3408534146209021"/>
    <n v="5.6158843090473951"/>
    <n v="0.15689385472026821"/>
    <n v="0.16315397320139124"/>
    <n v="0.15629299134645649"/>
    <n v="0.16182642408124742"/>
    <m/>
    <m/>
    <m/>
    <n v="0"/>
    <m/>
    <n v="0"/>
    <m/>
    <n v="0"/>
    <m/>
    <n v="-37.898646890205946"/>
    <n v="17.751277135395608"/>
    <n v="30.070239713521385"/>
    <n v="2.6613898605316941"/>
    <n v="-34.247852816203242"/>
    <n v="27.641646087267823"/>
    <n v="75.0000187348476"/>
    <n v="145.59411757508306"/>
    <s v="Grandes"/>
    <n v="2025"/>
    <n v="1"/>
    <d v="2026-05-08T00:00:00"/>
    <n v="1.0458677359317625"/>
    <s v="46 Responsabilidad Civil y Riesgos Profesionales"/>
    <n v="5.1982097007538419"/>
    <n v="0.5846208718092335"/>
    <n v="-37.898646890205946"/>
    <n v="-40.622173362611655"/>
    <n v="2.6070312895892307E-3"/>
    <n v="5.2688105836675801E-3"/>
    <m/>
    <m/>
    <m/>
    <m/>
    <n v="3.8790920165670119E-3"/>
    <n v="4.5591994754014603E-3"/>
    <x v="35"/>
    <x v="3"/>
  </r>
  <r>
    <n v="2026"/>
    <n v="3"/>
    <n v="12"/>
    <x v="42"/>
    <s v="RC General"/>
    <n v="12"/>
    <s v="6b51d431df5d7f141cbececcf79edf3dd861c3b4069f0b11661a3eefacbba918"/>
    <s v="776dae374cac039d62ec9a353119108ad2c4887d941bedca3f0ebe3c3de89ab1"/>
    <x v="3"/>
    <n v="375751.93377999996"/>
    <n v="856380.46129000001"/>
    <n v="1689154.8535000002"/>
    <n v="1691160.9947000002"/>
    <n v="521888.91466000001"/>
    <n v="-150022.77296"/>
    <n v="950630.92706000025"/>
    <n v="161999.05818999998"/>
    <n v="35255452.915749952"/>
    <n v="34225193.414999902"/>
    <n v="145.54400000000001"/>
    <n v="139.161"/>
    <n v="0"/>
    <n v="0"/>
    <n v="44668.913039999999"/>
    <n v="-183177.17177000002"/>
    <n v="23762.534090000001"/>
    <n v="-19442.349120000003"/>
    <n v="0"/>
    <n v="0"/>
    <n v="0"/>
    <n v="0"/>
    <n v="0"/>
    <n v="0"/>
    <s v="RC General"/>
    <s v="Daños Sin Autos"/>
    <s v="Responsabilidad Civil y Riesgos Profesionales"/>
    <x v="36"/>
    <x v="1"/>
    <n v="1766415.15328"/>
    <n v="2698569.0604299996"/>
    <n v="299929338.30901009"/>
    <n v="286204877.29896003"/>
    <n v="288421232.45699012"/>
    <n v="276418493.85822004"/>
    <n v="4191040.9426000006"/>
    <n v="5155326.3222199995"/>
    <n v="2776304.65221"/>
    <n v="1116237.2139900001"/>
    <n v="376515.66482999997"/>
    <n v="857098.27097000007"/>
    <n v="8.965599213327998"/>
    <n v="16.611566519056417"/>
    <n v="-480628.52751000004"/>
    <n v="-56.123247696007695"/>
    <n v="99.797158227043539"/>
    <n v="99.91625118095412"/>
    <n v="21.272005795595568"/>
    <n v="31.734613497478598"/>
    <n v="0.12528015295151676"/>
    <n v="0.13027887391613333"/>
    <n v="0.29921938066605819"/>
    <n v="0.30981301190695754"/>
    <m/>
    <m/>
    <m/>
    <n v="0"/>
    <m/>
    <n v="0"/>
    <m/>
    <n v="0"/>
    <m/>
    <n v="-447.87312910097273"/>
    <n v="138.89187725792576"/>
    <n v="-17.518238649912064"/>
    <n v="18.797969965024006"/>
    <n v="-124.38563310502848"/>
    <n v="-222.22048860112233"/>
    <n v="187.98042696463943"/>
    <n v="942.15555249735166"/>
    <s v="Grandes"/>
    <n v="2025"/>
    <n v="1"/>
    <d v="2026-05-08T00:00:00"/>
    <n v="1.0458677359317625"/>
    <s v="47 RC General"/>
    <n v="-56.123247696007695"/>
    <n v="-58.047513278624528"/>
    <n v="-447.87312910097273"/>
    <n v="-432.61675176455554"/>
    <n v="4.7911875009422743E-3"/>
    <n v="8.0381969254027606E-3"/>
    <m/>
    <m/>
    <m/>
    <m/>
    <n v="4.7870714639270994E-3"/>
    <n v="2.7594414221703611E-2"/>
    <x v="36"/>
    <x v="3"/>
  </r>
  <r>
    <n v="2026"/>
    <n v="3"/>
    <n v="23"/>
    <x v="28"/>
    <s v="RC Aviones y Barcos"/>
    <n v="17"/>
    <s v="4523540f1504cd17100c4835e85b7eefd49911580f8efff0599a8f283be6b9e3"/>
    <s v="776dae374cac039d62ec9a353119108ad2c4887d941bedca3f0ebe3c3de89ab1"/>
    <x v="3"/>
    <n v="112007.69734"/>
    <n v="61613.120659999993"/>
    <n v="349327.22712"/>
    <n v="524002.70746000001"/>
    <n v="13793.724930000004"/>
    <n v="2455.0718400000005"/>
    <n v="54185.356530000005"/>
    <n v="7799.7419099999915"/>
    <n v="35255452.915749952"/>
    <n v="34225193.414999902"/>
    <n v="145.54400000000001"/>
    <n v="139.161"/>
    <n v="0"/>
    <n v="0"/>
    <n v="186.7252"/>
    <n v="382.77274999999997"/>
    <n v="1410.5726499999998"/>
    <n v="14653.41108"/>
    <n v="0"/>
    <n v="0"/>
    <n v="0"/>
    <n v="0"/>
    <n v="0"/>
    <n v="0"/>
    <s v="RC Aviones y Barcos"/>
    <s v="Daños Sin Autos"/>
    <s v="Responsabilidad Civil y Riesgos Profesionales"/>
    <x v="37"/>
    <x v="1"/>
    <n v="6886205.7375499997"/>
    <n v="7196469.1106400006"/>
    <n v="299929338.30901009"/>
    <n v="286204877.29896003"/>
    <n v="288421232.45699012"/>
    <n v="276418493.85822004"/>
    <n v="1338691.44667"/>
    <n v="839803.10813999991"/>
    <n v="83423.509590000016"/>
    <n v="390730.89138999995"/>
    <n v="279904.48480999999"/>
    <n v="197871.65"/>
    <n v="8.3669539847004746"/>
    <n v="7.3366149830596656"/>
    <n v="50394.576680000006"/>
    <n v="81.791956226487315"/>
    <n v="40.016399671491925"/>
    <n v="31.13792231479345"/>
    <n v="1.6265517123490785"/>
    <n v="0.85615764776791459"/>
    <n v="3.7344695244384905E-2"/>
    <n v="3.8834761361302615E-2"/>
    <n v="2.1527627775413831E-2"/>
    <n v="2.2289796822206279E-2"/>
    <m/>
    <m/>
    <m/>
    <n v="0"/>
    <m/>
    <n v="0"/>
    <m/>
    <n v="0"/>
    <m/>
    <n v="461.84608145723348"/>
    <n v="12.314979467999484"/>
    <n v="3.9846575107724802"/>
    <n v="16.534577600237355"/>
    <n v="-51.217739507318626"/>
    <n v="-90.373759104286322"/>
    <n v="13.23754575845491"/>
    <n v="2.6121750622449609"/>
    <s v="Grandes"/>
    <n v="2025"/>
    <n v="1"/>
    <d v="2026-05-08T00:00:00"/>
    <n v="1.0458677359317625"/>
    <s v="48 RC Aviones y Barcos"/>
    <n v="81.791956226487315"/>
    <n v="73.819260295403467"/>
    <n v="461.84608145723348"/>
    <n v="437.20567348478852"/>
    <n v="9.9084594929127186E-4"/>
    <n v="7.000591898209515E-3"/>
    <m/>
    <m/>
    <m/>
    <m/>
    <n v="1.4832641101371223E-3"/>
    <n v="5.3825919409655571E-3"/>
    <x v="37"/>
    <x v="3"/>
  </r>
  <r>
    <n v="2026"/>
    <n v="3"/>
    <n v="8"/>
    <x v="40"/>
    <s v="RC Viajero"/>
    <n v="8"/>
    <s v="2c624232cdd221771294dfbb310aca000a0df6ac8b66b696d90ef06fdefb64a3"/>
    <s v="776dae374cac039d62ec9a353119108ad2c4887d941bedca3f0ebe3c3de89ab1"/>
    <x v="3"/>
    <n v="9558.2962399999997"/>
    <n v="3277.0618199999999"/>
    <n v="19455.916809999999"/>
    <n v="7497.5935100000006"/>
    <n v="3450.5122999999994"/>
    <n v="1367.8436899999992"/>
    <n v="7561.061370000004"/>
    <n v="1917.5316499999999"/>
    <n v="35255452.915749952"/>
    <n v="34225193.414999902"/>
    <n v="145.54400000000001"/>
    <n v="139.161"/>
    <n v="0"/>
    <n v="0"/>
    <n v="2127.6931300000001"/>
    <n v="831.57545999999991"/>
    <n v="4256.9211500000001"/>
    <n v="1592.3362199999999"/>
    <n v="0"/>
    <n v="0"/>
    <n v="0"/>
    <n v="0"/>
    <n v="0"/>
    <n v="0"/>
    <s v="RC Viajero"/>
    <s v="Daños Sin Autos"/>
    <s v="Responsabilidad Civil y Riesgos Profesionales"/>
    <x v="38"/>
    <x v="1"/>
    <n v="1281917.5166500001"/>
    <n v="1201622.1432"/>
    <n v="299929338.30901009"/>
    <n v="286204877.29896003"/>
    <n v="288421232.45699012"/>
    <n v="276418493.85822004"/>
    <n v="149899.75170999998"/>
    <n v="99209.677110000004"/>
    <n v="32686.401400000002"/>
    <n v="7650.9299399999982"/>
    <n v="44990.120640000001"/>
    <n v="32565.34548"/>
    <n v="6.3764590207539049"/>
    <n v="3.3031675089180217"/>
    <n v="6281.2344199999998"/>
    <n v="191.67274726602503"/>
    <n v="21.245322537548102"/>
    <n v="10.063034098663582"/>
    <n v="0.7456249029951969"/>
    <n v="0.2727198261570784"/>
    <n v="3.1868493738856298E-3"/>
    <n v="3.3140057542141417E-3"/>
    <n v="1.1450055816403474E-3"/>
    <n v="1.1855436205657293E-3"/>
    <m/>
    <m/>
    <m/>
    <n v="0"/>
    <m/>
    <n v="0"/>
    <m/>
    <n v="0"/>
    <m/>
    <n v="152.25925485681785"/>
    <n v="36.099658488927517"/>
    <n v="41.739941604153174"/>
    <n v="10.556415366054948"/>
    <n v="155.86290509342356"/>
    <n v="167.33808454096462"/>
    <n v="49.981971829569829"/>
    <n v="52.223610161929244"/>
    <s v="Grandes"/>
    <n v="2025"/>
    <n v="1"/>
    <d v="2026-05-08T00:00:00"/>
    <n v="1.0458677359317625"/>
    <s v="49 RC Viajero"/>
    <n v="191.67274726602503"/>
    <n v="178.88110250018764"/>
    <n v="152.25925485681785"/>
    <n v="141.19613426269461"/>
    <n v="5.5185553441885583E-5"/>
    <n v="4.0659229643353854E-3"/>
    <m/>
    <m/>
    <m/>
    <m/>
    <n v="2.1223003636157605E-5"/>
    <n v="1.0910915591971688E-3"/>
    <x v="38"/>
    <x v="3"/>
  </r>
  <r>
    <n v="2026"/>
    <n v="3"/>
    <n v="37"/>
    <x v="27"/>
    <s v="RC Otros"/>
    <n v="25"/>
    <s v="b7a56873cd771f2c446d369b649430b65a756ba278ff97ec81bb6f55b2e73569"/>
    <s v="776dae374cac039d62ec9a353119108ad2c4887d941bedca3f0ebe3c3de89ab1"/>
    <x v="3"/>
    <n v="67620.563090000011"/>
    <n v="44864.812450000005"/>
    <n v="355806.27331000002"/>
    <n v="312463.2512"/>
    <n v="4230.1869900000011"/>
    <n v="1543.94183"/>
    <n v="60559.521779999995"/>
    <n v="10265.92007"/>
    <n v="35255452.915749952"/>
    <n v="34225193.414999902"/>
    <n v="145.54400000000001"/>
    <n v="139.161"/>
    <n v="0"/>
    <n v="0"/>
    <n v="2918.8139799999999"/>
    <n v="14291.065689999999"/>
    <n v="44174.63278"/>
    <n v="30685.92627"/>
    <n v="0"/>
    <n v="0"/>
    <n v="0"/>
    <n v="0"/>
    <n v="0"/>
    <n v="0"/>
    <s v="RC Otros"/>
    <s v="Daños Sin Autos"/>
    <s v="Responsabilidad Civil y Riesgos Profesionales"/>
    <x v="39"/>
    <x v="1"/>
    <n v="4160869.2469200003"/>
    <n v="3594603.0314199999"/>
    <n v="299929338.30901009"/>
    <n v="286204877.29896003"/>
    <n v="288421232.45699012"/>
    <n v="276418493.85822004"/>
    <n v="803256.92090000003"/>
    <n v="530452.73401000001"/>
    <n v="246257.84135000003"/>
    <n v="188190.89050000001"/>
    <n v="272688.22531000001"/>
    <n v="234502.31262000001"/>
    <n v="8.4182982219730302"/>
    <n v="8.4578341430801665"/>
    <n v="22755.750640000006"/>
    <n v="50.720708273015426"/>
    <n v="24.797756856984552"/>
    <n v="19.131927505849944"/>
    <n v="1.625154723139997"/>
    <n v="1.2481159131576418"/>
    <n v="2.2545498040052403E-2"/>
    <n v="2.3445071125297166E-2"/>
    <n v="1.5675767958047662E-2"/>
    <n v="1.6230756424355588E-2"/>
    <m/>
    <m/>
    <m/>
    <n v="0"/>
    <m/>
    <n v="0"/>
    <m/>
    <n v="0"/>
    <m/>
    <n v="173.9861637144711"/>
    <n v="6.2557701336645284"/>
    <n v="3.4413201475447153"/>
    <n v="1.7177877328940536"/>
    <n v="-79.575952953302803"/>
    <n v="43.957306001830517"/>
    <n v="6.6074436759584989"/>
    <n v="46.572052491606271"/>
    <s v="Grandes"/>
    <n v="2025"/>
    <n v="1"/>
    <d v="2026-05-08T00:00:00"/>
    <n v="1.0458677359317625"/>
    <s v="50 RC Otros"/>
    <n v="50.720708273015426"/>
    <n v="44.110677760547318"/>
    <n v="173.9861637144711"/>
    <n v="161.97018447115315"/>
    <n v="1.0092233793174384E-3"/>
    <n v="7.0867744954074292E-3"/>
    <m/>
    <m/>
    <m/>
    <m/>
    <n v="8.8447162513391952E-4"/>
    <n v="7.1534958391852605E-3"/>
    <x v="39"/>
    <x v="3"/>
  </r>
  <r>
    <n v="2026"/>
    <n v="3"/>
    <n v="39"/>
    <x v="6"/>
    <s v="Maritimo y Transportes"/>
    <n v="27"/>
    <s v="670671cd97404156226e507973f2ab8330d3022ca96e0c93bdbdb320c41adcaf"/>
    <s v="776dae374cac039d62ec9a353119108ad2c4887d941bedca3f0ebe3c3de89ab1"/>
    <x v="3"/>
    <n v="468857.01004000002"/>
    <n v="595536.62521000009"/>
    <n v="1663048.0448799999"/>
    <n v="1699299.54382"/>
    <n v="208754.55831000002"/>
    <n v="150060.40469999998"/>
    <n v="881954.19187999971"/>
    <n v="851333.2474400003"/>
    <n v="35255452.915749952"/>
    <n v="34225193.414999902"/>
    <n v="145.54400000000001"/>
    <n v="139.161"/>
    <n v="0"/>
    <n v="0"/>
    <n v="35482.185819999999"/>
    <n v="40859.384149999998"/>
    <n v="123227.38619"/>
    <n v="146603.94743"/>
    <n v="0"/>
    <n v="0"/>
    <n v="0"/>
    <n v="0"/>
    <n v="0"/>
    <n v="0"/>
    <s v="Maritimo y Transportes"/>
    <s v="Daños Sin Autos"/>
    <s v="Maritimo y Transportes"/>
    <x v="40"/>
    <x v="1"/>
    <n v="9700359.9060499985"/>
    <n v="9815016.0217700005"/>
    <n v="299929338.30901009"/>
    <n v="286204877.29896003"/>
    <n v="288421232.45699012"/>
    <n v="276418493.85822004"/>
    <n v="5553467.0168199996"/>
    <n v="5878639.8858999992"/>
    <n v="1842826.2323599998"/>
    <n v="-3640818.3417299963"/>
    <n v="468857.01004000002"/>
    <n v="595536.62521000009"/>
    <n v="8.4426000662280831"/>
    <n v="10.130517207533039"/>
    <n v="-126679.61517000006"/>
    <n v="-21.271507042128579"/>
    <n v="100"/>
    <n v="100"/>
    <n v="4.8333980860604928"/>
    <n v="6.0676072651239892"/>
    <n v="0.15632249005162266"/>
    <n v="0.1625598108869869"/>
    <n v="0.20808052987438172"/>
    <n v="0.2154474604421589"/>
    <m/>
    <m/>
    <m/>
    <n v="0"/>
    <m/>
    <n v="0"/>
    <m/>
    <n v="0"/>
    <m/>
    <n v="39.113684737383657"/>
    <n v="44.524141441799145"/>
    <n v="25.197510673182389"/>
    <n v="11.327956735381408"/>
    <n v="-13.160253003960165"/>
    <n v="-15.94538322452863"/>
    <n v="28.794074853856959"/>
    <n v="27.870589343789266"/>
    <s v="Grandes"/>
    <n v="2025"/>
    <n v="1"/>
    <d v="2026-05-08T00:00:00"/>
    <n v="1.0458677359317625"/>
    <s v="51 Maritimo y Transportes"/>
    <n v="-21.271507042128579"/>
    <n v="-24.724235911405863"/>
    <n v="39.11368473738365"/>
    <n v="33.012693630373271"/>
    <n v="4.7171370875710777E-3"/>
    <n v="7.127749587827443E-3"/>
    <m/>
    <m/>
    <m/>
    <m/>
    <n v="4.8101087834798908E-3"/>
    <n v="1.02627378892123E-2"/>
    <x v="40"/>
    <x v="3"/>
  </r>
  <r>
    <n v="2026"/>
    <n v="3"/>
    <n v="12"/>
    <x v="42"/>
    <s v="MyT Carga"/>
    <n v="12"/>
    <s v="6b51d431df5d7f141cbececcf79edf3dd861c3b4069f0b11661a3eefacbba918"/>
    <s v="776dae374cac039d62ec9a353119108ad2c4887d941bedca3f0ebe3c3de89ab1"/>
    <x v="3"/>
    <n v="362734.033"/>
    <n v="297997.77391000005"/>
    <n v="1432150.5722300003"/>
    <n v="1285490.6533700002"/>
    <n v="155741.73752"/>
    <n v="239678.51022999996"/>
    <n v="658989.83556999988"/>
    <n v="763551.65099000023"/>
    <n v="35255452.915749952"/>
    <n v="34225193.414999902"/>
    <n v="145.54400000000001"/>
    <n v="139.161"/>
    <n v="9094.4174700000003"/>
    <n v="57.893000000000001"/>
    <n v="27502.676809999997"/>
    <n v="69759.279810000007"/>
    <n v="51129.209560000003"/>
    <n v="45209.004890000004"/>
    <n v="0"/>
    <n v="0"/>
    <n v="0"/>
    <n v="0"/>
    <n v="0"/>
    <n v="0"/>
    <s v="MyT Carga"/>
    <s v="Daños Sin Autos"/>
    <s v="Maritimo y Transportes"/>
    <x v="41"/>
    <x v="1"/>
    <n v="1766415.15328"/>
    <n v="2698569.0604299996"/>
    <n v="299929338.30901009"/>
    <n v="286204877.29896003"/>
    <n v="288421232.45699012"/>
    <n v="276418493.85822004"/>
    <n v="4253228.7956100004"/>
    <n v="4504728.8811800005"/>
    <n v="1360448.89381"/>
    <n v="1468645.7502600003"/>
    <n v="362869.63895999995"/>
    <n v="298160.14327"/>
    <n v="8.5284392265565021"/>
    <n v="6.6152210659110837"/>
    <n v="64736.259089999949"/>
    <n v="21.723739154357347"/>
    <n v="99.962629565706123"/>
    <n v="99.945542902475424"/>
    <n v="20.535038568167327"/>
    <n v="11.042807029830692"/>
    <n v="0.1209398303764081"/>
    <n v="0.12576537098533186"/>
    <n v="0.10412043872988284"/>
    <n v="0.10780674250502516"/>
    <m/>
    <m/>
    <m/>
    <n v="0"/>
    <m/>
    <n v="0"/>
    <m/>
    <n v="0"/>
    <m/>
    <n v="-35.02056677065152"/>
    <n v="42.935518410537455"/>
    <n v="80.429631095964695"/>
    <n v="11.44781977688541"/>
    <n v="-60.574884252091323"/>
    <n v="13.095189076611401"/>
    <n v="53.790537828920812"/>
    <n v="154.30394891401468"/>
    <s v="Grandes"/>
    <n v="2025"/>
    <n v="1"/>
    <d v="2026-05-08T00:00:00"/>
    <n v="1.0458677359317625"/>
    <s v="52 MyT Carga"/>
    <n v="21.723739154357347"/>
    <n v="16.385404169594906"/>
    <n v="-35.02056677065152"/>
    <n v="-37.870314766466748"/>
    <n v="4.0622101087522955E-3"/>
    <n v="7.2734275641067655E-3"/>
    <m/>
    <m/>
    <m/>
    <m/>
    <n v="3.6387639279630846E-3"/>
    <n v="4.3761149750873776E-3"/>
    <x v="41"/>
    <x v="3"/>
  </r>
  <r>
    <n v="2026"/>
    <n v="3"/>
    <n v="22"/>
    <x v="29"/>
    <s v="MyT Cascos"/>
    <n v="16"/>
    <s v="b17ef6d19c7a5b1ee83b907c595526dcb1eb06db8227d650d5dda0a9f4ce8cd9"/>
    <s v="776dae374cac039d62ec9a353119108ad2c4887d941bedca3f0ebe3c3de89ab1"/>
    <x v="3"/>
    <n v="125500.62420000001"/>
    <n v="25624.736149999997"/>
    <n v="390811.64678000001"/>
    <n v="332146.16260000004"/>
    <n v="93113.062099999981"/>
    <n v="2806.5189700000001"/>
    <n v="223820.22970999996"/>
    <n v="393954.87886000011"/>
    <n v="35255452.915749952"/>
    <n v="34225193.414999902"/>
    <n v="145.54400000000001"/>
    <n v="139.161"/>
    <n v="0"/>
    <n v="0"/>
    <n v="3891.97757"/>
    <n v="10355.635390000001"/>
    <n v="2062.8954800000001"/>
    <n v="6026.0290500000001"/>
    <n v="0"/>
    <n v="0"/>
    <n v="0"/>
    <n v="0"/>
    <n v="0"/>
    <n v="0"/>
    <s v="MyT Cascos"/>
    <s v="Daños Sin Autos"/>
    <s v="Maritimo y Transportes"/>
    <x v="42"/>
    <x v="1"/>
    <n v="9423494.2927800007"/>
    <n v="9409393.7623899989"/>
    <n v="299929338.30901009"/>
    <n v="286204877.29896003"/>
    <n v="288421232.45699012"/>
    <n v="276418493.85822004"/>
    <n v="1300238.2212100001"/>
    <n v="1373911.0047200001"/>
    <n v="482377.33854999993"/>
    <n v="-5109464.0919899987"/>
    <n v="200132.88509999998"/>
    <n v="191712.81199000002"/>
    <n v="9.6521254453825609"/>
    <n v="1.8650943228467887"/>
    <n v="99875.888050000009"/>
    <n v="389.76357635588778"/>
    <n v="62.708646875945128"/>
    <n v="13.366209531857795"/>
    <n v="1.3317843710708759"/>
    <n v="0.27233142535094929"/>
    <n v="4.1843397150664763E-2"/>
    <n v="4.3512963012775033E-2"/>
    <n v="8.9532842318522949E-3"/>
    <n v="9.2702683501138597E-3"/>
    <m/>
    <m/>
    <m/>
    <n v="0"/>
    <m/>
    <n v="0"/>
    <m/>
    <n v="0"/>
    <m/>
    <n v="3217.7421245080695"/>
    <n v="74.193305964449522"/>
    <n v="10.952381923354947"/>
    <n v="19.302951166796682"/>
    <n v="-62.416815352939928"/>
    <n v="-65.766917768177706"/>
    <n v="188.66576652734727"/>
    <n v="171.84841467035412"/>
    <s v="Grandes"/>
    <n v="2025"/>
    <n v="1"/>
    <d v="2026-05-08T00:00:00"/>
    <n v="1.0458677359317625"/>
    <s v="53 MyT Cascos"/>
    <n v="389.76357635588778"/>
    <n v="368.28442978935374"/>
    <n v="3217.7421245080686"/>
    <n v="3072.2387167362954"/>
    <n v="1.1085140438102544E-3"/>
    <n v="9.3163525613401479E-3"/>
    <m/>
    <m/>
    <m/>
    <m/>
    <n v="9.4018690226320314E-4"/>
    <n v="3.4785768331153211E-4"/>
    <x v="42"/>
    <x v="3"/>
  </r>
  <r>
    <n v="2026"/>
    <n v="3"/>
    <n v="37"/>
    <x v="27"/>
    <s v="Incendio"/>
    <n v="25"/>
    <s v="b7a56873cd771f2c446d369b649430b65a756ba278ff97ec81bb6f55b2e73569"/>
    <s v="776dae374cac039d62ec9a353119108ad2c4887d941bedca3f0ebe3c3de89ab1"/>
    <x v="3"/>
    <n v="761855.77078999998"/>
    <n v="1023574.7824299999"/>
    <n v="2423673.2937500002"/>
    <n v="2534775.5293300003"/>
    <n v="113306.78604000001"/>
    <n v="227628.91449"/>
    <n v="247367.32112999994"/>
    <n v="500323.03450999985"/>
    <n v="35255452.915749952"/>
    <n v="34225193.414999902"/>
    <n v="145.54400000000001"/>
    <n v="139.161"/>
    <n v="0"/>
    <n v="0"/>
    <n v="114862.7916"/>
    <n v="57596.680890000003"/>
    <n v="122969.68468000001"/>
    <n v="49554.067350000005"/>
    <n v="0"/>
    <n v="0"/>
    <n v="0"/>
    <n v="0"/>
    <n v="0"/>
    <n v="0"/>
    <s v="Incendio"/>
    <s v="Daños Sin Autos"/>
    <s v="Incendio"/>
    <x v="43"/>
    <x v="1"/>
    <n v="4160869.2469200003"/>
    <n v="3594603.031419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7.263591931398854"/>
    <n v="8.6997497935783556"/>
    <n v="-261719.01163999992"/>
    <n v="-25.569114844610617"/>
    <m/>
    <m/>
    <n v="18.31001470074909"/>
    <n v="28.475321850091756"/>
    <n v="0.25401175326338965"/>
    <n v="0.26414690912313787"/>
    <n v="0.35763708574428238"/>
    <n v="0.3702989507478503"/>
    <m/>
    <m/>
    <m/>
    <n v="0"/>
    <m/>
    <n v="0"/>
    <m/>
    <n v="0"/>
    <m/>
    <n v="-50.223025798869813"/>
    <n v="14.872471980163315"/>
    <n v="22.238620802048437"/>
    <n v="4.4595162415784193"/>
    <n v="99.426060365125309"/>
    <n v="148.15255589710944"/>
    <n v="93.407405165674518"/>
    <n v="116.22997660957894"/>
    <s v="Grandes"/>
    <n v="2025"/>
    <n v="1"/>
    <d v="2026-05-08T00:00:00"/>
    <n v="1.0458677359317625"/>
    <s v="54 Incendio"/>
    <n v="-25.569114844610617"/>
    <n v="-28.833367166567204"/>
    <n v="-50.223025798869806"/>
    <n v="-52.406052418488713"/>
    <n v="6.874605467533941E-3"/>
    <n v="5.2759767745882528E-3"/>
    <m/>
    <m/>
    <m/>
    <m/>
    <n v="7.1750422591013363E-3"/>
    <n v="7.5685646470866636E-3"/>
    <x v="43"/>
    <x v="3"/>
  </r>
  <r>
    <n v="2026"/>
    <n v="3"/>
    <n v="1"/>
    <x v="23"/>
    <s v="Riesgos Catastroficos"/>
    <n v="30"/>
    <s v="624b60c58c9d8bfb6ff1886c2fd605d2adeb6ea4da576068201b6c6958ce93f4"/>
    <s v="776dae374cac039d62ec9a353119108ad2c4887d941bedca3f0ebe3c3de89ab1"/>
    <x v="3"/>
    <n v="807921.66564000002"/>
    <n v="848042.80476999993"/>
    <n v="1764710.1273100004"/>
    <n v="1851015.0943999998"/>
    <n v="7597.6814599999952"/>
    <n v="52612.443990000022"/>
    <n v="78787.69875999997"/>
    <n v="503322.68079999997"/>
    <n v="35255452.915749952"/>
    <n v="34225193.414999902"/>
    <n v="145.54400000000001"/>
    <n v="139.161"/>
    <n v="0"/>
    <n v="0"/>
    <n v="-11759.15094"/>
    <n v="28986.159589999999"/>
    <n v="25684.012730000002"/>
    <n v="30947.54535"/>
    <n v="0"/>
    <n v="0"/>
    <n v="0"/>
    <n v="0"/>
    <n v="0"/>
    <n v="0"/>
    <s v="Riesgos Catastroficos"/>
    <s v="Daños Sin Autos"/>
    <s v="Riesgos Catastroficos"/>
    <x v="44"/>
    <x v="1"/>
    <n v="20562971.173730001"/>
    <n v="22498819.590630002"/>
    <n v="299929338.30901009"/>
    <n v="286204877.29896003"/>
    <n v="288421232.45699012"/>
    <n v="276418493.85822004"/>
    <n v="11411827.944420002"/>
    <n v="12882845.518050004"/>
    <n v="1673092.91444"/>
    <n v="528711.06807000004"/>
    <n v="807921.66564000002"/>
    <n v="848042.80476999993"/>
    <n v="7.0796867037856659"/>
    <n v="6.5827289753790579"/>
    <n v="-40121.139129999909"/>
    <n v="-4.7310275972309306"/>
    <n v="100"/>
    <n v="100"/>
    <n v="3.9290122950332762"/>
    <n v="3.7692768785220232"/>
    <n v="0.26937066916995545"/>
    <n v="0.28011865102909117"/>
    <n v="0.29630620301559807"/>
    <n v="0.30679669545011562"/>
    <m/>
    <m/>
    <m/>
    <n v="0"/>
    <m/>
    <n v="0"/>
    <m/>
    <n v="0"/>
    <m/>
    <n v="-85.559155051903545"/>
    <n v="0.9403982815563493"/>
    <n v="6.2039844798010151"/>
    <n v="0.4541099537525094"/>
    <n v="-140.56815772192471"/>
    <n v="-17.007916332207586"/>
    <n v="-45.783932065509447"/>
    <n v="93.662225104389421"/>
    <s v="Grandes"/>
    <n v="2025"/>
    <n v="1"/>
    <d v="2026-05-08T00:00:00"/>
    <n v="1.0458677359317625"/>
    <s v="55 Riesgos Catastroficos"/>
    <n v="-4.7310275972309306"/>
    <n v="-8.9091582714385602"/>
    <n v="-85.559155051903545"/>
    <n v="-86.192474964120464"/>
    <n v="5.0054955513608992E-3"/>
    <n v="5.0121963823759547E-3"/>
    <m/>
    <m/>
    <m/>
    <m/>
    <n v="5.2395612040901122E-3"/>
    <n v="4.3332320763295028E-3"/>
    <x v="44"/>
    <x v="3"/>
  </r>
  <r>
    <n v="2026"/>
    <n v="3"/>
    <n v="48"/>
    <x v="14"/>
    <s v="Terremoto y Erupcion Volcanica"/>
    <n v="36"/>
    <s v="76a50887d8f1c2e9301755428990ad81479ee21c25b43215cf524541e0503269"/>
    <s v="776dae374cac039d62ec9a353119108ad2c4887d941bedca3f0ebe3c3de89ab1"/>
    <x v="3"/>
    <n v="335380.65679000004"/>
    <n v="369078.17924000003"/>
    <n v="1200774.1836199998"/>
    <n v="1037241.6492099999"/>
    <n v="63575.264329999998"/>
    <n v="3112.7026100000003"/>
    <n v="471928.88561"/>
    <n v="31842.361629999996"/>
    <n v="35255452.915749952"/>
    <n v="34225193.414999902"/>
    <n v="145.54400000000001"/>
    <n v="139.161"/>
    <n v="0"/>
    <n v="0"/>
    <n v="11740.407590000001"/>
    <n v="45787.429369999998"/>
    <n v="251410.98237000001"/>
    <n v="143471.95462"/>
    <n v="0"/>
    <n v="0"/>
    <n v="0"/>
    <n v="0"/>
    <n v="0"/>
    <n v="0"/>
    <s v="Terremoto y Erupcion Volcanica"/>
    <s v="Daños Sin Autos"/>
    <s v="Riesgos Catastroficos"/>
    <x v="45"/>
    <x v="1"/>
    <n v="19464505.3893"/>
    <n v="18106734.740540002"/>
    <n v="299929338.30901009"/>
    <n v="286204877.29896003"/>
    <n v="288421232.45699012"/>
    <n v="276418493.85822004"/>
    <n v="4600656.5407699998"/>
    <n v="5084886.6188700013"/>
    <n v="666557.00630999985"/>
    <n v="163361.38342999999"/>
    <n v="1169474.20649"/>
    <n v="1191820.3186300001"/>
    <n v="7.2898433912188603"/>
    <n v="7.2583364567137414"/>
    <n v="-33697.522449999989"/>
    <n v="-9.1301855122915665"/>
    <n v="28.67790113957232"/>
    <n v="30.967602537961103"/>
    <n v="1.7230371390498576"/>
    <n v="2.0383475238837727"/>
    <n v="0.11181989020509402"/>
    <n v="0.11628154208099523"/>
    <n v="0.12895593629401125"/>
    <n v="0.13352152169286718"/>
    <m/>
    <m/>
    <m/>
    <n v="0"/>
    <m/>
    <n v="0"/>
    <m/>
    <n v="0"/>
    <m/>
    <n v="1942.4458194546246"/>
    <n v="18.956151180122443"/>
    <n v="0.84337215936461718"/>
    <n v="9.5378585369535003"/>
    <n v="-74.35888462938621"/>
    <n v="75.233538175378897"/>
    <n v="4.669806974749303"/>
    <n v="31.913853471413727"/>
    <s v="Grandes"/>
    <n v="2025"/>
    <n v="1"/>
    <d v="2026-05-08T00:00:00"/>
    <n v="1.0458677359317625"/>
    <s v="56 Terremoto y Erupcion Volcanica"/>
    <n v="-9.1301855122915665"/>
    <n v="-13.115386041856814"/>
    <n v="1942.4458194546246"/>
    <n v="1852.8720021514114"/>
    <n v="3.4059247132337033E-3"/>
    <n v="5.3141816668497294E-3"/>
    <m/>
    <m/>
    <m/>
    <m/>
    <n v="2.9360598521908851E-3"/>
    <n v="5.2683448118859798E-3"/>
    <x v="45"/>
    <x v="3"/>
  </r>
  <r>
    <n v="2026"/>
    <n v="3"/>
    <n v="1"/>
    <x v="23"/>
    <s v="Huracan y Otros Riesgos Hidrometeorologicos"/>
    <n v="30"/>
    <s v="624b60c58c9d8bfb6ff1886c2fd605d2adeb6ea4da576068201b6c6958ce93f4"/>
    <s v="776dae374cac039d62ec9a353119108ad2c4887d941bedca3f0ebe3c3de89ab1"/>
    <x v="3"/>
    <n v="510226.86691000004"/>
    <n v="538414.97663000005"/>
    <n v="1202616.87537"/>
    <n v="1263997.3915500001"/>
    <n v="-50971.425529999993"/>
    <n v="49680.210019999984"/>
    <n v="16190.316589999993"/>
    <n v="501602.70936999982"/>
    <n v="35255452.915749952"/>
    <n v="34225193.414999902"/>
    <n v="145.54400000000001"/>
    <n v="139.161"/>
    <n v="0"/>
    <n v="0"/>
    <n v="-24143.280859999999"/>
    <n v="26622.488300000001"/>
    <n v="14131.186089999999"/>
    <n v="16934.488309999997"/>
    <n v="0"/>
    <n v="0"/>
    <n v="0"/>
    <n v="0"/>
    <n v="0"/>
    <n v="0"/>
    <s v="Huracan y Otros Riesgos Hidrometeorologicos"/>
    <s v="Daños Sin Autos"/>
    <s v="Riesgos Catastroficos"/>
    <x v="46"/>
    <x v="1"/>
    <n v="20562971.173730001"/>
    <n v="22498819.590630002"/>
    <n v="299929338.30901009"/>
    <n v="286204877.29896003"/>
    <n v="288421232.45699012"/>
    <n v="276418493.85822004"/>
    <n v="6811171.4036499998"/>
    <n v="7797958.8991800006"/>
    <n v="1006535.90813"/>
    <n v="364394.42252000014"/>
    <n v="807921.66564000002"/>
    <n v="848042.80476999993"/>
    <n v="7.4910296140334607"/>
    <n v="6.9045628938441501"/>
    <n v="-28188.109720000008"/>
    <n v="-5.2353873765608405"/>
    <n v="63.153012056660316"/>
    <n v="63.489127388566793"/>
    <n v="2.4812896083900307"/>
    <n v="2.3930809990326414"/>
    <n v="0.17011569117800854"/>
    <n v="0.17690336545735619"/>
    <n v="0.18812222269279841"/>
    <n v="0.19478254479823723"/>
    <m/>
    <m/>
    <m/>
    <n v="0"/>
    <m/>
    <n v="0"/>
    <m/>
    <n v="0"/>
    <m/>
    <n v="-202.59905404884603"/>
    <n v="-9.9899532611227535"/>
    <n v="9.227122605495488"/>
    <n v="-5.0640444238792854"/>
    <n v="-190.68754425933955"/>
    <n v="-16.553805279989575"/>
    <n v="-170.85105741467171"/>
    <n v="157.20869631637549"/>
    <s v="Grandes"/>
    <n v="2025"/>
    <n v="1"/>
    <d v="2026-05-08T00:00:00"/>
    <n v="1.0458677359317625"/>
    <s v="57 Huracan y Otros Riesgos Hidrometeorologicos"/>
    <n v="-5.2353873765608405"/>
    <n v="-9.3913987708842939"/>
    <n v="-202.599054048846"/>
    <n v="-198.09945418905252"/>
    <n v="3.4111513990300927E-3"/>
    <n v="5.61155246783263E-3"/>
    <m/>
    <m/>
    <m/>
    <m/>
    <n v="3.5779241967679549E-3"/>
    <n v="4.7672988755049503E-3"/>
    <x v="46"/>
    <x v="3"/>
  </r>
  <r>
    <n v="2026"/>
    <n v="3"/>
    <n v="41"/>
    <x v="11"/>
    <s v="Agricola y de Animales"/>
    <n v="29"/>
    <s v="35135aaa6cc23891b40cb3f378c53a17a1127210ce60e125ccf03efcfdaec458"/>
    <s v="776dae374cac039d62ec9a353119108ad2c4887d941bedca3f0ebe3c3de89ab1"/>
    <x v="3"/>
    <n v="5903.5007999999998"/>
    <n v="11835.677720000002"/>
    <n v="33894.087200000002"/>
    <n v="38628.537490000002"/>
    <n v="7876.3556700000008"/>
    <n v="3903.9481999999998"/>
    <n v="41738.97641000001"/>
    <n v="28518.53414"/>
    <n v="35255452.915749952"/>
    <n v="34225193.414999902"/>
    <n v="145.54400000000001"/>
    <n v="139.161"/>
    <n v="0"/>
    <n v="0"/>
    <n v="1819.3441"/>
    <n v="1034.35519"/>
    <n v="2227.77592"/>
    <n v="2577.25137"/>
    <n v="0"/>
    <n v="0"/>
    <n v="0"/>
    <n v="0"/>
    <n v="0"/>
    <n v="0"/>
    <s v="Agricola y de Animales"/>
    <s v="Daños Sin Autos"/>
    <s v="Agricola y de Animales"/>
    <x v="48"/>
    <x v="1"/>
    <n v="8810777.3005300015"/>
    <n v="7965231.1104300003"/>
    <n v="299929338.30901009"/>
    <n v="286204877.29896003"/>
    <n v="288421232.45699012"/>
    <n v="276418493.85822004"/>
    <n v="168077.99153999999"/>
    <n v="161647.23272"/>
    <n v="56611.31899"/>
    <n v="36131.574989999994"/>
    <n v="5903.5007999999998"/>
    <n v="11835.677720000002"/>
    <n v="3.5123580106530827"/>
    <n v="7.3219179325521591"/>
    <n v="-5932.1769200000017"/>
    <n v="-50.121142703774133"/>
    <n v="100"/>
    <n v="100"/>
    <n v="6.7003178024314408E-2"/>
    <n v="0.14859176784590566"/>
    <n v="1.9682972106975952E-3"/>
    <n v="2.0468329428140627E-3"/>
    <n v="4.1353864517259253E-3"/>
    <n v="4.2817966174400514E-3"/>
    <m/>
    <m/>
    <m/>
    <n v="0"/>
    <m/>
    <n v="0"/>
    <m/>
    <n v="0"/>
    <m/>
    <n v="101.75359063422"/>
    <n v="133.41838913615462"/>
    <n v="32.98457673786676"/>
    <n v="13.913040378711731"/>
    <n v="75.891619976306202"/>
    <n v="-13.56000637221506"/>
    <n v="81.666386806084162"/>
    <n v="40.134043657526504"/>
    <s v="Grandes"/>
    <n v="2025"/>
    <n v="1"/>
    <d v="2026-05-08T00:00:00"/>
    <n v="1.0458677359317625"/>
    <s v="59 Agricola y de Animales"/>
    <n v="-50.121142703774133"/>
    <n v="-52.308637524047107"/>
    <n v="101.75359063422003"/>
    <n v="92.905454201126062"/>
    <n v="9.6138566936005026E-5"/>
    <n v="1.2336658794998882E-3"/>
    <m/>
    <m/>
    <m/>
    <m/>
    <n v="1.0934356344022717E-4"/>
    <n v="5.3610482211028888E-3"/>
    <x v="48"/>
    <x v="3"/>
  </r>
  <r>
    <n v="2026"/>
    <n v="3"/>
    <n v="10"/>
    <x v="17"/>
    <s v="AyA Agricola"/>
    <n v="10"/>
    <s v="4a44dc15364204a80fe80e9039455cc1608281820fe2b24f1e5233ade6af1dd5"/>
    <s v="776dae374cac039d62ec9a353119108ad2c4887d941bedca3f0ebe3c3de89ab1"/>
    <x v="3"/>
    <n v="4829.8007200000002"/>
    <n v="9202.4032299999999"/>
    <n v="33754.964469999992"/>
    <n v="50115.861320000004"/>
    <n v="-393.72143999999992"/>
    <n v="2285.1655800000003"/>
    <n v="19870.216710000001"/>
    <n v="32365.569629999998"/>
    <n v="35255452.915749952"/>
    <n v="34225193.414999902"/>
    <n v="145.54400000000001"/>
    <n v="139.161"/>
    <n v="0"/>
    <n v="0"/>
    <n v="-39.372150000000005"/>
    <n v="227.53635"/>
    <n v="361.57553000000001"/>
    <n v="765.68550000000005"/>
    <n v="0"/>
    <n v="0"/>
    <n v="0"/>
    <n v="0"/>
    <n v="0"/>
    <n v="0"/>
    <s v="AyA Agricola"/>
    <s v="Daños Sin Autos"/>
    <s v="Agricola y de Animales"/>
    <x v="49"/>
    <x v="1"/>
    <n v="1825206.99131"/>
    <n v="1657972.1827799999"/>
    <n v="299929338.30901009"/>
    <n v="286204877.29896003"/>
    <n v="288421232.45699012"/>
    <n v="276418493.85822004"/>
    <n v="69803.324380000005"/>
    <n v="54036.03168"/>
    <n v="43121.997350000005"/>
    <n v="31120.674730000006"/>
    <n v="4829.8007200000002"/>
    <n v="9202.4032299999999"/>
    <n v="6.9191557320496768"/>
    <n v="17.030124055919572"/>
    <n v="-4372.6025099999997"/>
    <n v="-47.5158760240503"/>
    <n v="100"/>
    <n v="100"/>
    <n v="0.26461660200707005"/>
    <n v="0.55503966384827375"/>
    <n v="1.6103128647668241E-3"/>
    <n v="1.6745648990041774E-3"/>
    <n v="3.2153201988893705E-3"/>
    <n v="3.3291561290107008E-3"/>
    <m/>
    <m/>
    <m/>
    <n v="0"/>
    <m/>
    <n v="0"/>
    <m/>
    <n v="0"/>
    <m/>
    <n v="-117.22944908000935"/>
    <n v="-8.1519189470823523"/>
    <n v="24.832269602687258"/>
    <n v="-0.9130408241630299"/>
    <n v="-117.30367477548094"/>
    <n v="-52.777539864604982"/>
    <n v="-10.88905269668"/>
    <n v="29.716685244790455"/>
    <s v="Grandes"/>
    <n v="2025"/>
    <n v="1"/>
    <d v="2026-05-08T00:00:00"/>
    <n v="1.0458677359317625"/>
    <s v="60 AyA Agricola"/>
    <n v="-47.5158760240503"/>
    <n v="-49.817627819648102"/>
    <n v="-117.22944908000932"/>
    <n v="-116.47383171702836"/>
    <n v="9.5743953568443209E-5"/>
    <n v="4.7874716044355899E-3"/>
    <m/>
    <m/>
    <m/>
    <m/>
    <n v="1.418600655803665E-4"/>
    <n v="2.9002512536001047E-2"/>
    <x v="49"/>
    <x v="3"/>
  </r>
  <r>
    <n v="2026"/>
    <n v="3"/>
    <n v="123"/>
    <x v="18"/>
    <s v="AyA Pecuario"/>
    <n v="236"/>
    <s v="9a049b03f6fc40bfcf2f136320359257ed4af8513f71aa6fef47f17059bbae23"/>
    <s v="776dae374cac039d62ec9a353119108ad2c4887d941bedca3f0ebe3c3de89ab1"/>
    <x v="3"/>
    <n v="106.96509"/>
    <n v="11562.757599999999"/>
    <n v="316.36952999999994"/>
    <n v="11692.996139999999"/>
    <n v="-243.09340000000003"/>
    <n v="-380.56672000000003"/>
    <n v="39.135760000000005"/>
    <n v="-518.28010000000006"/>
    <n v="35255452.915749952"/>
    <n v="34225193.414999902"/>
    <n v="145.54400000000001"/>
    <n v="139.161"/>
    <n v="0"/>
    <n v="0"/>
    <n v="-272.83472999999998"/>
    <n v="-525.61499000000003"/>
    <n v="1.9106800000000002"/>
    <n v="428.01895000000002"/>
    <n v="0"/>
    <n v="0"/>
    <n v="0"/>
    <n v="0"/>
    <n v="0"/>
    <n v="0"/>
    <s v="AyA Pecuario"/>
    <s v="Daños Sin Autos"/>
    <s v="Agricola y de Animales"/>
    <x v="51"/>
    <x v="1"/>
    <n v="19365.913530000002"/>
    <n v="9874.2959800000008"/>
    <n v="299929338.30901009"/>
    <n v="286204877.29896003"/>
    <n v="288421232.45699012"/>
    <n v="276418493.85822004"/>
    <n v="98274.667159999997"/>
    <n v="107607.70103999999"/>
    <n v="13782.50049"/>
    <n v="5326.5358000000006"/>
    <n v="19365.913530000002"/>
    <n v="9874.2959800000008"/>
    <n v="0.10884299391810832"/>
    <n v="10.745288198009067"/>
    <n v="-11455.792509999999"/>
    <n v="-99.074917128765208"/>
    <n v="0.55233691834004595"/>
    <n v="117.09956460106028"/>
    <n v="0.55233691834004595"/>
    <n v="117.09956460106028"/>
    <n v="3.5663430127597724E-5"/>
    <n v="3.7086413191147716E-5"/>
    <n v="4.040028146662899E-3"/>
    <n v="4.1830622251819169E-3"/>
    <m/>
    <m/>
    <m/>
    <n v="0"/>
    <m/>
    <n v="0"/>
    <m/>
    <n v="0"/>
    <m/>
    <n v="-36.123316300489961"/>
    <n v="-227.26424107154961"/>
    <n v="-3.2913145217192832"/>
    <n v="-1.7637829955194146"/>
    <n v="-48.092285191485885"/>
    <n v="-99.553599203960474"/>
    <n v="-14279.457051939622"/>
    <n v="-122.8018035182788"/>
    <s v="Grandes"/>
    <n v="2025"/>
    <n v="1"/>
    <d v="2026-05-08T00:00:00"/>
    <n v="1.0458677359317625"/>
    <s v="62 AyA Pecuario"/>
    <n v="-99.074917128765208"/>
    <n v="-99.115487705134484"/>
    <n v="-36.123316300489961"/>
    <n v="-38.924701943690451"/>
    <n v="8.9736339724816199E-7"/>
    <n v="1.1846797325057367E-6"/>
    <m/>
    <m/>
    <m/>
    <m/>
    <n v="3.3098686834090166E-5"/>
    <n v="1.1546121845827295E-2"/>
    <x v="51"/>
    <x v="3"/>
  </r>
  <r>
    <n v="2026"/>
    <n v="3"/>
    <n v="48"/>
    <x v="14"/>
    <s v="Diversos"/>
    <n v="36"/>
    <s v="76a50887d8f1c2e9301755428990ad81479ee21c25b43215cf524541e0503269"/>
    <s v="776dae374cac039d62ec9a353119108ad2c4887d941bedca3f0ebe3c3de89ab1"/>
    <x v="3"/>
    <n v="785410.03341999999"/>
    <n v="808659.98691999994"/>
    <n v="2172549.8983899998"/>
    <n v="2186694.8837900003"/>
    <n v="109994.05015"/>
    <n v="297579.21636000008"/>
    <n v="494521.89388999983"/>
    <n v="634625.6906300002"/>
    <n v="35255452.915749952"/>
    <n v="34225193.414999902"/>
    <n v="145.54400000000001"/>
    <n v="139.161"/>
    <n v="0"/>
    <n v="0"/>
    <n v="62956.6011"/>
    <n v="143577.48005000001"/>
    <n v="343850.18858999998"/>
    <n v="392630.86900999997"/>
    <n v="0"/>
    <n v="0"/>
    <n v="0"/>
    <n v="0"/>
    <n v="0"/>
    <n v="0"/>
    <s v="Diversos"/>
    <s v="Daños Sin Autos"/>
    <s v="Diversos"/>
    <x v="52"/>
    <x v="1"/>
    <n v="19464505.3893"/>
    <n v="18106734.740540002"/>
    <n v="299929338.30901009"/>
    <n v="286204877.29896003"/>
    <n v="288421232.45699012"/>
    <n v="276418493.85822004"/>
    <n v="9670459.9122499991"/>
    <n v="9643676.3713200018"/>
    <n v="1771524.9683199998"/>
    <n v="2144854.7040200005"/>
    <n v="785410.03341999999"/>
    <n v="808659.98691999994"/>
    <n v="8.1217443694181117"/>
    <n v="8.3853911701654571"/>
    <n v="-23249.953499999945"/>
    <n v="-2.8751210491511636"/>
    <n v="100"/>
    <n v="100"/>
    <n v="4.0350885764184605"/>
    <n v="4.4660729750983421"/>
    <n v="0.26186502389133087"/>
    <n v="0.27231352793595798"/>
    <n v="0.28254584427479928"/>
    <n v="0.29254916182807078"/>
    <m/>
    <m/>
    <m/>
    <n v="0"/>
    <m/>
    <n v="0"/>
    <m/>
    <n v="0"/>
    <m/>
    <n v="-63.037052286294973"/>
    <n v="14.004665775791075"/>
    <n v="36.799052899032503"/>
    <n v="6.2090036616481488"/>
    <n v="-56.1514792723234"/>
    <n v="-12.424056351707179"/>
    <n v="18.309311202695945"/>
    <n v="36.568057018039305"/>
    <s v="Grandes"/>
    <n v="2025"/>
    <n v="1"/>
    <d v="2026-05-08T00:00:00"/>
    <n v="1.0458677359317625"/>
    <s v="63 Diversos"/>
    <n v="-2.8751210491511636"/>
    <n v="-7.1346446457492299"/>
    <n v="-63.037052286294973"/>
    <n v="-64.658104993768845"/>
    <n v="6.1623088592330615E-3"/>
    <n v="6.5962731602174796E-3"/>
    <m/>
    <m/>
    <m/>
    <m/>
    <n v="6.1897505390156064E-3"/>
    <n v="7.0314785076688816E-3"/>
    <x v="52"/>
    <x v="3"/>
  </r>
  <r>
    <n v="2026"/>
    <n v="3"/>
    <n v="48"/>
    <x v="14"/>
    <s v="Miscelaneos"/>
    <n v="36"/>
    <s v="76a50887d8f1c2e9301755428990ad81479ee21c25b43215cf524541e0503269"/>
    <s v="776dae374cac039d62ec9a353119108ad2c4887d941bedca3f0ebe3c3de89ab1"/>
    <x v="3"/>
    <n v="355150.68358999997"/>
    <n v="458680.92564999999"/>
    <n v="1020765.95811"/>
    <n v="1086860.9663800001"/>
    <n v="75587.550860000018"/>
    <n v="88933.71504999997"/>
    <n v="205293.98605999997"/>
    <n v="187085.32780999999"/>
    <n v="35255452.915749952"/>
    <n v="34225193.414999902"/>
    <n v="145.54400000000001"/>
    <n v="139.161"/>
    <n v="0"/>
    <n v="0"/>
    <n v="62342.574799999995"/>
    <n v="78276.665999999997"/>
    <n v="227668.02863999997"/>
    <n v="283179.64517000003"/>
    <n v="0"/>
    <n v="0"/>
    <n v="0"/>
    <n v="0"/>
    <n v="0"/>
    <n v="0"/>
    <s v="Miscelaneos"/>
    <s v="Daños Sin Autos"/>
    <s v="Diversos"/>
    <x v="53"/>
    <x v="1"/>
    <n v="19464505.3893"/>
    <n v="18106734.740540002"/>
    <n v="299929338.30901009"/>
    <n v="286204877.29896003"/>
    <n v="288421232.45699012"/>
    <n v="276418493.85822004"/>
    <n v="4681296.8725100001"/>
    <n v="4825169.1077200007"/>
    <n v="696171.22916999983"/>
    <n v="802925.30443000002"/>
    <n v="785410.03341999999"/>
    <n v="808659.98691999994"/>
    <n v="7.5865875047479436"/>
    <n v="9.5060072592302767"/>
    <n v="-103530.24206000002"/>
    <n v="-22.571298754855917"/>
    <n v="45.218506064090761"/>
    <n v="56.721110611273126"/>
    <n v="1.8246067726192152"/>
    <n v="2.5332061921857072"/>
    <n v="0.11841145170803419"/>
    <n v="0.12313610914306064"/>
    <n v="0.16026314085866444"/>
    <n v="0.16593713367285243"/>
    <m/>
    <m/>
    <m/>
    <n v="0"/>
    <m/>
    <n v="0"/>
    <m/>
    <n v="0"/>
    <m/>
    <n v="-15.00686683615603"/>
    <n v="21.283233949019024"/>
    <n v="19.389015343066944"/>
    <n v="10.857609118681648"/>
    <n v="-20.356118897552435"/>
    <n v="-19.602968460771606"/>
    <n v="27.383104765482543"/>
    <n v="27.642052433891745"/>
    <s v="Grandes"/>
    <n v="2025"/>
    <n v="1"/>
    <d v="2026-05-08T00:00:00"/>
    <n v="1.0458677359317625"/>
    <s v="64 Miscelaneos"/>
    <n v="-22.571298754855917"/>
    <n v="-25.967023759306496"/>
    <n v="-15.006866836156032"/>
    <n v="-18.734338727713343"/>
    <n v="2.8953420639619269E-3"/>
    <n v="5.7556309967197626E-3"/>
    <m/>
    <m/>
    <m/>
    <m/>
    <n v="3.0765143790091273E-3"/>
    <n v="9.0364174012538719E-3"/>
    <x v="53"/>
    <x v="3"/>
  </r>
  <r>
    <n v="2026"/>
    <n v="3"/>
    <n v="74"/>
    <x v="13"/>
    <s v="Tecnicos"/>
    <n v="46"/>
    <s v="25fc0e7096fc653718202dc30b0c580b8ab87eac11a700cba03a7c021bc35b0c"/>
    <s v="776dae374cac039d62ec9a353119108ad2c4887d941bedca3f0ebe3c3de89ab1"/>
    <x v="3"/>
    <n v="400595.31599000003"/>
    <n v="437611.22850999999"/>
    <n v="638200.71637000004"/>
    <n v="444370.17507999996"/>
    <n v="112014.25273000001"/>
    <n v="33351.487079999992"/>
    <n v="560488.10560000001"/>
    <n v="588840.92509999999"/>
    <n v="35255452.915749952"/>
    <n v="34225193.414999902"/>
    <n v="145.54400000000001"/>
    <n v="139.161"/>
    <n v="-264.21143999999998"/>
    <n v="-264.36571000000004"/>
    <n v="92849.640769999998"/>
    <n v="-31875.534920000002"/>
    <n v="-75474.395430000004"/>
    <n v="137131.81539999999"/>
    <n v="0"/>
    <n v="0"/>
    <n v="0"/>
    <n v="0"/>
    <n v="0"/>
    <n v="0"/>
    <s v="Tecnicos"/>
    <s v="Daños Sin Autos"/>
    <s v="Diversos"/>
    <x v="54"/>
    <x v="1"/>
    <n v="7289032.4006400006"/>
    <n v="8503254.3343199994"/>
    <n v="299929338.30901009"/>
    <n v="286204877.29896003"/>
    <n v="288421232.45699012"/>
    <n v="276418493.85822004"/>
    <n v="4989163.0397400009"/>
    <n v="4818507.2636000002"/>
    <n v="1075353.7391499998"/>
    <n v="1341929.3995900003"/>
    <n v="831689.13841000001"/>
    <n v="886991.5729400001"/>
    <n v="8.0293089802668813"/>
    <n v="9.0818837571503863"/>
    <n v="-37015.912519999954"/>
    <n v="-8.4586295114121075"/>
    <n v="48.166472001287275"/>
    <n v="49.336571153602364"/>
    <n v="5.4958641143483806"/>
    <n v="5.1463970299436594"/>
    <n v="0.13356323134260251"/>
    <n v="0.1388924499688966"/>
    <n v="0.15290138750950982"/>
    <n v="0.15831474312802621"/>
    <m/>
    <m/>
    <m/>
    <n v="0"/>
    <m/>
    <n v="0"/>
    <m/>
    <n v="0"/>
    <m/>
    <n v="235.85984475388506"/>
    <n v="27.961947696062477"/>
    <n v="7.6212594438119785"/>
    <n v="10.416502835480006"/>
    <n v="-391.28810231116267"/>
    <n v="-155.03784458030299"/>
    <n v="-123.02137730419444"/>
    <n v="-23.244449019377601"/>
    <s v="Grandes"/>
    <n v="2025"/>
    <n v="1"/>
    <d v="2026-05-08T00:00:00"/>
    <n v="1.0458677359317625"/>
    <s v="65 Tecnicos"/>
    <n v="-8.4586295114121075"/>
    <n v="-12.473281904012683"/>
    <n v="235.85984475388506"/>
    <n v="221.13032385941983"/>
    <n v="1.8102184586739247E-3"/>
    <n v="6.4469802700594398E-3"/>
    <m/>
    <m/>
    <m/>
    <m/>
    <n v="1.2578529135974499E-3"/>
    <n v="8.2480612578392006E-3"/>
    <x v="54"/>
    <x v="3"/>
  </r>
  <r>
    <n v="2026"/>
    <n v="3"/>
    <n v="12"/>
    <x v="42"/>
    <s v="Credito"/>
    <n v="12"/>
    <s v="6b51d431df5d7f141cbececcf79edf3dd861c3b4069f0b11661a3eefacbba918"/>
    <s v="776dae374cac039d62ec9a353119108ad2c4887d941bedca3f0ebe3c3de89ab1"/>
    <x v="3"/>
    <n v="13900.355579999999"/>
    <n v="316658.91115"/>
    <n v="362003.48515999998"/>
    <n v="333480.05855999998"/>
    <n v="33.492330000000003"/>
    <n v="706.35363000000007"/>
    <n v="62144.629860000001"/>
    <n v="10426.1931"/>
    <n v="35255452.915749952"/>
    <n v="34225193.414999902"/>
    <n v="145.54400000000001"/>
    <n v="139.161"/>
    <n v="0"/>
    <n v="0"/>
    <n v="-77.067089999999993"/>
    <n v="-1317.0710800000002"/>
    <n v="-28438.258000000002"/>
    <n v="-18495.256539999998"/>
    <n v="0"/>
    <n v="0"/>
    <n v="0"/>
    <n v="0"/>
    <n v="0"/>
    <n v="0"/>
    <s v="Credito"/>
    <s v="Daños Sin Autos"/>
    <s v="Credito"/>
    <x v="55"/>
    <x v="1"/>
    <n v="1766415.15328"/>
    <n v="2698569.0604299996"/>
    <n v="299929338.30901009"/>
    <n v="286204877.29896003"/>
    <n v="288421232.45699012"/>
    <n v="276418493.85822004"/>
    <n v="481212.63976000005"/>
    <n v="862800.46577999997"/>
    <n v="231353.01848999999"/>
    <n v="205317.67123000004"/>
    <n v="13900.355579999999"/>
    <n v="316658.91115"/>
    <n v="2.8886098226623185"/>
    <n v="36.701291168605238"/>
    <n v="-302758.55557000003"/>
    <n v="-95.610306518923309"/>
    <n v="100"/>
    <n v="100"/>
    <n v="0.78692461136267278"/>
    <n v="11.734326750916741"/>
    <n v="4.6345434755965063E-3"/>
    <n v="4.8194633458800039E-3"/>
    <n v="0.11064064111640862"/>
    <n v="0.114557787624883"/>
    <m/>
    <m/>
    <m/>
    <n v="0"/>
    <m/>
    <n v="0"/>
    <m/>
    <n v="0"/>
    <m/>
    <n v="-95.258418931038833"/>
    <n v="0.24094585068161256"/>
    <n v="0.22306450414888318"/>
    <n v="1.447672056262697E-2"/>
    <n v="-94.148600544778489"/>
    <n v="53.759738009019273"/>
    <n v="0.27099792821346508"/>
    <n v="7.1211290157103191"/>
    <s v="Grandes"/>
    <n v="2025"/>
    <n v="1"/>
    <d v="2026-05-08T00:00:00"/>
    <n v="1.0458677359317625"/>
    <s v="66 Credito"/>
    <n v="-95.610306518923309"/>
    <n v="-95.802821589896439"/>
    <n v="-95.258418931038818"/>
    <n v="-95.46636643806886"/>
    <n v="1.0268014029633393E-3"/>
    <n v="8.3440667075812308E-4"/>
    <m/>
    <m/>
    <m/>
    <m/>
    <n v="9.4396268428867261E-4"/>
    <n v="0.13469847734427409"/>
    <x v="55"/>
    <x v="3"/>
  </r>
  <r>
    <n v="2026"/>
    <n v="3"/>
    <n v="1"/>
    <x v="23"/>
    <s v="Total General"/>
    <n v="30"/>
    <s v="624b60c58c9d8bfb6ff1886c2fd605d2adeb6ea4da576068201b6c6958ce93f4"/>
    <s v="776dae374cac039d62ec9a353119108ad2c4887d941bedca3f0ebe3c3de89ab1"/>
    <x v="4"/>
    <n v="20562971.173730001"/>
    <n v="22498819.590630002"/>
    <n v="56780402.758199997"/>
    <n v="49550571.843609996"/>
    <n v="5330815.5296499971"/>
    <n v="6097129.9030900048"/>
    <n v="22890247.008449998"/>
    <n v="22680170.508759998"/>
    <n v="35255452.915749952"/>
    <n v="34225193.414999902"/>
    <n v="145.54400000000001"/>
    <n v="139.161"/>
    <n v="-30593.363169999997"/>
    <n v="-46213.772009999993"/>
    <n v="4716057.85788"/>
    <n v="4635429.8836199995"/>
    <n v="8605979.8480900005"/>
    <n v="8693276.19056"/>
    <n v="1417356.5552000001"/>
    <n v="3111793.33886"/>
    <n v="4752697.3831399996"/>
    <n v="7663479.3023700006"/>
    <n v="6195972.4859999996"/>
    <n v="4160878.0690000001"/>
    <s v="Total General"/>
    <s v="Totales"/>
    <s v="Total General"/>
    <x v="0"/>
    <x v="1"/>
    <n v="20562971.173730001"/>
    <n v="22498819.590630002"/>
    <n v="299929338.30901009"/>
    <n v="286204877.29896003"/>
    <n v="288421232.45699012"/>
    <n v="276418493.85822004"/>
    <n v="299929338.30901009"/>
    <n v="286204877.29896003"/>
    <n v="142306587.69164005"/>
    <n v="131621014.33455998"/>
    <n v="20562971.173730001"/>
    <n v="22498819.590630002"/>
    <n v="6.855938565284486"/>
    <n v="7.8610888126579654"/>
    <n v="-1935848.4169000015"/>
    <n v="-8.6042221419750256"/>
    <n v="100"/>
    <n v="100"/>
    <n v="100"/>
    <n v="100"/>
    <n v="6.855938565284486"/>
    <n v="7.129492859648046"/>
    <n v="7.8610888126579654"/>
    <n v="8.1394045950377141"/>
    <n v="0.4725634921848596"/>
    <n v="1.5846056974404443"/>
    <n v="2.0658107409340651"/>
    <n v="-1694436.78366"/>
    <n v="-54.452098810673391"/>
    <n v="-2910781.919230001"/>
    <n v="-37.982511655375852"/>
    <n v="2035094.4169999994"/>
    <n v="48.910215181794591"/>
    <n v="-12.568444261809841"/>
    <n v="25.924344709777753"/>
    <n v="27.099776850645323"/>
    <n v="3.7460075574302887"/>
    <n v="1.739385047003128"/>
    <n v="-1.0041823192595056"/>
    <n v="54.799778074389472"/>
    <n v="53.322013266455258"/>
    <s v="Grandes"/>
    <n v="2025"/>
    <n v="1"/>
    <d v="2026-05-08T00:00:00"/>
    <n v="1.0458677359317625"/>
    <s v="10 Total General"/>
    <n v="-8.6042221419750256"/>
    <n v="-12.612489401826158"/>
    <n v="-12.568444261809841"/>
    <n v="-16.402855988001704"/>
    <n v="0.16105424285397291"/>
    <n v="4.7003893610955095E-3"/>
    <n v="98230844.037019998"/>
    <n v="71598548.475899994"/>
    <n v="0.2786259597111474"/>
    <n v="0.20266986368638598"/>
    <n v="0.14025993340503515"/>
    <n v="6.1796717320496217E-3"/>
    <x v="0"/>
    <x v="4"/>
  </r>
  <r>
    <n v="2026"/>
    <n v="3"/>
    <n v="1"/>
    <x v="23"/>
    <s v="Total General Sin Pensiones"/>
    <n v="30"/>
    <s v="624b60c58c9d8bfb6ff1886c2fd605d2adeb6ea4da576068201b6c6958ce93f4"/>
    <s v="776dae374cac039d62ec9a353119108ad2c4887d941bedca3f0ebe3c3de89ab1"/>
    <x v="4"/>
    <n v="20562971.173730001"/>
    <n v="22498819.590630002"/>
    <n v="56780402.758199997"/>
    <n v="49550571.843609996"/>
    <n v="5330815.5296499971"/>
    <n v="6097129.9030900048"/>
    <n v="22890247.008449998"/>
    <n v="22680170.508759998"/>
    <n v="35255452.915749952"/>
    <n v="34225193.414999902"/>
    <n v="145.54400000000001"/>
    <n v="139.161"/>
    <n v="-30593.363169999997"/>
    <n v="-46213.772009999993"/>
    <n v="4716057.85788"/>
    <n v="4635429.8836199995"/>
    <n v="8605979.8480900005"/>
    <n v="8693276.19056"/>
    <n v="1417356.5552000001"/>
    <n v="3111793.33886"/>
    <n v="4752697.3831399996"/>
    <n v="7663479.3023700006"/>
    <n v="6195972.4859999996"/>
    <n v="4160878.0690000001"/>
    <s v="Total General Sin Pensiones"/>
    <s v="Totales"/>
    <s v="Total General Sin Pensiones"/>
    <x v="1"/>
    <x v="1"/>
    <n v="20562971.173730001"/>
    <n v="22498819.590630002"/>
    <n v="299929338.30901009"/>
    <n v="286204877.29896003"/>
    <n v="288421232.45699012"/>
    <n v="276418493.85822004"/>
    <n v="288421232.45699012"/>
    <n v="276418493.85822004"/>
    <n v="133101313.88157998"/>
    <n v="123282522.02188997"/>
    <n v="20562971.173730001"/>
    <n v="22498819.590630002"/>
    <n v="7.129492859648046"/>
    <n v="8.1394045950377141"/>
    <n v="-1935848.4169000015"/>
    <n v="-8.6042221419750256"/>
    <n v="100"/>
    <n v="100"/>
    <n v="100"/>
    <n v="100"/>
    <n v="6.855938565284486"/>
    <n v="7.129492859648046"/>
    <n v="7.8610888126579654"/>
    <n v="8.1394045950377141"/>
    <n v="0.49141893720024887"/>
    <n v="1.647832006906333"/>
    <n v="2.1482372962690786"/>
    <n v="-1694436.78366"/>
    <n v="-54.452098810673391"/>
    <n v="-2910781.919230001"/>
    <n v="-37.982511655375852"/>
    <n v="2035094.4169999994"/>
    <n v="48.910215181794591"/>
    <n v="-12.568444261809841"/>
    <n v="25.924344709777753"/>
    <n v="27.099776850645323"/>
    <n v="4.0050810725976866"/>
    <n v="1.739385047003128"/>
    <n v="-1.0041823192595056"/>
    <n v="54.799778074389472"/>
    <n v="53.322013266455258"/>
    <s v="Grandes"/>
    <n v="2025"/>
    <n v="1"/>
    <d v="2026-05-08T00:00:00"/>
    <n v="1.0458677359317625"/>
    <s v="11 Total General Sin Pensiones"/>
    <n v="-8.6042221419750256"/>
    <n v="-12.612489401826158"/>
    <n v="-12.568444261809841"/>
    <n v="-16.402855988001704"/>
    <n v="0.16105424285397291"/>
    <n v="5.0829668435772466E-3"/>
    <m/>
    <m/>
    <m/>
    <m/>
    <n v="0.14025993340503515"/>
    <n v="6.624990716172105E-3"/>
    <x v="1"/>
    <x v="4"/>
  </r>
  <r>
    <n v="2026"/>
    <n v="3"/>
    <n v="43"/>
    <x v="0"/>
    <s v="Vida Total"/>
    <n v="31"/>
    <s v="eb1e33e8a81b697b75855af6bfcdbcbf7cbbde9f94962ceaec1ed8af21f5a50f"/>
    <s v="776dae374cac039d62ec9a353119108ad2c4887d941bedca3f0ebe3c3de89ab1"/>
    <x v="4"/>
    <n v="9837604.9296899997"/>
    <n v="9801535.5701599997"/>
    <n v="43120239.147310004"/>
    <n v="41318390.469840005"/>
    <n v="5715152.72707"/>
    <n v="6189741.8087200001"/>
    <n v="24185917.172739994"/>
    <n v="24540464.345010001"/>
    <n v="35255452.915749952"/>
    <n v="34225193.414999902"/>
    <n v="145.54400000000001"/>
    <n v="139.161"/>
    <n v="97169.664169999989"/>
    <n v="96887.756200000003"/>
    <n v="5606040.8293999992"/>
    <n v="5966832.2709300006"/>
    <n v="6829807.6648900006"/>
    <n v="7186318.8181099994"/>
    <n v="2670460.74756"/>
    <n v="2351674.4281600001"/>
    <n v="5107191.3469399996"/>
    <n v="5006193.5659400001"/>
    <n v="2059952.83519"/>
    <n v="2443667.5760599999"/>
    <s v="Vida Total"/>
    <s v="Totales"/>
    <s v="Vida Total"/>
    <x v="2"/>
    <x v="1"/>
    <n v="33949921.470059998"/>
    <n v="33699803.03413"/>
    <n v="299929338.30901009"/>
    <n v="286204877.29896003"/>
    <n v="288421232.45699012"/>
    <n v="276418493.85822004"/>
    <n v="121198789.86534001"/>
    <n v="116547964.87996998"/>
    <n v="53724409.366050005"/>
    <n v="55147073.013400003"/>
    <n v="9837604.9296899997"/>
    <n v="9801535.5701599997"/>
    <n v="8.1169167948130827"/>
    <n v="8.4098727766326693"/>
    <n v="36069.359530000016"/>
    <n v="0.3679970273209987"/>
    <n v="100"/>
    <n v="100"/>
    <n v="28.976812032881011"/>
    <n v="29.084845274120276"/>
    <n v="3.2799742049757561"/>
    <n v="3.4108462979253789"/>
    <n v="3.4246570717666853"/>
    <n v="3.5459044123101915"/>
    <n v="2.2033724515954831"/>
    <n v="4.2138963207590043"/>
    <n v="1.6996480224585955"/>
    <n v="318786.31939999992"/>
    <n v="13.555716538935414"/>
    <n v="100997.78099999949"/>
    <n v="2.01745656994059"/>
    <n v="-383714.74086999986"/>
    <n v="-15.702411597598509"/>
    <n v="-7.6673485957266756"/>
    <n v="58.094960794996013"/>
    <n v="63.150735559886961"/>
    <n v="10.637907041713461"/>
    <n v="-6.046616113004422"/>
    <n v="-4.9609704529329672"/>
    <n v="82.081972208660858"/>
    <n v="83.030441898753338"/>
    <s v="Grandes"/>
    <n v="2025"/>
    <n v="1"/>
    <d v="2026-05-08T00:00:00"/>
    <n v="1.0458677359317625"/>
    <s v="12 Vida Total"/>
    <n v="0.3679970273209987"/>
    <n v="-4.0337572533459456"/>
    <n v="-7.6673485957266792"/>
    <n v="-11.716703525599964"/>
    <n v="0.12230799941885459"/>
    <n v="6.588433825391868E-3"/>
    <m/>
    <m/>
    <m/>
    <m/>
    <n v="0.11695757445532601"/>
    <n v="7.0725960119147283E-3"/>
    <x v="2"/>
    <x v="4"/>
  </r>
  <r>
    <n v="2026"/>
    <n v="3"/>
    <n v="1"/>
    <x v="23"/>
    <s v="Vida Individual"/>
    <n v="30"/>
    <s v="624b60c58c9d8bfb6ff1886c2fd605d2adeb6ea4da576068201b6c6958ce93f4"/>
    <s v="776dae374cac039d62ec9a353119108ad2c4887d941bedca3f0ebe3c3de89ab1"/>
    <x v="4"/>
    <n v="8018918.7290600007"/>
    <n v="5664414.0239799991"/>
    <n v="29547533.848250002"/>
    <n v="19415439.787009999"/>
    <n v="904983.67421999993"/>
    <n v="812520.10063000012"/>
    <n v="3604151.8641499998"/>
    <n v="3557994.844529999"/>
    <n v="35255452.915749952"/>
    <n v="34225193.414999902"/>
    <n v="145.54400000000001"/>
    <n v="139.161"/>
    <n v="830.36370999999997"/>
    <n v="560.79999999999995"/>
    <n v="902947.54032000003"/>
    <n v="791118.10085000005"/>
    <n v="1306345.9855299999"/>
    <n v="1055875.7465599999"/>
    <n v="1370139.1854900001"/>
    <n v="1163115.56516"/>
    <n v="452807.05757"/>
    <n v="340420.38981999998"/>
    <n v="6195972.4859999996"/>
    <n v="4160878.0690000001"/>
    <s v="Vida Individual"/>
    <s v="Vida"/>
    <s v="Vida"/>
    <x v="3"/>
    <x v="1"/>
    <n v="20562971.173730001"/>
    <n v="22498819.590630002"/>
    <n v="299929338.30901009"/>
    <n v="286204877.29896003"/>
    <n v="288421232.45699012"/>
    <n v="276418493.85822004"/>
    <n v="85473069.007720008"/>
    <n v="77996017.203430012"/>
    <n v="38897096.515840001"/>
    <n v="40640024.39702002"/>
    <n v="12366026.42434"/>
    <n v="14936150.71023"/>
    <n v="9.3818074185866944"/>
    <n v="7.2624400925575676"/>
    <n v="2354504.7050800016"/>
    <n v="41.566606803675185"/>
    <n v="64.846365791976595"/>
    <n v="37.924188995363814"/>
    <n v="38.996887469766442"/>
    <n v="25.176494265232634"/>
    <n v="2.6736026473003114"/>
    <n v="2.780280307641982"/>
    <n v="1.9791465741036767"/>
    <n v="2.0492167310937512"/>
    <n v="1.6030068902360903"/>
    <n v="0.52976576461657421"/>
    <n v="7.2490347637340289"/>
    <n v="207023.62033000006"/>
    <n v="17.799058539941527"/>
    <n v="112386.66775000002"/>
    <n v="33.014082326098439"/>
    <n v="2035094.4169999994"/>
    <n v="48.910215181794591"/>
    <n v="11.379850605333552"/>
    <n v="11.285607259497498"/>
    <n v="14.344292228467745"/>
    <n v="2.3266098379642934"/>
    <n v="14.135618860173626"/>
    <n v="23.721563809569624"/>
    <n v="69.120091485845052"/>
    <n v="74.925302851915148"/>
    <s v="Grandes"/>
    <n v="2025"/>
    <n v="1"/>
    <d v="2026-05-08T00:00:00"/>
    <n v="1.0458677359317625"/>
    <s v="13 Vida Individual"/>
    <n v="41.566606803675185"/>
    <n v="35.35803997008631"/>
    <n v="11.379850605333546"/>
    <n v="6.4951587842083605"/>
    <n v="8.3809826295126094E-2"/>
    <n v="8.8018310439448334E-3"/>
    <m/>
    <m/>
    <m/>
    <m/>
    <n v="5.4958160728203073E-2"/>
    <n v="5.2743036097987576E-3"/>
    <x v="3"/>
    <x v="4"/>
  </r>
  <r>
    <n v="2026"/>
    <n v="3"/>
    <n v="69"/>
    <x v="49"/>
    <s v="Vida Gpo y Col"/>
    <n v="202"/>
    <s v="c17edaae86e4016a583e098582f6dbf3eccade8ef83747df9ba617ded9d31309"/>
    <s v="776dae374cac039d62ec9a353119108ad2c4887d941bedca3f0ebe3c3de89ab1"/>
    <x v="4"/>
    <n v="2061561.0193"/>
    <n v="1712705.9797"/>
    <n v="6308574.6534299999"/>
    <n v="4965666.6079900004"/>
    <n v="870339.42629000009"/>
    <n v="477458.23421000002"/>
    <n v="3124255.0301999999"/>
    <n v="1679433.0991799999"/>
    <n v="35255452.915749952"/>
    <n v="34225193.414999902"/>
    <n v="145.54400000000001"/>
    <n v="139.161"/>
    <n v="3247.7966000000001"/>
    <n v="874.73361999999997"/>
    <n v="344754.62481999997"/>
    <n v="225095.15218"/>
    <n v="653365.79317999992"/>
    <n v="600600.28019000008"/>
    <n v="2061561.0193"/>
    <n v="1712705.9797"/>
    <n v="0"/>
    <n v="0"/>
    <n v="0"/>
    <n v="0"/>
    <s v="Vida Gpo y Col"/>
    <s v="Vida"/>
    <s v="Vida"/>
    <x v="4"/>
    <x v="1"/>
    <n v="2061561.0193"/>
    <n v="1712705.9797"/>
    <n v="299929338.30901009"/>
    <n v="286204877.29896003"/>
    <n v="288421232.45699012"/>
    <n v="276418493.85822004"/>
    <n v="35725720.857619993"/>
    <n v="38551947.676540002"/>
    <n v="14827312.85021"/>
    <n v="14507048.616379999"/>
    <n v="2061561.0193"/>
    <n v="1712705.9797"/>
    <n v="5.7705232247547125"/>
    <n v="4.4425926131411311"/>
    <n v="348855.03960000002"/>
    <n v="20.368647259648508"/>
    <n v="100"/>
    <n v="100"/>
    <n v="100"/>
    <n v="100"/>
    <n v="0.68734890388616221"/>
    <n v="0.71477436031254171"/>
    <n v="0.59841956428679755"/>
    <n v="0.61960614711202266"/>
    <n v="5.7705232247547125"/>
    <m/>
    <m/>
    <n v="348855.03960000002"/>
    <n v="20.368647259648508"/>
    <n v="0"/>
    <m/>
    <n v="0"/>
    <m/>
    <n v="82.285981040846281"/>
    <n v="42.217495293227969"/>
    <n v="27.877419701286517"/>
    <n v="5.8698392290122445"/>
    <n v="53.159506760195718"/>
    <n v="8.7854625997356273"/>
    <n v="52.765943429949559"/>
    <n v="37.478362832063794"/>
    <s v="Grandes"/>
    <n v="2025"/>
    <n v="1"/>
    <d v="2026-05-08T00:00:00"/>
    <n v="1.0458677359317625"/>
    <s v="14 Vida Gpo y Col"/>
    <n v="20.368647259648508"/>
    <n v="15.08974139298043"/>
    <n v="82.285981040846281"/>
    <n v="74.291619081688083"/>
    <n v="1.7893897629128797E-2"/>
    <n v="3.3298938287433526E-3"/>
    <m/>
    <m/>
    <m/>
    <m/>
    <n v="1.4056024821398751E-2"/>
    <n v="1.9736629126336142E-3"/>
    <x v="4"/>
    <x v="4"/>
  </r>
  <r>
    <n v="2026"/>
    <n v="3"/>
    <n v="23"/>
    <x v="28"/>
    <s v="Accidentes y Enfermedades Total"/>
    <n v="17"/>
    <s v="4523540f1504cd17100c4835e85b7eefd49911580f8efff0599a8f283be6b9e3"/>
    <s v="776dae374cac039d62ec9a353119108ad2c4887d941bedca3f0ebe3c3de89ab1"/>
    <x v="4"/>
    <n v="2742367.8214400001"/>
    <n v="2375636.2455700003"/>
    <n v="7497642.9065500004"/>
    <n v="7003596.2668299992"/>
    <n v="1388929.7431000001"/>
    <n v="1267903.0006499996"/>
    <n v="5965997.8358500013"/>
    <n v="5188606.3324400019"/>
    <n v="35255452.915749952"/>
    <n v="34225193.414999902"/>
    <n v="145.54400000000001"/>
    <n v="139.161"/>
    <n v="0"/>
    <n v="0"/>
    <n v="1241210.3515099999"/>
    <n v="1070001.8593899999"/>
    <n v="1757410.44028"/>
    <n v="1672015.2893599998"/>
    <n v="0"/>
    <n v="0"/>
    <n v="0"/>
    <n v="0"/>
    <n v="0"/>
    <n v="0"/>
    <s v="Accidentes y Enfermedades Total"/>
    <s v="Totales"/>
    <s v="Accidentes y Enfermedades Total"/>
    <x v="18"/>
    <x v="1"/>
    <n v="6886205.7375499997"/>
    <n v="7196469.1106400006"/>
    <n v="299929338.30901009"/>
    <n v="286204877.29896003"/>
    <n v="288421232.45699012"/>
    <n v="276418493.85822004"/>
    <n v="62046993.437230021"/>
    <n v="55650266.202029996"/>
    <n v="35517726.305569991"/>
    <n v="30168381.219329994"/>
    <n v="2742367.8214400001"/>
    <n v="2375636.2455700003"/>
    <n v="4.4198238617545949"/>
    <n v="4.2688677120529972"/>
    <n v="366731.57586999983"/>
    <n v="15.43719399608705"/>
    <n v="100"/>
    <n v="100"/>
    <n v="39.824076217851868"/>
    <n v="33.011136559422113"/>
    <n v="0.91433796937017331"/>
    <n v="0.95082036716868501"/>
    <n v="0.83004743594515695"/>
    <n v="0.85943462480064969"/>
    <m/>
    <m/>
    <m/>
    <n v="0"/>
    <m/>
    <n v="0"/>
    <m/>
    <n v="0"/>
    <m/>
    <n v="9.5454259819524943"/>
    <n v="50.647098913619907"/>
    <n v="53.371091766020108"/>
    <n v="3.9105254969042997"/>
    <n v="16.000765850781296"/>
    <n v="5.1073187825146693"/>
    <n v="70.627232151428657"/>
    <n v="63.994741327967539"/>
    <s v="Grandes"/>
    <n v="2025"/>
    <n v="1"/>
    <d v="2026-05-08T00:00:00"/>
    <n v="1.0458677359317625"/>
    <s v="28 Accidentes y Enfermedades Total"/>
    <n v="15.43719399608705"/>
    <n v="10.37456270055425"/>
    <n v="9.5454259819525049"/>
    <n v="4.7411849686314147"/>
    <n v="2.1266619165174638E-2"/>
    <n v="1.9534842968935298E-3"/>
    <m/>
    <m/>
    <m/>
    <m/>
    <n v="1.9824674255661656E-2"/>
    <n v="1.8223231543008588E-3"/>
    <x v="18"/>
    <x v="4"/>
  </r>
  <r>
    <n v="2026"/>
    <n v="3"/>
    <n v="79"/>
    <x v="1"/>
    <s v="Accidentes Personales"/>
    <n v="51"/>
    <s v="031b4af5197ec30a926f48cf40e11a7dbc470048a21e4003b7a3c07c5dab1baa"/>
    <s v="776dae374cac039d62ec9a353119108ad2c4887d941bedca3f0ebe3c3de89ab1"/>
    <x v="4"/>
    <n v="149056.40378999998"/>
    <n v="161330.76297000001"/>
    <n v="568258.88757000002"/>
    <n v="556938.86161999998"/>
    <n v="32872.113389999999"/>
    <n v="7929.5875399999995"/>
    <n v="1686.3883899999983"/>
    <n v="12498.709739999998"/>
    <n v="35255452.915749952"/>
    <n v="34225193.414999902"/>
    <n v="145.54400000000001"/>
    <n v="139.161"/>
    <n v="0"/>
    <n v="0"/>
    <n v="32872.113389999999"/>
    <n v="7929.5875400000004"/>
    <n v="152069.85102999999"/>
    <n v="153956.43533000001"/>
    <n v="0"/>
    <n v="0"/>
    <n v="0"/>
    <n v="0"/>
    <n v="0"/>
    <n v="0"/>
    <s v="Accidentes Personales"/>
    <s v="Accidentes y Enfermedades"/>
    <s v="Accidentes Personales"/>
    <x v="19"/>
    <x v="1"/>
    <n v="29465273.395770002"/>
    <n v="25064503.866439998"/>
    <n v="299929338.30901009"/>
    <n v="286204877.29896003"/>
    <n v="288421232.45699012"/>
    <n v="276418493.85822004"/>
    <n v="1868441.4574600002"/>
    <n v="1845344.210459999"/>
    <n v="356127.37222000014"/>
    <n v="376409.51678000001"/>
    <n v="149056.40378999998"/>
    <n v="161330.76297000001"/>
    <n v="7.9775795594168892"/>
    <n v="8.7425837442969083"/>
    <n v="-12274.359180000029"/>
    <n v="-7.6081950856963898"/>
    <n v="100"/>
    <n v="100"/>
    <n v="0.50587144326785149"/>
    <n v="0.64366230358947218"/>
    <n v="4.9697173551068452E-2"/>
    <n v="5.1680107778551823E-2"/>
    <n v="5.6368977528457452E-2"/>
    <n v="5.8364677673393817E-2"/>
    <m/>
    <m/>
    <m/>
    <n v="0"/>
    <m/>
    <n v="0"/>
    <m/>
    <n v="0"/>
    <m/>
    <n v="314.55010395156063"/>
    <n v="22.053472748686662"/>
    <n v="4.9151119067567617"/>
    <n v="9.2304371846186051"/>
    <n v="314.55010395156063"/>
    <n v="-1.2254013909559491"/>
    <n v="21.616456626576863"/>
    <n v="5.1505398413539645"/>
    <s v="Grandes"/>
    <n v="2025"/>
    <n v="1"/>
    <d v="2026-05-08T00:00:00"/>
    <n v="1.0458677359317625"/>
    <s v="29 Accidentes Personales"/>
    <n v="-7.6081950856963898"/>
    <n v="-11.660144260983586"/>
    <n v="314.55010395156063"/>
    <n v="296.36953097347282"/>
    <n v="1.6118326119025324E-3"/>
    <n v="6.364177562682617E-3"/>
    <m/>
    <m/>
    <m/>
    <m/>
    <n v="1.5764945738274275E-3"/>
    <n v="7.6432770526044551E-3"/>
    <x v="19"/>
    <x v="4"/>
  </r>
  <r>
    <n v="2026"/>
    <n v="3"/>
    <n v="77"/>
    <x v="43"/>
    <s v="AP Individual"/>
    <n v="49"/>
    <s v="0e17daca5f3e175f448bacace3bc0da47d0655a74c8dd0dc497a3afbdad95f1f"/>
    <s v="776dae374cac039d62ec9a353119108ad2c4887d941bedca3f0ebe3c3de89ab1"/>
    <x v="4"/>
    <n v="68679.842829999994"/>
    <n v="71420.349700000006"/>
    <n v="249804.76647999999"/>
    <n v="269107.29477000004"/>
    <n v="5588.3354500000005"/>
    <n v="6294.0861800000002"/>
    <n v="48014.364699999998"/>
    <n v="31122.315440000002"/>
    <n v="35255452.915749952"/>
    <n v="34225193.414999902"/>
    <n v="145.54400000000001"/>
    <n v="139.161"/>
    <n v="0"/>
    <n v="0"/>
    <n v="5973.4854500000001"/>
    <n v="6279.9611799999993"/>
    <n v="68618.692410000003"/>
    <n v="70194.409610000002"/>
    <n v="0"/>
    <n v="0"/>
    <n v="0"/>
    <n v="0"/>
    <n v="0"/>
    <n v="0"/>
    <s v="AP Individual"/>
    <s v="Accidentes y Enfermedades"/>
    <s v="Accidentes Personales"/>
    <x v="20"/>
    <x v="1"/>
    <n v="4733249.5142000001"/>
    <n v="3770209.43444"/>
    <n v="299929338.30901009"/>
    <n v="286204877.29896003"/>
    <n v="288421232.45699012"/>
    <n v="276418493.85822004"/>
    <n v="934068.18382999999"/>
    <n v="999040.19241000025"/>
    <n v="84015.655269999988"/>
    <n v="109316.45723999999"/>
    <n v="169129.66362000001"/>
    <n v="167500.76344000001"/>
    <n v="7.3527654639074722"/>
    <n v="7.1488965351545657"/>
    <n v="-2740.506870000012"/>
    <n v="-3.8371512902295568"/>
    <n v="40.607804308243431"/>
    <n v="42.638820404889252"/>
    <n v="1.4510082898430943"/>
    <n v="1.8943337483480749"/>
    <n v="2.2898674473532422E-2"/>
    <n v="2.3812339419304593E-2"/>
    <n v="2.4954274145858355E-2"/>
    <n v="2.5837760962778695E-2"/>
    <m/>
    <m/>
    <m/>
    <n v="0"/>
    <m/>
    <n v="0"/>
    <m/>
    <n v="0"/>
    <m/>
    <n v="-11.212918123723558"/>
    <n v="8.1367912617862945"/>
    <n v="8.8127350348159936"/>
    <n v="6.6515406349457624"/>
    <n v="-4.8802169506404365"/>
    <n v="-2.2447901602915099"/>
    <n v="8.7053326727768816"/>
    <n v="8.9465261049867806"/>
    <s v="Grandes"/>
    <n v="2025"/>
    <n v="1"/>
    <d v="2026-05-08T00:00:00"/>
    <n v="1.0458677359317625"/>
    <s v="30 AP Individual"/>
    <n v="-3.8371512902295568"/>
    <n v="-8.0544839409363114"/>
    <n v="-11.212918123723558"/>
    <n v="-15.106778012253985"/>
    <n v="7.0855639573531816E-4"/>
    <n v="5.4063159967230462E-3"/>
    <m/>
    <m/>
    <m/>
    <m/>
    <n v="7.6174643074511622E-4"/>
    <n v="5.1106721670344949E-3"/>
    <x v="20"/>
    <x v="4"/>
  </r>
  <r>
    <n v="2026"/>
    <n v="3"/>
    <n v="77"/>
    <x v="43"/>
    <s v="AP Gpo y Col"/>
    <n v="49"/>
    <s v="0e17daca5f3e175f448bacace3bc0da47d0655a74c8dd0dc497a3afbdad95f1f"/>
    <s v="776dae374cac039d62ec9a353119108ad2c4887d941bedca3f0ebe3c3de89ab1"/>
    <x v="4"/>
    <n v="74259.777799999996"/>
    <n v="68732.083549999996"/>
    <n v="76680.914230000009"/>
    <n v="70762.705879999994"/>
    <n v="98.397679999999994"/>
    <n v="142.36997"/>
    <n v="-188.85814999999997"/>
    <n v="1796.25846"/>
    <n v="35255452.915749952"/>
    <n v="34225193.414999902"/>
    <n v="145.54400000000001"/>
    <n v="139.161"/>
    <n v="0"/>
    <n v="0"/>
    <n v="98.397679999999994"/>
    <n v="142.36997"/>
    <n v="63447.46097"/>
    <n v="57569.248630000002"/>
    <n v="0"/>
    <n v="0"/>
    <n v="0"/>
    <n v="0"/>
    <n v="0"/>
    <n v="0"/>
    <s v="AP Gpo y Col"/>
    <s v="Accidentes y Enfermedades"/>
    <s v="Accidentes Personales"/>
    <x v="21"/>
    <x v="1"/>
    <n v="4733249.5142000001"/>
    <n v="3770209.43444"/>
    <n v="299929338.30901009"/>
    <n v="286204877.29896003"/>
    <n v="288421232.45699012"/>
    <n v="276418493.85822004"/>
    <n v="934373.2736299996"/>
    <n v="846304.01804999996"/>
    <n v="272111.73791999999"/>
    <n v="267093.05953999993"/>
    <n v="169129.66362000001"/>
    <n v="167500.76344000001"/>
    <n v="7.9475494318779027"/>
    <n v="8.1214412414545905"/>
    <n v="5527.6942500000005"/>
    <n v="8.0423784126649078"/>
    <n v="43.907009693371492"/>
    <n v="41.033892704984794"/>
    <n v="1.5688963275064354"/>
    <n v="1.8230309149976693"/>
    <n v="2.475909099745751E-2"/>
    <n v="2.5746987199034919E-2"/>
    <n v="2.4014993803968186E-2"/>
    <n v="2.4865226125301843E-2"/>
    <m/>
    <m/>
    <m/>
    <n v="0"/>
    <m/>
    <n v="0"/>
    <m/>
    <n v="0"/>
    <m/>
    <n v="-30.885930509081373"/>
    <n v="0.13250467873067079"/>
    <n v="0.20713757338147795"/>
    <n v="3.6160762763173634E-2"/>
    <n v="-30.885930509081373"/>
    <n v="10.210681014406697"/>
    <n v="0.15508529182361699"/>
    <n v="0.24730211595259444"/>
    <s v="Grandes"/>
    <n v="2025"/>
    <n v="1"/>
    <d v="2026-05-08T00:00:00"/>
    <n v="1.0458677359317625"/>
    <s v="31 AP Gpo y Col"/>
    <n v="8.0423784126649078"/>
    <n v="3.3040552842086268"/>
    <n v="-30.885930509081376"/>
    <n v="-33.917007747308539"/>
    <n v="2.1750086267007996E-4"/>
    <n v="6.3163541972142767E-3"/>
    <m/>
    <m/>
    <m/>
    <m/>
    <n v="2.0030389246797017E-4"/>
    <n v="6.5957807838399494E-3"/>
    <x v="21"/>
    <x v="4"/>
  </r>
  <r>
    <n v="2026"/>
    <n v="3"/>
    <n v="23"/>
    <x v="28"/>
    <s v="Gastos Medicos"/>
    <n v="17"/>
    <s v="4523540f1504cd17100c4835e85b7eefd49911580f8efff0599a8f283be6b9e3"/>
    <s v="776dae374cac039d62ec9a353119108ad2c4887d941bedca3f0ebe3c3de89ab1"/>
    <x v="4"/>
    <n v="2732727.8579000002"/>
    <n v="2365349.0561299999"/>
    <n v="7455691.2957700007"/>
    <n v="6967389.2606699988"/>
    <n v="1384772.4494400003"/>
    <n v="1260879.8312200001"/>
    <n v="5943600.5917599984"/>
    <n v="5165449.5210000016"/>
    <n v="35255452.915749952"/>
    <n v="34225193.414999902"/>
    <n v="145.54400000000001"/>
    <n v="139.161"/>
    <n v="0"/>
    <n v="0"/>
    <n v="1240646.5208800002"/>
    <n v="1068147.55158"/>
    <n v="1752305.3209200001"/>
    <n v="1667106.5434000001"/>
    <n v="0"/>
    <n v="0"/>
    <n v="0"/>
    <n v="0"/>
    <n v="0"/>
    <n v="0"/>
    <s v="Gastos Medicos"/>
    <s v="Accidentes y Enfermedades"/>
    <s v="Gastos Medicos"/>
    <x v="22"/>
    <x v="1"/>
    <n v="6886205.7375499997"/>
    <n v="7196469.1106400006"/>
    <n v="299929338.30901009"/>
    <n v="286204877.29896003"/>
    <n v="288421232.45699012"/>
    <n v="276418493.85822004"/>
    <n v="58270019.802700005"/>
    <n v="52140391.075669996"/>
    <n v="34338123.082540013"/>
    <n v="28893520.681470007"/>
    <n v="2742367.8214400001"/>
    <n v="2375636.2455700003"/>
    <n v="4.6897664822371938"/>
    <n v="4.5365004123141883"/>
    <n v="367378.80177000025"/>
    <n v="15.531695029023606"/>
    <n v="99.648480285371136"/>
    <n v="99.566971186805915"/>
    <n v="39.684086738777289"/>
    <n v="32.868188826556967"/>
    <n v="0.91112389114949988"/>
    <n v="0.9474780461273804"/>
    <n v="0.82645309138433565"/>
    <n v="0.85571302524469639"/>
    <m/>
    <m/>
    <m/>
    <n v="0"/>
    <m/>
    <n v="0"/>
    <m/>
    <n v="0"/>
    <m/>
    <n v="9.8258862702343741"/>
    <n v="50.673631676743206"/>
    <n v="53.306290162643201"/>
    <n v="4.0327552152788426"/>
    <n v="16.149357740402092"/>
    <n v="5.1105778366294707"/>
    <n v="70.800819130574382"/>
    <n v="64.071942840650948"/>
    <s v="Grandes"/>
    <n v="2025"/>
    <n v="1"/>
    <d v="2026-05-08T00:00:00"/>
    <n v="1.0458677359317625"/>
    <s v="32 Gastos Medicos"/>
    <n v="15.531695029023606"/>
    <n v="10.464919281687704"/>
    <n v="9.8258862702343706"/>
    <n v="5.0093453474693979"/>
    <n v="2.1147625910768714E-2"/>
    <n v="2.1993909657915425E-3"/>
    <m/>
    <m/>
    <m/>
    <m/>
    <n v="1.9722185180685376E-2"/>
    <n v="2.0579835990926802E-3"/>
    <x v="22"/>
    <x v="4"/>
  </r>
  <r>
    <n v="2026"/>
    <n v="3"/>
    <n v="41"/>
    <x v="11"/>
    <s v="GMM. Individual"/>
    <n v="29"/>
    <s v="35135aaa6cc23891b40cb3f378c53a17a1127210ce60e125ccf03efcfdaec458"/>
    <s v="776dae374cac039d62ec9a353119108ad2c4887d941bedca3f0ebe3c3de89ab1"/>
    <x v="4"/>
    <n v="1503584.62268"/>
    <n v="1146574.10084"/>
    <n v="5320977.0603199992"/>
    <n v="4177398.22548"/>
    <n v="938891.25792999973"/>
    <n v="746819.19215000025"/>
    <n v="4365936.8768399991"/>
    <n v="2866893.6390900011"/>
    <n v="35255452.915749952"/>
    <n v="34225193.414999902"/>
    <n v="145.54400000000001"/>
    <n v="139.161"/>
    <n v="0"/>
    <n v="0"/>
    <n v="938891.25792999996"/>
    <n v="746819.19215000002"/>
    <n v="1298097.9632899999"/>
    <n v="1048253.59496"/>
    <n v="0"/>
    <n v="0"/>
    <n v="0"/>
    <n v="0"/>
    <n v="0"/>
    <n v="0"/>
    <s v="GMM. Individual"/>
    <s v="Accidentes y Enfermedades"/>
    <s v="Gastos Medicos"/>
    <x v="23"/>
    <x v="1"/>
    <n v="8810777.3005300015"/>
    <n v="7965231.1104300003"/>
    <n v="299929338.30901009"/>
    <n v="286204877.29896003"/>
    <n v="288421232.45699012"/>
    <n v="276418493.85822004"/>
    <n v="24720621.761749998"/>
    <n v="21907998.164389998"/>
    <n v="16007111.755169999"/>
    <n v="14079798.808590002"/>
    <n v="2344132.6434499999"/>
    <n v="1797171.7203599999"/>
    <n v="6.0823090825590942"/>
    <n v="5.2335868034884188"/>
    <n v="357010.52184000006"/>
    <n v="31.137152110661482"/>
    <n v="64.142471923734007"/>
    <n v="63.798806082388403"/>
    <n v="17.0652891497956"/>
    <n v="14.394737389837047"/>
    <n v="0.50131295296323852"/>
    <n v="0.52131551129968112"/>
    <n v="0.40061305441777184"/>
    <n v="0.41479645042422458"/>
    <m/>
    <m/>
    <m/>
    <n v="0"/>
    <m/>
    <n v="0"/>
    <m/>
    <n v="0"/>
    <m/>
    <n v="25.718683691972053"/>
    <n v="62.443526208489232"/>
    <n v="65.134838786509093"/>
    <n v="5.8654632533989481"/>
    <n v="25.718683691972121"/>
    <n v="23.834344049116616"/>
    <n v="72.328228260246348"/>
    <n v="71.244133646734369"/>
    <s v="Grandes"/>
    <n v="2025"/>
    <n v="1"/>
    <d v="2026-05-08T00:00:00"/>
    <n v="1.0458677359317625"/>
    <s v="33 GMM. Individual"/>
    <n v="31.137152110661482"/>
    <n v="25.385981042652141"/>
    <n v="25.718683691972043"/>
    <n v="20.205145806481344"/>
    <n v="1.5092635664149747E-2"/>
    <n v="3.6994483775780848E-3"/>
    <m/>
    <m/>
    <m/>
    <m/>
    <n v="1.1824719172997733E-2"/>
    <n v="2.7390430829648126E-3"/>
    <x v="23"/>
    <x v="4"/>
  </r>
  <r>
    <n v="2026"/>
    <n v="3"/>
    <n v="1"/>
    <x v="23"/>
    <s v="GMM. Gpo y Col"/>
    <n v="30"/>
    <s v="624b60c58c9d8bfb6ff1886c2fd605d2adeb6ea4da576068201b6c6958ce93f4"/>
    <s v="776dae374cac039d62ec9a353119108ad2c4887d941bedca3f0ebe3c3de89ab1"/>
    <x v="4"/>
    <n v="1753883.1495699999"/>
    <n v="1489894.14411"/>
    <n v="4110266.11571"/>
    <n v="3787107.4995400002"/>
    <n v="993077.93975999998"/>
    <n v="850406.45813000028"/>
    <n v="4044296.4079900011"/>
    <n v="3724368.7368899994"/>
    <n v="35255452.915749952"/>
    <n v="34225193.414999902"/>
    <n v="145.54400000000001"/>
    <n v="139.161"/>
    <n v="0"/>
    <n v="0"/>
    <n v="944792.13954000012"/>
    <n v="802990.71357000002"/>
    <n v="902179.34716999996"/>
    <n v="851584.78723999998"/>
    <n v="0"/>
    <n v="0"/>
    <n v="0"/>
    <n v="0"/>
    <n v="0"/>
    <n v="0"/>
    <s v="GMM. Gpo y Col"/>
    <s v="Accidentes y Enfermedades"/>
    <s v="Gastos Medicos"/>
    <x v="24"/>
    <x v="1"/>
    <n v="20562971.173730001"/>
    <n v="22498819.590630002"/>
    <n v="299929338.30901009"/>
    <n v="286204877.29896003"/>
    <n v="288421232.45699012"/>
    <n v="276418493.85822004"/>
    <n v="33549398.04095"/>
    <n v="30232392.911280002"/>
    <n v="18331408.022360004"/>
    <n v="14814107.762880005"/>
    <n v="1982053.5571700002"/>
    <n v="1724817.1569999999"/>
    <n v="5.2277633936359482"/>
    <n v="4.9281383332184268"/>
    <n v="263989.0054599999"/>
    <n v="17.718641723885419"/>
    <n v="88.488181523924879"/>
    <n v="86.379830932421555"/>
    <n v="8.5293274729220752"/>
    <n v="6.6220991643956753"/>
    <n v="0.58476545157546933"/>
    <n v="0.60809779315797841"/>
    <n v="0.52056909657542505"/>
    <n v="0.53899944367477559"/>
    <m/>
    <m/>
    <m/>
    <n v="0"/>
    <m/>
    <n v="0"/>
    <m/>
    <n v="0"/>
    <m/>
    <n v="16.776857732680782"/>
    <n v="56.62167060579111"/>
    <n v="57.07831401928204"/>
    <n v="5.4173576767735385"/>
    <n v="17.659161379285205"/>
    <n v="5.9412240199801847"/>
    <n v="104.72331721000599"/>
    <n v="94.293689319240414"/>
    <s v="Grandes"/>
    <n v="2025"/>
    <n v="1"/>
    <d v="2026-05-08T00:00:00"/>
    <n v="1.0458677359317625"/>
    <s v="34 GMM. Gpo y Col"/>
    <n v="17.718641723885419"/>
    <n v="12.555954906678515"/>
    <n v="16.776857732680782"/>
    <n v="11.655473938723619"/>
    <n v="1.1658525918053907E-2"/>
    <n v="2.7329510099840045E-3"/>
    <m/>
    <m/>
    <m/>
    <m/>
    <n v="1.0719945823424237E-2"/>
    <n v="2.4286547431336888E-3"/>
    <x v="24"/>
    <x v="4"/>
  </r>
  <r>
    <n v="2026"/>
    <n v="3"/>
    <n v="702"/>
    <x v="25"/>
    <s v="Salud"/>
    <n v="244"/>
    <s v="82c01ce15b431d420eb6a1febfba7d7a2b69e5bcdcb929cb42cd3e9179d43fc4"/>
    <s v="776dae374cac039d62ec9a353119108ad2c4887d941bedca3f0ebe3c3de89ab1"/>
    <x v="4"/>
    <n v="35740.40094"/>
    <n v="45802.357939999994"/>
    <n v="245584.99465000001"/>
    <n v="381870.03623000003"/>
    <n v="42854.395019999996"/>
    <n v="71540.869340000005"/>
    <n v="227465.07756000006"/>
    <n v="261372.45507999993"/>
    <n v="35255452.915749952"/>
    <n v="34225193.414999902"/>
    <n v="145.54400000000001"/>
    <n v="139.161"/>
    <n v="0"/>
    <n v="0"/>
    <n v="40449.222880000001"/>
    <n v="64356.467629999999"/>
    <n v="49966.266200000005"/>
    <n v="79311.707920000001"/>
    <n v="0"/>
    <n v="0"/>
    <n v="0"/>
    <n v="0"/>
    <n v="0"/>
    <n v="0"/>
    <s v="Salud"/>
    <s v="Accidentes y Enfermedades"/>
    <s v="Salud"/>
    <x v="25"/>
    <x v="1"/>
    <n v="35757.492939999996"/>
    <n v="45817.01485"/>
    <n v="299929338.30901009"/>
    <n v="286204877.29896003"/>
    <n v="288421232.45699012"/>
    <n v="276418493.85822004"/>
    <n v="1908532.17707"/>
    <n v="1664530.9158999999"/>
    <n v="823475.85080999997"/>
    <n v="898451.02107999986"/>
    <n v="35757.492939999996"/>
    <n v="45817.01485"/>
    <n v="1.872664310793495"/>
    <n v="2.7516676021144963"/>
    <n v="-10061.956999999995"/>
    <n v="-21.968207429802899"/>
    <n v="99.952200228274734"/>
    <n v="99.968009897528262"/>
    <n v="99.952200228274734"/>
    <n v="99.968009897528262"/>
    <n v="1.1916273726839456E-2"/>
    <n v="1.2391737125431524E-2"/>
    <n v="1.6003346404246069E-2"/>
    <n v="1.6569932532623101E-2"/>
    <m/>
    <m/>
    <m/>
    <n v="0"/>
    <m/>
    <n v="0"/>
    <m/>
    <n v="0"/>
    <m/>
    <n v="-40.09802310853496"/>
    <n v="119.90462863565176"/>
    <n v="156.19473004799633"/>
    <n v="5.2040864316600048"/>
    <n v="-37.148161840466756"/>
    <n v="-37.000138427986073"/>
    <n v="80.953062848630452"/>
    <n v="81.143716757322863"/>
    <s v="Grandes"/>
    <n v="2025"/>
    <n v="1"/>
    <d v="2026-05-08T00:00:00"/>
    <n v="1.0458677359317625"/>
    <s v="35 Salud"/>
    <n v="-21.968207429802899"/>
    <n v="-25.39038169995878"/>
    <n v="-40.09802310853496"/>
    <n v="-42.725093399980999"/>
    <n v="6.9658726335717518E-4"/>
    <n v="3.5068716209196759E-4"/>
    <m/>
    <m/>
    <m/>
    <m/>
    <n v="1.0809373909961314E-3"/>
    <n v="7.5716745925265424E-4"/>
    <x v="25"/>
    <x v="4"/>
  </r>
  <r>
    <n v="2026"/>
    <n v="3"/>
    <n v="715"/>
    <x v="44"/>
    <s v="Salud Individual"/>
    <n v="251"/>
    <s v="c75d3f1f5bcd6914d0331ce5ec17c0db8f2070a2d4285f8e3ff11c6ca19168ff"/>
    <s v="776dae374cac039d62ec9a353119108ad2c4887d941bedca3f0ebe3c3de89ab1"/>
    <x v="4"/>
    <n v="6370.9234299999998"/>
    <n v="5024.83032"/>
    <n v="42156.230040000002"/>
    <n v="19671.571919999998"/>
    <n v="1391.7569399999998"/>
    <n v="370.60545000000002"/>
    <n v="3897.2243000000003"/>
    <n v="1875.2078299999998"/>
    <n v="35255452.915749952"/>
    <n v="34225193.414999902"/>
    <n v="145.54400000000001"/>
    <n v="139.161"/>
    <n v="0"/>
    <n v="0"/>
    <n v="1391.75694"/>
    <n v="370.60545000000002"/>
    <n v="8927.8443900000002"/>
    <n v="4752.5816100000002"/>
    <n v="0"/>
    <n v="0"/>
    <n v="0"/>
    <n v="0"/>
    <n v="0"/>
    <n v="0"/>
    <s v="Salud Individual"/>
    <s v="Accidentes y Enfermedades"/>
    <s v="Salud"/>
    <x v="26"/>
    <x v="1"/>
    <n v="24579.049769999998"/>
    <n v="17150.0059"/>
    <n v="299929338.30901009"/>
    <n v="286204877.29896003"/>
    <n v="288421232.45699012"/>
    <n v="276418493.85822004"/>
    <n v="772824.61253000004"/>
    <n v="652388.54473999992"/>
    <n v="440246.35314000002"/>
    <n v="470383.08709000004"/>
    <n v="24579.049769999998"/>
    <n v="17150.0059"/>
    <n v="0.82436859886533298"/>
    <n v="0.77022050134288822"/>
    <n v="1346.0931099999998"/>
    <n v="26.788827169789876"/>
    <n v="25.920137229129342"/>
    <n v="29.299292077794565"/>
    <n v="25.920137229129342"/>
    <n v="29.299292077794565"/>
    <n v="2.12414146142522E-3"/>
    <n v="2.2088954324644056E-3"/>
    <n v="1.7556759924643877E-3"/>
    <n v="1.8178343459816855E-3"/>
    <m/>
    <m/>
    <m/>
    <n v="0"/>
    <m/>
    <n v="0"/>
    <m/>
    <n v="0"/>
    <m/>
    <n v="275.53601545794851"/>
    <n v="21.845450746533299"/>
    <n v="7.3754818849286048"/>
    <n v="0.31613139554103603"/>
    <n v="275.53601545794857"/>
    <n v="87.852521484633698"/>
    <n v="15.588947109773718"/>
    <n v="7.7979818215052177"/>
    <s v="Grandes"/>
    <n v="2025"/>
    <n v="1"/>
    <d v="2026-05-08T00:00:00"/>
    <n v="1.0458677359317625"/>
    <s v="36 Salud Individual"/>
    <n v="26.788827169789876"/>
    <n v="21.228356907705781"/>
    <n v="275.53601545794851"/>
    <n v="259.06645033215779"/>
    <n v="1.1957364479401485E-4"/>
    <n v="6.7958358679519234E-5"/>
    <m/>
    <m/>
    <m/>
    <m/>
    <n v="5.5683179120108877E-5"/>
    <n v="5.9323962068889006E-5"/>
    <x v="26"/>
    <x v="4"/>
  </r>
  <r>
    <n v="2026"/>
    <n v="3"/>
    <n v="702"/>
    <x v="25"/>
    <s v="Salud Gpo y Col"/>
    <n v="244"/>
    <s v="82c01ce15b431d420eb6a1febfba7d7a2b69e5bcdcb929cb42cd3e9179d43fc4"/>
    <s v="776dae374cac039d62ec9a353119108ad2c4887d941bedca3f0ebe3c3de89ab1"/>
    <x v="4"/>
    <n v="10307.87212"/>
    <n v="17796.592550000001"/>
    <n v="129437.29586000001"/>
    <n v="267599.21509999997"/>
    <n v="15524.453870000001"/>
    <n v="44728.504580000001"/>
    <n v="128064.40992000002"/>
    <n v="172754.38649999996"/>
    <n v="35255452.915749952"/>
    <n v="34225193.414999902"/>
    <n v="145.54400000000001"/>
    <n v="139.161"/>
    <n v="0"/>
    <n v="0"/>
    <n v="15524.453869999999"/>
    <n v="44728.504580000001"/>
    <n v="25143.06264"/>
    <n v="52843.0553"/>
    <n v="0"/>
    <n v="0"/>
    <n v="0"/>
    <n v="0"/>
    <n v="0"/>
    <n v="0"/>
    <s v="Salud Gpo y Col"/>
    <s v="Accidentes y Enfermedades"/>
    <s v="Salud"/>
    <x v="27"/>
    <x v="1"/>
    <n v="35757.492939999996"/>
    <n v="45817.01485"/>
    <n v="299929338.30901009"/>
    <n v="286204877.29896003"/>
    <n v="288421232.45699012"/>
    <n v="276418493.85822004"/>
    <n v="1135707.5645399999"/>
    <n v="1012142.3711599999"/>
    <n v="383229.49767000001"/>
    <n v="428067.93399000005"/>
    <n v="35757.492939999996"/>
    <n v="45817.01485"/>
    <n v="0.90761675292486388"/>
    <n v="1.7583092119346426"/>
    <n v="-7488.7204300000012"/>
    <n v="-42.079518362631731"/>
    <n v="28.827166762771377"/>
    <n v="38.842758761704879"/>
    <n v="28.827166762771377"/>
    <n v="38.842758761704879"/>
    <n v="3.4367668658609328E-3"/>
    <n v="3.5738950396230372E-3"/>
    <n v="6.2181304238957029E-3"/>
    <n v="6.4382785325240175E-3"/>
    <m/>
    <m/>
    <m/>
    <n v="0"/>
    <m/>
    <n v="0"/>
    <m/>
    <n v="0"/>
    <m/>
    <n v="-65.291811081603569"/>
    <n v="150.60774609221676"/>
    <n v="251.33184599430524"/>
    <n v="4.0509548363023322"/>
    <n v="-65.291811081603583"/>
    <n v="-52.419362398222269"/>
    <n v="61.744482334074156"/>
    <n v="84.644054599166978"/>
    <s v="Grandes"/>
    <n v="2025"/>
    <n v="1"/>
    <d v="2026-05-08T00:00:00"/>
    <n v="1.0458677359317625"/>
    <s v="37 Salud Gpo y Col"/>
    <n v="-42.079518362631731"/>
    <n v="-44.619687894122706"/>
    <n v="-65.291811081603569"/>
    <n v="-66.813978741322444"/>
    <n v="3.6714120839495854E-4"/>
    <n v="8.2376817018987348E-5"/>
    <m/>
    <m/>
    <m/>
    <m/>
    <n v="7.5747759698167752E-4"/>
    <n v="3.0916512847742241E-4"/>
    <x v="27"/>
    <x v="4"/>
  </r>
  <r>
    <n v="2026"/>
    <n v="3"/>
    <n v="74"/>
    <x v="13"/>
    <s v="Daños"/>
    <n v="46"/>
    <s v="25fc0e7096fc653718202dc30b0c580b8ab87eac11a700cba03a7c021bc35b0c"/>
    <s v="776dae374cac039d62ec9a353119108ad2c4887d941bedca3f0ebe3c3de89ab1"/>
    <x v="4"/>
    <n v="6993375.2146600001"/>
    <n v="8147231.5778799998"/>
    <n v="12030975.667800002"/>
    <n v="13368652.52249"/>
    <n v="1373433.4967799999"/>
    <n v="620230.82519000012"/>
    <n v="7119290.2523699999"/>
    <n v="5821372.05045"/>
    <n v="35255452.915749952"/>
    <n v="34225193.414999902"/>
    <n v="145.54400000000001"/>
    <n v="139.161"/>
    <n v="3580.5164699999996"/>
    <n v="99.033119999999201"/>
    <n v="722190.65809000004"/>
    <n v="180855.46541"/>
    <n v="757584.69339000003"/>
    <n v="1892775.5942800001"/>
    <n v="0"/>
    <n v="0"/>
    <n v="0"/>
    <n v="0"/>
    <n v="0"/>
    <n v="0"/>
    <s v="Daños"/>
    <s v="Totales"/>
    <s v="Daños Total"/>
    <x v="28"/>
    <x v="1"/>
    <n v="7289032.4006400006"/>
    <n v="8503254.3343199994"/>
    <n v="299929338.30901009"/>
    <n v="286204877.29896003"/>
    <n v="288421232.45699012"/>
    <n v="276418493.85822004"/>
    <n v="105175449.15441999"/>
    <n v="104220262.77622002"/>
    <n v="43859178.209959999"/>
    <n v="37967067.789159983"/>
    <n v="6993375.2146600001"/>
    <n v="8147231.5778799998"/>
    <n v="6.6492468260270829"/>
    <n v="7.817320126484038"/>
    <n v="-1153856.3632199997"/>
    <n v="-14.162557577874146"/>
    <n v="100"/>
    <n v="100"/>
    <n v="95.943807494201266"/>
    <n v="95.813099991575513"/>
    <n v="2.3316742717095886"/>
    <n v="2.4247088728819106"/>
    <n v="2.8466431651231696"/>
    <n v="2.9474263694016289"/>
    <m/>
    <m/>
    <m/>
    <n v="0"/>
    <m/>
    <n v="0"/>
    <m/>
    <n v="0"/>
    <m/>
    <n v="121.43909025470725"/>
    <n v="19.639064895315684"/>
    <n v="7.6127801113932625"/>
    <n v="3.1314619945799769"/>
    <n v="299.31923342918674"/>
    <n v="-59.974933337082661"/>
    <n v="95.328042447423186"/>
    <n v="9.5550400140697231"/>
    <s v="Grandes"/>
    <n v="2025"/>
    <n v="1"/>
    <d v="2026-05-08T00:00:00"/>
    <n v="1.0458677359317625"/>
    <s v="38 Daños Total"/>
    <n v="-14.162557577874146"/>
    <n v="-17.927057625835101"/>
    <n v="121.43909025470725"/>
    <n v="111.72762352920982"/>
    <n v="3.4125148516884626E-2"/>
    <n v="4.4212483353431239E-3"/>
    <m/>
    <m/>
    <m/>
    <m/>
    <n v="3.7841870290369055E-2"/>
    <n v="6.111049395993242E-3"/>
    <x v="28"/>
    <x v="4"/>
  </r>
  <r>
    <n v="2026"/>
    <n v="3"/>
    <n v="79"/>
    <x v="1"/>
    <s v="Automoviles"/>
    <n v="51"/>
    <s v="031b4af5197ec30a926f48cf40e11a7dbc470048a21e4003b7a3c07c5dab1baa"/>
    <s v="776dae374cac039d62ec9a353119108ad2c4887d941bedca3f0ebe3c3de89ab1"/>
    <x v="4"/>
    <n v="3547306.4583999999"/>
    <n v="3126999.7203699998"/>
    <n v="13388749.035939999"/>
    <n v="11619239.74515"/>
    <n v="1634886.7205999994"/>
    <n v="1959793.54895"/>
    <n v="9033215.4949000012"/>
    <n v="8083980.7382400027"/>
    <n v="35255452.915749952"/>
    <n v="34225193.414999902"/>
    <n v="145.54400000000001"/>
    <n v="139.161"/>
    <n v="0"/>
    <n v="0"/>
    <n v="1507711.9241900002"/>
    <n v="1814536.3647400001"/>
    <n v="3077982.13907"/>
    <n v="2633526.0222199997"/>
    <n v="0"/>
    <n v="0"/>
    <n v="0"/>
    <n v="0"/>
    <n v="0"/>
    <n v="0"/>
    <s v="Automoviles"/>
    <s v="Totales"/>
    <s v="Automoviles Total"/>
    <x v="29"/>
    <x v="1"/>
    <n v="29465273.395770002"/>
    <n v="25064503.866439998"/>
    <n v="299929338.30901009"/>
    <n v="286204877.29896003"/>
    <n v="288421232.45699012"/>
    <n v="276418493.85822004"/>
    <n v="60758952.16269999"/>
    <n v="56224792.599020004"/>
    <n v="32544347.684180006"/>
    <n v="28276347.340569999"/>
    <n v="3547306.4583999999"/>
    <n v="3126999.7203699998"/>
    <n v="5.8383272458370286"/>
    <n v="5.5616029438666237"/>
    <n v="420306.73803000012"/>
    <n v="13.441214442458204"/>
    <n v="100"/>
    <n v="100"/>
    <n v="12.038939570502158"/>
    <n v="12.475809363842552"/>
    <n v="1.1827140613851168"/>
    <n v="1.2299047570740065"/>
    <n v="1.0925738757077994"/>
    <n v="1.1312556105503901"/>
    <m/>
    <m/>
    <m/>
    <n v="0"/>
    <m/>
    <n v="0"/>
    <m/>
    <n v="0"/>
    <m/>
    <n v="-16.578625259996194"/>
    <n v="46.08811614594498"/>
    <n v="62.673288270013302"/>
    <n v="5.02356580155001"/>
    <n v="-16.909247260743875"/>
    <n v="16.876845457381684"/>
    <n v="48.983777555172857"/>
    <n v="68.901402508656034"/>
    <s v="Grandes"/>
    <n v="2025"/>
    <n v="1"/>
    <d v="2026-05-08T00:00:00"/>
    <n v="1.0458677359317625"/>
    <s v="39 Automoviles Total"/>
    <n v="13.441214442458204"/>
    <n v="8.4661191325436072"/>
    <n v="-16.578625259996194"/>
    <n v="-20.23716587290669"/>
    <n v="3.7976392100067827E-2"/>
    <n v="3.4086065029482982E-3"/>
    <m/>
    <m/>
    <m/>
    <m/>
    <n v="3.2889908879670034E-2"/>
    <n v="3.0931427305225896E-3"/>
    <x v="29"/>
    <x v="4"/>
  </r>
  <r>
    <n v="2026"/>
    <n v="3"/>
    <n v="79"/>
    <x v="1"/>
    <s v="Automoviles Residentes"/>
    <n v="51"/>
    <s v="031b4af5197ec30a926f48cf40e11a7dbc470048a21e4003b7a3c07c5dab1baa"/>
    <s v="776dae374cac039d62ec9a353119108ad2c4887d941bedca3f0ebe3c3de89ab1"/>
    <x v="4"/>
    <n v="2589738.4108699998"/>
    <n v="2301993.0366199999"/>
    <n v="9811897.1443600003"/>
    <n v="8610928.3813799992"/>
    <n v="1162067.0842300004"/>
    <n v="1473339.7656699996"/>
    <n v="6931153.1398900021"/>
    <n v="6034313.1553199971"/>
    <n v="35255452.915749952"/>
    <n v="34225193.414999902"/>
    <n v="145.54400000000001"/>
    <n v="139.161"/>
    <n v="0"/>
    <n v="0"/>
    <n v="1170271.8303699999"/>
    <n v="1472293.81109"/>
    <n v="2353384.22211"/>
    <n v="1949737.00398"/>
    <n v="0"/>
    <n v="0"/>
    <n v="0"/>
    <n v="0"/>
    <n v="0"/>
    <n v="0"/>
    <s v="Automoviles Residentes"/>
    <s v="Automóviles"/>
    <s v="Automóviles"/>
    <x v="30"/>
    <x v="1"/>
    <n v="29465273.395770002"/>
    <n v="25064503.866439998"/>
    <n v="299929338.30901009"/>
    <n v="286204877.29896003"/>
    <n v="288421232.45699012"/>
    <n v="276418493.85822004"/>
    <n v="37930526.874799997"/>
    <n v="33933542.557379998"/>
    <n v="20392182.848360002"/>
    <n v="17354647.463510003"/>
    <n v="3547306.4583999999"/>
    <n v="3126999.7203699998"/>
    <n v="6.8275835435087275"/>
    <n v="6.7838276322828346"/>
    <n v="287745.37424999988"/>
    <n v="12.499836866252846"/>
    <n v="73.005770469521039"/>
    <n v="73.616669090959135"/>
    <n v="8.7891205898051474"/>
    <n v="9.184275295798864"/>
    <n v="0.86344951296556849"/>
    <n v="0.89790144394316951"/>
    <n v="0.80431649465407784"/>
    <n v="0.83279269939179001"/>
    <m/>
    <m/>
    <m/>
    <n v="0"/>
    <m/>
    <n v="0"/>
    <m/>
    <n v="0"/>
    <m/>
    <n v="-21.127012837968728"/>
    <n v="44.871987045194047"/>
    <n v="64.002789853495557"/>
    <n v="5.6985909398289705"/>
    <n v="-20.513703069661126"/>
    <n v="20.702649501242188"/>
    <n v="49.727189439587391"/>
    <n v="75.512431065554225"/>
    <s v="Grandes"/>
    <n v="2025"/>
    <n v="1"/>
    <d v="2026-05-08T00:00:00"/>
    <n v="1.0458677359317625"/>
    <s v="41 Automoviles Residentes"/>
    <n v="12.499836866252846"/>
    <n v="7.5660267557893821"/>
    <n v="-21.127012837968731"/>
    <n v="-24.586078667238549"/>
    <n v="2.783086397388658E-2"/>
    <n v="4.6615897043591195E-3"/>
    <m/>
    <m/>
    <m/>
    <m/>
    <n v="2.4374456164498098E-2"/>
    <n v="4.6020317344524133E-3"/>
    <x v="30"/>
    <x v="4"/>
  </r>
  <r>
    <n v="2026"/>
    <n v="3"/>
    <n v="27"/>
    <x v="34"/>
    <s v="Camiones"/>
    <n v="21"/>
    <s v="6f4b6612125fb3a0daecd2799dfd6c9c299424fd920f9b308110a2c1fbd8f443"/>
    <s v="776dae374cac039d62ec9a353119108ad2c4887d941bedca3f0ebe3c3de89ab1"/>
    <x v="4"/>
    <n v="1114780.6207600001"/>
    <n v="1076490.9322299999"/>
    <n v="3760892.73838"/>
    <n v="3397706.7095699999"/>
    <n v="495277.14564000006"/>
    <n v="472815.0162999999"/>
    <n v="2425662.8051699996"/>
    <n v="1999769.1513799992"/>
    <n v="35255452.915749952"/>
    <n v="34225193.414999902"/>
    <n v="145.54400000000001"/>
    <n v="139.161"/>
    <n v="0"/>
    <n v="0"/>
    <n v="488848.16031999997"/>
    <n v="467789.09222000005"/>
    <n v="927679.90366999991"/>
    <n v="889894.55577999994"/>
    <n v="0"/>
    <n v="0"/>
    <n v="0"/>
    <n v="0"/>
    <n v="0"/>
    <n v="0"/>
    <s v="Camiones"/>
    <s v="Automóviles"/>
    <s v="Automóviles"/>
    <x v="31"/>
    <x v="1"/>
    <n v="4137685.76327"/>
    <n v="3901951.9240700002"/>
    <n v="299929338.30901009"/>
    <n v="286204877.29896003"/>
    <n v="288421232.45699012"/>
    <n v="276418493.85822004"/>
    <n v="20449043.115749996"/>
    <n v="19016630.142860003"/>
    <n v="11014921.149049997"/>
    <n v="9861427.71428"/>
    <n v="3465785.4116500001"/>
    <n v="3256985.1831"/>
    <n v="5.4515050628524921"/>
    <n v="5.6607870276857648"/>
    <n v="38289.68853000016"/>
    <n v="3.5568983800617238"/>
    <n v="32.165309975993935"/>
    <n v="33.05176019270052"/>
    <n v="26.942128632769652"/>
    <n v="27.588523722946"/>
    <n v="0.37168108563339941"/>
    <n v="0.38651128811268709"/>
    <n v="0.37612599141891406"/>
    <n v="0.38944244185852167"/>
    <m/>
    <m/>
    <m/>
    <n v="0"/>
    <m/>
    <n v="0"/>
    <m/>
    <n v="0"/>
    <m/>
    <n v="4.7507224951899518"/>
    <n v="44.428216315991001"/>
    <n v="43.921876361795462"/>
    <n v="4.4964202551982515"/>
    <n v="4.501829660041734"/>
    <n v="4.246047764263583"/>
    <n v="52.695779911375126"/>
    <n v="52.566800098015996"/>
    <s v="Grandes"/>
    <n v="2025"/>
    <n v="1"/>
    <d v="2026-05-08T00:00:00"/>
    <n v="1.0458677359317625"/>
    <s v="42 Camiones"/>
    <n v="3.5568983800617238"/>
    <n v="-0.98470884771773848"/>
    <n v="4.7507224951899572"/>
    <n v="0.15675873380647209"/>
    <n v="1.0667549066430703E-2"/>
    <n v="2.9718907450306353E-3"/>
    <m/>
    <m/>
    <m/>
    <m/>
    <n v="9.6176915640497559E-3"/>
    <n v="3.2044509772815432E-3"/>
    <x v="31"/>
    <x v="4"/>
  </r>
  <r>
    <n v="2026"/>
    <n v="3"/>
    <n v="41"/>
    <x v="11"/>
    <s v="Automoviles Turistas"/>
    <n v="29"/>
    <s v="35135aaa6cc23891b40cb3f378c53a17a1127210ce60e125ccf03efcfdaec458"/>
    <s v="776dae374cac039d62ec9a353119108ad2c4887d941bedca3f0ebe3c3de89ab1"/>
    <x v="4"/>
    <n v="23422.47667"/>
    <n v="24313.130570000001"/>
    <n v="81245.630810000002"/>
    <n v="88426.264779999998"/>
    <n v="11313.208159999998"/>
    <n v="16143.15459"/>
    <n v="38129.313240000003"/>
    <n v="37366.587090000008"/>
    <n v="35255452.915749952"/>
    <n v="34225193.414999902"/>
    <n v="145.54400000000001"/>
    <n v="139.161"/>
    <n v="0"/>
    <n v="0"/>
    <n v="11313.20816"/>
    <n v="16143.15459"/>
    <n v="27980.678090000001"/>
    <n v="32553.626329999999"/>
    <n v="0"/>
    <n v="0"/>
    <n v="0"/>
    <n v="0"/>
    <n v="0"/>
    <n v="0"/>
    <s v="Automoviles Turistas"/>
    <s v="Automóviles"/>
    <s v="Automóviles"/>
    <x v="32"/>
    <x v="1"/>
    <n v="8810777.3005300015"/>
    <n v="7965231.1104300003"/>
    <n v="299929338.30901009"/>
    <n v="286204877.29896003"/>
    <n v="288421232.45699012"/>
    <n v="276418493.85822004"/>
    <n v="664166.66367999988"/>
    <n v="632124.19282999996"/>
    <n v="297526.76684"/>
    <n v="352424.85213000001"/>
    <n v="1130122.43374"/>
    <n v="1058055.7373200001"/>
    <n v="3.5265962522450707"/>
    <n v="3.8462585115040269"/>
    <n v="-890.65390000000116"/>
    <n v="-3.6632629329066302"/>
    <n v="2.072560987262789"/>
    <n v="2.2979064062904562"/>
    <n v="0.26583893646467549"/>
    <n v="0.30524074233280429"/>
    <n v="7.8093316252604728E-3"/>
    <n v="8.1209266288995562E-3"/>
    <n v="8.4950091694640552E-3"/>
    <n v="8.7957684128293669E-3"/>
    <m/>
    <m/>
    <m/>
    <n v="0"/>
    <m/>
    <n v="0"/>
    <m/>
    <n v="0"/>
    <m/>
    <n v="-29.919470838691897"/>
    <n v="48.300648643574881"/>
    <n v="66.396857218868618"/>
    <n v="3.8024169321491219"/>
    <n v="-29.919470838691886"/>
    <n v="-14.047431132997213"/>
    <n v="40.432215844130035"/>
    <n v="49.589420319428974"/>
    <s v="Grandes"/>
    <n v="2025"/>
    <n v="1"/>
    <d v="2026-05-08T00:00:00"/>
    <n v="1.0458677359317625"/>
    <s v="43 Automoviles Turistas"/>
    <n v="-3.6632629329066302"/>
    <n v="-7.8882216580980362"/>
    <n v="-29.919470838691893"/>
    <n v="-32.992933280541983"/>
    <n v="2.304484103612366E-4"/>
    <n v="1.2436881126348977E-3"/>
    <m/>
    <m/>
    <m/>
    <m/>
    <n v="2.503031054504014E-4"/>
    <n v="1.4793704537317174E-3"/>
    <x v="32"/>
    <x v="4"/>
  </r>
  <r>
    <n v="2026"/>
    <n v="3"/>
    <n v="89"/>
    <x v="39"/>
    <s v="Otros Automoviles y Obligatorios"/>
    <n v="61"/>
    <s v="d029fa3a95e174a19934857f535eb9427d967218a36ea014b70ad704bc6c8d1c"/>
    <s v="776dae374cac039d62ec9a353119108ad2c4887d941bedca3f0ebe3c3de89ab1"/>
    <x v="4"/>
    <n v="45481.485689999994"/>
    <n v="26923.883320000001"/>
    <n v="154680.45819999999"/>
    <n v="79701.575380000009"/>
    <n v="17839.280809999997"/>
    <n v="9373.3638199999987"/>
    <n v="56053.153309999994"/>
    <n v="40359.020770000003"/>
    <n v="35255452.915749952"/>
    <n v="34225193.414999902"/>
    <n v="145.54400000000001"/>
    <n v="139.161"/>
    <n v="0"/>
    <n v="0"/>
    <n v="15334.964169999999"/>
    <n v="7481.5548099999996"/>
    <n v="36766.433830000002"/>
    <n v="18234.701850000001"/>
    <n v="0"/>
    <n v="0"/>
    <n v="0"/>
    <n v="0"/>
    <n v="0"/>
    <n v="0"/>
    <s v="Otros Automoviles y Obligatorios"/>
    <s v="Automóviles"/>
    <s v="Automóviles"/>
    <x v="33"/>
    <x v="1"/>
    <n v="1660435.4207000001"/>
    <n v="1155771.3412000001"/>
    <n v="299929338.30901009"/>
    <n v="286204877.29896003"/>
    <n v="288421232.45699012"/>
    <n v="276418493.85822004"/>
    <n v="1715215.5084700002"/>
    <n v="2642495.7059500003"/>
    <n v="839716.91993000079"/>
    <n v="707847.31065"/>
    <n v="1660435.4207000001"/>
    <n v="1155771.3412000001"/>
    <n v="2.6516484643128146"/>
    <n v="1.0188808730843568"/>
    <n v="18557.602369999993"/>
    <n v="68.926172905432111"/>
    <n v="2.7391300572729338"/>
    <n v="2.329516432899764"/>
    <n v="2.7391300572729338"/>
    <n v="2.329516432899764"/>
    <n v="1.5164066958711954E-2"/>
    <n v="1.576911841841681E-2"/>
    <n v="9.4072063250956461E-3"/>
    <n v="9.7402612047404261E-3"/>
    <m/>
    <m/>
    <m/>
    <n v="0"/>
    <m/>
    <n v="0"/>
    <m/>
    <n v="0"/>
    <m/>
    <n v="90.318877540379077"/>
    <n v="39.223170789960179"/>
    <n v="34.814308577236837"/>
    <n v="2.1244398423562894"/>
    <n v="104.97028437862906"/>
    <n v="101.62892781271333"/>
    <n v="41.709142205375535"/>
    <n v="41.029213811905564"/>
    <s v="Grandes"/>
    <n v="2025"/>
    <n v="1"/>
    <d v="2026-05-08T00:00:00"/>
    <n v="1.0458677359317625"/>
    <s v="44 Otros Automoviles y Obligatorios"/>
    <n v="68.926172905432111"/>
    <n v="61.517720742131843"/>
    <n v="90.318877540379077"/>
    <n v="81.972223639563921"/>
    <n v="4.3874194034505891E-4"/>
    <n v="7.0312395782925086E-4"/>
    <m/>
    <m/>
    <m/>
    <m/>
    <n v="2.2560663256032267E-4"/>
    <n v="1.0381182335371413E-4"/>
    <x v="33"/>
    <x v="4"/>
  </r>
  <r>
    <n v="2026"/>
    <n v="3"/>
    <n v="41"/>
    <x v="11"/>
    <s v="Daños Sin Autos"/>
    <n v="29"/>
    <s v="35135aaa6cc23891b40cb3f378c53a17a1127210ce60e125ccf03efcfdaec458"/>
    <s v="776dae374cac039d62ec9a353119108ad2c4887d941bedca3f0ebe3c3de89ab1"/>
    <x v="4"/>
    <n v="2552654.9233800005"/>
    <n v="2664196.5504400004"/>
    <n v="15223205.411730001"/>
    <n v="14398302.961830001"/>
    <n v="1243016.94539"/>
    <n v="-5054310.7922400003"/>
    <n v="6831783.5235200003"/>
    <n v="4034213.4881900018"/>
    <n v="35255452.915749952"/>
    <n v="34225193.414999902"/>
    <n v="145.54400000000001"/>
    <n v="139.161"/>
    <n v="36963.914770000003"/>
    <n v="33724.51498"/>
    <n v="182597.21784999999"/>
    <n v="179756.97852"/>
    <n v="522501.81417000003"/>
    <n v="465153.55325999996"/>
    <n v="0"/>
    <n v="0"/>
    <n v="0"/>
    <n v="0"/>
    <n v="0"/>
    <n v="0"/>
    <s v="Daños Sin Autos"/>
    <s v="Totales"/>
    <s v="Daños Sin Autos Total"/>
    <x v="34"/>
    <x v="1"/>
    <n v="8810777.3005300015"/>
    <n v="7965231.1104300003"/>
    <n v="299929338.30901009"/>
    <n v="286204877.29896003"/>
    <n v="288421232.45699012"/>
    <n v="276418493.85822004"/>
    <n v="44416496.991719998"/>
    <n v="47995470.177200004"/>
    <n v="11314830.52578"/>
    <n v="9690720.4485899974"/>
    <n v="3682777.3571199998"/>
    <n v="3722252.2877600002"/>
    <n v="5.7470874478369138"/>
    <n v="5.5509333289240548"/>
    <n v="-111541.62705999985"/>
    <n v="-4.186689118022402"/>
    <n v="69.313311010911178"/>
    <n v="71.574851581145154"/>
    <n v="28.971960546845839"/>
    <n v="33.447824846555832"/>
    <n v="0.8510854382474784"/>
    <n v="0.88504403841373114"/>
    <n v="0.93087042246910068"/>
    <n v="0.96382717134929263"/>
    <m/>
    <m/>
    <m/>
    <n v="0"/>
    <m/>
    <n v="0"/>
    <m/>
    <n v="0"/>
    <m/>
    <n v="-124.59320363319233"/>
    <n v="48.695063872719096"/>
    <n v="-189.71238407336219"/>
    <n v="10.985731890176158"/>
    <n v="1.5800439868230098"/>
    <n v="12.328888064614008"/>
    <n v="34.946714613815786"/>
    <n v="38.64465341824959"/>
    <s v="Grandes"/>
    <n v="2025"/>
    <n v="1"/>
    <d v="2026-05-08T00:00:00"/>
    <n v="1.0458677359317625"/>
    <s v="46 Daños Sin Autos Total"/>
    <n v="-4.186689118022402"/>
    <n v="-8.3886923841114438"/>
    <n v="-124.59320363319233"/>
    <n v="-123.51464032044383"/>
    <n v="4.3179718746228946E-2"/>
    <n v="3.3029014133084617E-3"/>
    <m/>
    <m/>
    <m/>
    <m/>
    <n v="4.0756442144516437E-2"/>
    <n v="3.0812860822159891E-3"/>
    <x v="34"/>
    <x v="4"/>
  </r>
  <r>
    <n v="2026"/>
    <n v="3"/>
    <n v="74"/>
    <x v="13"/>
    <s v="Responsabilidad Civil y Riesgos Profesionales"/>
    <n v="46"/>
    <s v="25fc0e7096fc653718202dc30b0c580b8ab87eac11a700cba03a7c021bc35b0c"/>
    <s v="776dae374cac039d62ec9a353119108ad2c4887d941bedca3f0ebe3c3de89ab1"/>
    <x v="4"/>
    <n v="429199.98843000003"/>
    <n v="451810.49018000002"/>
    <n v="1194783.09393"/>
    <n v="455713.12776000006"/>
    <n v="58152.040110000002"/>
    <n v="-15309.647970000004"/>
    <n v="299930.81060999999"/>
    <n v="108711.78211999999"/>
    <n v="35255452.915749952"/>
    <n v="34225193.414999902"/>
    <n v="145.54400000000001"/>
    <n v="139.161"/>
    <n v="0"/>
    <n v="0"/>
    <n v="43948.015249999997"/>
    <n v="-133667.99111"/>
    <n v="149409.17124"/>
    <n v="190698.84662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7289032.4006400006"/>
    <n v="8503254.3343199994"/>
    <n v="299929338.30901009"/>
    <n v="286204877.29896003"/>
    <n v="288421232.45699012"/>
    <n v="276418493.85822004"/>
    <n v="6482889.0618800009"/>
    <n v="6624791.841479999"/>
    <n v="3138672.4045500001"/>
    <n v="1702809.9258199998"/>
    <n v="429199.98843000003"/>
    <n v="451810.49018000002"/>
    <n v="6.6205049065814867"/>
    <n v="6.8199952691504357"/>
    <n v="-22610.501749999996"/>
    <n v="-5.0044215974250683"/>
    <n v="100"/>
    <n v="100"/>
    <n v="5.8882985400409922"/>
    <n v="5.3133832344217549"/>
    <n v="0.14310036852340383"/>
    <n v="0.14881012218613379"/>
    <n v="0.15786261032444041"/>
    <n v="0.16345161420774604"/>
    <m/>
    <m/>
    <m/>
    <n v="0"/>
    <m/>
    <n v="0"/>
    <m/>
    <n v="0"/>
    <m/>
    <n v="-479.83917216092584"/>
    <n v="13.548937949117457"/>
    <n v="-3.3885109581897228"/>
    <n v="1.8527591482850985"/>
    <n v="-132.87848862322892"/>
    <n v="-21.651769851695391"/>
    <n v="29.414536527617248"/>
    <n v="-70.093759600107234"/>
    <s v="Grandes"/>
    <n v="2025"/>
    <n v="1"/>
    <d v="2026-05-08T00:00:00"/>
    <n v="1.0458677359317625"/>
    <s v="46 Responsabilidad Civil y Riesgos Profesionales"/>
    <n v="-5.0044215974250683"/>
    <n v="-9.1705622624036067"/>
    <n v="-479.83917216092584"/>
    <n v="-463.18088713438277"/>
    <n v="3.3889313428625534E-3"/>
    <n v="4.3831085218069546E-3"/>
    <m/>
    <m/>
    <m/>
    <m/>
    <n v="1.2899607526862626E-3"/>
    <n v="4.6512335471234328E-3"/>
    <x v="35"/>
    <x v="4"/>
  </r>
  <r>
    <n v="2026"/>
    <n v="3"/>
    <n v="74"/>
    <x v="13"/>
    <s v="RC General"/>
    <n v="46"/>
    <s v="25fc0e7096fc653718202dc30b0c580b8ab87eac11a700cba03a7c021bc35b0c"/>
    <s v="776dae374cac039d62ec9a353119108ad2c4887d941bedca3f0ebe3c3de89ab1"/>
    <x v="4"/>
    <n v="374621.74815"/>
    <n v="424080.52023999998"/>
    <n v="1076356.8528"/>
    <n v="427565.27448999998"/>
    <n v="26901.812749999997"/>
    <n v="-12300.997770000002"/>
    <n v="266837.43643"/>
    <n v="101804.73798999998"/>
    <n v="35255452.915749952"/>
    <n v="34225193.414999902"/>
    <n v="145.54400000000001"/>
    <n v="139.161"/>
    <n v="0"/>
    <n v="0"/>
    <n v="44821.585520000001"/>
    <n v="-123278.38042"/>
    <n v="135952.41161000001"/>
    <n v="184626.70173"/>
    <n v="0"/>
    <n v="0"/>
    <n v="0"/>
    <n v="0"/>
    <n v="0"/>
    <n v="0"/>
    <s v="RC General"/>
    <s v="Daños Sin Autos"/>
    <s v="Responsabilidad Civil y Riesgos Profesionales"/>
    <x v="36"/>
    <x v="1"/>
    <n v="7289032.4006400006"/>
    <n v="8503254.3343199994"/>
    <n v="299929338.30901009"/>
    <n v="286204877.29896003"/>
    <n v="288421232.45699012"/>
    <n v="276418493.85822004"/>
    <n v="4191040.9426000006"/>
    <n v="5155326.3222199995"/>
    <n v="2776304.65221"/>
    <n v="1116237.2139900001"/>
    <n v="429199.98843000003"/>
    <n v="451810.49018000002"/>
    <n v="8.93863250874365"/>
    <n v="8.2260655045669608"/>
    <n v="-49458.772089999984"/>
    <n v="-11.662589939761858"/>
    <n v="87.283727457764968"/>
    <n v="93.862477622210037"/>
    <n v="5.1395264495889332"/>
    <n v="4.9872731493913784"/>
    <n v="0.12490333565302507"/>
    <n v="0.12988702147851208"/>
    <n v="0.14817375728961449"/>
    <n v="0.15341973480888671"/>
    <m/>
    <m/>
    <m/>
    <n v="0"/>
    <m/>
    <n v="0"/>
    <m/>
    <n v="0"/>
    <m/>
    <n v="-318.69618426896108"/>
    <n v="7.1810600646784684"/>
    <n v="-2.9006278720462086"/>
    <n v="0.9689791330567975"/>
    <n v="-136.35802593065895"/>
    <n v="-26.363624364140883"/>
    <n v="32.968584366548406"/>
    <n v="-66.771696219912741"/>
    <s v="Grandes"/>
    <n v="2025"/>
    <n v="1"/>
    <d v="2026-05-08T00:00:00"/>
    <n v="1.0458677359317625"/>
    <s v="47 RC General"/>
    <n v="-11.662589939761858"/>
    <n v="-15.536728952118947"/>
    <n v="-318.69618426896108"/>
    <n v="-309.10501084931633"/>
    <n v="3.0530223377704798E-3"/>
    <n v="7.9899151126368809E-3"/>
    <m/>
    <m/>
    <m/>
    <m/>
    <n v="1.2102842549536932E-3"/>
    <n v="6.7668153685426485E-3"/>
    <x v="36"/>
    <x v="4"/>
  </r>
  <r>
    <n v="2026"/>
    <n v="3"/>
    <n v="1"/>
    <x v="23"/>
    <s v="RC Aviones y Barcos"/>
    <n v="30"/>
    <s v="624b60c58c9d8bfb6ff1886c2fd605d2adeb6ea4da576068201b6c6958ce93f4"/>
    <s v="776dae374cac039d62ec9a353119108ad2c4887d941bedca3f0ebe3c3de89ab1"/>
    <x v="4"/>
    <n v="18823.995870000002"/>
    <n v="5458.3851100000002"/>
    <n v="25703.649070000003"/>
    <n v="8885.5608300000022"/>
    <n v="0.91542000000000012"/>
    <n v="32.49928000000002"/>
    <n v="-1078.1389099999997"/>
    <n v="1307.1822200000001"/>
    <n v="35255452.915749952"/>
    <n v="34225193.414999902"/>
    <n v="145.54400000000001"/>
    <n v="139.161"/>
    <n v="0"/>
    <n v="0"/>
    <n v="0.91542000000000001"/>
    <n v="32.499279999999999"/>
    <n v="-483.51279999999997"/>
    <n v="-72.815169999999995"/>
    <n v="0"/>
    <n v="0"/>
    <n v="0"/>
    <n v="0"/>
    <n v="0"/>
    <n v="0"/>
    <s v="RC Aviones y Barcos"/>
    <s v="Daños Sin Autos"/>
    <s v="Responsabilidad Civil y Riesgos Profesionales"/>
    <x v="37"/>
    <x v="1"/>
    <n v="20562971.173730001"/>
    <n v="22498819.590630002"/>
    <n v="299929338.30901009"/>
    <n v="286204877.29896003"/>
    <n v="288421232.45699012"/>
    <n v="276418493.85822004"/>
    <n v="1338691.44667"/>
    <n v="839803.10813999991"/>
    <n v="83423.509590000016"/>
    <n v="390730.89138999995"/>
    <n v="175087.53833000001"/>
    <n v="166017.39053"/>
    <n v="1.4061489611235483"/>
    <n v="0.64996009863422144"/>
    <n v="13365.610760000003"/>
    <n v="244.86382859856514"/>
    <n v="10.751191118194301"/>
    <n v="3.2878393598251678"/>
    <n v="9.1543171027970854E-2"/>
    <n v="2.4260762161376827E-2"/>
    <n v="6.2761435663909902E-3"/>
    <n v="6.5265638419345811E-3"/>
    <n v="1.9071600601335505E-3"/>
    <n v="1.9746815901542764E-3"/>
    <m/>
    <m/>
    <m/>
    <n v="0"/>
    <m/>
    <n v="0"/>
    <m/>
    <n v="0"/>
    <m/>
    <n v="-97.18326067531342"/>
    <n v="4.8630482407771587E-3"/>
    <n v="0.59540100863275325"/>
    <n v="1.0973165771842948E-3"/>
    <n v="-97.18326067531342"/>
    <n v="564.02756458578619"/>
    <n v="-0.18932694232706976"/>
    <n v="-44.632567636661427"/>
    <s v="Grandes"/>
    <n v="2025"/>
    <n v="1"/>
    <d v="2026-05-08T00:00:00"/>
    <n v="1.0458677359317625"/>
    <s v="48 RC Aviones y Barcos"/>
    <n v="244.86382859856514"/>
    <n v="229.73942760680566"/>
    <n v="-97.18326067531342"/>
    <n v="-97.306792027409529"/>
    <n v="7.290687523267416E-5"/>
    <n v="1.977254900868834E-4"/>
    <m/>
    <m/>
    <m/>
    <m/>
    <n v="2.51518423281912E-5"/>
    <n v="4.2244812981660681E-5"/>
    <x v="37"/>
    <x v="4"/>
  </r>
  <r>
    <n v="2026"/>
    <n v="3"/>
    <n v="43"/>
    <x v="0"/>
    <s v="RC Viajero"/>
    <n v="31"/>
    <s v="eb1e33e8a81b697b75855af6bfcdbcbf7cbbde9f94962ceaec1ed8af21f5a50f"/>
    <s v="776dae374cac039d62ec9a353119108ad2c4887d941bedca3f0ebe3c3de89ab1"/>
    <x v="4"/>
    <n v="6922.0483099999992"/>
    <n v="6797.5784299999996"/>
    <n v="7602.3098000000009"/>
    <n v="6935.8249699999997"/>
    <n v="0"/>
    <n v="0"/>
    <n v="0"/>
    <n v="0"/>
    <n v="35255452.915749952"/>
    <n v="34225193.414999902"/>
    <n v="145.54400000000001"/>
    <n v="139.161"/>
    <n v="0"/>
    <n v="0"/>
    <n v="0"/>
    <n v="0"/>
    <n v="3078.8223599999997"/>
    <n v="2930.35502"/>
    <n v="0"/>
    <n v="0"/>
    <n v="0"/>
    <n v="0"/>
    <n v="0"/>
    <n v="0"/>
    <s v="RC Viajero"/>
    <s v="Daños Sin Autos"/>
    <s v="Responsabilidad Civil y Riesgos Profesionales"/>
    <x v="38"/>
    <x v="1"/>
    <n v="33949921.470059998"/>
    <n v="33699803.03413"/>
    <n v="299929338.30901009"/>
    <n v="286204877.29896003"/>
    <n v="288421232.45699012"/>
    <n v="276418493.85822004"/>
    <n v="149899.75170999998"/>
    <n v="99209.677110000004"/>
    <n v="32686.401400000002"/>
    <n v="7650.9299399999982"/>
    <n v="313790.60830999998"/>
    <n v="177210.82113"/>
    <n v="4.617785040359224"/>
    <n v="6.8517292143417592"/>
    <n v="124.46987999999965"/>
    <n v="1.8310914876785045"/>
    <n v="2.2059450240657204"/>
    <n v="3.835870962424675"/>
    <n v="2.0388996528620737E-2"/>
    <n v="2.0170973768350059E-2"/>
    <n v="2.3078930354150208E-3"/>
    <n v="2.3999787571229616E-3"/>
    <n v="2.3750742804076945E-3"/>
    <n v="2.4591619522703135E-3"/>
    <m/>
    <m/>
    <m/>
    <n v="0"/>
    <m/>
    <n v="0"/>
    <m/>
    <n v="0"/>
    <m/>
    <m/>
    <m/>
    <m/>
    <m/>
    <m/>
    <n v="5.0665308123655217"/>
    <m/>
    <m/>
    <s v="Grandes"/>
    <n v="2025"/>
    <n v="1"/>
    <d v="2026-05-08T00:00:00"/>
    <n v="1.0458677359317625"/>
    <s v="49 RC Viajero"/>
    <n v="1.8310914876785045"/>
    <n v="-2.6348284881765869"/>
    <m/>
    <m/>
    <n v="2.156350059710553E-5"/>
    <n v="2.1323938678965444E-3"/>
    <m/>
    <m/>
    <m/>
    <m/>
    <n v="1.963283797150837E-5"/>
    <n v="4.6946193226664341E-3"/>
    <x v="38"/>
    <x v="4"/>
  </r>
  <r>
    <n v="2026"/>
    <n v="3"/>
    <n v="126"/>
    <x v="45"/>
    <s v="RC Otros"/>
    <n v="239"/>
    <s v="79bf08685d3138f9b109c3546780f056bc954fd69377b84a2cf23622e464897b"/>
    <s v="776dae374cac039d62ec9a353119108ad2c4887d941bedca3f0ebe3c3de89ab1"/>
    <x v="4"/>
    <n v="19760.126690000001"/>
    <n v="18088.6515"/>
    <n v="85775.042799999996"/>
    <n v="83078.596000000005"/>
    <n v="969.78155000000004"/>
    <n v="-43.731659999999998"/>
    <n v="6672.1357600000001"/>
    <n v="2570.5403000000001"/>
    <n v="35255452.915749952"/>
    <n v="34225193.414999902"/>
    <n v="145.54400000000001"/>
    <n v="139.161"/>
    <n v="0"/>
    <n v="0"/>
    <n v="248.20574999999999"/>
    <n v="-79.51382000000001"/>
    <n v="591.95358999999996"/>
    <n v="1191.0252700000001"/>
    <n v="0"/>
    <n v="0"/>
    <n v="0"/>
    <n v="0"/>
    <n v="0"/>
    <n v="0"/>
    <s v="RC Otros"/>
    <s v="Daños Sin Autos"/>
    <s v="Responsabilidad Civil y Riesgos Profesionales"/>
    <x v="39"/>
    <x v="1"/>
    <n v="277789.63212000002"/>
    <n v="240990.39916999999"/>
    <n v="299929338.30901009"/>
    <n v="286204877.29896003"/>
    <n v="288421232.45699012"/>
    <n v="276418493.85822004"/>
    <n v="803256.92090000003"/>
    <n v="530452.73401000001"/>
    <n v="246257.84135000003"/>
    <n v="188190.89050000001"/>
    <n v="80007.197090000001"/>
    <n v="79759.122000000003"/>
    <n v="2.4600008012206098"/>
    <n v="3.410040205327511"/>
    <n v="1671.475190000001"/>
    <n v="9.2404632263494157"/>
    <n v="24.697936446607244"/>
    <n v="22.679100579868468"/>
    <n v="7.1133420420327234"/>
    <n v="7.5059635414105692"/>
    <n v="6.588260688803178E-3"/>
    <n v="6.8511345443150289E-3"/>
    <n v="6.3201758372220893E-3"/>
    <n v="6.5439367849525979E-3"/>
    <m/>
    <m/>
    <m/>
    <n v="0"/>
    <m/>
    <n v="0"/>
    <m/>
    <n v="0"/>
    <m/>
    <n v="-2317.5731495214227"/>
    <n v="4.9077699005380211"/>
    <n v="-0.24176296392243501"/>
    <n v="0.39380737875537292"/>
    <n v="-412.15422677466631"/>
    <n v="-50.298821955305797"/>
    <n v="41.929934067973136"/>
    <n v="-6.6760816922045665"/>
    <s v="Grandes"/>
    <n v="2025"/>
    <n v="1"/>
    <d v="2026-05-08T00:00:00"/>
    <n v="1.0458677359317625"/>
    <s v="50 RC Otros"/>
    <n v="9.2404632263494157"/>
    <n v="4.4495967064393502"/>
    <n v="-2317.5731495214227"/>
    <n v="-2220.3189211547756"/>
    <n v="2.4329581867796972E-4"/>
    <n v="6.0516039420060411E-4"/>
    <m/>
    <m/>
    <m/>
    <m/>
    <n v="2.3516576920890831E-4"/>
    <n v="1.1628374201950093E-3"/>
    <x v="39"/>
    <x v="4"/>
  </r>
  <r>
    <n v="2026"/>
    <n v="3"/>
    <n v="92"/>
    <x v="12"/>
    <s v="Maritimo y Transportes"/>
    <n v="219"/>
    <s v="314f04b30f62e0056bd059354a5536fb2e302107eed143b5fa2aa0bbba07f608"/>
    <s v="776dae374cac039d62ec9a353119108ad2c4887d941bedca3f0ebe3c3de89ab1"/>
    <x v="4"/>
    <n v="452728.13206999999"/>
    <n v="762425.19227"/>
    <n v="1574892.2295300001"/>
    <n v="1897809.5890100002"/>
    <n v="138284.42474000002"/>
    <n v="410151.14806000004"/>
    <n v="1405639.65866"/>
    <n v="1220541.6028400001"/>
    <n v="35255452.915749952"/>
    <n v="34225193.414999902"/>
    <n v="145.54400000000001"/>
    <n v="139.161"/>
    <n v="0"/>
    <n v="0"/>
    <n v="-27028.338359999998"/>
    <n v="61152.111810000002"/>
    <n v="104345.51056"/>
    <n v="96804.034769999998"/>
    <n v="0"/>
    <n v="0"/>
    <n v="0"/>
    <n v="0"/>
    <n v="0"/>
    <n v="0"/>
    <s v="Maritimo y Transportes"/>
    <s v="Daños Sin Autos"/>
    <s v="Maritimo y Transportes"/>
    <x v="40"/>
    <x v="1"/>
    <n v="4357581.6381999999"/>
    <n v="3291398.6175000002"/>
    <n v="299929338.30901009"/>
    <n v="286204877.29896003"/>
    <n v="288421232.45699012"/>
    <n v="276418493.85822004"/>
    <n v="5553467.0168199996"/>
    <n v="5878639.8858999992"/>
    <n v="1842826.2323599998"/>
    <n v="-3640818.3417299963"/>
    <n v="452728.13206999999"/>
    <n v="762425.19227"/>
    <n v="8.1521710797742166"/>
    <n v="12.969414814788834"/>
    <n v="-309697.06020000001"/>
    <n v="-40.619993061604667"/>
    <n v="100"/>
    <n v="100"/>
    <n v="10.38943546349736"/>
    <n v="23.164170642117611"/>
    <n v="0.15094493077018192"/>
    <n v="0.15696768515040294"/>
    <n v="0.26639140446009807"/>
    <n v="0.27582278653940623"/>
    <m/>
    <m/>
    <m/>
    <n v="0"/>
    <m/>
    <n v="0"/>
    <m/>
    <n v="0"/>
    <m/>
    <n v="-66.284520866495129"/>
    <n v="30.544694474302897"/>
    <n v="53.795592304451546"/>
    <n v="7.5039318581278946"/>
    <n v="-144.19853633833156"/>
    <n v="7.7904560568348602"/>
    <n v="-25.902732388719645"/>
    <n v="63.17103616114079"/>
    <s v="Grandes"/>
    <n v="2025"/>
    <n v="1"/>
    <d v="2026-05-08T00:00:00"/>
    <n v="1.0458677359317625"/>
    <s v="51 Maritimo y Transportes"/>
    <n v="-40.619993061604667"/>
    <n v="-43.224171758684435"/>
    <n v="-66.284520866495114"/>
    <n v="-67.763152093540967"/>
    <n v="4.4670883488393247E-3"/>
    <n v="6.6457893313907109E-3"/>
    <m/>
    <m/>
    <m/>
    <m/>
    <n v="5.3720196693210712E-3"/>
    <n v="1.682057206380641E-2"/>
    <x v="40"/>
    <x v="4"/>
  </r>
  <r>
    <n v="2026"/>
    <n v="3"/>
    <n v="37"/>
    <x v="27"/>
    <s v="MyT Carga"/>
    <n v="25"/>
    <s v="b7a56873cd771f2c446d369b649430b65a756ba278ff97ec81bb6f55b2e73569"/>
    <s v="776dae374cac039d62ec9a353119108ad2c4887d941bedca3f0ebe3c3de89ab1"/>
    <x v="4"/>
    <n v="250515.85501"/>
    <n v="245538.26412000001"/>
    <n v="918136.48927000002"/>
    <n v="872699.57880000002"/>
    <n v="9751.9518399999979"/>
    <n v="138068.11768000005"/>
    <n v="482502.23469000007"/>
    <n v="560377.80842999974"/>
    <n v="35255452.915749952"/>
    <n v="34225193.414999902"/>
    <n v="145.54400000000001"/>
    <n v="139.161"/>
    <n v="349.54993000000002"/>
    <n v="4131.9506000000001"/>
    <n v="45836.850359999997"/>
    <n v="75478.060200000007"/>
    <n v="149508.54624"/>
    <n v="141795.50813999999"/>
    <n v="0"/>
    <n v="0"/>
    <n v="0"/>
    <n v="0"/>
    <n v="0"/>
    <n v="0"/>
    <s v="MyT Carga"/>
    <s v="Daños Sin Autos"/>
    <s v="Maritimo y Transportes"/>
    <x v="41"/>
    <x v="1"/>
    <n v="4160869.2469200003"/>
    <n v="3594603.0314199999"/>
    <n v="299929338.30901009"/>
    <n v="286204877.29896003"/>
    <n v="288421232.45699012"/>
    <n v="276418493.85822004"/>
    <n v="4253228.7956100004"/>
    <n v="4504728.8811800005"/>
    <n v="1360448.89381"/>
    <n v="1468645.7502600003"/>
    <n v="251344.53247999999"/>
    <n v="245775.37018999999"/>
    <n v="5.8900159631330364"/>
    <n v="5.4506779563542125"/>
    <n v="4977.5908899999922"/>
    <n v="2.0272159648271115"/>
    <n v="99.67030216976535"/>
    <n v="99.903527326673668"/>
    <n v="6.0207576865204144"/>
    <n v="6.8307477063191433"/>
    <n v="8.3524958385998063E-2"/>
    <n v="8.6857632801828261E-2"/>
    <n v="8.5791083100068541E-2"/>
    <n v="8.8828450185370361E-2"/>
    <m/>
    <m/>
    <m/>
    <n v="0"/>
    <m/>
    <n v="0"/>
    <m/>
    <n v="0"/>
    <m/>
    <n v="-92.936854645471399"/>
    <n v="3.8927483610211908"/>
    <n v="56.23079489253174"/>
    <n v="0.7168186827429589"/>
    <n v="-39.27129256032471"/>
    <n v="5.4395503786936805"/>
    <n v="30.658347975921028"/>
    <n v="53.23021948303024"/>
    <s v="Grandes"/>
    <n v="2025"/>
    <n v="1"/>
    <d v="2026-05-08T00:00:00"/>
    <n v="1.0458677359317625"/>
    <s v="52 MyT Carga"/>
    <n v="2.0272159648271115"/>
    <n v="-2.4473052761961678"/>
    <n v="-92.936854645471414"/>
    <n v="-93.246617032089588"/>
    <n v="2.6042396660286089E-3"/>
    <n v="3.4692288045961991E-3"/>
    <m/>
    <m/>
    <m/>
    <m/>
    <n v="2.4703001448988411E-3"/>
    <n v="2.9709890183885739E-3"/>
    <x v="41"/>
    <x v="4"/>
  </r>
  <r>
    <n v="2026"/>
    <n v="3"/>
    <n v="1"/>
    <x v="23"/>
    <s v="MyT Cascos"/>
    <n v="30"/>
    <s v="624b60c58c9d8bfb6ff1886c2fd605d2adeb6ea4da576068201b6c6958ce93f4"/>
    <s v="776dae374cac039d62ec9a353119108ad2c4887d941bedca3f0ebe3c3de89ab1"/>
    <x v="4"/>
    <n v="96752.931730000011"/>
    <n v="14288.038460000002"/>
    <n v="126331.98388000001"/>
    <n v="24504.926499999987"/>
    <n v="70.589700000000022"/>
    <n v="12914.092710000001"/>
    <n v="22520.973050000001"/>
    <n v="38678.166799999977"/>
    <n v="35255452.915749952"/>
    <n v="34225193.414999902"/>
    <n v="145.54400000000001"/>
    <n v="139.161"/>
    <n v="0"/>
    <n v="0"/>
    <n v="158.9228"/>
    <n v="8457.4623599999995"/>
    <n v="-2536.5633800000001"/>
    <n v="-188.88048999999998"/>
    <n v="0"/>
    <n v="0"/>
    <n v="0"/>
    <n v="0"/>
    <n v="0"/>
    <n v="0"/>
    <s v="MyT Cascos"/>
    <s v="Daños Sin Autos"/>
    <s v="Maritimo y Transportes"/>
    <x v="42"/>
    <x v="1"/>
    <n v="20562971.173730001"/>
    <n v="22498819.590630002"/>
    <n v="299929338.30901009"/>
    <n v="286204877.29896003"/>
    <n v="288421232.45699012"/>
    <n v="276418493.85822004"/>
    <n v="1300238.2212100001"/>
    <n v="1373911.0047200001"/>
    <n v="482377.33854999993"/>
    <n v="-5109464.0919899987"/>
    <n v="681921.16413000005"/>
    <n v="750913.96823999996"/>
    <n v="7.4411696373578264"/>
    <n v="1.0399537095862967"/>
    <n v="82464.893270000015"/>
    <n v="577.16035340235226"/>
    <n v="14.188286977929202"/>
    <n v="1.9027530535206925"/>
    <n v="0.47052019337363887"/>
    <n v="6.3505724833450752E-2"/>
    <n v="3.2258575394954449E-2"/>
    <n v="3.3545703589775752E-2"/>
    <n v="4.992241430279749E-3"/>
    <n v="5.1689878852058981E-3"/>
    <m/>
    <m/>
    <m/>
    <n v="0"/>
    <m/>
    <n v="0"/>
    <m/>
    <n v="0"/>
    <m/>
    <n v="-99.453390171611986"/>
    <n v="7.2958719428769928E-2"/>
    <n v="90.383944207272236"/>
    <n v="1.4633709828116889E-2"/>
    <n v="-98.120916260276445"/>
    <n v="1242.9462090023169"/>
    <n v="-6.2652800735458065"/>
    <n v="-4477.6791716285788"/>
    <s v="Grandes"/>
    <n v="2025"/>
    <n v="1"/>
    <d v="2026-05-08T00:00:00"/>
    <n v="1.0458677359317625"/>
    <s v="53 MyT Cascos"/>
    <n v="577.16035340235226"/>
    <n v="547.46270502270602"/>
    <n v="-99.453390171611971"/>
    <n v="-99.47736237613158"/>
    <n v="3.583331752449639E-4"/>
    <n v="5.5371005571936008E-3"/>
    <m/>
    <m/>
    <m/>
    <m/>
    <n v="6.9364675948306329E-5"/>
    <n v="1.0815037180822996E-4"/>
    <x v="42"/>
    <x v="4"/>
  </r>
  <r>
    <n v="2026"/>
    <n v="3"/>
    <n v="48"/>
    <x v="14"/>
    <s v="Incendio"/>
    <n v="36"/>
    <s v="76a50887d8f1c2e9301755428990ad81479ee21c25b43215cf524541e0503269"/>
    <s v="776dae374cac039d62ec9a353119108ad2c4887d941bedca3f0ebe3c3de89ab1"/>
    <x v="4"/>
    <n v="733905.95339000004"/>
    <n v="817796.95299000002"/>
    <n v="2417941.0893299994"/>
    <n v="2164315.6357400003"/>
    <n v="61229.152380000007"/>
    <n v="50697.010659999978"/>
    <n v="2347628.6458700006"/>
    <n v="972002.83563999995"/>
    <n v="35255452.915749952"/>
    <n v="34225193.414999902"/>
    <n v="145.54400000000001"/>
    <n v="139.161"/>
    <n v="0"/>
    <n v="0"/>
    <n v="174521.51874999999"/>
    <n v="71723.397530000002"/>
    <n v="369086.17862000002"/>
    <n v="608380.6044500001"/>
    <n v="0"/>
    <n v="0"/>
    <n v="0"/>
    <n v="0"/>
    <n v="0"/>
    <n v="0"/>
    <s v="Incendio"/>
    <s v="Daños Sin Autos"/>
    <s v="Incendio"/>
    <x v="43"/>
    <x v="1"/>
    <n v="19464505.3893"/>
    <n v="18106734.74054000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6.9971162073386477"/>
    <n v="6.950766075023262"/>
    <n v="-83890.999599999981"/>
    <n v="-10.258169744125444"/>
    <m/>
    <m/>
    <n v="3.7704834451814104"/>
    <n v="4.5165346745760671"/>
    <n v="0.24469295252266191"/>
    <n v="0.25445628504463219"/>
    <n v="0.28573830072635581"/>
    <n v="0.29585464473642009"/>
    <m/>
    <m/>
    <m/>
    <n v="0"/>
    <m/>
    <n v="0"/>
    <m/>
    <n v="0"/>
    <m/>
    <n v="20.77467997202822"/>
    <n v="8.3429153418329935"/>
    <n v="6.1992173576391281"/>
    <n v="2.4098503632456394"/>
    <n v="143.32578316162761"/>
    <n v="-39.333013590453234"/>
    <n v="47.284761353711396"/>
    <n v="11.789231445805338"/>
    <s v="Grandes"/>
    <n v="2025"/>
    <n v="1"/>
    <d v="2026-05-08T00:00:00"/>
    <n v="1.0458677359317625"/>
    <s v="54 Incendio"/>
    <n v="-10.258169744125444"/>
    <n v="-14.193901224112581"/>
    <n v="20.774679972028224"/>
    <n v="15.47796707241397"/>
    <n v="6.8583464098678848E-3"/>
    <n v="4.8959635219001183E-3"/>
    <m/>
    <m/>
    <m/>
    <m/>
    <n v="6.126402897921681E-3"/>
    <n v="4.831314902969429E-3"/>
    <x v="43"/>
    <x v="4"/>
  </r>
  <r>
    <n v="2026"/>
    <n v="3"/>
    <n v="79"/>
    <x v="1"/>
    <s v="Riesgos Catastroficos"/>
    <n v="51"/>
    <s v="031b4af5197ec30a926f48cf40e11a7dbc470048a21e4003b7a3c07c5dab1baa"/>
    <s v="776dae374cac039d62ec9a353119108ad2c4887d941bedca3f0ebe3c3de89ab1"/>
    <x v="4"/>
    <n v="690988.74988000002"/>
    <n v="637756.07987999998"/>
    <n v="2516115.9326599999"/>
    <n v="2231034.5865300004"/>
    <n v="41297.694029999991"/>
    <n v="9773.0712399999993"/>
    <n v="341144.53554000001"/>
    <n v="175147.37649"/>
    <n v="35255452.915749952"/>
    <n v="34225193.414999902"/>
    <n v="145.54400000000001"/>
    <n v="139.161"/>
    <n v="0"/>
    <n v="0"/>
    <n v="41676.234369999998"/>
    <n v="17468.95664"/>
    <n v="612081.50617999991"/>
    <n v="540305.61459999997"/>
    <n v="0"/>
    <n v="0"/>
    <n v="0"/>
    <n v="0"/>
    <n v="0"/>
    <n v="0"/>
    <s v="Riesgos Catastroficos"/>
    <s v="Daños Sin Autos"/>
    <s v="Riesgos Catastroficos"/>
    <x v="44"/>
    <x v="1"/>
    <n v="29465273.395770002"/>
    <n v="25064503.866439998"/>
    <n v="299929338.30901009"/>
    <n v="286204877.29896003"/>
    <n v="288421232.45699012"/>
    <n v="276418493.85822004"/>
    <n v="11411827.944420002"/>
    <n v="12882845.518050004"/>
    <n v="1673092.91444"/>
    <n v="528711.06807000004"/>
    <n v="690988.74988000002"/>
    <n v="637756.07987999998"/>
    <n v="6.0550225016130756"/>
    <n v="4.9504286843030707"/>
    <n v="53232.670000000042"/>
    <n v="8.3468698581464338"/>
    <n v="100"/>
    <n v="100"/>
    <n v="2.3450953283168841"/>
    <n v="2.5444592212093236"/>
    <n v="0.23038384766750983"/>
    <n v="0.2395762420102138"/>
    <n v="0.22283200967739672"/>
    <n v="0.23072120500270016"/>
    <m/>
    <m/>
    <m/>
    <n v="0"/>
    <m/>
    <n v="0"/>
    <m/>
    <n v="0"/>
    <m/>
    <n v="322.56618227618679"/>
    <n v="5.9766087417735703"/>
    <n v="1.5324152208535429"/>
    <n v="2.4683443264609557"/>
    <n v="138.57311703762977"/>
    <n v="13.284313477500543"/>
    <n v="6.8089354030807652"/>
    <n v="3.2331621526703271"/>
    <s v="Grandes"/>
    <n v="2025"/>
    <n v="1"/>
    <d v="2026-05-08T00:00:00"/>
    <n v="1.0458677359317625"/>
    <s v="55 Riesgos Catastroficos"/>
    <n v="8.3468698581464338"/>
    <n v="3.5951929061281493"/>
    <n v="322.56618227618685"/>
    <n v="304.03405493690178"/>
    <n v="7.1368135268968704E-3"/>
    <n v="3.6663297495040667E-3"/>
    <m/>
    <m/>
    <m/>
    <m/>
    <n v="6.31526036709872E-3"/>
    <n v="2.4506744158370635E-3"/>
    <x v="44"/>
    <x v="4"/>
  </r>
  <r>
    <n v="2026"/>
    <n v="3"/>
    <n v="1"/>
    <x v="23"/>
    <s v="Terremoto y Erupcion Volcanica"/>
    <n v="30"/>
    <s v="624b60c58c9d8bfb6ff1886c2fd605d2adeb6ea4da576068201b6c6958ce93f4"/>
    <s v="776dae374cac039d62ec9a353119108ad2c4887d941bedca3f0ebe3c3de89ab1"/>
    <x v="4"/>
    <n v="297694.79873000004"/>
    <n v="309627.82814"/>
    <n v="562093.2519400001"/>
    <n v="587017.70285"/>
    <n v="58569.106989999993"/>
    <n v="2932.2339700000002"/>
    <n v="62597.382169999997"/>
    <n v="1719.9714299999998"/>
    <n v="35255452.915749952"/>
    <n v="34225193.414999902"/>
    <n v="145.54400000000001"/>
    <n v="139.161"/>
    <n v="0"/>
    <n v="0"/>
    <n v="12384.129919999999"/>
    <n v="2363.6712900000002"/>
    <n v="11552.826640000001"/>
    <n v="14013.05704"/>
    <n v="0"/>
    <n v="0"/>
    <n v="0"/>
    <n v="0"/>
    <n v="0"/>
    <n v="0"/>
    <s v="Terremoto y Erupcion Volcanica"/>
    <s v="Daños Sin Autos"/>
    <s v="Riesgos Catastroficos"/>
    <x v="45"/>
    <x v="1"/>
    <n v="20562971.173730001"/>
    <n v="22498819.590630002"/>
    <n v="299929338.30901009"/>
    <n v="286204877.29896003"/>
    <n v="288421232.45699012"/>
    <n v="276418493.85822004"/>
    <n v="4600656.5407699998"/>
    <n v="5084886.6188700013"/>
    <n v="666557.00630999985"/>
    <n v="163361.38342999999"/>
    <n v="807921.66564000002"/>
    <n v="848042.80476999993"/>
    <n v="6.4707025202141182"/>
    <n v="6.0891786060867492"/>
    <n v="-11933.029409999959"/>
    <n v="-3.8539912519117592"/>
    <n v="36.846987943339691"/>
    <n v="36.510872611433221"/>
    <n v="1.4477226866432453"/>
    <n v="1.3761958794893823"/>
    <n v="9.9254977991946935E-2"/>
    <n v="0.10321528557173502"/>
    <n v="0.10818398032279972"/>
    <n v="0.11201415065187846"/>
    <m/>
    <m/>
    <m/>
    <n v="0"/>
    <m/>
    <n v="0"/>
    <m/>
    <n v="0"/>
    <m/>
    <n v="1897.4227019135171"/>
    <n v="19.674212394661406"/>
    <n v="0.94701887346965907"/>
    <n v="8.7868113958074403"/>
    <n v="423.93621619019621"/>
    <n v="-17.556700104604715"/>
    <n v="107.19566999405782"/>
    <n v="16.867634829808701"/>
    <s v="Grandes"/>
    <n v="2025"/>
    <n v="1"/>
    <d v="2026-05-08T00:00:00"/>
    <n v="1.0458677359317625"/>
    <s v="56 Terremoto y Erupcion Volcanica"/>
    <n v="-3.8539912519117592"/>
    <n v="-8.0705853666746243"/>
    <n v="1897.4227019135171"/>
    <n v="1809.823425362687"/>
    <n v="1.5943441523308063E-3"/>
    <n v="4.1869991105105342E-3"/>
    <m/>
    <m/>
    <m/>
    <m/>
    <n v="1.6616370073221582E-3"/>
    <n v="3.7078096096824571E-3"/>
    <x v="45"/>
    <x v="4"/>
  </r>
  <r>
    <n v="2026"/>
    <n v="3"/>
    <n v="23"/>
    <x v="28"/>
    <s v="Huracan y Otros Riesgos Hidrometeorologicos"/>
    <n v="17"/>
    <s v="4523540f1504cd17100c4835e85b7eefd49911580f8efff0599a8f283be6b9e3"/>
    <s v="776dae374cac039d62ec9a353119108ad2c4887d941bedca3f0ebe3c3de89ab1"/>
    <x v="4"/>
    <n v="303794.85122000001"/>
    <n v="248128.39658999999"/>
    <n v="1668909.4397199999"/>
    <n v="1157717.0524199998"/>
    <n v="-56090.272320000004"/>
    <n v="16966.985659999998"/>
    <n v="567435.21770000004"/>
    <n v="-367891.46474999987"/>
    <n v="35255452.915749952"/>
    <n v="34225193.414999902"/>
    <n v="145.54400000000001"/>
    <n v="139.161"/>
    <n v="0"/>
    <n v="0"/>
    <n v="-203.33421999999999"/>
    <n v="-913.37891000000002"/>
    <n v="19174.803980000001"/>
    <n v="15576.540230000001"/>
    <n v="0"/>
    <n v="0"/>
    <n v="0"/>
    <n v="0"/>
    <n v="0"/>
    <n v="0"/>
    <s v="Huracan y Otros Riesgos Hidrometeorologicos"/>
    <s v="Daños Sin Autos"/>
    <s v="Riesgos Catastroficos"/>
    <x v="46"/>
    <x v="1"/>
    <n v="6886205.7375499997"/>
    <n v="7196469.1106400006"/>
    <n v="299929338.30901009"/>
    <n v="286204877.29896003"/>
    <n v="288421232.45699012"/>
    <n v="276418493.85822004"/>
    <n v="6811171.4036499998"/>
    <n v="7797958.8991800006"/>
    <n v="1006535.90813"/>
    <n v="364394.42252000014"/>
    <n v="525000.81527999998"/>
    <n v="380580.41157999996"/>
    <n v="4.4602438144076233"/>
    <n v="3.1819659451666524"/>
    <n v="55666.454630000022"/>
    <n v="22.434536068832788"/>
    <n v="57.865596086355851"/>
    <n v="65.197364089203035"/>
    <n v="4.4116435494139807"/>
    <n v="3.447918594177545"/>
    <n v="0.10128880786814105"/>
    <n v="0.10533026595581949"/>
    <n v="8.6696075528724617E-2"/>
    <n v="8.9765483172507793E-2"/>
    <m/>
    <m/>
    <m/>
    <n v="0"/>
    <m/>
    <n v="0"/>
    <m/>
    <n v="0"/>
    <m/>
    <n v="-430.58478060857863"/>
    <n v="-18.463207027620406"/>
    <n v="6.8379862575889465"/>
    <n v="-5.5726051963916241"/>
    <n v="-77.738240091398652"/>
    <n v="23.100532575711785"/>
    <n v="-1.0604239824933011"/>
    <n v="-5.8638111962812944"/>
    <s v="Grandes"/>
    <n v="2025"/>
    <n v="1"/>
    <d v="2026-05-08T00:00:00"/>
    <n v="1.0458677359317625"/>
    <s v="57 Huracan y Otros Riesgos Hidrometeorologicos"/>
    <n v="22.434536068832788"/>
    <n v="17.065028265506239"/>
    <n v="-430.58478060857863"/>
    <n v="-416.08660373681101"/>
    <n v="4.7337625861967993E-3"/>
    <n v="1.9893774883961465E-3"/>
    <m/>
    <m/>
    <m/>
    <m/>
    <n v="3.2770825972867823E-3"/>
    <n v="1.0124907276200306E-3"/>
    <x v="46"/>
    <x v="4"/>
  </r>
  <r>
    <n v="2026"/>
    <n v="3"/>
    <n v="10"/>
    <x v="17"/>
    <s v="Agricola y de Animales"/>
    <n v="10"/>
    <s v="4a44dc15364204a80fe80e9039455cc1608281820fe2b24f1e5233ade6af1dd5"/>
    <s v="776dae374cac039d62ec9a353119108ad2c4887d941bedca3f0ebe3c3de89ab1"/>
    <x v="4"/>
    <n v="4829.8007200000002"/>
    <n v="9202.4032299999999"/>
    <n v="33754.964469999992"/>
    <n v="50115.861320000004"/>
    <n v="-393.72143999999992"/>
    <n v="2285.1655800000003"/>
    <n v="19870.216710000001"/>
    <n v="32365.569629999998"/>
    <n v="35255452.915749952"/>
    <n v="34225193.414999902"/>
    <n v="145.54400000000001"/>
    <n v="139.161"/>
    <n v="0"/>
    <n v="0"/>
    <n v="-39.372150000000005"/>
    <n v="227.53635"/>
    <n v="361.57553000000001"/>
    <n v="765.68550000000005"/>
    <n v="0"/>
    <n v="0"/>
    <n v="0"/>
    <n v="0"/>
    <n v="0"/>
    <n v="0"/>
    <s v="Agricola y de Animales"/>
    <s v="Daños Sin Autos"/>
    <s v="Agricola y de Animales"/>
    <x v="48"/>
    <x v="1"/>
    <n v="1825206.99131"/>
    <n v="1657972.1827799999"/>
    <n v="299929338.30901009"/>
    <n v="286204877.29896003"/>
    <n v="288421232.45699012"/>
    <n v="276418493.85822004"/>
    <n v="168077.99153999999"/>
    <n v="161647.23272"/>
    <n v="56611.31899"/>
    <n v="36131.574989999994"/>
    <n v="4829.8007200000002"/>
    <n v="9202.4032299999999"/>
    <n v="2.8735473786587828"/>
    <n v="5.6928925259983254"/>
    <n v="-4372.6025099999997"/>
    <n v="-47.5158760240503"/>
    <n v="100"/>
    <n v="100"/>
    <n v="0.26461660200707005"/>
    <n v="0.55503966384827375"/>
    <n v="1.6103128647668241E-3"/>
    <n v="1.6745648990041774E-3"/>
    <n v="3.2153201988893705E-3"/>
    <n v="3.3291561290107008E-3"/>
    <m/>
    <m/>
    <m/>
    <n v="0"/>
    <m/>
    <n v="0"/>
    <m/>
    <n v="0"/>
    <m/>
    <n v="-117.22944908000935"/>
    <n v="-8.1519189470823523"/>
    <n v="24.832269602687258"/>
    <n v="-0.69548183477150227"/>
    <n v="-117.30367477548094"/>
    <n v="-52.777539864604982"/>
    <n v="-10.88905269668"/>
    <n v="29.716685244790455"/>
    <s v="Grandes"/>
    <n v="2025"/>
    <n v="1"/>
    <d v="2026-05-08T00:00:00"/>
    <n v="1.0458677359317625"/>
    <s v="59 Agricola y de Animales"/>
    <n v="-47.5158760240503"/>
    <n v="-49.817627819648102"/>
    <n v="-117.22944908000932"/>
    <n v="-116.47383171702836"/>
    <n v="9.5743953568443209E-5"/>
    <n v="8.2572745373967621E-4"/>
    <m/>
    <m/>
    <m/>
    <m/>
    <n v="1.418600655803665E-4"/>
    <n v="3.2409025312567594E-3"/>
    <x v="48"/>
    <x v="4"/>
  </r>
  <r>
    <n v="2026"/>
    <n v="3"/>
    <n v="74"/>
    <x v="13"/>
    <s v="AyA Agricola"/>
    <n v="46"/>
    <s v="25fc0e7096fc653718202dc30b0c580b8ab87eac11a700cba03a7c021bc35b0c"/>
    <s v="776dae374cac039d62ec9a353119108ad2c4887d941bedca3f0ebe3c3de89ab1"/>
    <x v="4"/>
    <n v="714.69098999999994"/>
    <n v="581.66383999999994"/>
    <n v="2181.1322900000005"/>
    <n v="581.66383999999994"/>
    <n v="6158.95255"/>
    <n v="-342.4664600000001"/>
    <n v="19934.434249999995"/>
    <n v="18333.419549999999"/>
    <n v="35255452.915749952"/>
    <n v="34225193.414999902"/>
    <n v="145.54400000000001"/>
    <n v="139.161"/>
    <n v="6113.7171699999999"/>
    <n v="-1647.2222899999999"/>
    <n v="7782.2697699999999"/>
    <n v="7150.9719500000001"/>
    <n v="57408.939380000003"/>
    <n v="92325.655769999998"/>
    <n v="0"/>
    <n v="0"/>
    <n v="0"/>
    <n v="0"/>
    <n v="0"/>
    <n v="0"/>
    <s v="AyA Agricola"/>
    <s v="Daños Sin Autos"/>
    <s v="Agricola y de Animales"/>
    <x v="49"/>
    <x v="1"/>
    <n v="7289032.4006400006"/>
    <n v="8503254.3343199994"/>
    <n v="299929338.30901009"/>
    <n v="286204877.29896003"/>
    <n v="288421232.45699012"/>
    <n v="276418493.85822004"/>
    <n v="69803.324380000005"/>
    <n v="54036.03168"/>
    <n v="43121.997350000005"/>
    <n v="31120.674730000006"/>
    <n v="97601.368879999995"/>
    <n v="96173.9758"/>
    <n v="1.0238638293347138"/>
    <n v="1.0764370030808301"/>
    <n v="133.02715000000001"/>
    <n v="22.870108274222446"/>
    <n v="0.73225508842883757"/>
    <n v="0.60480377894494819"/>
    <n v="9.805018700935501E-3"/>
    <n v="6.8404850323286869E-3"/>
    <n v="2.382864557463434E-4"/>
    <n v="2.4779416685509655E-4"/>
    <n v="2.0323337795268018E-4"/>
    <n v="2.1042869884760522E-4"/>
    <m/>
    <m/>
    <m/>
    <n v="0"/>
    <m/>
    <n v="0"/>
    <m/>
    <n v="0"/>
    <m/>
    <n v="-1898.4104341195921"/>
    <n v="861.76440394190513"/>
    <n v="-58.877041419662625"/>
    <n v="14.282623552918519"/>
    <n v="8.8281400684280484"/>
    <n v="-37.819083004386002"/>
    <n v="13.555850106353242"/>
    <n v="7.7453789960770738"/>
    <s v="Grandes"/>
    <n v="2025"/>
    <n v="1"/>
    <d v="2026-05-08T00:00:00"/>
    <n v="1.0458677359317625"/>
    <s v="60 AyA Agricola"/>
    <n v="22.870108274222446"/>
    <n v="17.481497949410969"/>
    <n v="-1898.4104341195916"/>
    <n v="-1819.5390701266731"/>
    <n v="6.1866523037223716E-6"/>
    <n v="1.048297141019944E-4"/>
    <m/>
    <m/>
    <m/>
    <m/>
    <n v="1.6464821378855193E-6"/>
    <n v="1.158716621601639E-4"/>
    <x v="49"/>
    <x v="4"/>
  </r>
  <r>
    <n v="2026"/>
    <n v="3"/>
    <n v="18"/>
    <x v="24"/>
    <s v="Diversos"/>
    <n v="5"/>
    <s v="ef2d127de37b942baad06145e54b0c619a1f22327b2ebbcfbec78f5564afe39d"/>
    <s v="776dae374cac039d62ec9a353119108ad2c4887d941bedca3f0ebe3c3de89ab1"/>
    <x v="4"/>
    <n v="681722.34340000001"/>
    <n v="647239.26665000001"/>
    <n v="2920557.2102299999"/>
    <n v="2736230.85451"/>
    <n v="21674.005440000001"/>
    <n v="28339.568440000003"/>
    <n v="106071.85068"/>
    <n v="109702.97175000001"/>
    <n v="35255452.915749952"/>
    <n v="34225193.414999902"/>
    <n v="145.54400000000001"/>
    <n v="139.161"/>
    <n v="0"/>
    <n v="0"/>
    <n v="21674.005440000001"/>
    <n v="28339.568440000003"/>
    <n v="708579.44935000001"/>
    <n v="658433.04414000001"/>
    <n v="0"/>
    <n v="0"/>
    <n v="0"/>
    <n v="0"/>
    <n v="0"/>
    <n v="0"/>
    <s v="Diversos"/>
    <s v="Daños Sin Autos"/>
    <s v="Diversos"/>
    <x v="52"/>
    <x v="1"/>
    <n v="4826645.6226300001"/>
    <n v="5268679.1510399999"/>
    <n v="299929338.30901009"/>
    <n v="286204877.29896003"/>
    <n v="288421232.45699012"/>
    <n v="276418493.85822004"/>
    <n v="9670459.9122499991"/>
    <n v="9643676.3713200018"/>
    <n v="1771524.9683199998"/>
    <n v="2144854.7040200005"/>
    <n v="681722.34340000001"/>
    <n v="647239.26665000001"/>
    <n v="7.0495338338193418"/>
    <n v="6.7115407208693743"/>
    <n v="34483.076750000007"/>
    <n v="5.3277170478976954"/>
    <n v="100"/>
    <n v="100"/>
    <n v="14.124143280867903"/>
    <n v="12.28465898368929"/>
    <n v="0.22729431780282783"/>
    <n v="0.23636343884691624"/>
    <n v="0.22614543566073317"/>
    <n v="0.23415194027574018"/>
    <m/>
    <m/>
    <m/>
    <n v="0"/>
    <m/>
    <n v="0"/>
    <m/>
    <n v="0"/>
    <m/>
    <n v="-23.520340523576444"/>
    <n v="3.1793010233321333"/>
    <n v="4.3785304601002926"/>
    <n v="1.223465987078592"/>
    <n v="-23.520340523576444"/>
    <n v="7.6160219564159082"/>
    <n v="3.0587967884027938"/>
    <n v="4.3040926776412327"/>
    <s v="Grandes"/>
    <n v="2025"/>
    <n v="1"/>
    <d v="2026-05-08T00:00:00"/>
    <n v="1.0458677359317625"/>
    <s v="63 Diversos"/>
    <n v="5.3277170478976954"/>
    <n v="0.70844852486182164"/>
    <n v="-23.520340523576447"/>
    <n v="-26.874444206572733"/>
    <n v="8.2839872096077249E-3"/>
    <n v="4.9695927274163634E-3"/>
    <m/>
    <m/>
    <m/>
    <m/>
    <n v="7.7452901783991715E-3"/>
    <n v="4.5044778847887802E-3"/>
    <x v="52"/>
    <x v="4"/>
  </r>
  <r>
    <n v="2026"/>
    <n v="3"/>
    <n v="1"/>
    <x v="23"/>
    <s v="Miscelaneos"/>
    <n v="30"/>
    <s v="624b60c58c9d8bfb6ff1886c2fd605d2adeb6ea4da576068201b6c6958ce93f4"/>
    <s v="776dae374cac039d62ec9a353119108ad2c4887d941bedca3f0ebe3c3de89ab1"/>
    <x v="4"/>
    <n v="337615.51412999997"/>
    <n v="216947.11655000001"/>
    <n v="1092464.6130900001"/>
    <n v="972917.75667999999"/>
    <n v="31155.048090000004"/>
    <n v="20664.992120000006"/>
    <n v="116613.86604000001"/>
    <n v="97089.108969999972"/>
    <n v="35255452.915749952"/>
    <n v="34225193.414999902"/>
    <n v="145.54400000000001"/>
    <n v="139.161"/>
    <n v="0"/>
    <n v="0"/>
    <n v="29951.139870000003"/>
    <n v="18475.619850000003"/>
    <n v="211730.04194999998"/>
    <n v="214119.81691999998"/>
    <n v="0"/>
    <n v="0"/>
    <n v="0"/>
    <n v="0"/>
    <n v="0"/>
    <n v="0"/>
    <s v="Miscelaneos"/>
    <s v="Daños Sin Autos"/>
    <s v="Diversos"/>
    <x v="53"/>
    <x v="1"/>
    <n v="20562971.173730001"/>
    <n v="22498819.590630002"/>
    <n v="299929338.30901009"/>
    <n v="286204877.29896003"/>
    <n v="288421232.45699012"/>
    <n v="276418493.85822004"/>
    <n v="4681296.8725100001"/>
    <n v="4825169.1077200007"/>
    <n v="696171.22916999983"/>
    <n v="802925.30443000002"/>
    <n v="462764.31225000002"/>
    <n v="348051.20961000002"/>
    <n v="7.2120081961172131"/>
    <n v="4.4961557140639226"/>
    <n v="120668.39757999996"/>
    <n v="55.621111494325582"/>
    <n v="72.956255526378897"/>
    <n v="62.331953045959708"/>
    <n v="1.6418615348803143"/>
    <n v="0.96425999451256161"/>
    <n v="0.11256501815843127"/>
    <n v="0.1170564008945998"/>
    <n v="7.580133455356329E-2"/>
    <n v="7.8485022301465854E-2"/>
    <m/>
    <m/>
    <m/>
    <n v="0"/>
    <m/>
    <n v="0"/>
    <m/>
    <n v="0"/>
    <m/>
    <n v="50.762448439781906"/>
    <n v="9.2279669582967241"/>
    <n v="9.5253591974970195"/>
    <n v="4.4751990292882633"/>
    <n v="62.111691586899575"/>
    <n v="-1.1160923843367865"/>
    <n v="14.145909382605687"/>
    <n v="8.6286361140047649"/>
    <s v="Grandes"/>
    <n v="2025"/>
    <n v="1"/>
    <d v="2026-05-08T00:00:00"/>
    <n v="1.0458677359317625"/>
    <s v="64 Miscelaneos"/>
    <n v="55.621111494325582"/>
    <n v="48.796168146140275"/>
    <n v="50.762448439781906"/>
    <n v="44.150587364154404"/>
    <n v="3.0987110439359995E-3"/>
    <n v="5.2013062220861855E-3"/>
    <m/>
    <m/>
    <m/>
    <m/>
    <n v="2.7539819356920485E-3"/>
    <n v="2.0215416205109664E-3"/>
    <x v="53"/>
    <x v="4"/>
  </r>
  <r>
    <n v="2026"/>
    <n v="3"/>
    <n v="92"/>
    <x v="12"/>
    <s v="Tecnicos"/>
    <n v="219"/>
    <s v="314f04b30f62e0056bd059354a5536fb2e302107eed143b5fa2aa0bbba07f608"/>
    <s v="776dae374cac039d62ec9a353119108ad2c4887d941bedca3f0ebe3c3de89ab1"/>
    <x v="4"/>
    <n v="376422.0466"/>
    <n v="398412.72563999996"/>
    <n v="1155500.09405"/>
    <n v="1167418.0019499999"/>
    <n v="27347.093369999995"/>
    <n v="121734.45640000001"/>
    <n v="465969.53671000001"/>
    <n v="623081.61698000017"/>
    <n v="35255452.915749952"/>
    <n v="34225193.414999902"/>
    <n v="145.54400000000001"/>
    <n v="139.161"/>
    <n v="0"/>
    <n v="0"/>
    <n v="7626.1566900000007"/>
    <n v="297.97649999999999"/>
    <n v="-2492.4232599999996"/>
    <n v="41458.891170000003"/>
    <n v="0"/>
    <n v="0"/>
    <n v="0"/>
    <n v="0"/>
    <n v="0"/>
    <n v="0"/>
    <s v="Tecnicos"/>
    <s v="Daños Sin Autos"/>
    <s v="Diversos"/>
    <x v="54"/>
    <x v="1"/>
    <n v="4357581.6381999999"/>
    <n v="3291398.6175000002"/>
    <n v="299929338.30901009"/>
    <n v="286204877.29896003"/>
    <n v="288421232.45699012"/>
    <n v="276418493.85822004"/>
    <n v="4989163.0397400009"/>
    <n v="4818507.2636000002"/>
    <n v="1075353.7391499998"/>
    <n v="1341929.3995900003"/>
    <n v="597678.18911000004"/>
    <n v="551154.00248000002"/>
    <n v="7.5447934573734914"/>
    <n v="8.2683848720057362"/>
    <n v="-21990.679039999959"/>
    <n v="-5.5195724495683995"/>
    <n v="62.980723315423035"/>
    <n v="72.287005781919788"/>
    <n v="8.6383245995934992"/>
    <n v="12.104663455884189"/>
    <n v="0.12550357651647312"/>
    <n v="0.1305112121577709"/>
    <n v="0.13920542843294434"/>
    <n v="0.14413388919062448"/>
    <m/>
    <m/>
    <m/>
    <n v="0"/>
    <m/>
    <n v="0"/>
    <m/>
    <n v="0"/>
    <m/>
    <n v="-77.535453659774191"/>
    <n v="7.2650084172832807"/>
    <n v="30.55486147046355"/>
    <n v="2.5430788376312496"/>
    <n v="2459.3148083825404"/>
    <n v="-106.01179430916265"/>
    <n v="-305.97358050654697"/>
    <n v="0.71872761569566113"/>
    <s v="Grandes"/>
    <n v="2025"/>
    <n v="1"/>
    <d v="2026-05-08T00:00:00"/>
    <n v="1.0458677359317625"/>
    <s v="65 Tecnicos"/>
    <n v="-5.5195724495683995"/>
    <n v="-9.6631205797173916"/>
    <n v="-77.535453659774177"/>
    <n v="-78.520662251606637"/>
    <n v="3.2775074449087394E-3"/>
    <n v="5.6923908314425843E-3"/>
    <m/>
    <m/>
    <m/>
    <m/>
    <n v="3.3045425131750968E-3"/>
    <n v="6.8366188391613316E-3"/>
    <x v="54"/>
    <x v="4"/>
  </r>
  <r>
    <n v="2026"/>
    <n v="3"/>
    <n v="9"/>
    <x v="16"/>
    <s v="Credito"/>
    <n v="9"/>
    <s v="19581e27de7ced00ff1ce50b2047e7a567c76b1cbaebabe5ef03f7c3017bb5b7"/>
    <s v="776dae374cac039d62ec9a353119108ad2c4887d941bedca3f0ebe3c3de89ab1"/>
    <x v="4"/>
    <n v="0"/>
    <n v="0"/>
    <n v="0"/>
    <n v="0"/>
    <n v="0"/>
    <n v="0"/>
    <n v="0"/>
    <n v="148.42836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Credito"/>
    <s v="Daños Sin Autos"/>
    <s v="Credito"/>
    <x v="55"/>
    <x v="1"/>
    <n v="1238800.9948"/>
    <n v="975839.53787999996"/>
    <n v="299929338.30901009"/>
    <n v="286204877.29896003"/>
    <n v="288421232.45699012"/>
    <n v="276418493.85822004"/>
    <n v="481212.63976000005"/>
    <n v="862800.46577999997"/>
    <n v="231353.01848999999"/>
    <n v="205317.67123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5"/>
    <n v="1"/>
    <d v="2026-05-08T00:00:00"/>
    <n v="1.0458677359317625"/>
    <s v="66 Credito"/>
    <m/>
    <m/>
    <m/>
    <m/>
    <n v="0"/>
    <m/>
    <m/>
    <m/>
    <m/>
    <m/>
    <n v="0"/>
    <m/>
    <x v="55"/>
    <x v="4"/>
  </r>
  <r>
    <n v="2026"/>
    <n v="3"/>
    <n v="5.0999999999999996"/>
    <x v="46"/>
    <s v="Total General"/>
    <n v="5.0999999999999996"/>
    <m/>
    <m/>
    <x v="5"/>
    <n v="133982368.07144"/>
    <n v="128044839.08819"/>
    <n v="446396012.67453998"/>
    <n v="405011107.72660995"/>
    <n v="62644382.094749995"/>
    <n v="59540965.349809997"/>
    <n v="267075617.88196"/>
    <n v="237819842.53024003"/>
    <n v="35455860.883000001"/>
    <n v="34225193.414999902"/>
    <n v="145.54400000000001"/>
    <n v="139.161"/>
    <n v="155964.97467999998"/>
    <n v="176483.97503999999"/>
    <n v="60145347.896140002"/>
    <n v="56628210.818499997"/>
    <n v="85880292.675940007"/>
    <n v="80808738.372639999"/>
    <n v="28242541.362690002"/>
    <n v="25292967.906779997"/>
    <n v="23198167.29789"/>
    <n v="25855400.74808"/>
    <n v="10930627.95827"/>
    <n v="9705281.4461000003"/>
    <s v="Total General"/>
    <s v="Totales"/>
    <s v="Total General"/>
    <x v="0"/>
    <x v="1"/>
    <n v="133982368.07144"/>
    <n v="128044839.08819"/>
    <n v="299929338.30901009"/>
    <n v="286204877.29896003"/>
    <n v="288421232.45699012"/>
    <n v="276418493.85822004"/>
    <n v="299929338.30901009"/>
    <n v="286204877.29896003"/>
    <n v="142306587.69164005"/>
    <n v="131621014.33455998"/>
    <n v="133982368.07144"/>
    <n v="128044839.08819"/>
    <n v="44.671311191771821"/>
    <n v="44.738873878252832"/>
    <n v="5937528.9832499921"/>
    <n v="4.6370701275672443"/>
    <n v="100"/>
    <n v="100"/>
    <n v="100"/>
    <n v="100"/>
    <n v="44.671311191771821"/>
    <n v="46.453711791630901"/>
    <n v="44.738873878252832"/>
    <n v="46.322819179336996"/>
    <n v="9.4163983830059266"/>
    <n v="7.7345442192085514"/>
    <n v="3.6444010512264167"/>
    <n v="2949573.4559100047"/>
    <n v="11.661634438397982"/>
    <n v="-2657233.4501900002"/>
    <n v="-10.277285879575171"/>
    <n v="1225346.51217"/>
    <n v="12.625563915638915"/>
    <n v="5.2122378713664874"/>
    <n v="46.755691063280601"/>
    <n v="46.500089948023259"/>
    <n v="44.020718303282109"/>
    <n v="6.2109274278730808"/>
    <n v="6.2759973802748004"/>
    <n v="70.033934470964098"/>
    <n v="70.076840647314228"/>
    <m/>
    <n v="2025"/>
    <n v="1"/>
    <d v="2026-05-08T00:00:00"/>
    <n v="1.0458677359317625"/>
    <s v="10 Total General"/>
    <n v="4.6370701275672443"/>
    <n v="4.8090721859943258E-2"/>
    <n v="5.2122378713664927"/>
    <n v="0.59803382081866474"/>
    <n v="1.259018964869002"/>
    <n v="4.1461707052477668E-2"/>
    <m/>
    <m/>
    <m/>
    <m/>
    <n v="1.1689755005159295"/>
    <n v="4.1963140460908703E-2"/>
    <x v="0"/>
    <x v="5"/>
  </r>
  <r>
    <n v="2026"/>
    <n v="3"/>
    <n v="5.0999999999999996"/>
    <x v="46"/>
    <s v="Total General Sin Pensiones"/>
    <n v="5.0999999999999996"/>
    <m/>
    <m/>
    <x v="5"/>
    <n v="133982368.07144"/>
    <n v="128044839.08818999"/>
    <n v="446396012.67453998"/>
    <n v="405011107.72660995"/>
    <n v="62644382.094749995"/>
    <n v="59540965.349809997"/>
    <n v="267075617.88196"/>
    <n v="237819842.53024003"/>
    <n v="35455860.883000001"/>
    <n v="34225193.414999902"/>
    <n v="145.54400000000001"/>
    <n v="139.161"/>
    <n v="155964.97467999998"/>
    <n v="176483.97503999999"/>
    <n v="60145347.896139994"/>
    <n v="56628210.818499997"/>
    <n v="85880292.675940007"/>
    <n v="80808738.372639999"/>
    <n v="28242541.362690002"/>
    <n v="25292967.906780001"/>
    <n v="23198167.29789"/>
    <n v="25855400.74808"/>
    <n v="10930627.958269998"/>
    <n v="9705281.4461000003"/>
    <s v="Total General Sin Pensiones"/>
    <s v="Totales"/>
    <s v="Total General Sin Pensiones"/>
    <x v="1"/>
    <x v="1"/>
    <n v="133982368.07144"/>
    <n v="128044839.08818999"/>
    <n v="299929338.30901009"/>
    <n v="286204877.29896003"/>
    <n v="288421232.45699012"/>
    <n v="276418493.85822004"/>
    <n v="288421232.45699012"/>
    <n v="276418493.85822004"/>
    <n v="133101313.88157998"/>
    <n v="123282522.02188997"/>
    <n v="133982368.07144"/>
    <n v="128044839.08818999"/>
    <n v="46.453711791630901"/>
    <n v="46.322819179336989"/>
    <n v="5937528.983250007"/>
    <n v="4.6370701275672443"/>
    <n v="100"/>
    <n v="100"/>
    <n v="100"/>
    <n v="100"/>
    <n v="44.671311191771821"/>
    <n v="46.453711791630901"/>
    <n v="44.738873878252825"/>
    <n v="46.322819179336989"/>
    <n v="9.792115900101626"/>
    <n v="8.0431551797592959"/>
    <n v="3.7898139000220774"/>
    <n v="2949573.455910001"/>
    <n v="11.661634438397961"/>
    <n v="-2657233.4501900002"/>
    <n v="-10.277285879575171"/>
    <n v="1225346.5121699981"/>
    <n v="12.625563915638892"/>
    <n v="5.2122378713664874"/>
    <n v="46.755691063280601"/>
    <n v="46.500089948023266"/>
    <n v="47.065186862456216"/>
    <n v="6.2109274278730586"/>
    <n v="6.2759973802748004"/>
    <n v="70.033934470964084"/>
    <n v="70.076840647314228"/>
    <m/>
    <n v="2025"/>
    <n v="1"/>
    <d v="2026-05-08T00:00:00"/>
    <n v="1.0458677359317625"/>
    <s v="11 Total General Sin Pensiones"/>
    <n v="4.6370701275672443"/>
    <n v="4.8090721859954395E-2"/>
    <n v="5.2122378713664927"/>
    <n v="0.59803382081866474"/>
    <n v="1.259018964869002"/>
    <n v="4.4836388229918499E-2"/>
    <m/>
    <m/>
    <m/>
    <m/>
    <n v="1.1689755005159292"/>
    <n v="4.4987084756157383E-2"/>
    <x v="1"/>
    <x v="5"/>
  </r>
  <r>
    <n v="2026"/>
    <n v="3"/>
    <n v="5.0999999999999996"/>
    <x v="46"/>
    <s v="Vida Total"/>
    <n v="5.0999999999999996"/>
    <m/>
    <m/>
    <x v="5"/>
    <n v="76896758.037920013"/>
    <n v="74584515.727789998"/>
    <n v="258802301.38916999"/>
    <n v="243101495.56026003"/>
    <n v="34217581.967760004"/>
    <n v="37390835.947789997"/>
    <n v="140881783.81037"/>
    <n v="143771237.23967001"/>
    <n v="35455860.883000001"/>
    <n v="34225193.414999902"/>
    <n v="145.54400000000001"/>
    <n v="139.161"/>
    <n v="104289.56563"/>
    <n v="84690.289700000008"/>
    <n v="33624988.821790002"/>
    <n v="36764417.582230002"/>
    <n v="42726276.733720005"/>
    <n v="39125798.657859996"/>
    <n v="37321385.282870002"/>
    <n v="34826356.744549997"/>
    <n v="28644744.796779998"/>
    <n v="30052877.537140001"/>
    <n v="10930627.95827"/>
    <n v="9705281.4461000003"/>
    <s v="Vida Total"/>
    <s v="Totales"/>
    <s v="Vida Total"/>
    <x v="2"/>
    <x v="1"/>
    <n v="127919105.39504999"/>
    <n v="124194740.93313999"/>
    <n v="299929338.30901009"/>
    <n v="286204877.29896003"/>
    <n v="288421232.45699012"/>
    <n v="276418493.85822004"/>
    <n v="121198789.86534001"/>
    <n v="116547964.87996998"/>
    <n v="53724409.366050005"/>
    <n v="55147073.013400003"/>
    <n v="76896758.037920013"/>
    <n v="74584515.727789998"/>
    <n v="63.446803489834736"/>
    <n v="63.99469592163436"/>
    <n v="2312242.310130015"/>
    <n v="3.1001640053130775"/>
    <n v="100"/>
    <n v="100"/>
    <n v="60.113583346632474"/>
    <n v="60.054487949648717"/>
    <n v="25.638291496077354"/>
    <n v="26.661268098348824"/>
    <n v="26.05983393143979"/>
    <n v="26.982462239319531"/>
    <n v="30.793529641951512"/>
    <n v="23.634513866521466"/>
    <n v="9.0187599813617467"/>
    <n v="2495028.5383200049"/>
    <n v="7.1641962339642484"/>
    <n v="-1408132.740360003"/>
    <n v="-4.6855171809082279"/>
    <n v="1225346.51217"/>
    <n v="12.625563915638915"/>
    <n v="-8.4867157943751437"/>
    <n v="44.498081376702935"/>
    <n v="50.13216963726731"/>
    <n v="63.690941178374452"/>
    <n v="-8.5393131916699723"/>
    <n v="9.2023120277870962"/>
    <n v="78.698616851987069"/>
    <n v="93.964644412042901"/>
    <m/>
    <n v="2025"/>
    <n v="1"/>
    <d v="2026-05-08T00:00:00"/>
    <n v="1.0458677359317625"/>
    <s v="12 Vida Total"/>
    <n v="3.1001640053130775"/>
    <n v="-1.4214126096343946"/>
    <n v="-8.4867157943751437"/>
    <n v="-12.500136430639808"/>
    <n v="0.72992812737839274"/>
    <n v="8.7928318171825781E-2"/>
    <m/>
    <m/>
    <m/>
    <m/>
    <n v="0.71029984436469462"/>
    <n v="8.5801494670805875E-2"/>
    <x v="2"/>
    <x v="5"/>
  </r>
  <r>
    <n v="2026"/>
    <n v="3"/>
    <n v="5.0999999999999996"/>
    <x v="46"/>
    <s v="Vida Individual"/>
    <n v="5.0999999999999996"/>
    <m/>
    <m/>
    <x v="5"/>
    <n v="61052873.463939995"/>
    <n v="54992093.03407"/>
    <n v="220226015.50509"/>
    <n v="199669497.88688999"/>
    <n v="26376130.512679994"/>
    <n v="28939194.611060005"/>
    <n v="106817282.10306999"/>
    <n v="110588942.46044001"/>
    <n v="35455860.883000001"/>
    <n v="34225193.414999902"/>
    <n v="145.54400000000001"/>
    <n v="139.161"/>
    <n v="917.12378999999999"/>
    <n v="873.64712999999995"/>
    <n v="26338009.138020001"/>
    <n v="28772642.73336"/>
    <n v="30450367.957589999"/>
    <n v="27670287.214189999"/>
    <n v="33691029.326900005"/>
    <n v="30242600.955619998"/>
    <n v="17175261.357099999"/>
    <n v="15674545.869929999"/>
    <n v="10186582.77994"/>
    <n v="9074946.2085199989"/>
    <s v="Vida Individual"/>
    <s v="Vida"/>
    <s v="Vida"/>
    <x v="3"/>
    <x v="1"/>
    <n v="127919105.39505"/>
    <n v="124194740.93314001"/>
    <n v="299929338.30901009"/>
    <n v="286204877.29896003"/>
    <n v="288421232.45699012"/>
    <n v="276418493.85822004"/>
    <n v="85473069.007720008"/>
    <n v="77996017.203430012"/>
    <n v="38897096.515840001"/>
    <n v="40640024.39702002"/>
    <n v="76896758.037919998"/>
    <n v="74584515.727789998"/>
    <n v="71.429368539961573"/>
    <n v="70.506283533220753"/>
    <n v="6060780.4298699945"/>
    <n v="11.021185220419017"/>
    <n v="79.395900453739628"/>
    <n v="73.731246355173539"/>
    <n v="47.727720793068116"/>
    <n v="44.278922457493493"/>
    <n v="20.355752394265167"/>
    <n v="21.167953879069671"/>
    <n v="19.214240355738976"/>
    <n v="19.89450570636436"/>
    <n v="39.417128363387768"/>
    <n v="20.09435434633652"/>
    <n v="11.917885830237287"/>
    <n v="3448428.3712800071"/>
    <n v="11.402552235306951"/>
    <n v="1500715.4871699996"/>
    <n v="9.5742198824973137"/>
    <n v="1111636.5714200009"/>
    <n v="12.249511411718817"/>
    <n v="-8.8567222855623466"/>
    <n v="43.2021115734359"/>
    <n v="52.624282900326982"/>
    <n v="67.810024077089878"/>
    <n v="-8.4616266149136194"/>
    <n v="10.047169810273271"/>
    <n v="86.494879716075943"/>
    <n v="103.98389619390971"/>
    <m/>
    <n v="2025"/>
    <n v="1"/>
    <d v="2026-05-08T00:00:00"/>
    <n v="1.0458677359317625"/>
    <s v="13 Vida Individual"/>
    <n v="11.021185220419017"/>
    <n v="6.1522230834574412"/>
    <n v="-8.856722285562352"/>
    <n v="-12.85391586036623"/>
    <n v="0.62112725518584599"/>
    <n v="0.12287282578244281"/>
    <m/>
    <m/>
    <m/>
    <m/>
    <n v="0.6085042463030027"/>
    <n v="0.11805401418595181"/>
    <x v="3"/>
    <x v="5"/>
  </r>
  <r>
    <n v="2026"/>
    <n v="3"/>
    <n v="5.0999999999999996"/>
    <x v="46"/>
    <s v="Vida Gpo y Col"/>
    <n v="5.0999999999999996"/>
    <m/>
    <m/>
    <x v="5"/>
    <n v="19082352.751800001"/>
    <n v="22561657.788909998"/>
    <n v="45656173.001880005"/>
    <n v="47468517.537900001"/>
    <n v="8639881.3733899985"/>
    <n v="8493236.5238800012"/>
    <n v="36467247.679229997"/>
    <n v="33515622.029809996"/>
    <n v="35455860.883000001"/>
    <n v="34225193.414999902"/>
    <n v="145.54400000000001"/>
    <n v="139.161"/>
    <n v="40725.71216000001"/>
    <n v="64782.252629999988"/>
    <n v="7047300.7030599993"/>
    <n v="7509749.0754900007"/>
    <n v="11757581.63126"/>
    <n v="11412278.139579998"/>
    <n v="6573521.1587200006"/>
    <n v="7160389.7361499993"/>
    <n v="12489970.412209999"/>
    <n v="15389305.15141"/>
    <n v="18861.18087"/>
    <n v="11962.901349999998"/>
    <s v="Vida Gpo y Col"/>
    <s v="Vida"/>
    <s v="Vida"/>
    <x v="4"/>
    <x v="1"/>
    <n v="63749876.138719998"/>
    <n v="64075136.538220003"/>
    <n v="299929338.30901009"/>
    <n v="286204877.29896003"/>
    <n v="288421232.45699012"/>
    <n v="276418493.85822004"/>
    <n v="35725720.857619993"/>
    <n v="38551947.676540002"/>
    <n v="14827312.85021"/>
    <n v="14507048.616379999"/>
    <n v="36814735.942510001"/>
    <n v="38397127.517049998"/>
    <n v="53.413485560865595"/>
    <n v="58.522744371328947"/>
    <n v="-3479305.0371099971"/>
    <n v="-15.421318192407929"/>
    <n v="51.833463593488915"/>
    <n v="58.758712559661241"/>
    <n v="29.933160513561972"/>
    <n v="35.211251989220898"/>
    <n v="6.3622828161411489"/>
    <n v="6.6161400772204226"/>
    <n v="7.8830444826217425"/>
    <n v="8.1621375885516088"/>
    <n v="18.399967868858059"/>
    <n v="34.960723289495206"/>
    <n v="5.2794402512320669E-2"/>
    <n v="-586868.57742999867"/>
    <n v="-8.1960423811448297"/>
    <n v="-2899334.7392000016"/>
    <n v="-18.839932736887466"/>
    <n v="6898.2795200000019"/>
    <n v="57.663933841601093"/>
    <n v="1.726607390453383"/>
    <n v="45.276814058345167"/>
    <n v="37.644558761345913"/>
    <n v="58.270041649978623"/>
    <n v="-6.1579736923477295"/>
    <n v="3.0257192074772732"/>
    <n v="59.938352325135213"/>
    <n v="65.804118894059656"/>
    <m/>
    <n v="2025"/>
    <n v="1"/>
    <d v="2026-05-08T00:00:00"/>
    <n v="1.0458677359317625"/>
    <s v="14 Vida Gpo y Col"/>
    <n v="-15.421318192407929"/>
    <n v="-19.130613841681416"/>
    <n v="1.7266073904533736"/>
    <n v="-2.7347303147990876"/>
    <n v="0.12876904372041559"/>
    <n v="7.156079464440239E-2"/>
    <m/>
    <m/>
    <m/>
    <m/>
    <n v="0.13869466554160054"/>
    <n v="9.8027294213765853E-2"/>
    <x v="4"/>
    <x v="5"/>
  </r>
  <r>
    <n v="2026"/>
    <n v="3"/>
    <n v="5.0999999999999996"/>
    <x v="46"/>
    <s v="Pensiones Total"/>
    <n v="5.0999999999999996"/>
    <m/>
    <m/>
    <x v="5"/>
    <n v="11508105.852019999"/>
    <n v="9786383.4407400005"/>
    <n v="47549150.507630005"/>
    <n v="39999510.243739992"/>
    <n v="9205273.8100599982"/>
    <n v="8338492.3126699999"/>
    <n v="35972956.947570004"/>
    <n v="32476560.378969997"/>
    <n v="35455860.883000001"/>
    <n v="34225193.414999902"/>
    <n v="145.54400000000001"/>
    <n v="139.161"/>
    <n v="0"/>
    <n v="0"/>
    <n v="9205273.8100599982"/>
    <n v="8338492.3126699999"/>
    <n v="-3353605.5167899998"/>
    <n v="-1288143.68071"/>
    <n v="0"/>
    <n v="0"/>
    <n v="0"/>
    <n v="0"/>
    <n v="11508168.627770001"/>
    <n v="9786453.8179499991"/>
    <s v="Pensiones Total"/>
    <s v="Totales"/>
    <s v="Pensiones Total"/>
    <x v="5"/>
    <x v="1"/>
    <n v="11508105.852019999"/>
    <n v="9786383.4407400005"/>
    <n v="299929338.30901009"/>
    <n v="286204877.29896003"/>
    <n v="288421232.45699012"/>
    <n v="276418493.85822004"/>
    <n v="11508105.852019999"/>
    <n v="9786383.4407400005"/>
    <n v="9205273.81006"/>
    <n v="8338492.3126700008"/>
    <n v="11508105.852019999"/>
    <n v="9786383.4407400005"/>
    <n v="100"/>
    <n v="100"/>
    <n v="1721722.4112799987"/>
    <n v="17.593040592631937"/>
    <n v="100"/>
    <n v="100"/>
    <n v="100"/>
    <n v="100"/>
    <n v="3.8369390326742461"/>
    <n v="3.9900342128023145"/>
    <n v="3.4193629169070627"/>
    <n v="3.5404228219836873"/>
    <m/>
    <m/>
    <n v="100.00054549159356"/>
    <n v="0"/>
    <m/>
    <n v="0"/>
    <m/>
    <n v="1721714.8098200019"/>
    <n v="17.592836402723201"/>
    <n v="10.394942693332698"/>
    <n v="79.989478098554429"/>
    <n v="85.205043958909926"/>
    <n v="99.999999999999972"/>
    <n v="10.394942693332698"/>
    <n v="160.34405687893116"/>
    <n v="-274.48886769697026"/>
    <n v="-647.32626007014869"/>
    <m/>
    <n v="2025"/>
    <n v="1"/>
    <d v="2026-05-08T00:00:00"/>
    <n v="1.0458677359317625"/>
    <s v="15 Pensiones Total"/>
    <n v="17.593040592631937"/>
    <n v="12.435862157912746"/>
    <n v="10.394942693332691"/>
    <n v="5.5534451447457078"/>
    <n v="0.13410801295880639"/>
    <n v="0.34548341344643413"/>
    <m/>
    <m/>
    <m/>
    <m/>
    <n v="0.116871538923749"/>
    <n v="0.35741157657017475"/>
    <x v="5"/>
    <x v="5"/>
  </r>
  <r>
    <n v="2026"/>
    <n v="3"/>
    <n v="5.0999999999999996"/>
    <x v="46"/>
    <s v="Pensiones IMSS"/>
    <n v="5.0999999999999996"/>
    <m/>
    <m/>
    <x v="5"/>
    <n v="7303597.7622900009"/>
    <n v="6457965.6279800003"/>
    <n v="34203238.926719993"/>
    <n v="29907313.212650001"/>
    <n v="7120152.6646500006"/>
    <n v="6531492.9097600011"/>
    <n v="27970937.151799999"/>
    <n v="25466263.914829999"/>
    <n v="35455860.883000001"/>
    <n v="34225193.414999902"/>
    <n v="145.54400000000001"/>
    <n v="139.161"/>
    <n v="0"/>
    <n v="0"/>
    <n v="7120152.6646499997"/>
    <n v="6531492.9097600011"/>
    <n v="-2562118.7782200002"/>
    <n v="-1093804.92191"/>
    <n v="0"/>
    <n v="0"/>
    <n v="0"/>
    <n v="0"/>
    <n v="7303598.0182599993"/>
    <n v="6457966.6945199994"/>
    <s v="Pensiones IMSS"/>
    <s v="Pensiones"/>
    <s v="Pensiones IMSS"/>
    <x v="6"/>
    <x v="1"/>
    <n v="11508105.852019999"/>
    <n v="9786383.4407400005"/>
    <n v="299929338.30901009"/>
    <n v="286204877.29896003"/>
    <n v="288421232.45699012"/>
    <n v="276418493.85822004"/>
    <n v="7303597.7622900009"/>
    <n v="6457965.6279800003"/>
    <n v="7120152.6646500006"/>
    <n v="6531492.9097600011"/>
    <n v="11508105.852019999"/>
    <n v="9786383.4407400005"/>
    <n v="100"/>
    <n v="100"/>
    <n v="845632.13431000058"/>
    <n v="13.094404384039859"/>
    <n v="63.464812161143023"/>
    <n v="65.989296935739929"/>
    <n v="63.464812161143023"/>
    <n v="65.989296935739929"/>
    <n v="2.4351061498242887"/>
    <n v="2.5322677183203308"/>
    <n v="2.2564135485483798"/>
    <n v="2.3363001287795186"/>
    <m/>
    <m/>
    <n v="100.00000350471106"/>
    <n v="0"/>
    <m/>
    <n v="0"/>
    <m/>
    <n v="845631.32373999991"/>
    <n v="13.094389670011353"/>
    <n v="9.0126371263507856"/>
    <n v="97.488291337905196"/>
    <n v="101.13855176716075"/>
    <n v="100"/>
    <n v="9.0126371263507856"/>
    <n v="134.23909756650514"/>
    <n v="-277.90095936132343"/>
    <n v="-597.13508130450907"/>
    <m/>
    <n v="2025"/>
    <n v="1"/>
    <d v="2026-05-08T00:00:00"/>
    <n v="1.0458677359317625"/>
    <s v="16 Pensiones IMSS"/>
    <n v="13.094404384039859"/>
    <n v="8.1345188292706734"/>
    <n v="9.0126371263507927"/>
    <n v="4.2317621828457508"/>
    <n v="9.6467094790298552E-2"/>
    <n v="0.37696685699799903"/>
    <m/>
    <m/>
    <m/>
    <m/>
    <n v="8.7383912926383922E-2"/>
    <n v="0.3880259841708808"/>
    <x v="6"/>
    <x v="5"/>
  </r>
  <r>
    <n v="2026"/>
    <n v="3"/>
    <n v="5.0999999999999996"/>
    <x v="46"/>
    <s v="IMSS Incapacidad Permanente RT"/>
    <n v="5.0999999999999996"/>
    <m/>
    <m/>
    <x v="5"/>
    <n v="1142362.4620400001"/>
    <n v="1100171.92824"/>
    <n v="6022252.9147299994"/>
    <n v="4892801.4001000002"/>
    <n v="849143.97302999999"/>
    <n v="758132.96249000006"/>
    <n v="3301979.11576"/>
    <n v="2886689.52672"/>
    <n v="35455860.883000001"/>
    <n v="34225193.414999902"/>
    <n v="145.54400000000001"/>
    <n v="139.161"/>
    <n v="0"/>
    <n v="0"/>
    <n v="849143.97302999999"/>
    <n v="758132.96249000006"/>
    <n v="-490676.64904000005"/>
    <n v="-366308.09996000002"/>
    <n v="0"/>
    <n v="0"/>
    <n v="0"/>
    <n v="0"/>
    <n v="1142362.4620400001"/>
    <n v="1100172.9947800001"/>
    <s v="IMSS Incapacidad Permanente RT"/>
    <s v="Pensiones"/>
    <s v="Pensiones IMSS"/>
    <x v="7"/>
    <x v="1"/>
    <n v="11508105.852019999"/>
    <n v="9786383.4407400005"/>
    <n v="299929338.30901009"/>
    <n v="286204877.29896003"/>
    <n v="288421232.45699012"/>
    <n v="276418493.85822004"/>
    <n v="1142362.4620400001"/>
    <n v="1100171.92824"/>
    <n v="849143.97302999999"/>
    <n v="758132.96249000006"/>
    <n v="11508105.852019999"/>
    <n v="9786383.4407400005"/>
    <n v="100"/>
    <n v="100"/>
    <n v="42190.533800000092"/>
    <n v="3.8349036834174122"/>
    <n v="9.9265898031297937"/>
    <n v="11.241864115604388"/>
    <n v="9.9265898031297937"/>
    <n v="11.241864115604388"/>
    <n v="0.38087719876974863"/>
    <n v="0.3960743293094246"/>
    <n v="0.38440013273805856"/>
    <n v="0.39800952276525237"/>
    <m/>
    <m/>
    <n v="100"/>
    <n v="0"/>
    <m/>
    <n v="0"/>
    <m/>
    <n v="42189.467260000063"/>
    <n v="3.8348030228133823"/>
    <n v="12.004623864537534"/>
    <n v="74.332272045566128"/>
    <n v="68.910407821695941"/>
    <n v="100"/>
    <n v="12.004623864537534"/>
    <n v="33.95189707614459"/>
    <n v="-173.05571289999938"/>
    <n v="-206.96592911070937"/>
    <m/>
    <n v="2025"/>
    <n v="1"/>
    <d v="2026-05-08T00:00:00"/>
    <n v="1.0458677359317625"/>
    <s v="17 IMSS Incapacidad Permanente RT"/>
    <n v="3.8349036834174122"/>
    <n v="-0.71889578761027551"/>
    <n v="12.004623864537532"/>
    <n v="7.0925318914754856"/>
    <n v="1.6985211371972314E-2"/>
    <n v="0.49283915201268663"/>
    <m/>
    <m/>
    <m/>
    <m/>
    <n v="1.42959057696826E-2"/>
    <n v="0.60525484228973925"/>
    <x v="7"/>
    <x v="5"/>
  </r>
  <r>
    <n v="2026"/>
    <n v="3"/>
    <n v="5.0999999999999996"/>
    <x v="46"/>
    <s v="IMSS Invalidez (invalidez y vida)"/>
    <n v="5.0999999999999996"/>
    <m/>
    <m/>
    <x v="5"/>
    <n v="2211947.01933"/>
    <n v="1850080.4134500001"/>
    <n v="10254762.260379998"/>
    <n v="9297326.4908399992"/>
    <n v="1655863.37931"/>
    <n v="1422755.5678000001"/>
    <n v="6457573.5782000013"/>
    <n v="5555034.2707700003"/>
    <n v="35455860.883000001"/>
    <n v="34225193.414999902"/>
    <n v="145.54400000000001"/>
    <n v="139.161"/>
    <n v="0"/>
    <n v="0"/>
    <n v="1655863.37931"/>
    <n v="1422755.5678000001"/>
    <n v="-20047.566549999981"/>
    <n v="343151.63567000005"/>
    <n v="0"/>
    <n v="0"/>
    <n v="0"/>
    <n v="0"/>
    <n v="2211947.01933"/>
    <n v="1850080.4134500001"/>
    <s v="IMSS Invalidez (invalidez y vida)"/>
    <s v="Pensiones"/>
    <s v="Pensiones IMSS"/>
    <x v="8"/>
    <x v="1"/>
    <n v="11508105.852019999"/>
    <n v="9786383.4407400005"/>
    <n v="299929338.30901009"/>
    <n v="286204877.29896003"/>
    <n v="288421232.45699012"/>
    <n v="276418493.85822004"/>
    <n v="2211947.01933"/>
    <n v="1850080.4134500001"/>
    <n v="1655863.37931"/>
    <n v="1422755.5678000001"/>
    <n v="11508105.852019999"/>
    <n v="9786383.4407400005"/>
    <n v="100"/>
    <n v="100"/>
    <n v="361866.60587999993"/>
    <n v="19.559506886795084"/>
    <n v="19.220774015923226"/>
    <n v="18.904638517925328"/>
    <n v="19.220774015923226"/>
    <n v="18.904638517925328"/>
    <n v="0.73748938059906743"/>
    <n v="0.76691545920075399"/>
    <n v="0.64641819905726761"/>
    <n v="0.66930413650214704"/>
    <m/>
    <m/>
    <n v="100"/>
    <n v="0"/>
    <m/>
    <n v="0"/>
    <m/>
    <n v="361866.60587999993"/>
    <n v="19.559506886795084"/>
    <n v="16.384248762452813"/>
    <n v="74.859992795467676"/>
    <n v="76.902363673310205"/>
    <n v="100"/>
    <n v="16.384248762452813"/>
    <n v="-105.84218883609786"/>
    <n v="-8259.6726898507368"/>
    <n v="414.61424627106453"/>
    <m/>
    <n v="2025"/>
    <n v="1"/>
    <d v="2026-05-08T00:00:00"/>
    <n v="1.0458677359317625"/>
    <s v="18 IMSS Invalidez (invalidez y vida)"/>
    <n v="19.559506886795084"/>
    <n v="14.316086804494118"/>
    <n v="16.384248762452806"/>
    <n v="11.280083287745942"/>
    <n v="2.892261534480705E-2"/>
    <n v="0.66319102815527697"/>
    <m/>
    <m/>
    <m/>
    <m/>
    <n v="2.7165153979130628E-2"/>
    <n v="0.37830725378217722"/>
    <x v="8"/>
    <x v="5"/>
  </r>
  <r>
    <n v="2026"/>
    <n v="3"/>
    <n v="5.0999999999999996"/>
    <x v="46"/>
    <s v="IMSS Jubilacion (retiro, cesantia y vejez)"/>
    <n v="5.0999999999999996"/>
    <m/>
    <m/>
    <x v="5"/>
    <n v="360311.84038000007"/>
    <n v="227008.95954000001"/>
    <n v="1369566.3610299998"/>
    <n v="1015352.12784"/>
    <n v="124382.66107999999"/>
    <n v="94860.240460000001"/>
    <n v="451747.88643000001"/>
    <n v="354021.41110999999"/>
    <n v="35455860.883000001"/>
    <n v="34225193.414999902"/>
    <n v="145.54400000000001"/>
    <n v="139.161"/>
    <n v="0"/>
    <n v="0"/>
    <n v="124382.66108000001"/>
    <n v="94860.240460000001"/>
    <n v="-3802.9839200000006"/>
    <n v="18141.041089999999"/>
    <n v="0"/>
    <n v="0"/>
    <n v="0"/>
    <n v="0"/>
    <n v="360311.84037999995"/>
    <n v="227008.95954000001"/>
    <s v="IMSS Jubilacion (retiro, cesantia y vejez)"/>
    <s v="Pensiones"/>
    <s v="Pensiones IMSS"/>
    <x v="9"/>
    <x v="1"/>
    <n v="11508105.852019999"/>
    <n v="9786383.4407400005"/>
    <n v="299929338.30901009"/>
    <n v="286204877.29896003"/>
    <n v="288421232.45699012"/>
    <n v="276418493.85822004"/>
    <n v="360311.84038000001"/>
    <n v="227008.95954000001"/>
    <n v="124382.66107999998"/>
    <n v="94860.240460000001"/>
    <n v="11508105.852019999"/>
    <n v="9786383.4407400005"/>
    <n v="100.00000000000003"/>
    <n v="100"/>
    <n v="133302.88084000006"/>
    <n v="58.721418357283596"/>
    <n v="3.1309395743588428"/>
    <n v="2.3196409676221994"/>
    <n v="3.1309395743588428"/>
    <n v="2.3196409676221994"/>
    <n v="0.12013224261801934"/>
    <n v="0.12492556019908499"/>
    <n v="7.9316943052257644E-2"/>
    <n v="8.2125098205779581E-2"/>
    <m/>
    <m/>
    <n v="99.999999999999986"/>
    <n v="0"/>
    <m/>
    <n v="0"/>
    <m/>
    <n v="133302.88083999994"/>
    <n v="58.721418357283554"/>
    <n v="31.122017482602526"/>
    <n v="34.520836436798966"/>
    <n v="41.787002879630926"/>
    <n v="100.00000000000003"/>
    <n v="31.122017482602526"/>
    <n v="-120.96342707749194"/>
    <n v="-3270.6596634781454"/>
    <n v="522.90406040858602"/>
    <m/>
    <n v="2025"/>
    <n v="1"/>
    <d v="2026-05-08T00:00:00"/>
    <n v="1.0458677359317625"/>
    <s v="19 IMSS Jubilacion (retiro, cesantia y vejez)"/>
    <n v="58.721418357283596"/>
    <n v="51.760507475525898"/>
    <n v="31.122017482602519"/>
    <n v="25.371510161163961"/>
    <n v="3.8627361652545989E-3"/>
    <n v="0.35505272501669621"/>
    <m/>
    <m/>
    <m/>
    <m/>
    <n v="2.9666804670123526E-3"/>
    <n v="0.44088452563962577"/>
    <x v="9"/>
    <x v="5"/>
  </r>
  <r>
    <n v="2026"/>
    <n v="3"/>
    <n v="5.0999999999999996"/>
    <x v="46"/>
    <s v="IMSS Muerte (invalidez y vida)"/>
    <n v="5.0999999999999996"/>
    <m/>
    <m/>
    <x v="5"/>
    <n v="3393174.3508299999"/>
    <n v="3096033.7736200001"/>
    <n v="15576807.686609998"/>
    <n v="13758015.36609"/>
    <n v="4082023.8365700003"/>
    <n v="3860595.3994000005"/>
    <n v="16110315.837250002"/>
    <n v="15100776.923349999"/>
    <n v="35455860.883000001"/>
    <n v="34225193.414999902"/>
    <n v="145.54400000000001"/>
    <n v="139.161"/>
    <n v="0"/>
    <n v="0"/>
    <n v="4082023.8365700003"/>
    <n v="3860595.3993999995"/>
    <n v="-1898146.1335400001"/>
    <n v="-1022040.90149"/>
    <n v="0"/>
    <n v="0"/>
    <n v="0"/>
    <n v="0"/>
    <n v="3393174.6068000002"/>
    <n v="3096033.7736200001"/>
    <s v="IMSS Muerte (invalidez y vida)"/>
    <s v="Pensiones"/>
    <s v="Pensiones IMSS"/>
    <x v="10"/>
    <x v="1"/>
    <n v="11508105.852019999"/>
    <n v="9786383.4407400005"/>
    <n v="299929338.30901009"/>
    <n v="286204877.29896003"/>
    <n v="288421232.45699012"/>
    <n v="276418493.85822004"/>
    <n v="3393174.3508299999"/>
    <n v="3096033.7736200001"/>
    <n v="4082023.8365700003"/>
    <n v="3860595.3994000005"/>
    <n v="11508105.852019999"/>
    <n v="9786383.4407400005"/>
    <n v="100"/>
    <n v="100"/>
    <n v="297140.57720999978"/>
    <n v="9.5974591666864164"/>
    <n v="29.485081163329774"/>
    <n v="31.636138031659762"/>
    <n v="29.485081163329774"/>
    <n v="31.636138031659762"/>
    <n v="1.1313245879714817"/>
    <n v="1.1764648260893886"/>
    <n v="1.0817543721961058"/>
    <n v="1.1200530508671431"/>
    <m/>
    <m/>
    <n v="100.00000754367369"/>
    <n v="0"/>
    <m/>
    <n v="0"/>
    <m/>
    <n v="297140.83318000007"/>
    <n v="9.5974674343610733"/>
    <n v="5.7356033010973695"/>
    <n v="120.30103420920595"/>
    <n v="124.69487356031152"/>
    <n v="100"/>
    <n v="5.7356033010973917"/>
    <n v="85.72115174380545"/>
    <n v="-215.05319134502662"/>
    <n v="-377.73394330615963"/>
    <m/>
    <n v="2025"/>
    <n v="1"/>
    <d v="2026-05-08T00:00:00"/>
    <n v="1.0458677359317625"/>
    <s v="20 IMSS Muerte (invalidez y vida)"/>
    <n v="9.5974591666864164"/>
    <n v="4.7909361780303366"/>
    <n v="5.7356033010973748"/>
    <n v="1.0984464559446669"/>
    <n v="4.3932955789767893E-2"/>
    <n v="0.35829187472758367"/>
    <m/>
    <m/>
    <m/>
    <m/>
    <n v="4.0198502895999015E-2"/>
    <n v="0.38035180459968204"/>
    <x v="10"/>
    <x v="5"/>
  </r>
  <r>
    <n v="2026"/>
    <n v="3"/>
    <n v="5.0999999999999996"/>
    <x v="46"/>
    <s v="IMSS Muerte (riesgos de trabajo)"/>
    <n v="5.0999999999999996"/>
    <m/>
    <m/>
    <x v="5"/>
    <n v="195802.08971"/>
    <n v="184670.55313000001"/>
    <n v="979849.70396999991"/>
    <n v="943817.82778000005"/>
    <n v="408738.81466000003"/>
    <n v="395148.73960999993"/>
    <n v="1649320.73416"/>
    <n v="1569741.7828799998"/>
    <n v="35455860.883000001"/>
    <n v="34225193.414999902"/>
    <n v="145.54400000000001"/>
    <n v="139.161"/>
    <n v="0"/>
    <n v="0"/>
    <n v="408738.81466000003"/>
    <n v="395148.73960999999"/>
    <n v="-149445.44517000002"/>
    <n v="-66748.597219999996"/>
    <n v="0"/>
    <n v="0"/>
    <n v="0"/>
    <n v="0"/>
    <n v="195802.08971"/>
    <n v="184670.55313000001"/>
    <s v="IMSS Muerte (riesgos de trabajo)"/>
    <s v="Pensiones"/>
    <s v="Pensiones IMSS"/>
    <x v="11"/>
    <x v="1"/>
    <n v="11508105.852019999"/>
    <n v="9786383.4407400005"/>
    <n v="299929338.30901009"/>
    <n v="286204877.29896003"/>
    <n v="288421232.45699012"/>
    <n v="276418493.85822004"/>
    <n v="195802.08970999997"/>
    <n v="184670.55313000001"/>
    <n v="408738.81466000003"/>
    <n v="395148.73960999993"/>
    <n v="11508105.852019999"/>
    <n v="9786383.4407400005"/>
    <n v="100.00000000000003"/>
    <n v="100"/>
    <n v="11131.536579999985"/>
    <n v="6.0277810356499373"/>
    <n v="1.7014276044013894"/>
    <n v="1.8870153029282501"/>
    <n v="1.7014276044013894"/>
    <n v="1.8870153029282501"/>
    <n v="6.5282739865971273E-2"/>
    <n v="6.7887543521678265E-2"/>
    <n v="6.4523901504690062E-2"/>
    <n v="6.6808320439196378E-2"/>
    <m/>
    <m/>
    <n v="100.00000000000003"/>
    <n v="0"/>
    <m/>
    <n v="0"/>
    <m/>
    <n v="11131.536579999985"/>
    <n v="6.0277810356499373"/>
    <n v="3.4392302664088215"/>
    <n v="208.750997124381"/>
    <n v="213.97495860199891"/>
    <n v="100"/>
    <n v="3.4392302664087993"/>
    <n v="123.89301257887921"/>
    <n v="-273.50369507417486"/>
    <n v="-591.99557154378806"/>
    <m/>
    <n v="2025"/>
    <n v="1"/>
    <d v="2026-05-08T00:00:00"/>
    <n v="1.0458677359317625"/>
    <s v="21 IMSS Muerte (riesgos de trabajo)"/>
    <n v="6.0277810356499373"/>
    <n v="1.3778103989314583"/>
    <n v="3.4392302664088215"/>
    <n v="-1.0972164905202659"/>
    <n v="2.7635761184966966E-3"/>
    <n v="0.32496885934054581"/>
    <m/>
    <m/>
    <m/>
    <m/>
    <n v="2.7576698145593305E-3"/>
    <n v="0.39346327290005939"/>
    <x v="11"/>
    <x v="5"/>
  </r>
  <r>
    <n v="2026"/>
    <n v="3"/>
    <n v="5.0999999999999996"/>
    <x v="46"/>
    <s v="Pensiones ISSSTE"/>
    <n v="5.0999999999999996"/>
    <m/>
    <m/>
    <x v="5"/>
    <n v="4204508.0897300001"/>
    <n v="3328417.8127600001"/>
    <n v="13345911.580910001"/>
    <n v="10092197.031090001"/>
    <n v="2085121.1454100001"/>
    <n v="1806999.4029099999"/>
    <n v="8002019.7957699997"/>
    <n v="7010296.4641399998"/>
    <n v="35455860.883000001"/>
    <n v="34225193.414999902"/>
    <n v="145.54400000000001"/>
    <n v="139.161"/>
    <n v="0"/>
    <n v="0"/>
    <n v="2085121.1454100001"/>
    <n v="1806999.4029099999"/>
    <n v="-791486.73857000005"/>
    <n v="-194338.75879999998"/>
    <n v="0"/>
    <n v="0"/>
    <n v="0"/>
    <n v="0"/>
    <n v="4204570.6095100008"/>
    <n v="3328487.1234300002"/>
    <s v="Pensiones ISSSTE"/>
    <s v="Pensiones"/>
    <s v="Pensiones ISSSTE"/>
    <x v="12"/>
    <x v="1"/>
    <n v="11508105.852019999"/>
    <n v="9786383.4407400005"/>
    <n v="299929338.30901009"/>
    <n v="286204877.29896003"/>
    <n v="288421232.45699012"/>
    <n v="276418493.85822004"/>
    <n v="4204508.0897300001"/>
    <n v="3328417.8127600001"/>
    <n v="2085121.1454100001"/>
    <n v="1806999.4029100002"/>
    <n v="11508105.852019999"/>
    <n v="9786383.4407400005"/>
    <n v="100"/>
    <n v="100"/>
    <n v="876090.27697000001"/>
    <n v="26.321523506194854"/>
    <n v="36.535187838856984"/>
    <n v="34.010703064260078"/>
    <n v="36.535187838856984"/>
    <n v="34.010703064260078"/>
    <n v="1.4018328828499582"/>
    <n v="1.4577664944819844"/>
    <n v="1.1629493683586833"/>
    <n v="1.2041226932041693"/>
    <m/>
    <m/>
    <n v="100.0014869701441"/>
    <n v="0"/>
    <m/>
    <n v="0"/>
    <m/>
    <n v="876083.48608000064"/>
    <n v="26.320771377273601"/>
    <n v="15.391357742128275"/>
    <n v="49.592511202515013"/>
    <n v="54.290041231680433"/>
    <n v="100"/>
    <n v="15.391357742128275"/>
    <n v="307.27168551310109"/>
    <n v="-263.44359845842058"/>
    <n v="-929.81935979617879"/>
    <m/>
    <n v="2025"/>
    <n v="1"/>
    <d v="2026-05-08T00:00:00"/>
    <n v="1.0458677359317625"/>
    <s v="22 Pensiones ISSSTE"/>
    <n v="26.321523506194854"/>
    <n v="20.78154738529642"/>
    <n v="15.391357742128287"/>
    <n v="10.330736648383395"/>
    <n v="3.7640918168507807E-2"/>
    <n v="0.33528687687155556"/>
    <m/>
    <m/>
    <m/>
    <m/>
    <n v="2.9487625997365104E-2"/>
    <n v="0.3340826083865418"/>
    <x v="12"/>
    <x v="5"/>
  </r>
  <r>
    <n v="2026"/>
    <n v="3"/>
    <n v="5.0999999999999996"/>
    <x v="46"/>
    <s v="ISSSTE Incapacidad Permanente RT"/>
    <n v="5.0999999999999996"/>
    <m/>
    <m/>
    <x v="5"/>
    <n v="146450.51886000001"/>
    <n v="138406.70837000001"/>
    <n v="611254.33679999993"/>
    <n v="685560.93599000003"/>
    <n v="210180.78429000001"/>
    <n v="185449.53398000001"/>
    <n v="819129.06658999994"/>
    <n v="753242.47618"/>
    <n v="35455860.883000001"/>
    <n v="34225193.414999902"/>
    <n v="145.54400000000001"/>
    <n v="139.161"/>
    <n v="0"/>
    <n v="0"/>
    <n v="210180.78428999998"/>
    <n v="185449.53398000001"/>
    <n v="-44737.408960000001"/>
    <n v="-2789.9844499999999"/>
    <n v="0"/>
    <n v="0"/>
    <n v="0"/>
    <n v="0"/>
    <n v="146450.51886000001"/>
    <n v="138406.70837000001"/>
    <s v="ISSSTE Incapacidad Permanente RT"/>
    <s v="Pensiones"/>
    <s v="Pensiones ISSSTE"/>
    <x v="13"/>
    <x v="1"/>
    <n v="11508105.852019999"/>
    <n v="9786383.4407400005"/>
    <n v="299929338.30901009"/>
    <n v="286204877.29896003"/>
    <n v="288421232.45699012"/>
    <n v="276418493.85822004"/>
    <n v="146450.51886000001"/>
    <n v="138406.70837000001"/>
    <n v="210180.78429000001"/>
    <n v="185449.53398000001"/>
    <n v="11508105.852019999"/>
    <n v="9786383.4407400005"/>
    <n v="100"/>
    <n v="100"/>
    <n v="8043.8104900000035"/>
    <n v="5.811720099936668"/>
    <n v="1.2725857820841453"/>
    <n v="1.4142784125320798"/>
    <n v="1.2725857820841453"/>
    <n v="1.4142784125320798"/>
    <n v="4.8828340597049401E-2"/>
    <n v="5.0776608092415312E-2"/>
    <n v="4.8359311579943831E-2"/>
    <n v="5.0071435683674365E-2"/>
    <m/>
    <m/>
    <n v="100"/>
    <n v="0"/>
    <m/>
    <n v="0"/>
    <m/>
    <n v="8043.8104900000035"/>
    <n v="5.811720099936668"/>
    <n v="13.335838478120499"/>
    <n v="143.51658561955881"/>
    <n v="133.98883346336169"/>
    <n v="100"/>
    <n v="13.335838478120499"/>
    <n v="1503.5002976450282"/>
    <n v="-469.80991786521196"/>
    <n v="-6646.9737485454443"/>
    <m/>
    <n v="2025"/>
    <n v="1"/>
    <d v="2026-05-08T00:00:00"/>
    <n v="1.0458677359317625"/>
    <s v="23 ISSSTE Incapacidad Permanente RT"/>
    <n v="5.811720099936668"/>
    <n v="1.1712250647727547"/>
    <n v="13.335838478120507"/>
    <n v="8.3653645526694778"/>
    <n v="1.7239867304789593E-3"/>
    <n v="0.43930052200392466"/>
    <m/>
    <m/>
    <m/>
    <m/>
    <n v="2.0030885660080409E-3"/>
    <n v="0.44566245478196514"/>
    <x v="13"/>
    <x v="5"/>
  </r>
  <r>
    <n v="2026"/>
    <n v="3"/>
    <n v="5.0999999999999996"/>
    <x v="46"/>
    <s v="ISSSTE Invalidez (invalidez y vida)"/>
    <n v="5.0999999999999996"/>
    <m/>
    <m/>
    <x v="5"/>
    <n v="60235.091029999996"/>
    <n v="74372.272590000008"/>
    <n v="267482.92849000002"/>
    <n v="229825.11842000001"/>
    <n v="58559.927790000009"/>
    <n v="51710.822740000003"/>
    <n v="227442.06514000002"/>
    <n v="199879.75011999998"/>
    <n v="35455860.883000001"/>
    <n v="34225193.414999902"/>
    <n v="145.54400000000001"/>
    <n v="139.161"/>
    <n v="0"/>
    <n v="0"/>
    <n v="58559.927790000002"/>
    <n v="51710.822740000003"/>
    <n v="31807.23546"/>
    <n v="38143.004209999999"/>
    <n v="0"/>
    <n v="0"/>
    <n v="0"/>
    <n v="0"/>
    <n v="60235.091030000011"/>
    <n v="74372.272590000008"/>
    <s v="ISSSTE Invalidez (invalidez y vida)"/>
    <s v="Pensiones"/>
    <s v="Pensiones ISSSTE"/>
    <x v="14"/>
    <x v="1"/>
    <n v="11508105.852019999"/>
    <n v="9786383.4407400005"/>
    <n v="299929338.30901009"/>
    <n v="286204877.29896003"/>
    <n v="288421232.45699012"/>
    <n v="276418493.85822004"/>
    <n v="60235.091029999996"/>
    <n v="74372.272590000008"/>
    <n v="58559.927790000002"/>
    <n v="51710.822740000003"/>
    <n v="11508105.852019999"/>
    <n v="9786383.4407400005"/>
    <n v="100"/>
    <n v="100"/>
    <n v="-14137.181560000012"/>
    <n v="-19.008672274861848"/>
    <n v="0.52341446806754066"/>
    <n v="0.7599566585588059"/>
    <n v="0.52341446806754066"/>
    <n v="0.7599566585588059"/>
    <n v="2.0083094027947744E-2"/>
    <n v="2.0884416350652118E-2"/>
    <n v="2.5985676167325836E-2"/>
    <n v="2.6905678976800615E-2"/>
    <m/>
    <m/>
    <n v="100.00000000000003"/>
    <n v="0"/>
    <m/>
    <n v="0"/>
    <m/>
    <n v="-14137.181559999997"/>
    <n v="-19.008672274861837"/>
    <n v="13.245012720909589"/>
    <n v="97.218957900859365"/>
    <n v="69.529706353161743"/>
    <n v="100.00000000000003"/>
    <n v="13.245012720909566"/>
    <n v="-16.610565636408214"/>
    <n v="184.10882600483635"/>
    <n v="135.57092266592602"/>
    <m/>
    <n v="2025"/>
    <n v="1"/>
    <d v="2026-05-08T00:00:00"/>
    <n v="1.0458677359317625"/>
    <s v="24 ISSSTE Invalidez (invalidez y vida)"/>
    <n v="-19.008672274861848"/>
    <n v="-22.560640372959721"/>
    <n v="13.245012720909582"/>
    <n v="8.2785220638054273"/>
    <n v="7.5441103904559225E-4"/>
    <n v="0.43975413496432647"/>
    <m/>
    <m/>
    <m/>
    <m/>
    <n v="6.7150860371551434E-4"/>
    <n v="0.4166425517972363"/>
    <x v="14"/>
    <x v="5"/>
  </r>
  <r>
    <n v="2026"/>
    <n v="3"/>
    <n v="5.0999999999999996"/>
    <x v="46"/>
    <s v="ISSSTE Jubilacion (retiro, cesantia y vejez)"/>
    <n v="5.0999999999999996"/>
    <m/>
    <m/>
    <x v="5"/>
    <n v="3375739.4031600002"/>
    <n v="2542363.67429"/>
    <n v="9535071.1037300006"/>
    <n v="6385535.1350600002"/>
    <n v="1155738.2438699999"/>
    <n v="976072.96417999989"/>
    <n v="4375952.1988999993"/>
    <n v="3709357.7076099999"/>
    <n v="35455860.883000001"/>
    <n v="34225193.414999902"/>
    <n v="145.54400000000001"/>
    <n v="139.161"/>
    <n v="0"/>
    <n v="0"/>
    <n v="1155738.2438700001"/>
    <n v="976072.96418000013"/>
    <n v="-469465.83755"/>
    <n v="-104232.59589"/>
    <n v="0"/>
    <n v="0"/>
    <n v="0"/>
    <n v="0"/>
    <n v="3375801.92294"/>
    <n v="2542432.98496"/>
    <s v="ISSSTE Jubilacion (retiro, cesantia y vejez)"/>
    <s v="Pensiones"/>
    <s v="Pensiones ISSSTE"/>
    <x v="15"/>
    <x v="1"/>
    <n v="11508105.852019999"/>
    <n v="9786383.4407400005"/>
    <n v="299929338.30901009"/>
    <n v="286204877.29896003"/>
    <n v="288421232.45699012"/>
    <n v="276418493.85822004"/>
    <n v="3375739.4031599998"/>
    <n v="2542363.67429"/>
    <n v="1155738.2438699999"/>
    <n v="976072.96418000001"/>
    <n v="11508105.852019999"/>
    <n v="9786383.4407400005"/>
    <n v="100.00000000000003"/>
    <n v="100"/>
    <n v="833375.72887000022"/>
    <n v="32.77956404497224"/>
    <n v="29.333579709535449"/>
    <n v="25.978582278989045"/>
    <n v="29.333579709535449"/>
    <n v="25.978582278989045"/>
    <n v="1.1255115695557785"/>
    <n v="1.1704198662501022"/>
    <n v="0.88830200878594112"/>
    <n v="0.919751655833138"/>
    <m/>
    <m/>
    <n v="100.00185203217823"/>
    <n v="0"/>
    <m/>
    <n v="0"/>
    <m/>
    <n v="833368.93797999993"/>
    <n v="32.778403321144431"/>
    <n v="18.406951763174483"/>
    <n v="34.236595478552736"/>
    <n v="38.392342293538533"/>
    <n v="100"/>
    <n v="18.406951763174483"/>
    <n v="350.40213528351762"/>
    <n v="-246.18154324102642"/>
    <n v="-936.43735517254254"/>
    <m/>
    <n v="2025"/>
    <n v="1"/>
    <d v="2026-05-08T00:00:00"/>
    <n v="1.0458677359317625"/>
    <s v="25 ISSSTE Jubilacion (retiro, cesantia y vejez)"/>
    <n v="32.77956404497224"/>
    <n v="26.956363107117998"/>
    <n v="18.40695176317449"/>
    <n v="13.214078315252598"/>
    <n v="2.6892792520803732E-2"/>
    <n v="0.33449612432081954"/>
    <m/>
    <m/>
    <m/>
    <m/>
    <n v="1.8657411391753909E-2"/>
    <n v="0.3349686058190437"/>
    <x v="15"/>
    <x v="5"/>
  </r>
  <r>
    <n v="2026"/>
    <n v="3"/>
    <n v="5.0999999999999996"/>
    <x v="46"/>
    <s v="ISSSTE Muerte (invalidez y vida)"/>
    <n v="5.0999999999999996"/>
    <m/>
    <m/>
    <x v="5"/>
    <n v="585433.62116999994"/>
    <n v="536672.61428999994"/>
    <n v="2723469.38075"/>
    <n v="2565765.85463"/>
    <n v="506769.47954000003"/>
    <n v="448587.36247000005"/>
    <n v="1977694.56483"/>
    <n v="1770974.2129700002"/>
    <n v="35455860.883000001"/>
    <n v="34225193.414999902"/>
    <n v="145.54400000000001"/>
    <n v="139.161"/>
    <n v="0"/>
    <n v="0"/>
    <n v="506769.47954000003"/>
    <n v="448587.36246999993"/>
    <n v="-185686.53500999999"/>
    <n v="-54289.650869999998"/>
    <n v="0"/>
    <n v="0"/>
    <n v="0"/>
    <n v="0"/>
    <n v="585433.62116999994"/>
    <n v="536672.61428999994"/>
    <s v="ISSSTE Muerte (invalidez y vida)"/>
    <s v="Pensiones"/>
    <s v="Pensiones ISSSTE"/>
    <x v="16"/>
    <x v="1"/>
    <n v="11508105.852019999"/>
    <n v="9786383.4407400005"/>
    <n v="299929338.30901009"/>
    <n v="286204877.29896003"/>
    <n v="288421232.45699012"/>
    <n v="276418493.85822004"/>
    <n v="585433.62116999994"/>
    <n v="536672.61428999994"/>
    <n v="506769.47954000003"/>
    <n v="448587.36247000005"/>
    <n v="11508105.852019999"/>
    <n v="9786383.4407400005"/>
    <n v="100"/>
    <n v="100"/>
    <n v="48761.006880000001"/>
    <n v="9.085801209459742"/>
    <n v="5.0871414348977311"/>
    <n v="5.4838707019783319"/>
    <n v="5.0871414348977311"/>
    <n v="5.4838707019783319"/>
    <n v="0.19519051536293577"/>
    <n v="0.20297868370606204"/>
    <n v="0.18751344119457813"/>
    <n v="0.19415220986091794"/>
    <m/>
    <m/>
    <n v="100"/>
    <n v="0"/>
    <m/>
    <n v="0"/>
    <m/>
    <n v="48761.006880000001"/>
    <n v="9.085801209459742"/>
    <n v="12.970074936939625"/>
    <n v="86.563098054944604"/>
    <n v="83.586780939710565"/>
    <n v="100"/>
    <n v="12.970074936939646"/>
    <n v="242.02934083079325"/>
    <n v="-272.91665467973132"/>
    <n v="-826.28522247116814"/>
    <m/>
    <n v="2025"/>
    <n v="1"/>
    <d v="2026-05-08T00:00:00"/>
    <n v="1.0458677359317625"/>
    <s v="26 ISSSTE Muerte (invalidez y vida)"/>
    <n v="9.085801209459742"/>
    <n v="4.3017175706976971"/>
    <n v="12.970074936939625"/>
    <n v="8.0156419934827614"/>
    <n v="7.6812953145803326E-3"/>
    <n v="0.3435748040679325"/>
    <m/>
    <m/>
    <m/>
    <m/>
    <n v="7.4967168878160373E-3"/>
    <n v="0.47321380158457066"/>
    <x v="16"/>
    <x v="5"/>
  </r>
  <r>
    <n v="2026"/>
    <n v="3"/>
    <n v="5.0999999999999996"/>
    <x v="46"/>
    <s v="ISSSTE Muerte (riesgos de trabajo)"/>
    <n v="5.0999999999999996"/>
    <m/>
    <m/>
    <x v="5"/>
    <n v="36649.45551"/>
    <n v="36602.54322"/>
    <n v="208633.83113999999"/>
    <n v="225509.98699"/>
    <n v="153872.70992000002"/>
    <n v="145178.71953999999"/>
    <n v="601801.90030999994"/>
    <n v="576842.31725999992"/>
    <n v="35455860.883000001"/>
    <n v="34225193.414999902"/>
    <n v="145.54400000000001"/>
    <n v="139.161"/>
    <n v="0"/>
    <n v="0"/>
    <n v="153872.70991999999"/>
    <n v="145178.71953999999"/>
    <n v="-123404.19251000002"/>
    <n v="-71169.531799999997"/>
    <n v="0"/>
    <n v="0"/>
    <n v="0"/>
    <n v="0"/>
    <n v="36649.45551"/>
    <n v="36602.54322"/>
    <s v="ISSSTE Muerte (riesgos de trabajo)"/>
    <s v="Pensiones"/>
    <s v="Pensiones ISSSTE"/>
    <x v="17"/>
    <x v="1"/>
    <n v="11508105.852019999"/>
    <n v="9786383.4407400005"/>
    <n v="299929338.30901009"/>
    <n v="286204877.29896003"/>
    <n v="288421232.45699012"/>
    <n v="276418493.85822004"/>
    <n v="36649.45551"/>
    <n v="36602.54322"/>
    <n v="153872.70992000002"/>
    <n v="145178.71953999999"/>
    <n v="11508105.852019999"/>
    <n v="9786383.4407400005"/>
    <n v="100"/>
    <n v="100"/>
    <n v="46.912290000000212"/>
    <n v="0.12816674982947251"/>
    <n v="0.31846644427212129"/>
    <n v="0.37401501220181382"/>
    <n v="0.31846644427212129"/>
    <n v="0.37401501220181382"/>
    <n v="1.2219363306246799E-2"/>
    <n v="1.2706920082752657E-2"/>
    <n v="1.2788930630894249E-2"/>
    <n v="1.324171284963809E-2"/>
    <m/>
    <m/>
    <n v="100"/>
    <n v="0"/>
    <m/>
    <n v="0"/>
    <m/>
    <n v="46.912290000000212"/>
    <n v="0.12816674982947251"/>
    <n v="5.9884743490967729"/>
    <n v="419.84992076625815"/>
    <n v="396.63560716915669"/>
    <n v="100"/>
    <n v="5.9884743490967507"/>
    <n v="73.394694877000759"/>
    <n v="-124.69001805390928"/>
    <n v="-203.98998822695643"/>
    <m/>
    <n v="2025"/>
    <n v="1"/>
    <d v="2026-05-08T00:00:00"/>
    <n v="1.0458677359317625"/>
    <s v="27 ISSSTE Muerte (riesgos de trabajo)"/>
    <n v="0.12816674982947251"/>
    <n v="-4.2630694973821122"/>
    <n v="5.9884743490967649"/>
    <n v="1.3402275524559839"/>
    <n v="5.884325635991919E-4"/>
    <n v="0.45137761212918609"/>
    <m/>
    <m/>
    <m/>
    <m/>
    <n v="6.5890054807160136E-4"/>
    <n v="0.65321413650617433"/>
    <x v="17"/>
    <x v="5"/>
  </r>
  <r>
    <n v="2026"/>
    <n v="3"/>
    <n v="5.0999999999999996"/>
    <x v="46"/>
    <s v="Accidentes y Enfermedades Total"/>
    <n v="5.0999999999999996"/>
    <m/>
    <m/>
    <x v="5"/>
    <n v="45724338.245540008"/>
    <n v="42033298.452519998"/>
    <n v="139759332.66295999"/>
    <n v="126988926.12703001"/>
    <n v="26059722.403179996"/>
    <n v="22284796.934980005"/>
    <n v="111177374.81415999"/>
    <n v="92901514.392060012"/>
    <n v="35455860.883000001"/>
    <n v="34225193.414999902"/>
    <n v="145.54400000000001"/>
    <n v="139.161"/>
    <n v="-28576.823640000002"/>
    <n v="106336.59670000001"/>
    <n v="23910960.838470001"/>
    <n v="20659211.579880003"/>
    <n v="31995609.487920005"/>
    <n v="30293921.881750003"/>
    <n v="0"/>
    <n v="0"/>
    <n v="0"/>
    <n v="0"/>
    <n v="0"/>
    <n v="0"/>
    <s v="Accidentes y Enfermedades Total"/>
    <s v="Totales"/>
    <s v="Accidentes y Enfermedades Total"/>
    <x v="18"/>
    <x v="1"/>
    <n v="101865455.27711999"/>
    <n v="99750524.544480011"/>
    <n v="299929338.30901009"/>
    <n v="286204877.29896003"/>
    <n v="288421232.45699012"/>
    <n v="276418493.85822004"/>
    <n v="62046993.437230021"/>
    <n v="55650266.202029996"/>
    <n v="35517726.305569991"/>
    <n v="30168381.219329994"/>
    <n v="45724338.245540008"/>
    <n v="42033298.452519998"/>
    <n v="73.693076348328049"/>
    <n v="75.531172303694603"/>
    <n v="3691039.79302001"/>
    <n v="8.7812280475426885"/>
    <n v="100"/>
    <n v="100"/>
    <n v="44.886991493975245"/>
    <n v="42.138423476436785"/>
    <n v="15.245036882130986"/>
    <n v="15.853319069482341"/>
    <n v="14.686436810304047"/>
    <n v="15.206398770872266"/>
    <m/>
    <m/>
    <m/>
    <n v="0"/>
    <m/>
    <n v="0"/>
    <m/>
    <n v="0"/>
    <m/>
    <n v="16.939465408700059"/>
    <n v="56.99311002214862"/>
    <n v="53.017007361800275"/>
    <n v="73.37103219665623"/>
    <n v="15.739948477786413"/>
    <n v="5.6172575238439215"/>
    <n v="74.732006113206324"/>
    <n v="68.195896393083899"/>
    <m/>
    <n v="2025"/>
    <n v="1"/>
    <d v="2026-05-08T00:00:00"/>
    <n v="1.0458677359317625"/>
    <s v="28 Accidentes y Enfermedades Total"/>
    <n v="8.7812280475426885"/>
    <n v="4.0105018161111943"/>
    <n v="16.939465408700066"/>
    <n v="11.810950267548719"/>
    <n v="0.39417836482422097"/>
    <n v="0.13598051687036242"/>
    <m/>
    <m/>
    <m/>
    <m/>
    <n v="0.37103932353929214"/>
    <n v="0.14423375295253801"/>
    <x v="18"/>
    <x v="5"/>
  </r>
  <r>
    <n v="2026"/>
    <n v="3"/>
    <n v="5.0999999999999996"/>
    <x v="46"/>
    <s v="Accidentes Personales"/>
    <n v="5.0999999999999996"/>
    <m/>
    <m/>
    <x v="5"/>
    <n v="1029982.8474700002"/>
    <n v="958340.21388000005"/>
    <n v="4003326.0282600001"/>
    <n v="3791228.6489800001"/>
    <n v="106680.16250000002"/>
    <n v="108777.78566999998"/>
    <n v="446608.29415999993"/>
    <n v="440166.29155999993"/>
    <n v="35455860.883000001"/>
    <n v="34225193.414999902"/>
    <n v="145.54400000000001"/>
    <n v="139.161"/>
    <n v="-1286.0710100000001"/>
    <n v="336.11069999999927"/>
    <n v="78385.274259999991"/>
    <n v="86126.190050000005"/>
    <n v="751862.58715999988"/>
    <n v="758782.87117000006"/>
    <n v="0"/>
    <n v="0"/>
    <n v="0"/>
    <n v="0"/>
    <n v="0"/>
    <n v="0"/>
    <s v="Accidentes Personales"/>
    <s v="Accidentes y Enfermedades"/>
    <s v="Accidentes Personales"/>
    <x v="19"/>
    <x v="1"/>
    <n v="60772758.196599998"/>
    <n v="54488018.025459997"/>
    <n v="299929338.30901009"/>
    <n v="286204877.29896003"/>
    <n v="288421232.45699012"/>
    <n v="276418493.85822004"/>
    <n v="1868441.4574600002"/>
    <n v="1845344.210459999"/>
    <n v="356127.37222000014"/>
    <n v="376409.51678000001"/>
    <n v="1740612.8073100001"/>
    <n v="1314081.37133"/>
    <n v="55.125240523734739"/>
    <n v="51.932870217264735"/>
    <n v="71642.6335900001"/>
    <n v="7.4756993969754104"/>
    <n v="59.17357629131601"/>
    <n v="72.928528992846964"/>
    <n v="1.69481010576812"/>
    <n v="1.7588090897932962"/>
    <n v="0.34340850190815053"/>
    <n v="0.3571106186239576"/>
    <n v="0.33484412387527207"/>
    <n v="0.34669902165502348"/>
    <m/>
    <m/>
    <m/>
    <n v="0"/>
    <m/>
    <n v="0"/>
    <m/>
    <n v="0"/>
    <m/>
    <n v="-1.928356196147929"/>
    <n v="10.357469812438527"/>
    <n v="11.350643966989029"/>
    <n v="29.955620045430713"/>
    <n v="-8.9878767254258811"/>
    <n v="-0.91202427900480831"/>
    <n v="10.425478750855738"/>
    <n v="11.35057120058579"/>
    <m/>
    <n v="2025"/>
    <n v="1"/>
    <d v="2026-05-08T00:00:00"/>
    <n v="1.0458677359317625"/>
    <s v="29 Accidentes Personales"/>
    <n v="7.4756993969754104"/>
    <n v="2.7622286303969679"/>
    <n v="-1.9283561961479325"/>
    <n v="-6.2294012574351649"/>
    <n v="1.1291013470157969E-2"/>
    <n v="6.8239610930603795E-2"/>
    <m/>
    <m/>
    <m/>
    <m/>
    <n v="1.1624309492978248E-2"/>
    <n v="8.638240027102137E-2"/>
    <x v="19"/>
    <x v="5"/>
  </r>
  <r>
    <n v="2026"/>
    <n v="3"/>
    <n v="5.0999999999999996"/>
    <x v="46"/>
    <s v="AP Individual"/>
    <n v="5.0999999999999996"/>
    <m/>
    <m/>
    <x v="5"/>
    <n v="737308.00550000009"/>
    <n v="790476.6669500001"/>
    <n v="3009427.5486899996"/>
    <n v="2999585.7123799999"/>
    <n v="47095.285529999994"/>
    <n v="64284.343070000003"/>
    <n v="227434.29905999996"/>
    <n v="252264.10102000003"/>
    <n v="35455860.883000001"/>
    <n v="34225193.414999902"/>
    <n v="145.54400000000001"/>
    <n v="139.161"/>
    <n v="0"/>
    <n v="8923.0697500000006"/>
    <n v="40421.07172"/>
    <n v="56488.646650000002"/>
    <n v="633810.60329000012"/>
    <n v="659616.85061999992"/>
    <n v="0"/>
    <n v="0"/>
    <n v="0"/>
    <n v="0"/>
    <n v="0"/>
    <n v="0"/>
    <s v="AP Individual"/>
    <s v="Accidentes y Enfermedades"/>
    <s v="Accidentes Personales"/>
    <x v="20"/>
    <x v="1"/>
    <n v="63424638.536880001"/>
    <n v="57877973.511890002"/>
    <n v="299929338.30901009"/>
    <n v="286204877.29896003"/>
    <n v="288421232.45699012"/>
    <n v="276418493.85822004"/>
    <n v="934068.18382999999"/>
    <n v="999040.19241000025"/>
    <n v="84015.655269999988"/>
    <n v="109316.45723999999"/>
    <n v="1201284.11947"/>
    <n v="1271923.4778399998"/>
    <n v="78.935137526768585"/>
    <n v="79.123610136557261"/>
    <n v="-53168.661450000014"/>
    <n v="-6.7261519122566398"/>
    <n v="61.376654660622364"/>
    <n v="62.148130820920123"/>
    <n v="1.1624946117292763"/>
    <n v="1.3657642432619219"/>
    <n v="0.2458272370608737"/>
    <n v="0.2556358279239892"/>
    <n v="0.27619259126890933"/>
    <n v="0.28597097680282191"/>
    <m/>
    <m/>
    <m/>
    <n v="0"/>
    <m/>
    <n v="0"/>
    <m/>
    <n v="0"/>
    <m/>
    <n v="-26.739104296799976"/>
    <n v="6.3874642861178028"/>
    <n v="8.1323517515117452"/>
    <n v="56.055368941241369"/>
    <n v="-28.443901355176127"/>
    <n v="-3.9123086843132482"/>
    <n v="6.3774685229595836"/>
    <n v="8.5638574267628389"/>
    <m/>
    <n v="2025"/>
    <n v="1"/>
    <d v="2026-05-08T00:00:00"/>
    <n v="1.0458677359317625"/>
    <s v="30 AP Individual"/>
    <n v="-6.7261519122566398"/>
    <n v="-10.816784108321514"/>
    <n v="-26.739104296799976"/>
    <n v="-29.952045381788206"/>
    <n v="8.4878140700651479E-3"/>
    <n v="0.1390846200284504"/>
    <m/>
    <m/>
    <m/>
    <m/>
    <n v="8.7642622672962581E-3"/>
    <n v="0.13852838715583987"/>
    <x v="20"/>
    <x v="5"/>
  </r>
  <r>
    <n v="2026"/>
    <n v="3"/>
    <n v="5.0999999999999996"/>
    <x v="46"/>
    <s v="AP Gpo y Col"/>
    <n v="5.0999999999999996"/>
    <m/>
    <m/>
    <x v="5"/>
    <n v="573416.28122"/>
    <n v="300253.30998999992"/>
    <n v="1330820.2441199999"/>
    <n v="972302.54134"/>
    <n v="101700.90587000002"/>
    <n v="64869.275299999994"/>
    <n v="463181.55305000005"/>
    <n v="321159.21961000003"/>
    <n v="35455860.883000001"/>
    <n v="34225193.414999902"/>
    <n v="145.54400000000001"/>
    <n v="139.161"/>
    <n v="1951.6832799999997"/>
    <n v="-5331.8190600000016"/>
    <n v="80465.381439999997"/>
    <n v="49999.251100000009"/>
    <n v="297276.98116999998"/>
    <n v="221927.43164"/>
    <n v="0"/>
    <n v="0"/>
    <n v="0"/>
    <n v="0"/>
    <n v="0"/>
    <n v="0"/>
    <s v="AP Gpo y Col"/>
    <s v="Accidentes y Enfermedades"/>
    <s v="Accidentes Personales"/>
    <x v="21"/>
    <x v="1"/>
    <n v="53537637.452129997"/>
    <n v="50591612.892069995"/>
    <n v="299929338.30901009"/>
    <n v="286204877.29896003"/>
    <n v="288421232.45699012"/>
    <n v="276418493.85822004"/>
    <n v="934373.2736299996"/>
    <n v="846304.01804999996"/>
    <n v="272111.73791999999"/>
    <n v="267093.05953999993"/>
    <n v="16528025.029310001"/>
    <n v="14431548.197659997"/>
    <n v="61.369079938716851"/>
    <n v="35.478185567619605"/>
    <n v="273162.97123000008"/>
    <n v="90.977505373412185"/>
    <n v="3.4693575318474603"/>
    <n v="2.0805342980366062"/>
    <n v="1.0710526435401879"/>
    <n v="0.59348436000755223"/>
    <n v="0.19118379164002383"/>
    <n v="0.19881209033579345"/>
    <n v="0.10490852316131755"/>
    <n v="0.10862272845752687"/>
    <m/>
    <m/>
    <m/>
    <n v="0"/>
    <m/>
    <n v="0"/>
    <m/>
    <n v="0"/>
    <m/>
    <n v="56.77823653750611"/>
    <n v="17.735964115567359"/>
    <n v="21.604849352755011"/>
    <n v="37.374685358078807"/>
    <n v="60.933173337070201"/>
    <n v="33.952337019890535"/>
    <n v="27.06747798746829"/>
    <n v="22.52954974088394"/>
    <m/>
    <n v="2025"/>
    <n v="1"/>
    <d v="2026-05-08T00:00:00"/>
    <n v="1.0458677359317625"/>
    <s v="31 AP Gpo y Col"/>
    <n v="90.977505373412185"/>
    <n v="82.601966589274781"/>
    <n v="56.77823653750611"/>
    <n v="49.902546135848183"/>
    <n v="3.7534563002476341E-3"/>
    <n v="8.7328614812513347E-2"/>
    <m/>
    <m/>
    <m/>
    <m/>
    <n v="3.3095414879191656E-3"/>
    <n v="0.11706064654981128"/>
    <x v="21"/>
    <x v="5"/>
  </r>
  <r>
    <n v="2026"/>
    <n v="3"/>
    <n v="5.0999999999999996"/>
    <x v="46"/>
    <s v="Gastos Medicos"/>
    <n v="5.0999999999999996"/>
    <m/>
    <m/>
    <x v="5"/>
    <n v="45494343.958930008"/>
    <n v="41874335.311779998"/>
    <n v="139080896.94481"/>
    <n v="126429745.06276"/>
    <n v="25990835.332089998"/>
    <n v="22233532.800400004"/>
    <n v="110860287.43403998"/>
    <n v="92641235.208440006"/>
    <n v="35455860.883000001"/>
    <n v="34225193.414999902"/>
    <n v="145.54400000000001"/>
    <n v="139.161"/>
    <n v="-31814.577929999999"/>
    <n v="103081.45671000001"/>
    <n v="23853735.765629996"/>
    <n v="20620288.779499996"/>
    <n v="31818835.059710003"/>
    <n v="30177797.850170001"/>
    <n v="0"/>
    <n v="0"/>
    <n v="0"/>
    <n v="0"/>
    <n v="0"/>
    <n v="0"/>
    <s v="Gastos Medicos"/>
    <s v="Accidentes y Enfermedades"/>
    <s v="Gastos Medicos"/>
    <x v="22"/>
    <x v="1"/>
    <n v="101865455.27712001"/>
    <n v="99750524.544479996"/>
    <n v="299929338.30901009"/>
    <n v="286204877.29896003"/>
    <n v="288421232.45699012"/>
    <n v="276418493.85822004"/>
    <n v="58270019.802700005"/>
    <n v="52140391.075669996"/>
    <n v="34338123.082540013"/>
    <n v="28893520.681470007"/>
    <n v="45724338.245540008"/>
    <n v="42033298.452519998"/>
    <n v="78.075044616377454"/>
    <n v="80.310742685088158"/>
    <n v="3620008.6471500099"/>
    <n v="8.6449339916605972"/>
    <n v="99.496998107714703"/>
    <n v="99.621816163393504"/>
    <n v="44.6612090773706"/>
    <n v="41.979062769848106"/>
    <n v="15.168354058134273"/>
    <n v="15.773576574572818"/>
    <n v="14.630895080114051"/>
    <n v="15.148890628590896"/>
    <m/>
    <m/>
    <m/>
    <n v="0"/>
    <m/>
    <n v="0"/>
    <m/>
    <n v="0"/>
    <m/>
    <n v="16.899260074505108"/>
    <n v="57.129816742831174"/>
    <n v="53.095846500864482"/>
    <n v="75.690902701975631"/>
    <n v="15.680900596041036"/>
    <n v="5.4378958255589138"/>
    <n v="74.967344721662471"/>
    <n v="68.329335632367332"/>
    <m/>
    <n v="2025"/>
    <n v="1"/>
    <d v="2026-05-08T00:00:00"/>
    <n v="1.0458677359317625"/>
    <s v="32 Gastos Medicos"/>
    <n v="8.6449339916605972"/>
    <n v="3.8801850932603301"/>
    <n v="16.899260074505101"/>
    <n v="11.772508184660344"/>
    <n v="0.39226489917635882"/>
    <n v="0.15269856209912694"/>
    <m/>
    <m/>
    <m/>
    <m/>
    <n v="0.36940549474688883"/>
    <n v="0.16326450290699651"/>
    <x v="22"/>
    <x v="5"/>
  </r>
  <r>
    <n v="2026"/>
    <n v="3"/>
    <n v="5.0999999999999996"/>
    <x v="46"/>
    <s v="GMM. Individual"/>
    <n v="5.0999999999999996"/>
    <m/>
    <m/>
    <x v="5"/>
    <n v="19986960.367789999"/>
    <n v="17586943.354759999"/>
    <n v="71317765.012490004"/>
    <n v="64657386.024250001"/>
    <n v="12665775.151139999"/>
    <n v="11171333.93457"/>
    <n v="53748170.193390012"/>
    <n v="45325053.209440008"/>
    <n v="35455860.883000001"/>
    <n v="34225193.414999902"/>
    <n v="145.54400000000001"/>
    <n v="139.161"/>
    <n v="0"/>
    <n v="0"/>
    <n v="12194412.172939999"/>
    <n v="10668394.589120001"/>
    <n v="17394189.022189997"/>
    <n v="15572177.50372"/>
    <n v="0"/>
    <n v="0"/>
    <n v="0"/>
    <n v="0"/>
    <n v="0"/>
    <n v="0"/>
    <s v="GMM. Individual"/>
    <s v="Accidentes y Enfermedades"/>
    <s v="Gastos Medicos"/>
    <x v="23"/>
    <x v="1"/>
    <n v="103790026.84010001"/>
    <n v="100519286.54426999"/>
    <n v="299929338.30901009"/>
    <n v="286204877.29896003"/>
    <n v="288421232.45699012"/>
    <n v="276418493.85822004"/>
    <n v="24720621.761749998"/>
    <n v="21907998.164389998"/>
    <n v="16007111.755169999"/>
    <n v="14079798.808590002"/>
    <n v="45326103.067550004"/>
    <n v="41454833.927310005"/>
    <n v="80.851365958422804"/>
    <n v="80.276359450067929"/>
    <n v="2400017.01303"/>
    <n v="13.64658408580377"/>
    <n v="44.095916072915436"/>
    <n v="42.424348836129113"/>
    <n v="19.257110703499595"/>
    <n v="17.496088521295345"/>
    <n v="6.6638897283192442"/>
    <n v="6.9297812083826003"/>
    <n v="6.1448789834525659"/>
    <n v="6.3624336813659994"/>
    <m/>
    <m/>
    <m/>
    <n v="0"/>
    <m/>
    <n v="0"/>
    <m/>
    <n v="0"/>
    <m/>
    <n v="13.377464368381386"/>
    <n v="63.370191955508851"/>
    <n v="63.520611337765068"/>
    <n v="79.125924431989986"/>
    <n v="14.304097688477736"/>
    <n v="11.700428652542261"/>
    <n v="70.106241557933089"/>
    <n v="68.509330737923165"/>
    <m/>
    <n v="2025"/>
    <n v="1"/>
    <d v="2026-05-08T00:00:00"/>
    <n v="1.0458677359317625"/>
    <s v="33 GMM. Individual"/>
    <n v="13.64658408580377"/>
    <n v="8.6624820532934095"/>
    <n v="13.377464368381379"/>
    <n v="8.4051648914989254"/>
    <n v="0.20114520769310862"/>
    <n v="0.17534895148209134"/>
    <m/>
    <m/>
    <m/>
    <m/>
    <n v="0.18891751827445497"/>
    <n v="0.17333912966033288"/>
    <x v="23"/>
    <x v="5"/>
  </r>
  <r>
    <n v="2026"/>
    <n v="3"/>
    <n v="5.0999999999999996"/>
    <x v="46"/>
    <s v="GMM. Gpo y Col"/>
    <n v="5.0999999999999996"/>
    <m/>
    <m/>
    <x v="5"/>
    <n v="26586177.678070001"/>
    <n v="24830182.022310004"/>
    <n v="71152047.402369991"/>
    <n v="63495671.483139999"/>
    <n v="14073482.46005"/>
    <n v="11422634.168170001"/>
    <n v="60379169.885059997"/>
    <n v="48868041.917180002"/>
    <n v="35455860.883000001"/>
    <n v="34225193.414999902"/>
    <n v="145.54400000000001"/>
    <n v="139.161"/>
    <n v="-35273.947659999998"/>
    <n v="100186.62231999999"/>
    <n v="12685890.07822"/>
    <n v="10489964.90258"/>
    <n v="15234902.676110001"/>
    <n v="15163771.71449"/>
    <n v="0"/>
    <n v="0"/>
    <n v="0"/>
    <n v="0"/>
    <n v="0"/>
    <n v="0"/>
    <s v="GMM. Gpo y Col"/>
    <s v="Accidentes y Enfermedades"/>
    <s v="Gastos Medicos"/>
    <x v="24"/>
    <x v="1"/>
    <n v="110105433.02790001"/>
    <n v="110473875.87967999"/>
    <n v="299929338.30901009"/>
    <n v="286204877.29896003"/>
    <n v="288421232.45699012"/>
    <n v="276418493.85822004"/>
    <n v="33549398.04095"/>
    <n v="30232392.911280002"/>
    <n v="18331408.022360004"/>
    <n v="14814107.762880005"/>
    <n v="42530117.696780011"/>
    <n v="38928412.000629991"/>
    <n v="79.244872428468696"/>
    <n v="82.131050939886464"/>
    <n v="1755995.6557599977"/>
    <n v="7.0720208743626278"/>
    <n v="62.511413365034876"/>
    <n v="63.784215040439271"/>
    <n v="24.14610882219884"/>
    <n v="22.476066694132474"/>
    <n v="8.8641470780957388"/>
    <n v="9.2178295791848743"/>
    <n v="8.6756669755747122"/>
    <n v="8.9828222691372606"/>
    <m/>
    <m/>
    <m/>
    <n v="0"/>
    <m/>
    <n v="0"/>
    <m/>
    <n v="0"/>
    <m/>
    <n v="23.206978818132672"/>
    <n v="52.935335912009343"/>
    <n v="46.003022281136424"/>
    <n v="76.772512198101012"/>
    <n v="20.933579816839163"/>
    <n v="0.46908488837267281"/>
    <n v="83.268599399147249"/>
    <n v="69.177808134345213"/>
    <m/>
    <n v="2025"/>
    <n v="1"/>
    <d v="2026-05-08T00:00:00"/>
    <n v="1.0458677359317625"/>
    <s v="34 GMM. Gpo y Col"/>
    <n v="7.0720208743626278"/>
    <n v="2.3762538950226446"/>
    <n v="23.206978818132683"/>
    <n v="17.803594647049419"/>
    <n v="0.2006778163902522"/>
    <n v="0.17329785190650207"/>
    <m/>
    <m/>
    <m/>
    <m/>
    <n v="0.18792659467557954"/>
    <n v="0.20034528165232052"/>
    <x v="24"/>
    <x v="5"/>
  </r>
  <r>
    <n v="2026"/>
    <n v="3"/>
    <n v="5.0999999999999996"/>
    <x v="46"/>
    <s v="Salud"/>
    <n v="5.0999999999999996"/>
    <m/>
    <m/>
    <x v="5"/>
    <n v="1884840.1607299999"/>
    <n v="1639677.97796"/>
    <n v="5045273.100709999"/>
    <n v="4842284.1361000007"/>
    <n v="806418.70620999997"/>
    <n v="888500.02766000002"/>
    <n v="3857290.1367600001"/>
    <n v="3284814.8174299998"/>
    <n v="35455860.883000001"/>
    <n v="34225193.414999902"/>
    <n v="145.54400000000001"/>
    <n v="139.161"/>
    <n v="65.120019999999997"/>
    <n v="34.488210000000002"/>
    <n v="393146.40191000007"/>
    <n v="534282.85163000005"/>
    <n v="526278.28839999996"/>
    <n v="597473.91402000003"/>
    <n v="0"/>
    <n v="0"/>
    <n v="0"/>
    <n v="0"/>
    <n v="0"/>
    <n v="0"/>
    <s v="Salud"/>
    <s v="Accidentes y Enfermedades"/>
    <s v="Salud"/>
    <x v="25"/>
    <x v="1"/>
    <n v="2564751.4686500002"/>
    <n v="2140862.3873100001"/>
    <n v="299929338.30901009"/>
    <n v="286204877.29896003"/>
    <n v="288421232.45699012"/>
    <n v="276418493.85822004"/>
    <n v="1908532.17707"/>
    <n v="1664530.9158999999"/>
    <n v="823475.85080999997"/>
    <n v="898451.02107999986"/>
    <n v="2564751.4686500002"/>
    <n v="2140862.3873100001"/>
    <n v="98.758626308497853"/>
    <n v="98.506910403249421"/>
    <n v="245162.18276999984"/>
    <n v="14.951849452477095"/>
    <n v="73.490167907852566"/>
    <n v="76.589601820239366"/>
    <n v="73.490167907852566"/>
    <n v="76.589601820239366"/>
    <n v="0.62842807287765012"/>
    <n v="0.65350256798832262"/>
    <n v="0.57290357642900946"/>
    <n v="0.59318678539686276"/>
    <m/>
    <m/>
    <m/>
    <n v="0"/>
    <m/>
    <n v="0"/>
    <m/>
    <n v="0"/>
    <m/>
    <n v="-9.2381900838172992"/>
    <n v="42.784461144847072"/>
    <n v="54.187470930446011"/>
    <n v="97.928640580871686"/>
    <n v="-26.41605458408749"/>
    <n v="-11.916106117666725"/>
    <n v="74.703139113956297"/>
    <n v="89.423628227577368"/>
    <m/>
    <n v="2025"/>
    <n v="1"/>
    <d v="2026-05-08T00:00:00"/>
    <n v="1.0458677359317625"/>
    <s v="35 Salud"/>
    <n v="14.951849452477095"/>
    <n v="9.9105035017325722"/>
    <n v="-9.2381900838172957"/>
    <n v="-13.218653948318714"/>
    <n v="1.4229729514561168E-2"/>
    <n v="0.34646262980299392"/>
    <m/>
    <m/>
    <m/>
    <m/>
    <n v="1.4148303202803138E-2"/>
    <n v="0.30088659906803628"/>
    <x v="25"/>
    <x v="5"/>
  </r>
  <r>
    <n v="2026"/>
    <n v="3"/>
    <n v="5.0999999999999996"/>
    <x v="46"/>
    <s v="Salud Individual"/>
    <n v="5.0999999999999996"/>
    <m/>
    <m/>
    <x v="5"/>
    <n v="769005.92416000005"/>
    <n v="649418.19146"/>
    <n v="2909267.9627500004"/>
    <n v="2472972.0090900003"/>
    <n v="439123.91764"/>
    <n v="469884.62339000002"/>
    <n v="1997800.6187599998"/>
    <n v="1516559.17086"/>
    <n v="35455860.883000001"/>
    <n v="34225193.414999902"/>
    <n v="145.54400000000001"/>
    <n v="139.161"/>
    <n v="0"/>
    <n v="0"/>
    <n v="285518.22766000003"/>
    <n v="335861.86452"/>
    <n v="431259.44511999999"/>
    <n v="457416.46085999999"/>
    <n v="0"/>
    <n v="0"/>
    <n v="0"/>
    <n v="0"/>
    <n v="0"/>
    <n v="0"/>
    <s v="Salud Individual"/>
    <s v="Accidentes y Enfermedades"/>
    <s v="Salud"/>
    <x v="26"/>
    <x v="1"/>
    <n v="2375267.7970099999"/>
    <n v="1978598.0199700003"/>
    <n v="299929338.30901009"/>
    <n v="286204877.29896003"/>
    <n v="288421232.45699012"/>
    <n v="276418493.85822004"/>
    <n v="772824.61253000004"/>
    <n v="652388.54473999992"/>
    <n v="440246.35314000002"/>
    <n v="470383.08709000004"/>
    <n v="2375267.7970099999"/>
    <n v="1978598.0199700003"/>
    <n v="99.505879043176591"/>
    <n v="99.54469567193523"/>
    <n v="119587.73270000005"/>
    <n v="18.414595444446501"/>
    <n v="32.375546249059958"/>
    <n v="32.822138954220051"/>
    <n v="32.375546249059958"/>
    <n v="32.822138954220051"/>
    <n v="0.25639569923223432"/>
    <n v="0.26662597535175414"/>
    <n v="0.22690675211018135"/>
    <n v="0.23494021054651218"/>
    <m/>
    <m/>
    <m/>
    <n v="0"/>
    <m/>
    <n v="0"/>
    <m/>
    <n v="0"/>
    <m/>
    <n v="-6.5464380443173038"/>
    <n v="57.102800361344876"/>
    <n v="72.354706038280398"/>
    <n v="99.74504377106264"/>
    <n v="-14.98938765553185"/>
    <n v="-5.7184246694623848"/>
    <n v="66.205675235832402"/>
    <n v="73.425836903319535"/>
    <m/>
    <n v="2025"/>
    <n v="1"/>
    <d v="2026-05-08T00:00:00"/>
    <n v="1.0458677359317625"/>
    <s v="36 Salud Individual"/>
    <n v="18.414595444446501"/>
    <n v="13.221386774065708"/>
    <n v="-6.5464380443172985"/>
    <n v="-10.64495179935442"/>
    <n v="8.2053231547535351E-3"/>
    <n v="0.82150047451757635"/>
    <m/>
    <m/>
    <m/>
    <m/>
    <n v="7.2255895798858192E-3"/>
    <n v="0.78011576046352826"/>
    <x v="26"/>
    <x v="5"/>
  </r>
  <r>
    <n v="2026"/>
    <n v="3"/>
    <n v="5.0999999999999996"/>
    <x v="46"/>
    <s v="Salud Gpo y Col"/>
    <n v="5.0999999999999996"/>
    <m/>
    <m/>
    <x v="5"/>
    <n v="1120700.70933"/>
    <n v="994193.13257999998"/>
    <n v="2170724.3495499999"/>
    <n v="2385865.8750700001"/>
    <n v="368836.30747000006"/>
    <n v="418840.86567000003"/>
    <n v="1862729.1219900004"/>
    <n v="1769728.1908799997"/>
    <n v="35455860.883000001"/>
    <n v="34225193.414999902"/>
    <n v="145.54400000000001"/>
    <n v="139.161"/>
    <n v="65.120019999999997"/>
    <n v="34.488210000000002"/>
    <n v="109169.69314999999"/>
    <n v="198646.44850999999"/>
    <n v="102334.67972000001"/>
    <n v="143969.07103999998"/>
    <n v="0"/>
    <n v="0"/>
    <n v="0"/>
    <n v="0"/>
    <n v="0"/>
    <n v="0"/>
    <s v="Salud Gpo y Col"/>
    <s v="Accidentes y Enfermedades"/>
    <s v="Salud"/>
    <x v="27"/>
    <x v="1"/>
    <n v="2564751.4686499997"/>
    <n v="2140862.3873100001"/>
    <n v="299929338.30901009"/>
    <n v="286204877.29896003"/>
    <n v="288421232.45699012"/>
    <n v="276418493.85822004"/>
    <n v="1135707.5645399999"/>
    <n v="1012142.3711599999"/>
    <n v="383229.49767000001"/>
    <n v="428067.93399000005"/>
    <n v="2564751.4686499997"/>
    <n v="2140862.3873100001"/>
    <n v="98.67863385975788"/>
    <n v="98.226609309970044"/>
    <n v="126507.57675000001"/>
    <n v="12.724648019012562"/>
    <n v="43.696269327799612"/>
    <n v="46.438908846878597"/>
    <n v="43.696269327799612"/>
    <n v="46.438908846878597"/>
    <n v="0.37365491340342588"/>
    <n v="0.38856387228603945"/>
    <n v="0.34737113565730721"/>
    <n v="0.35966954262110234"/>
    <m/>
    <m/>
    <m/>
    <n v="0"/>
    <m/>
    <n v="0"/>
    <m/>
    <n v="0"/>
    <m/>
    <n v="-11.938796401829133"/>
    <n v="32.911222809032147"/>
    <n v="42.128722472974538"/>
    <n v="96.244237385819929"/>
    <n v="-45.043219262737381"/>
    <n v="-28.91898309771852"/>
    <n v="106.67907834245575"/>
    <n v="137.97855822436236"/>
    <m/>
    <n v="2025"/>
    <n v="1"/>
    <d v="2026-05-08T00:00:00"/>
    <n v="1.0458677359317625"/>
    <s v="37 Salud Gpo y Col"/>
    <n v="12.724648019012562"/>
    <n v="7.7809785561329088"/>
    <n v="-11.938796401829137"/>
    <n v="-15.800822061197611"/>
    <n v="6.1223287081171845E-3"/>
    <n v="0.3667546257617601"/>
    <m/>
    <m/>
    <m/>
    <m/>
    <n v="6.9447988597145143E-3"/>
    <n v="0.44469115881012194"/>
    <x v="27"/>
    <x v="5"/>
  </r>
  <r>
    <n v="2026"/>
    <n v="3"/>
    <n v="5.0999999999999996"/>
    <x v="46"/>
    <s v="Daños"/>
    <n v="5.0999999999999996"/>
    <m/>
    <m/>
    <x v="5"/>
    <n v="53011578.192629993"/>
    <n v="52610033.208169997"/>
    <n v="179466678.04688001"/>
    <n v="169819598.86429"/>
    <n v="24388185.440099999"/>
    <n v="19757484.273060001"/>
    <n v="106814885.5192"/>
    <n v="86157709.996300012"/>
    <n v="35455860.883000001"/>
    <n v="34225193.414999902"/>
    <n v="145.54400000000001"/>
    <n v="139.161"/>
    <n v="109825.09215"/>
    <n v="83148.478899999987"/>
    <n v="21048721.62486"/>
    <n v="17339190.739560001"/>
    <n v="32781192.438349999"/>
    <n v="32597325.660149999"/>
    <n v="0"/>
    <n v="0"/>
    <n v="0"/>
    <n v="0"/>
    <n v="0"/>
    <n v="0"/>
    <s v="Daños"/>
    <s v="Totales"/>
    <s v="Daños Total"/>
    <x v="28"/>
    <x v="1"/>
    <n v="91166191.940669999"/>
    <n v="87934471.32401"/>
    <n v="299929338.30901009"/>
    <n v="286204877.29896003"/>
    <n v="288421232.45699012"/>
    <n v="276418493.85822004"/>
    <n v="105175449.15441999"/>
    <n v="104220262.77622002"/>
    <n v="43859178.209959999"/>
    <n v="37967067.789159983"/>
    <n v="53011578.192629993"/>
    <n v="52610033.208169997"/>
    <n v="50.402996724832327"/>
    <n v="50.479658951861758"/>
    <n v="401544.98445999622"/>
    <n v="0.76324792054613955"/>
    <n v="100"/>
    <n v="100"/>
    <n v="58.148286183906173"/>
    <n v="59.828679715738652"/>
    <n v="17.674689142285047"/>
    <n v="18.379915286068673"/>
    <n v="18.381948520470292"/>
    <n v="19.032747221014315"/>
    <m/>
    <m/>
    <m/>
    <n v="0"/>
    <m/>
    <n v="0"/>
    <m/>
    <n v="0"/>
    <m/>
    <n v="23.437706456150977"/>
    <n v="46.005394050861511"/>
    <n v="37.5545938070075"/>
    <n v="55.605659830994455"/>
    <n v="21.393910136974092"/>
    <n v="0.56405479430103878"/>
    <n v="64.209749735142523"/>
    <n v="53.192065264289582"/>
    <m/>
    <n v="2025"/>
    <n v="1"/>
    <d v="2026-05-08T00:00:00"/>
    <n v="1.0458677359317625"/>
    <s v="38 Daños Total"/>
    <n v="0.76324792054613955"/>
    <n v="-3.6558405439515065"/>
    <n v="23.437706456150977"/>
    <n v="18.024203458366035"/>
    <n v="0.50616928648016202"/>
    <n v="6.2731086857007581E-2"/>
    <m/>
    <m/>
    <m/>
    <m/>
    <n v="0.4961830216856073"/>
    <n v="5.7488994190840678E-2"/>
    <x v="28"/>
    <x v="5"/>
  </r>
  <r>
    <n v="2026"/>
    <n v="3"/>
    <n v="5.0999999999999996"/>
    <x v="46"/>
    <s v="Automoviles"/>
    <n v="5.0999999999999996"/>
    <m/>
    <m/>
    <x v="5"/>
    <n v="42304676.29541"/>
    <n v="40229373.392049998"/>
    <n v="153680350.65494999"/>
    <n v="144465682.17938"/>
    <n v="22983645.298360005"/>
    <n v="19894823.57683"/>
    <n v="94877921.976450011"/>
    <n v="81596773.500730008"/>
    <n v="35455860.883000001"/>
    <n v="34225193.414999902"/>
    <n v="145.54400000000001"/>
    <n v="139.161"/>
    <n v="89107.963669999997"/>
    <n v="75614.408339999994"/>
    <n v="21090876.835580003"/>
    <n v="18538681.574639998"/>
    <n v="32782837.184910003"/>
    <n v="30750477.411260001"/>
    <n v="0"/>
    <n v="0"/>
    <n v="0"/>
    <n v="0"/>
    <n v="0"/>
    <n v="0"/>
    <s v="Automoviles"/>
    <s v="Totales"/>
    <s v="Automoviles Total"/>
    <x v="29"/>
    <x v="1"/>
    <n v="113342432.93579999"/>
    <n v="104495720.85613"/>
    <n v="299929338.30901009"/>
    <n v="286204877.29896003"/>
    <n v="288421232.45699012"/>
    <n v="276418493.85822004"/>
    <n v="60758952.16269999"/>
    <n v="56224792.599020004"/>
    <n v="32544347.684180006"/>
    <n v="28276347.340569999"/>
    <n v="42304676.29541"/>
    <n v="40229373.392049998"/>
    <n v="69.627066941718766"/>
    <n v="71.550950270203742"/>
    <n v="2075302.9033600017"/>
    <n v="5.158675684891767"/>
    <n v="100"/>
    <n v="100"/>
    <n v="37.324658735155644"/>
    <n v="38.498584499395825"/>
    <n v="14.10488101428227"/>
    <n v="14.667670592427188"/>
    <n v="14.056145294137579"/>
    <n v="14.553792270022409"/>
    <m/>
    <m/>
    <m/>
    <n v="0"/>
    <m/>
    <n v="0"/>
    <m/>
    <n v="0"/>
    <m/>
    <n v="15.525755780651007"/>
    <n v="54.328852767640015"/>
    <n v="49.453476152729621"/>
    <n v="70.62254103661904"/>
    <n v="13.766864977233762"/>
    <n v="6.6091974653564423"/>
    <n v="64.335117539149934"/>
    <n v="60.287459367546688"/>
    <m/>
    <n v="2025"/>
    <n v="1"/>
    <d v="2026-05-08T00:00:00"/>
    <n v="1.0458677359317625"/>
    <s v="39 Automoviles Total"/>
    <n v="5.158675684891767"/>
    <n v="0.54682066581392685"/>
    <n v="15.525755780651018"/>
    <n v="10.459240505903205"/>
    <n v="0.43344131781788159"/>
    <n v="0.15086912637241209"/>
    <m/>
    <m/>
    <m/>
    <m/>
    <n v="0.42017125769671976"/>
    <n v="0.14712006492900923"/>
    <x v="29"/>
    <x v="5"/>
  </r>
  <r>
    <n v="2026"/>
    <n v="3"/>
    <n v="5.0999999999999996"/>
    <x v="46"/>
    <s v="Automoviles Residentes"/>
    <n v="5.0999999999999996"/>
    <m/>
    <m/>
    <x v="5"/>
    <n v="25870306.776129998"/>
    <n v="23874525.960720003"/>
    <n v="94157810.286099985"/>
    <n v="85715843.959910005"/>
    <n v="13814858.321100004"/>
    <n v="11684141.003229998"/>
    <n v="57987734.800419986"/>
    <n v="48098439.30373998"/>
    <n v="35455860.883000001"/>
    <n v="34225193.414999902"/>
    <n v="145.54400000000001"/>
    <n v="139.161"/>
    <n v="76067.923740000013"/>
    <n v="54881.203729999994"/>
    <n v="12493024.545879999"/>
    <n v="10904471.647440001"/>
    <n v="19131735.59135"/>
    <n v="17994819.737879999"/>
    <n v="0"/>
    <n v="0"/>
    <n v="0"/>
    <n v="0"/>
    <n v="0"/>
    <n v="0"/>
    <s v="Automoviles Residentes"/>
    <s v="Automóviles"/>
    <s v="Automóviles"/>
    <x v="30"/>
    <x v="1"/>
    <n v="113342432.93579999"/>
    <n v="104495720.85613"/>
    <n v="299929338.30901009"/>
    <n v="286204877.29896003"/>
    <n v="288421232.45699012"/>
    <n v="276418493.85822004"/>
    <n v="37930526.874799997"/>
    <n v="33933542.557379998"/>
    <n v="20392182.848360002"/>
    <n v="17354647.463510003"/>
    <n v="42304676.29541"/>
    <n v="40229373.392049998"/>
    <n v="68.204448784805891"/>
    <n v="70.356715395539155"/>
    <n v="1995780.8154099956"/>
    <n v="8.3594573508751111"/>
    <n v="61.152357237010449"/>
    <n v="59.346005039785211"/>
    <n v="22.824908647217406"/>
    <n v="22.847371897257414"/>
    <n v="8.6254672257091549"/>
    <n v="8.9696263190290004"/>
    <n v="8.3417606946584186"/>
    <n v="8.6370942940473707"/>
    <m/>
    <m/>
    <m/>
    <n v="0"/>
    <m/>
    <n v="0"/>
    <m/>
    <n v="0"/>
    <m/>
    <n v="18.235977443964302"/>
    <n v="53.400442602585173"/>
    <n v="48.939782186475838"/>
    <n v="67.745853515682043"/>
    <n v="14.567903423481642"/>
    <n v="6.3180174629742902"/>
    <n v="65.300006297015983"/>
    <n v="60.597837634825211"/>
    <m/>
    <n v="2025"/>
    <n v="1"/>
    <d v="2026-05-08T00:00:00"/>
    <n v="1.0458677359317625"/>
    <s v="41 Automoviles Residentes"/>
    <n v="8.3594573508751111"/>
    <n v="3.6072283598439809"/>
    <n v="18.235977443964295"/>
    <n v="13.050602272024371"/>
    <n v="0.2655634581735562"/>
    <n v="0.12540992909505408"/>
    <m/>
    <m/>
    <m/>
    <m/>
    <n v="0.25044663128870226"/>
    <n v="0.12630005983367201"/>
    <x v="30"/>
    <x v="5"/>
  </r>
  <r>
    <n v="2026"/>
    <n v="3"/>
    <n v="5.0999999999999996"/>
    <x v="46"/>
    <s v="Camiones"/>
    <n v="5.0999999999999996"/>
    <m/>
    <m/>
    <x v="5"/>
    <n v="15014988.143509999"/>
    <n v="14024187.88208"/>
    <n v="55187628.585169993"/>
    <n v="54043125.729290009"/>
    <n v="8305477.0073199989"/>
    <n v="7355422.638770001"/>
    <n v="33539645.300089985"/>
    <n v="29996611.234900005"/>
    <n v="35455860.883000001"/>
    <n v="34225193.414999902"/>
    <n v="145.54400000000001"/>
    <n v="139.161"/>
    <n v="-3028.7937499999998"/>
    <n v="1059.0056800000002"/>
    <n v="7960325.7899799999"/>
    <n v="7040195.7478200011"/>
    <n v="12737399.380349999"/>
    <n v="11854227.07281"/>
    <n v="0"/>
    <n v="0"/>
    <n v="0"/>
    <n v="0"/>
    <n v="0"/>
    <n v="0"/>
    <s v="Camiones"/>
    <s v="Automóviles"/>
    <s v="Automóviles"/>
    <x v="31"/>
    <x v="1"/>
    <n v="88014845.303299993"/>
    <n v="83333168.913760006"/>
    <n v="299929338.30901009"/>
    <n v="286204877.29896003"/>
    <n v="288421232.45699012"/>
    <n v="276418493.85822004"/>
    <n v="20449043.115749996"/>
    <n v="19016630.142860003"/>
    <n v="11014921.149049997"/>
    <n v="9861427.71428"/>
    <n v="42223155.248659998"/>
    <n v="40359358.854780003"/>
    <n v="73.426360629781001"/>
    <n v="73.746966611461033"/>
    <n v="990800.26142999902"/>
    <n v="7.0649385886796034"/>
    <n v="35.561028196694316"/>
    <n v="34.748292044334676"/>
    <n v="17.059608628258342"/>
    <n v="16.829058662815736"/>
    <n v="5.0061751971860833"/>
    <n v="5.2059233003066305"/>
    <n v="4.9000520237224334"/>
    <n v="5.0735345838593764"/>
    <m/>
    <m/>
    <m/>
    <n v="0"/>
    <m/>
    <n v="0"/>
    <m/>
    <n v="0"/>
    <m/>
    <n v="12.91638040678067"/>
    <n v="55.314575862052315"/>
    <n v="52.448118212739459"/>
    <n v="75.4020559469581"/>
    <n v="13.069665604751357"/>
    <n v="7.4502732410595351"/>
    <n v="62.495691249662812"/>
    <n v="59.389749366013703"/>
    <m/>
    <n v="2025"/>
    <n v="1"/>
    <d v="2026-05-08T00:00:00"/>
    <n v="1.0458677359317625"/>
    <s v="42 Camiones"/>
    <n v="7.0649385886796034"/>
    <n v="2.3694822111474334"/>
    <n v="12.916380406780666"/>
    <n v="7.96430229887872"/>
    <n v="0.15565163899780182"/>
    <n v="0.22606836018003879"/>
    <m/>
    <m/>
    <m/>
    <m/>
    <n v="0.15790451517391421"/>
    <n v="0.20251057072871634"/>
    <x v="31"/>
    <x v="5"/>
  </r>
  <r>
    <n v="2026"/>
    <n v="3"/>
    <n v="5.0999999999999996"/>
    <x v="46"/>
    <s v="Automoviles Turistas"/>
    <n v="5.0999999999999996"/>
    <m/>
    <m/>
    <x v="5"/>
    <n v="607444.01327999996"/>
    <n v="571195.07553000003"/>
    <n v="1725753.1950800002"/>
    <n v="1654699.8634800003"/>
    <n v="256024.21285000004"/>
    <n v="306175.46517000004"/>
    <n v="903141.90135000017"/>
    <n v="842898.56892999995"/>
    <n v="35455860.883000001"/>
    <n v="34225193.414999902"/>
    <n v="145.54400000000001"/>
    <n v="139.161"/>
    <n v="0"/>
    <n v="0"/>
    <n v="158975.11035000003"/>
    <n v="178422.96866999997"/>
    <n v="293825.39347000001"/>
    <n v="313065.40111999999"/>
    <n v="0"/>
    <n v="0"/>
    <n v="0"/>
    <n v="0"/>
    <n v="0"/>
    <n v="0"/>
    <s v="Automoviles Turistas"/>
    <s v="Automóviles"/>
    <s v="Automóviles"/>
    <x v="32"/>
    <x v="1"/>
    <n v="45071631.165169999"/>
    <n v="40647633.590720005"/>
    <n v="299929338.30901009"/>
    <n v="286204877.29896003"/>
    <n v="288421232.45699012"/>
    <n v="276418493.85822004"/>
    <n v="664166.66367999988"/>
    <n v="632124.19282999996"/>
    <n v="297526.76684"/>
    <n v="352424.85213000001"/>
    <n v="33335252.439160001"/>
    <n v="29505384.584930003"/>
    <n v="91.459575811030263"/>
    <n v="90.361210978617635"/>
    <n v="36248.937749999925"/>
    <n v="6.3461572592104831"/>
    <n v="1.822227128439009"/>
    <n v="1.9359011365733572"/>
    <n v="1.3477302630871153"/>
    <n v="1.4052357420885773"/>
    <n v="0.20252904124176235"/>
    <n v="0.21061001927816914"/>
    <n v="0.19957559106630762"/>
    <n v="0.20664141083952806"/>
    <m/>
    <m/>
    <m/>
    <n v="0"/>
    <m/>
    <n v="0"/>
    <m/>
    <n v="0"/>
    <m/>
    <n v="-16.379905650556992"/>
    <n v="42.147787656602723"/>
    <n v="53.602609386277742"/>
    <n v="86.050816727921941"/>
    <n v="-10.899862537300054"/>
    <n v="-6.1456831643382888"/>
    <n v="54.105299910448899"/>
    <n v="56.992234859453305"/>
    <m/>
    <n v="2025"/>
    <n v="1"/>
    <d v="2026-05-08T00:00:00"/>
    <n v="1.0458677359317625"/>
    <s v="43 Automoviles Turistas"/>
    <n v="6.3461572592104831"/>
    <n v="1.6822238659717332"/>
    <n v="-16.379905650556996"/>
    <n v="-20.047161341155682"/>
    <n v="4.8673284249810614E-3"/>
    <n v="0.34324457100190969"/>
    <m/>
    <m/>
    <m/>
    <m/>
    <n v="5.0219930746299487E-3"/>
    <n v="0.28971081300028284"/>
    <x v="32"/>
    <x v="5"/>
  </r>
  <r>
    <n v="2026"/>
    <n v="3"/>
    <n v="5.0999999999999996"/>
    <x v="46"/>
    <s v="Otros Automoviles y Obligatorios"/>
    <n v="5.0999999999999996"/>
    <m/>
    <m/>
    <x v="5"/>
    <n v="1590919.4531399999"/>
    <n v="2518031.6870299997"/>
    <n v="4904344.9583099997"/>
    <n v="5344033.95847"/>
    <n v="791334.0525800006"/>
    <n v="673500.37035999983"/>
    <n v="3347178.1367799994"/>
    <n v="3091783.1180399987"/>
    <n v="35455860.883000001"/>
    <n v="34225193.414999902"/>
    <n v="145.54400000000001"/>
    <n v="139.161"/>
    <n v="16068.83368"/>
    <n v="19674.198929999999"/>
    <n v="788483.60060999985"/>
    <n v="671334.27915000007"/>
    <n v="1164660.1663800001"/>
    <n v="1247740.2871099999"/>
    <n v="0"/>
    <n v="0"/>
    <n v="0"/>
    <n v="0"/>
    <n v="0"/>
    <n v="0"/>
    <s v="Otros Automoviles y Obligatorios"/>
    <s v="Automóviles"/>
    <s v="Automóviles"/>
    <x v="33"/>
    <x v="1"/>
    <n v="61101986.69473999"/>
    <n v="57160877.586160004"/>
    <n v="299929338.30901009"/>
    <n v="286204877.29896003"/>
    <n v="288421232.45699012"/>
    <n v="276418493.85822004"/>
    <n v="1715215.5084700002"/>
    <n v="2642495.7059500003"/>
    <n v="839716.91993000079"/>
    <n v="707847.31065"/>
    <n v="33673068.881859995"/>
    <n v="31608787.780310005"/>
    <n v="92.753327222369023"/>
    <n v="95.289906483490199"/>
    <n v="-927112.2338899998"/>
    <n v="-36.818926412459959"/>
    <n v="4.7246048725812555"/>
    <n v="7.9662393399298645"/>
    <n v="2.6037114981024918"/>
    <n v="4.4051662489514936"/>
    <n v="0.53043142165069335"/>
    <n v="0.55159581685000958"/>
    <n v="0.87980041108794527"/>
    <n v="0.91094906563000921"/>
    <m/>
    <m/>
    <m/>
    <n v="0"/>
    <m/>
    <n v="0"/>
    <m/>
    <n v="0"/>
    <m/>
    <n v="17.495711569841642"/>
    <n v="49.740673609725718"/>
    <n v="26.747096703711009"/>
    <n v="94.238193109883568"/>
    <n v="17.450221908573859"/>
    <n v="-6.6584466004883875"/>
    <n v="67.700744248922561"/>
    <n v="53.804007619641411"/>
    <m/>
    <n v="2025"/>
    <n v="1"/>
    <d v="2026-05-08T00:00:00"/>
    <n v="1.0458677359317625"/>
    <s v="44 Otros Automoviles y Obligatorios"/>
    <n v="-36.818926412459959"/>
    <n v="-39.589805271837662"/>
    <n v="17.495711569841639"/>
    <n v="12.342801611682603"/>
    <n v="1.3832254629195826E-2"/>
    <n v="0.24863130230406702"/>
    <m/>
    <m/>
    <m/>
    <m/>
    <n v="1.5698975433386945E-2"/>
    <n v="0.44071034626321715"/>
    <x v="33"/>
    <x v="5"/>
  </r>
  <r>
    <n v="2026"/>
    <n v="3"/>
    <n v="5.0999999999999996"/>
    <x v="46"/>
    <s v="Daños Sin Autos"/>
    <n v="5.0999999999999996"/>
    <m/>
    <m/>
    <x v="5"/>
    <n v="20518033.872110002"/>
    <n v="21018717.42216"/>
    <n v="58592718.672849998"/>
    <n v="55494007.346930012"/>
    <n v="4977149.2941000005"/>
    <n v="-805546.23190000036"/>
    <n v="28440389.69977"/>
    <n v="21720235.618840002"/>
    <n v="35455860.883000001"/>
    <n v="34225193.414999902"/>
    <n v="145.54400000000001"/>
    <n v="139.161"/>
    <n v="40544.431240000005"/>
    <n v="33823.5481"/>
    <n v="1935822.7251299999"/>
    <n v="1381125.6964500002"/>
    <n v="4766669.8107600007"/>
    <n v="5790324.4764600005"/>
    <n v="0"/>
    <n v="0"/>
    <n v="0"/>
    <n v="0"/>
    <n v="0"/>
    <n v="0"/>
    <s v="Daños Sin Autos"/>
    <s v="Totales"/>
    <s v="Daños Sin Autos Total"/>
    <x v="34"/>
    <x v="1"/>
    <n v="60484867.902400002"/>
    <n v="60365438.393420011"/>
    <n v="299929338.30901009"/>
    <n v="286204877.29896003"/>
    <n v="288421232.45699012"/>
    <n v="276418493.85822004"/>
    <n v="44416496.991719998"/>
    <n v="47995470.177200004"/>
    <n v="11314830.52578"/>
    <n v="9690720.4485899974"/>
    <n v="28738766.654529996"/>
    <n v="28476953.155170001"/>
    <n v="46.194624208962082"/>
    <n v="43.793127444232915"/>
    <n v="-500683.55004999787"/>
    <n v="-2.3820842156721089"/>
    <n v="71.394970141753845"/>
    <n v="73.809572630996328"/>
    <n v="33.922590200938274"/>
    <n v="34.819124952219504"/>
    <n v="6.8409559357513601"/>
    <n v="7.1139124180705684"/>
    <n v="7.3439410329141781"/>
    <n v="7.6039475972764947"/>
    <m/>
    <m/>
    <m/>
    <n v="0"/>
    <m/>
    <n v="0"/>
    <m/>
    <n v="0"/>
    <m/>
    <n v="-717.86016705219447"/>
    <n v="24.257437750238825"/>
    <n v="-3.8325184915931851"/>
    <n v="43.98783775647312"/>
    <n v="40.162675280445129"/>
    <n v="-17.67870988683913"/>
    <n v="40.611638774730892"/>
    <n v="23.852302268462363"/>
    <m/>
    <n v="2025"/>
    <n v="1"/>
    <d v="2026-05-08T00:00:00"/>
    <n v="1.0458677359317625"/>
    <s v="46 Daños Sin Autos Total"/>
    <n v="-2.3820842156721089"/>
    <n v="-6.6632305113034374"/>
    <n v="-717.86016705219447"/>
    <n v="-690.76319674566071"/>
    <n v="0.16525538292864697"/>
    <n v="4.8808422674427206E-2"/>
    <m/>
    <m/>
    <m/>
    <m/>
    <n v="0.15659210693319661"/>
    <n v="4.951384716473986E-2"/>
    <x v="34"/>
    <x v="5"/>
  </r>
  <r>
    <n v="2026"/>
    <n v="3"/>
    <n v="5.0999999999999996"/>
    <x v="46"/>
    <s v="Responsabilidad Civil y Riesgos Profesionales"/>
    <n v="5.0999999999999996"/>
    <m/>
    <m/>
    <x v="5"/>
    <n v="3723967.4443899998"/>
    <n v="3355356.8584700003"/>
    <n v="10520019.951699998"/>
    <n v="9948996.1160400007"/>
    <n v="1911597.1135100001"/>
    <n v="989745.18330999999"/>
    <n v="8380064.1424199995"/>
    <n v="5605963.6228499999"/>
    <n v="35455860.883000001"/>
    <n v="34225193.414999902"/>
    <n v="145.54400000000001"/>
    <n v="139.161"/>
    <n v="0"/>
    <n v="36.205609999999979"/>
    <n v="497369.41401999991"/>
    <n v="178845.34681999998"/>
    <n v="1101833.81962"/>
    <n v="1099607.9987100002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39581245.538200006"/>
    <n v="38984293.846410006"/>
    <n v="299929338.30901009"/>
    <n v="286204877.29896003"/>
    <n v="288421232.45699012"/>
    <n v="276418493.85822004"/>
    <n v="6482889.0618800009"/>
    <n v="6624791.841479999"/>
    <n v="3138672.4045500001"/>
    <n v="1702809.9258199998"/>
    <n v="3723967.4443899998"/>
    <n v="3355356.8584700003"/>
    <n v="57.443022838186131"/>
    <n v="50.648487360176489"/>
    <n v="368610.58591999952"/>
    <n v="10.985734199613017"/>
    <n v="100"/>
    <n v="100"/>
    <n v="9.4084139944408403"/>
    <n v="8.6069453295458089"/>
    <n v="1.2416149301650792"/>
    <n v="1.2911557906699274"/>
    <n v="1.1723618724236857"/>
    <n v="1.2138684397112092"/>
    <m/>
    <m/>
    <m/>
    <n v="0"/>
    <m/>
    <n v="0"/>
    <m/>
    <n v="0"/>
    <m/>
    <n v="93.140330030913134"/>
    <n v="51.332272423319402"/>
    <n v="29.49746405696207"/>
    <n v="60.904639513790571"/>
    <n v="178.10028209488755"/>
    <n v="0.20241949063766196"/>
    <n v="45.140147739477854"/>
    <n v="16.264463975326802"/>
    <m/>
    <n v="2025"/>
    <n v="1"/>
    <d v="2026-05-08T00:00:00"/>
    <n v="1.0458677359317625"/>
    <s v="46 Responsabilidad Civil y Riesgos Profesionales"/>
    <n v="10.985734199613017"/>
    <n v="6.1183268080604138"/>
    <n v="93.14033003091312"/>
    <n v="84.669938076677155"/>
    <n v="2.9670750306739907E-2"/>
    <n v="9.4510764448981183E-2"/>
    <m/>
    <m/>
    <m/>
    <m/>
    <n v="3.0010249640075055E-2"/>
    <n v="6.9932971284969184E-2"/>
    <x v="35"/>
    <x v="5"/>
  </r>
  <r>
    <n v="2026"/>
    <n v="3"/>
    <n v="5.0999999999999996"/>
    <x v="46"/>
    <s v="RC General"/>
    <n v="5.0999999999999996"/>
    <m/>
    <m/>
    <x v="5"/>
    <n v="2143938.6144499998"/>
    <n v="3004844.5514400001"/>
    <n v="8119741.2631800007"/>
    <n v="8047383.3417600002"/>
    <n v="2060152.2731900003"/>
    <n v="464805.53576"/>
    <n v="7872721.8508199984"/>
    <n v="4414838.8106200006"/>
    <n v="35455860.883000001"/>
    <n v="34225193.414999902"/>
    <n v="145.54400000000001"/>
    <n v="139.161"/>
    <n v="0"/>
    <n v="-221.52857"/>
    <n v="305079.57428000006"/>
    <n v="-241010.36770000003"/>
    <n v="857403.37936999998"/>
    <n v="865630.99495999992"/>
    <n v="0"/>
    <n v="0"/>
    <n v="0"/>
    <n v="0"/>
    <n v="0"/>
    <n v="0"/>
    <s v="RC General"/>
    <s v="Daños Sin Autos"/>
    <s v="Responsabilidad Civil y Riesgos Profesionales"/>
    <x v="36"/>
    <x v="1"/>
    <n v="32536883.390949998"/>
    <n v="33717631.796410002"/>
    <n v="299929338.30901009"/>
    <n v="286204877.29896003"/>
    <n v="288421232.45699012"/>
    <n v="276418493.85822004"/>
    <n v="4191040.9426000006"/>
    <n v="5155326.3222199995"/>
    <n v="2776304.65221"/>
    <n v="1116237.2139900001"/>
    <n v="3629912.4089099998"/>
    <n v="3765136.9653300005"/>
    <n v="51.15527726436293"/>
    <n v="58.286214366078113"/>
    <n v="-860905.93699000031"/>
    <n v="-28.650598134184069"/>
    <n v="59.063094998862177"/>
    <n v="79.807044978950358"/>
    <n v="6.5892562255865217"/>
    <n v="8.9117900378754751"/>
    <n v="0.71481457150455574"/>
    <n v="0.74333591746568362"/>
    <n v="1.0498928529094353"/>
    <n v="1.0870634990802164"/>
    <m/>
    <m/>
    <m/>
    <n v="0"/>
    <m/>
    <n v="0"/>
    <m/>
    <n v="0"/>
    <m/>
    <n v="343.22885910157265"/>
    <n v="96.091943085716863"/>
    <n v="15.468538481874313"/>
    <n v="74.204834528879005"/>
    <n v="-226.58358940796722"/>
    <n v="-0.95047608483337376"/>
    <n v="35.581802173927215"/>
    <n v="-27.842160124030325"/>
    <m/>
    <n v="2025"/>
    <n v="1"/>
    <d v="2026-05-08T00:00:00"/>
    <n v="1.0458677359317625"/>
    <s v="47 RC General"/>
    <n v="-28.650598134184069"/>
    <n v="-31.779708452091391"/>
    <n v="343.22885910157265"/>
    <n v="323.79054623642304"/>
    <n v="2.2900984663647435E-2"/>
    <n v="5.3004996330567954E-2"/>
    <m/>
    <m/>
    <m/>
    <m/>
    <n v="2.3513039777981404E-2"/>
    <n v="7.1855294936702258E-2"/>
    <x v="36"/>
    <x v="5"/>
  </r>
  <r>
    <n v="2026"/>
    <n v="3"/>
    <n v="5.0999999999999996"/>
    <x v="46"/>
    <s v="RC Aviones y Barcos"/>
    <n v="5.0999999999999996"/>
    <m/>
    <m/>
    <x v="5"/>
    <n v="1279492.75874"/>
    <n v="739317.41356000002"/>
    <n v="2130444.6376100001"/>
    <n v="1782857.9052300001"/>
    <n v="59284.912550000001"/>
    <n v="34181.571109999997"/>
    <n v="304360.65366000001"/>
    <n v="80772.382999999973"/>
    <n v="35455860.883000001"/>
    <n v="34225193.414999902"/>
    <n v="145.54400000000001"/>
    <n v="139.161"/>
    <n v="0"/>
    <n v="0"/>
    <n v="5250.012740000001"/>
    <n v="6338.5614299999997"/>
    <n v="14951.122660000001"/>
    <n v="47119.015479999995"/>
    <n v="0"/>
    <n v="0"/>
    <n v="0"/>
    <n v="0"/>
    <n v="0"/>
    <n v="0"/>
    <s v="RC Aviones y Barcos"/>
    <s v="Daños Sin Autos"/>
    <s v="Responsabilidad Civil y Riesgos Profesionales"/>
    <x v="37"/>
    <x v="1"/>
    <n v="50041030.142789997"/>
    <n v="50361312.191590011"/>
    <n v="299929338.30901009"/>
    <n v="286204877.29896003"/>
    <n v="288421232.45699012"/>
    <n v="276418493.85822004"/>
    <n v="1338691.44667"/>
    <n v="839803.10813999991"/>
    <n v="83423.509590000016"/>
    <n v="390730.89138999995"/>
    <n v="3249047.01076"/>
    <n v="2633136.9870699998"/>
    <n v="95.577869114107145"/>
    <n v="88.034612684090192"/>
    <n v="540175.34517999995"/>
    <n v="73.064063590619256"/>
    <n v="39.380555421409788"/>
    <n v="28.077438325100928"/>
    <n v="2.5568873284363263"/>
    <n v="1.4680265096100116"/>
    <n v="0.42659806671589051"/>
    <n v="0.44361947552900782"/>
    <n v="0.25831754529736189"/>
    <n v="0.26746307862425772"/>
    <m/>
    <m/>
    <m/>
    <n v="0"/>
    <m/>
    <n v="0"/>
    <m/>
    <n v="0"/>
    <m/>
    <n v="73.441157397987155"/>
    <n v="4.6334699547953457"/>
    <n v="4.623395916702016"/>
    <n v="71.064994557728951"/>
    <n v="-17.173434414439349"/>
    <n v="-68.26945022578812"/>
    <n v="35.114505173887729"/>
    <n v="13.452236566127846"/>
    <m/>
    <n v="2025"/>
    <n v="1"/>
    <d v="2026-05-08T00:00:00"/>
    <n v="1.0458677359317625"/>
    <s v="48 RC Aviones y Barcos"/>
    <n v="73.064063590619256"/>
    <n v="65.47413945840546"/>
    <n v="73.441157397987155"/>
    <n v="65.834695381886505"/>
    <n v="6.0087234791455398E-3"/>
    <n v="0.34729042691856415"/>
    <m/>
    <m/>
    <m/>
    <m/>
    <n v="5.445848316150431E-3"/>
    <n v="0.22955063814610785"/>
    <x v="37"/>
    <x v="5"/>
  </r>
  <r>
    <n v="2026"/>
    <n v="3"/>
    <n v="5.0999999999999996"/>
    <x v="46"/>
    <s v="RC Viajero"/>
    <n v="5.0999999999999996"/>
    <m/>
    <m/>
    <x v="5"/>
    <n v="126203.70179999998"/>
    <n v="84676.880969999998"/>
    <n v="354567.65321000002"/>
    <n v="276168.01393999998"/>
    <n v="27799.521650000002"/>
    <n v="4645.1661099999974"/>
    <n v="67937.518050000013"/>
    <n v="45235.868719999999"/>
    <n v="35455860.883000001"/>
    <n v="34225193.414999902"/>
    <n v="145.54400000000001"/>
    <n v="139.161"/>
    <n v="0"/>
    <n v="0"/>
    <n v="23072.157370000001"/>
    <n v="-2423.299500000001"/>
    <n v="82481.591209999999"/>
    <n v="69429.459210000001"/>
    <n v="0"/>
    <n v="0"/>
    <n v="0"/>
    <n v="0"/>
    <n v="0"/>
    <n v="0"/>
    <s v="RC Viajero"/>
    <s v="Daños Sin Autos"/>
    <s v="Responsabilidad Civil y Riesgos Profesionales"/>
    <x v="38"/>
    <x v="1"/>
    <n v="82548347.950379997"/>
    <n v="84010233.842819989"/>
    <n v="299929338.30901009"/>
    <n v="286204877.29896003"/>
    <n v="288421232.45699012"/>
    <n v="276418493.85822004"/>
    <n v="149899.75170999998"/>
    <n v="99209.677110000004"/>
    <n v="32686.401400000002"/>
    <n v="7650.9299399999982"/>
    <n v="1276822.20456"/>
    <n v="1151381.0142600001"/>
    <n v="84.192068606062136"/>
    <n v="85.351432881001529"/>
    <n v="41526.820829999982"/>
    <n v="49.041509741853197"/>
    <n v="9.884203246879661"/>
    <n v="7.3543753042013087"/>
    <n v="0.15288458816384953"/>
    <n v="0.1007935308553328"/>
    <n v="4.2077811564394309E-2"/>
    <n v="4.3756730641812125E-2"/>
    <n v="2.9586106906748958E-2"/>
    <n v="3.0633580187811992E-2"/>
    <m/>
    <m/>
    <m/>
    <n v="0"/>
    <m/>
    <n v="0"/>
    <m/>
    <n v="0"/>
    <m/>
    <n v="498.46130346456039"/>
    <n v="22.02750097937302"/>
    <n v="5.4857548563293497"/>
    <n v="85.049196177343646"/>
    <n v="-1052.096815519501"/>
    <n v="18.799126694220437"/>
    <n v="27.972493051519535"/>
    <n v="-3.4903044436373349"/>
    <m/>
    <n v="2025"/>
    <n v="1"/>
    <d v="2026-05-08T00:00:00"/>
    <n v="1.0458677359317625"/>
    <s v="49 RC Viajero"/>
    <n v="49.041509741853197"/>
    <n v="42.505122417866978"/>
    <n v="498.46130346456039"/>
    <n v="472.21509269658452"/>
    <n v="1.0000255088433187E-3"/>
    <n v="0.20914320769414574"/>
    <m/>
    <m/>
    <m/>
    <m/>
    <n v="8.0691439955154088E-4"/>
    <n v="0.21603693300516286"/>
    <x v="38"/>
    <x v="5"/>
  </r>
  <r>
    <n v="2026"/>
    <n v="3"/>
    <n v="5.0999999999999996"/>
    <x v="46"/>
    <s v="RC Otros"/>
    <n v="5.0999999999999996"/>
    <m/>
    <m/>
    <x v="5"/>
    <n v="781070.18443000002"/>
    <n v="505169.95115999994"/>
    <n v="2387954.7332399995"/>
    <n v="2011750.5839499999"/>
    <n v="246692.54380000004"/>
    <n v="188406.61214000004"/>
    <n v="821116.48948999995"/>
    <n v="1219190.8790700003"/>
    <n v="35455860.883000001"/>
    <n v="34225193.414999902"/>
    <n v="145.54400000000001"/>
    <n v="139.161"/>
    <n v="0"/>
    <n v="0"/>
    <n v="232043.76337"/>
    <n v="213306.58468000003"/>
    <n v="351435.27472999995"/>
    <n v="284066.96198999998"/>
    <n v="0"/>
    <n v="0"/>
    <n v="0"/>
    <n v="0"/>
    <n v="0"/>
    <n v="0"/>
    <s v="RC Otros"/>
    <s v="Daños Sin Autos"/>
    <s v="Responsabilidad Civil y Riesgos Profesionales"/>
    <x v="39"/>
    <x v="1"/>
    <n v="30069223.81129"/>
    <n v="27372816.300310001"/>
    <n v="299929338.30901009"/>
    <n v="286204877.29896003"/>
    <n v="288421232.45699012"/>
    <n v="276418493.85822004"/>
    <n v="803256.92090000003"/>
    <n v="530452.73401000001"/>
    <n v="246257.84135000003"/>
    <n v="188190.89050000001"/>
    <n v="2538969.5382000003"/>
    <n v="1927882.5918200002"/>
    <n v="97.237902856144558"/>
    <n v="95.233735028779492"/>
    <n v="275900.23327000008"/>
    <n v="54.615329481981711"/>
    <n v="30.763275127110777"/>
    <n v="26.203356641293119"/>
    <n v="2.5975734835454385"/>
    <n v="1.8455169012122397"/>
    <n v="0.26041806674653545"/>
    <n v="0.27080883670604056"/>
    <n v="0.17650640894994823"/>
    <n v="0.18275548213467604"/>
    <m/>
    <m/>
    <m/>
    <n v="0"/>
    <m/>
    <n v="0"/>
    <m/>
    <n v="0"/>
    <m/>
    <n v="30.936245282458152"/>
    <n v="31.58391508440798"/>
    <n v="37.295688650397771"/>
    <n v="100.1765232926663"/>
    <n v="8.7841539060358862"/>
    <n v="23.715645166216671"/>
    <n v="66.027453717693589"/>
    <n v="75.090247449300023"/>
    <m/>
    <n v="2025"/>
    <n v="1"/>
    <d v="2026-05-08T00:00:00"/>
    <n v="1.0458677359317625"/>
    <s v="50 RC Otros"/>
    <n v="54.615329481981711"/>
    <n v="47.834495864082719"/>
    <n v="30.93624528245816"/>
    <n v="25.193885215138788"/>
    <n v="6.7350070588328339E-3"/>
    <n v="0.47420889728502663"/>
    <m/>
    <m/>
    <m/>
    <m/>
    <n v="5.8779816363822464E-3"/>
    <n v="0.34764489243663144"/>
    <x v="39"/>
    <x v="5"/>
  </r>
  <r>
    <n v="2026"/>
    <n v="3"/>
    <n v="5.0999999999999996"/>
    <x v="46"/>
    <s v="Maritimo y Transportes"/>
    <n v="5.0999999999999996"/>
    <m/>
    <m/>
    <x v="5"/>
    <n v="2854309.99181"/>
    <n v="3264361.9978299998"/>
    <n v="11248186.791340001"/>
    <n v="8898833.1282200012"/>
    <n v="510972.27906000003"/>
    <n v="-5052735.2006299961"/>
    <n v="5106742.5229600016"/>
    <n v="2212049.0319200009"/>
    <n v="35455860.883000001"/>
    <n v="34225193.414999902"/>
    <n v="145.54400000000001"/>
    <n v="139.161"/>
    <n v="1012.30817"/>
    <n v="-12.97443"/>
    <n v="57298.087200000002"/>
    <n v="153254.33762999999"/>
    <n v="338183.82829999999"/>
    <n v="304167.35079"/>
    <n v="0"/>
    <n v="0"/>
    <n v="0"/>
    <n v="0"/>
    <n v="0"/>
    <n v="0"/>
    <s v="Maritimo y Transportes"/>
    <s v="Daños Sin Autos"/>
    <s v="Maritimo y Transportes"/>
    <x v="40"/>
    <x v="1"/>
    <n v="44629172.502839997"/>
    <n v="44840599.075190008"/>
    <n v="299929338.30901009"/>
    <n v="286204877.29896003"/>
    <n v="288421232.45699012"/>
    <n v="276418493.85822004"/>
    <n v="5553467.0168199996"/>
    <n v="5878639.8858999992"/>
    <n v="1842826.2323599998"/>
    <n v="-3640818.3417299963"/>
    <n v="2854309.99181"/>
    <n v="3264361.9978299998"/>
    <n v="51.396901848251574"/>
    <n v="55.529205074452989"/>
    <n v="-410052.00601999974"/>
    <n v="-12.56147468609743"/>
    <n v="100"/>
    <n v="100"/>
    <n v="6.3956148674465449"/>
    <n v="7.2799250348021083"/>
    <n v="0.95166081714529449"/>
    <n v="0.98963240933922569"/>
    <n v="1.1405682630698695"/>
    <n v="1.1809492021558983"/>
    <m/>
    <m/>
    <m/>
    <n v="0"/>
    <m/>
    <n v="0"/>
    <m/>
    <n v="0"/>
    <m/>
    <n v="-110.11278562542304"/>
    <n v="17.901779432722996"/>
    <n v="-154.78476970350795"/>
    <n v="27.727643013070619"/>
    <n v="-62.612420577397266"/>
    <n v="11.183474301778462"/>
    <n v="16.942882067433267"/>
    <n v="50.384874389693536"/>
    <m/>
    <n v="2025"/>
    <n v="1"/>
    <d v="2026-05-08T00:00:00"/>
    <n v="1.0458677359317625"/>
    <s v="51 Maritimo y Transportes"/>
    <n v="-12.56147468609743"/>
    <n v="-16.396192071071329"/>
    <n v="-110.11278562542304"/>
    <n v="-109.66927774706959"/>
    <n v="3.1724478016364174E-2"/>
    <n v="5.4623086903561158E-2"/>
    <m/>
    <m/>
    <m/>
    <m/>
    <n v="2.6000826409705257E-2"/>
    <n v="6.4151240868869683E-2"/>
    <x v="40"/>
    <x v="5"/>
  </r>
  <r>
    <n v="2026"/>
    <n v="3"/>
    <n v="5.0999999999999996"/>
    <x v="46"/>
    <s v="MyT Carga"/>
    <n v="5.0999999999999996"/>
    <m/>
    <m/>
    <x v="5"/>
    <n v="2364240.5932899998"/>
    <n v="2601047.5235699997"/>
    <n v="5571120.8082499998"/>
    <n v="5635031.8794499999"/>
    <n v="479312.48264000006"/>
    <n v="666015.57193000009"/>
    <n v="2727333.4312199997"/>
    <n v="3231376.0313499998"/>
    <n v="35455860.883000001"/>
    <n v="34225193.414999902"/>
    <n v="145.54400000000001"/>
    <n v="139.161"/>
    <n v="9443.9673999999995"/>
    <n v="4189.8436000000002"/>
    <n v="124736.70663999999"/>
    <n v="204522.96855000002"/>
    <n v="326303.52016999997"/>
    <n v="298345.43297000002"/>
    <n v="0"/>
    <n v="0"/>
    <n v="0"/>
    <n v="0"/>
    <n v="0"/>
    <n v="0"/>
    <s v="MyT Carga"/>
    <s v="Daños Sin Autos"/>
    <s v="Maritimo y Transportes"/>
    <x v="41"/>
    <x v="1"/>
    <n v="37388097.964309998"/>
    <n v="39877141.439110003"/>
    <n v="299929338.30901009"/>
    <n v="286204877.29896003"/>
    <n v="288421232.45699012"/>
    <n v="276418493.85822004"/>
    <n v="4253228.7956100004"/>
    <n v="4504728.8811800005"/>
    <n v="1360448.89381"/>
    <n v="1468645.7502600003"/>
    <n v="2469670.0932400003"/>
    <n v="2625550.0803"/>
    <n v="55.5869600932418"/>
    <n v="57.74037888132932"/>
    <n v="-236806.93027999997"/>
    <n v="-9.1042907956936041"/>
    <n v="95.731029005105455"/>
    <n v="99.066764830964473"/>
    <n v="6.3235112830475115"/>
    <n v="6.5226529026450972"/>
    <n v="0.78826586509325691"/>
    <n v="0.81971794279832"/>
    <n v="0.90880614897873757"/>
    <n v="0.94098172928477175"/>
    <m/>
    <m/>
    <m/>
    <n v="0"/>
    <m/>
    <n v="0"/>
    <m/>
    <n v="0"/>
    <m/>
    <n v="-28.03284144677971"/>
    <n v="20.273422425803311"/>
    <n v="25.605667174272845"/>
    <n v="35.2319359309164"/>
    <n v="-39.010905462432"/>
    <n v="9.3710458114541595"/>
    <n v="38.227202260954392"/>
    <n v="68.552404678695282"/>
    <m/>
    <n v="2025"/>
    <n v="1"/>
    <d v="2026-05-08T00:00:00"/>
    <n v="1.0458677359317625"/>
    <s v="52 MyT Carga"/>
    <n v="-9.1042907956936041"/>
    <n v="-13.090626967923921"/>
    <n v="-28.032841446779717"/>
    <n v="-31.189044196774258"/>
    <n v="1.5712834689401607E-2"/>
    <n v="6.8876965432653148E-2"/>
    <m/>
    <m/>
    <m/>
    <m/>
    <n v="1.6567835093533295E-2"/>
    <n v="7.9577902387546737E-2"/>
    <x v="41"/>
    <x v="5"/>
  </r>
  <r>
    <n v="2026"/>
    <n v="3"/>
    <n v="5.0999999999999996"/>
    <x v="46"/>
    <s v="MyT Cascos"/>
    <n v="5.0999999999999996"/>
    <m/>
    <m/>
    <x v="5"/>
    <n v="1067400.5464699999"/>
    <n v="1046924.56415"/>
    <n v="7340893.9824900012"/>
    <n v="4813444.7691199994"/>
    <n v="193298.51309000002"/>
    <n v="-5349869.5584999993"/>
    <n v="2896493.9592100005"/>
    <n v="-210941.04216000019"/>
    <n v="35455860.883000001"/>
    <n v="34225193.414999902"/>
    <n v="145.54400000000001"/>
    <n v="139.161"/>
    <n v="0"/>
    <n v="0"/>
    <n v="-51187.241409999995"/>
    <n v="58058.111559999998"/>
    <n v="54609.460149999999"/>
    <n v="78986.592359999995"/>
    <n v="0"/>
    <n v="0"/>
    <n v="0"/>
    <n v="0"/>
    <n v="0"/>
    <n v="0"/>
    <s v="MyT Cascos"/>
    <s v="Daños Sin Autos"/>
    <s v="Maritimo y Transportes"/>
    <x v="42"/>
    <x v="1"/>
    <n v="50041030.142789997"/>
    <n v="50361312.191590011"/>
    <n v="299929338.30901009"/>
    <n v="286204877.29896003"/>
    <n v="288421232.45699012"/>
    <n v="276418493.85822004"/>
    <n v="1300238.2212100001"/>
    <n v="1373911.0047200001"/>
    <n v="482377.33854999993"/>
    <n v="-5109464.0919899987"/>
    <n v="2261511.11155"/>
    <n v="2428945.11412"/>
    <n v="82.092691097534285"/>
    <n v="76.200318692647841"/>
    <n v="20475.982319999952"/>
    <n v="1.9558221309502244"/>
    <n v="47.198554144552588"/>
    <n v="43.102026392609446"/>
    <n v="2.1330507054395502"/>
    <n v="2.0788270173882188"/>
    <n v="0.35588400670903436"/>
    <n v="0.37008390033461652"/>
    <n v="0.36579550077213308"/>
    <n v="0.37874620816325921"/>
    <m/>
    <m/>
    <m/>
    <n v="0"/>
    <m/>
    <n v="0"/>
    <m/>
    <n v="0"/>
    <m/>
    <n v="-103.61314441364055"/>
    <n v="18.109276197136818"/>
    <n v="-511.00812242795814"/>
    <n v="40.072055140700606"/>
    <n v="-188.16552938877572"/>
    <n v="-30.8623672469569"/>
    <n v="-93.733285898450674"/>
    <n v="73.503755289741434"/>
    <m/>
    <n v="2025"/>
    <n v="1"/>
    <d v="2026-05-08T00:00:00"/>
    <n v="1.0458677359317625"/>
    <s v="53 MyT Cascos"/>
    <n v="1.9558221309502244"/>
    <n v="-2.5155680511380498"/>
    <n v="-103.61314441364055"/>
    <n v="-103.45468579774248"/>
    <n v="2.0704317423610306E-2"/>
    <n v="0.16002270801124338"/>
    <m/>
    <m/>
    <m/>
    <m/>
    <n v="1.3917242986338904E-2"/>
    <n v="0.24373235520198527"/>
    <x v="42"/>
    <x v="5"/>
  </r>
  <r>
    <n v="2026"/>
    <n v="3"/>
    <n v="5.0999999999999996"/>
    <x v="46"/>
    <s v="Incendio"/>
    <n v="5.0999999999999996"/>
    <m/>
    <m/>
    <x v="5"/>
    <n v="5526801.9813000001"/>
    <n v="6410414.3715899996"/>
    <n v="13434329.529059999"/>
    <n v="13895559.957250001"/>
    <n v="1471287.7986900001"/>
    <n v="1877542.2290499993"/>
    <n v="5564811.0784000019"/>
    <n v="7837711.8372300006"/>
    <n v="35455860.883000001"/>
    <n v="34225193.414999902"/>
    <n v="145.54400000000001"/>
    <n v="139.161"/>
    <n v="-685.14756999999997"/>
    <n v="294.74172999999996"/>
    <n v="311029.29998000001"/>
    <n v="457272.30335000006"/>
    <n v="1387739.98"/>
    <n v="1571458.0173600002"/>
    <n v="0"/>
    <n v="0"/>
    <n v="0"/>
    <n v="0"/>
    <n v="0"/>
    <n v="0"/>
    <s v="Incendio"/>
    <s v="Daños Sin Autos"/>
    <s v="Incendio"/>
    <x v="43"/>
    <x v="1"/>
    <n v="60288155.511120006"/>
    <n v="60668642.807340011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52.692958191000436"/>
    <n v="54.484539931312483"/>
    <n v="-883612.39028999954"/>
    <n v="-13.784013623300828"/>
    <m/>
    <m/>
    <n v="9.1673097882063992"/>
    <n v="10.56627291292304"/>
    <n v="1.8427013550791311"/>
    <n v="1.9162257695865599"/>
    <n v="2.2397991369287169"/>
    <n v="2.3190974967391349"/>
    <m/>
    <m/>
    <m/>
    <n v="0"/>
    <m/>
    <n v="0"/>
    <m/>
    <n v="0"/>
    <m/>
    <n v="-21.637565540432945"/>
    <n v="26.620960976494541"/>
    <n v="29.288937036129621"/>
    <n v="57.906786200589458"/>
    <n v="-31.981600962624768"/>
    <n v="-11.690928763635744"/>
    <n v="22.412649665105132"/>
    <n v="29.098601317915136"/>
    <m/>
    <n v="2025"/>
    <n v="1"/>
    <d v="2026-05-08T00:00:00"/>
    <n v="1.0458677359317625"/>
    <s v="54 Incendio"/>
    <n v="-13.784013623300828"/>
    <n v="-17.565115153027033"/>
    <n v="-21.637565540432941"/>
    <n v="-25.074240492031201"/>
    <n v="3.789029287257089E-2"/>
    <n v="6.5638008873417808E-2"/>
    <m/>
    <m/>
    <m/>
    <m/>
    <n v="4.0600384017581571E-2"/>
    <n v="6.9565793723564889E-2"/>
    <x v="43"/>
    <x v="5"/>
  </r>
  <r>
    <n v="2026"/>
    <n v="3"/>
    <n v="5.0999999999999996"/>
    <x v="46"/>
    <s v="Riesgos Catastroficos"/>
    <n v="5.0999999999999996"/>
    <m/>
    <m/>
    <x v="5"/>
    <n v="7140793.5374000007"/>
    <n v="7442993.5320199998"/>
    <n v="15986897.634720001"/>
    <n v="18474536.662620001"/>
    <n v="972295.79985999991"/>
    <n v="676978.31146999996"/>
    <n v="6320930.4580199998"/>
    <n v="4553293.5308999987"/>
    <n v="35455860.883000001"/>
    <n v="34225193.414999902"/>
    <n v="145.54400000000001"/>
    <n v="139.161"/>
    <n v="-30.94482"/>
    <n v="4425.4920999999995"/>
    <n v="846988.89720999997"/>
    <n v="299918.66602"/>
    <n v="1571296.3898199999"/>
    <n v="1913113.4742599998"/>
    <n v="0"/>
    <n v="0"/>
    <n v="0"/>
    <n v="0"/>
    <n v="0"/>
    <n v="0"/>
    <s v="Riesgos Catastroficos"/>
    <s v="Daños Sin Autos"/>
    <s v="Riesgos Catastroficos"/>
    <x v="44"/>
    <x v="1"/>
    <n v="81139363.997639999"/>
    <n v="77464711.149430007"/>
    <n v="299929338.30901009"/>
    <n v="286204877.29896003"/>
    <n v="288421232.45699012"/>
    <n v="276418493.85822004"/>
    <n v="11411827.944420002"/>
    <n v="12882845.518050004"/>
    <n v="1673092.91444"/>
    <n v="528711.06807000004"/>
    <n v="7140793.5374000007"/>
    <n v="7442993.5320199998"/>
    <n v="62.573617234490527"/>
    <n v="57.774453024308251"/>
    <n v="-302199.99461999908"/>
    <n v="-4.0601942393195039"/>
    <n v="100"/>
    <n v="100"/>
    <n v="8.80065258782124"/>
    <n v="9.6082376369575684"/>
    <n v="2.3808252896030497"/>
    <n v="2.475821033205261"/>
    <n v="2.600582352845545"/>
    <n v="2.692653963970169"/>
    <m/>
    <m/>
    <m/>
    <n v="0"/>
    <m/>
    <n v="0"/>
    <m/>
    <n v="0"/>
    <m/>
    <n v="43.622887674014763"/>
    <n v="13.616074946959156"/>
    <n v="9.0955112154486937"/>
    <n v="58.113676261992687"/>
    <n v="182.40619646978513"/>
    <n v="-17.867057497580806"/>
    <n v="53.903827609953773"/>
    <n v="15.676993030223144"/>
    <m/>
    <n v="2025"/>
    <n v="1"/>
    <d v="2026-05-08T00:00:00"/>
    <n v="1.0458677359317625"/>
    <s v="55 Riesgos Catastroficos"/>
    <n v="-4.0601942393195039"/>
    <n v="-8.2677450842215485"/>
    <n v="43.622887674014777"/>
    <n v="37.324140271007863"/>
    <n v="4.5089576833220339E-2"/>
    <n v="0.12063045131730768"/>
    <m/>
    <m/>
    <m/>
    <m/>
    <n v="6.3258445828537804E-2"/>
    <n v="0.13151684516757361"/>
    <x v="44"/>
    <x v="5"/>
  </r>
  <r>
    <n v="2026"/>
    <n v="3"/>
    <n v="5.0999999999999996"/>
    <x v="46"/>
    <s v="Terremoto y Erupcion Volcanica"/>
    <n v="5.0999999999999996"/>
    <m/>
    <m/>
    <x v="5"/>
    <n v="2652444.3959499998"/>
    <n v="2574838.0403900002"/>
    <n v="5731594.4599699993"/>
    <n v="6217798.7382999994"/>
    <n v="399247.58790999994"/>
    <n v="60760.044579999994"/>
    <n v="1006645.6183000001"/>
    <n v="-226346.06143000006"/>
    <n v="35455860.883000001"/>
    <n v="34225193.414999902"/>
    <n v="145.54400000000001"/>
    <n v="139.161"/>
    <n v="-0.32261000000000001"/>
    <n v="4518.3422799999998"/>
    <n v="277537.53782999999"/>
    <n v="94969.605550000007"/>
    <n v="839186.87295999995"/>
    <n v="861943.94406999997"/>
    <n v="0"/>
    <n v="0"/>
    <n v="0"/>
    <n v="0"/>
    <n v="0"/>
    <n v="0"/>
    <s v="Terremoto y Erupcion Volcanica"/>
    <s v="Daños Sin Autos"/>
    <s v="Riesgos Catastroficos"/>
    <x v="45"/>
    <x v="1"/>
    <n v="81139363.997639999"/>
    <n v="77464711.149430007"/>
    <n v="299929338.30901009"/>
    <n v="286204877.29896003"/>
    <n v="288421232.45699012"/>
    <n v="276418493.85822004"/>
    <n v="4600656.5407699998"/>
    <n v="5084886.6188700013"/>
    <n v="666557.00630999985"/>
    <n v="163361.38342999999"/>
    <n v="7140793.5374000007"/>
    <n v="7442993.5320200007"/>
    <n v="57.653606011329572"/>
    <n v="50.637078727277476"/>
    <n v="77606.355559999589"/>
    <n v="3.0140286240390113"/>
    <n v="37.144952897150532"/>
    <n v="34.594119010220325"/>
    <n v="3.2689982583880597"/>
    <n v="3.3238851629138826"/>
    <n v="0.88435643238650075"/>
    <n v="0.91964255660184002"/>
    <n v="0.8996485541021757"/>
    <n v="0.93149991682925548"/>
    <m/>
    <m/>
    <m/>
    <n v="0"/>
    <m/>
    <n v="0"/>
    <m/>
    <n v="0"/>
    <m/>
    <n v="557.08903057885152"/>
    <n v="15.052062486950094"/>
    <n v="2.3597618035345214"/>
    <n v="59.896990674540952"/>
    <n v="192.23827583855848"/>
    <n v="-2.6402031439009543"/>
    <n v="33.072197239103964"/>
    <n v="11.01807213837648"/>
    <m/>
    <n v="2025"/>
    <n v="1"/>
    <d v="2026-05-08T00:00:00"/>
    <n v="1.0458677359317625"/>
    <s v="56 Terremoto y Erupcion Volcanica"/>
    <n v="3.0140286240390113"/>
    <n v="-1.5037704244084904"/>
    <n v="557.08903057885152"/>
    <n v="528.27163321321086"/>
    <n v="1.6165435889100421E-2"/>
    <n v="9.4297168679286281E-2"/>
    <m/>
    <m/>
    <m/>
    <m/>
    <n v="2.1846501208472487E-2"/>
    <n v="9.0642631535314308E-2"/>
    <x v="45"/>
    <x v="5"/>
  </r>
  <r>
    <n v="2026"/>
    <n v="3"/>
    <n v="5.0999999999999996"/>
    <x v="46"/>
    <s v="Huracan y Otros Riesgos Hidrometeorologicos"/>
    <n v="5.0999999999999996"/>
    <m/>
    <m/>
    <x v="5"/>
    <n v="4524695.9359200001"/>
    <n v="4872770.3265199997"/>
    <n v="10884646.400049999"/>
    <n v="12500418.28764"/>
    <n v="491754.96835999994"/>
    <n v="624800.51905"/>
    <n v="5619062.1614699997"/>
    <n v="4256643.1776399985"/>
    <n v="35455860.883000001"/>
    <n v="34225193.414999902"/>
    <n v="145.54400000000001"/>
    <n v="139.161"/>
    <n v="-30.622209999999999"/>
    <n v="-92.850179999999995"/>
    <n v="543666.51355999999"/>
    <n v="187836.75276999999"/>
    <n v="494038.79960000003"/>
    <n v="839368.93896000006"/>
    <n v="0"/>
    <n v="0"/>
    <n v="0"/>
    <n v="0"/>
    <n v="0"/>
    <n v="0"/>
    <s v="Huracan y Otros Riesgos Hidrometeorologicos"/>
    <s v="Daños Sin Autos"/>
    <s v="Riesgos Catastroficos"/>
    <x v="46"/>
    <x v="1"/>
    <n v="58560296.339419998"/>
    <n v="59596676.393629998"/>
    <n v="299929338.30901009"/>
    <n v="286204877.29896003"/>
    <n v="288421232.45699012"/>
    <n v="276418493.85822004"/>
    <n v="6811171.4036499998"/>
    <n v="7797958.8991800006"/>
    <n v="1006535.90813"/>
    <n v="364394.42252000014"/>
    <n v="6974805.6028000005"/>
    <n v="7185817.8637199998"/>
    <n v="66.430510521219404"/>
    <n v="62.487766215751648"/>
    <n v="-348074.39059999958"/>
    <n v="-7.1432546021225063"/>
    <n v="64.872000649073058"/>
    <n v="67.810935636454232"/>
    <n v="7.7265591514334444"/>
    <n v="8.1762450884607158"/>
    <n v="1.5085873097410407"/>
    <n v="1.5687804595297024"/>
    <n v="1.7025462223098549"/>
    <n v="1.7628235573193343"/>
    <m/>
    <m/>
    <m/>
    <n v="0"/>
    <m/>
    <n v="0"/>
    <m/>
    <n v="0"/>
    <m/>
    <n v="-21.294084533139291"/>
    <n v="10.868243420649041"/>
    <n v="12.822285418410342"/>
    <n v="48.856177349262232"/>
    <n v="189.43564320753671"/>
    <n v="-41.141639073262951"/>
    <n v="110.04530696782948"/>
    <n v="22.378330201583896"/>
    <m/>
    <n v="2025"/>
    <n v="1"/>
    <d v="2026-05-08T00:00:00"/>
    <n v="1.0458677359317625"/>
    <s v="57 Huracan y Otros Riesgos Hidrometeorologicos"/>
    <n v="-7.1432546021225063"/>
    <n v="-11.215594278609702"/>
    <n v="-21.294084533139291"/>
    <n v="-24.745823240505949"/>
    <n v="3.0699145723659057E-2"/>
    <n v="0.14317961742800323"/>
    <m/>
    <m/>
    <m/>
    <m/>
    <n v="4.0749673709331295E-2"/>
    <n v="0.16562987168528262"/>
    <x v="46"/>
    <x v="5"/>
  </r>
  <r>
    <n v="2026"/>
    <n v="3"/>
    <n v="5.0999999999999996"/>
    <x v="46"/>
    <s v="Otros Riesgos Catastroficos"/>
    <n v="5.0999999999999996"/>
    <m/>
    <m/>
    <x v="5"/>
    <n v="0"/>
    <n v="0"/>
    <n v="-0.15603"/>
    <n v="165.67907"/>
    <n v="0"/>
    <n v="955.26211999999998"/>
    <n v="-24123.210139999999"/>
    <n v="-20701.476339999997"/>
    <n v="35455860.883000001"/>
    <n v="34225193.414999902"/>
    <n v="145.54400000000001"/>
    <n v="139.161"/>
    <n v="0"/>
    <n v="0"/>
    <n v="-1.0000000000000001E-5"/>
    <n v="1062.2721100000001"/>
    <n v="0"/>
    <n v="2308.3892900000001"/>
    <n v="0"/>
    <n v="0"/>
    <n v="0"/>
    <n v="0"/>
    <n v="0"/>
    <n v="0"/>
    <s v="Otros Riesgos Catastroficos"/>
    <s v="Daños Sin Autos"/>
    <s v="Riesgos Catastroficos"/>
    <x v="47"/>
    <x v="1"/>
    <n v="10353040.386750001"/>
    <n v="11137066.054979999"/>
    <n v="299929338.30901009"/>
    <n v="286204877.29896003"/>
    <n v="288421232.45699012"/>
    <n v="276418493.85822004"/>
    <n v="0"/>
    <n v="0"/>
    <n v="0"/>
    <n v="955.26211999999998"/>
    <n v="3779281.5107400003"/>
    <n v="4479749.3078899998"/>
    <m/>
    <m/>
    <m/>
    <m/>
    <m/>
    <m/>
    <m/>
    <m/>
    <m/>
    <m/>
    <m/>
    <m/>
    <m/>
    <m/>
    <m/>
    <n v="0"/>
    <m/>
    <n v="0"/>
    <m/>
    <n v="0"/>
    <m/>
    <m/>
    <m/>
    <m/>
    <m/>
    <n v="-100.00000094137837"/>
    <m/>
    <m/>
    <n v="46.017892848567158"/>
    <m/>
    <n v="2025"/>
    <n v="1"/>
    <d v="2026-05-08T00:00:00"/>
    <n v="1.0458677359317625"/>
    <s v="58 Otros Riesgos Catastroficos"/>
    <m/>
    <m/>
    <n v="-100"/>
    <n v="-100"/>
    <n v="-4.4006828804659375E-10"/>
    <m/>
    <m/>
    <m/>
    <m/>
    <m/>
    <n v="4.8408512405188541E-7"/>
    <m/>
    <x v="47"/>
    <x v="5"/>
  </r>
  <r>
    <n v="2026"/>
    <n v="3"/>
    <n v="5.0999999999999996"/>
    <x v="46"/>
    <s v="Agricola y de Animales"/>
    <n v="5.0999999999999996"/>
    <m/>
    <m/>
    <x v="5"/>
    <n v="167565.73207"/>
    <n v="161647.23272"/>
    <n v="505429.42062999995"/>
    <n v="531169.11031000002"/>
    <n v="55469.286890000003"/>
    <n v="36011.488689999991"/>
    <n v="329483.92887000006"/>
    <n v="328186.14798999997"/>
    <n v="35455860.883000001"/>
    <n v="34225193.414999902"/>
    <n v="145.54400000000001"/>
    <n v="139.161"/>
    <n v="4959.0905199999997"/>
    <n v="-3980.4373900000001"/>
    <n v="26938.601729999998"/>
    <n v="21628.213250000001"/>
    <n v="106292.28594"/>
    <n v="178919.63537000003"/>
    <n v="0"/>
    <n v="0"/>
    <n v="0"/>
    <n v="0"/>
    <n v="0"/>
    <n v="0"/>
    <s v="Agricola y de Animales"/>
    <s v="Daños Sin Autos"/>
    <s v="Agricola y de Animales"/>
    <x v="48"/>
    <x v="1"/>
    <n v="19183183.600810003"/>
    <n v="19112171.46139"/>
    <n v="299929338.30901009"/>
    <n v="286204877.29896003"/>
    <n v="288421232.45699012"/>
    <n v="276418493.85822004"/>
    <n v="168077.99153999999"/>
    <n v="161647.23272"/>
    <n v="56611.31899"/>
    <n v="36131.574989999994"/>
    <n v="167565.73207"/>
    <n v="161647.23272"/>
    <n v="99.695225136077326"/>
    <n v="100"/>
    <n v="5918.4993499999982"/>
    <n v="3.6613675659092904"/>
    <n v="100"/>
    <n v="100"/>
    <n v="0.87350324928821832"/>
    <n v="0.8457816164246762"/>
    <n v="5.5868403209478952E-2"/>
    <n v="5.8097571611683503E-2"/>
    <n v="5.6479552076657558E-2"/>
    <n v="5.8479167028133702E-2"/>
    <m/>
    <m/>
    <m/>
    <n v="0"/>
    <m/>
    <n v="0"/>
    <m/>
    <n v="0"/>
    <m/>
    <n v="54.032196134683083"/>
    <n v="33.103001553341407"/>
    <n v="22.277825660262245"/>
    <n v="97.982678869924001"/>
    <n v="24.553061404644684"/>
    <n v="-40.592162665550383"/>
    <n v="25.343891602073864"/>
    <n v="12.088227882464411"/>
    <m/>
    <n v="2025"/>
    <n v="1"/>
    <d v="2026-05-08T00:00:00"/>
    <n v="1.0458677359317625"/>
    <s v="59 Agricola y de Animales"/>
    <n v="3.6613675659092904"/>
    <n v="-0.88482127851713022"/>
    <n v="54.032196134683083"/>
    <n v="47.276936502354161"/>
    <n v="1.4255172714543729E-3"/>
    <n v="0.40879248827049647"/>
    <m/>
    <m/>
    <m/>
    <m/>
    <n v="1.5519827860993303E-3"/>
    <n v="0.41202557183690708"/>
    <x v="48"/>
    <x v="5"/>
  </r>
  <r>
    <n v="2026"/>
    <n v="3"/>
    <n v="5.0999999999999996"/>
    <x v="46"/>
    <s v="AyA Agricola"/>
    <n v="5.0999999999999996"/>
    <m/>
    <m/>
    <x v="5"/>
    <n v="69291.064910000016"/>
    <n v="54036.03168"/>
    <n v="400646.80340999999"/>
    <n v="417592.29721000005"/>
    <n v="41979.965250000008"/>
    <n v="31000.588430000007"/>
    <n v="291468.40724999999"/>
    <n v="300653.92631999991"/>
    <n v="35455860.883000001"/>
    <n v="34225193.414999902"/>
    <n v="145.54400000000001"/>
    <n v="139.161"/>
    <n v="6113.7171699999999"/>
    <n v="-1647.2222899999999"/>
    <n v="17919.287390000001"/>
    <n v="20787.547769999997"/>
    <n v="85285.030280000006"/>
    <n v="130461.8431"/>
    <n v="0"/>
    <n v="0"/>
    <n v="0"/>
    <n v="0"/>
    <n v="0"/>
    <n v="0"/>
    <s v="AyA Agricola"/>
    <s v="Daños Sin Autos"/>
    <s v="Agricola y de Animales"/>
    <x v="49"/>
    <x v="1"/>
    <n v="19183183.600810003"/>
    <n v="19112171.46139"/>
    <n v="299929338.30901009"/>
    <n v="286204877.29896003"/>
    <n v="288421232.45699012"/>
    <n v="276418493.85822004"/>
    <n v="69803.324380000005"/>
    <n v="54036.03168"/>
    <n v="43121.997350000005"/>
    <n v="31120.674730000006"/>
    <n v="167565.73207"/>
    <n v="161647.23272"/>
    <n v="99.266138862941091"/>
    <n v="100"/>
    <n v="15255.033230000015"/>
    <n v="28.231224158613145"/>
    <n v="41.351572337626834"/>
    <n v="33.428367916201466"/>
    <n v="0.36120732800093841"/>
    <n v="0.28273099050603662"/>
    <n v="2.3102463167044722E-2"/>
    <n v="2.4024259351409859E-2"/>
    <n v="1.8880192465607695E-2"/>
    <n v="1.9548631108494512E-2"/>
    <m/>
    <m/>
    <m/>
    <n v="0"/>
    <m/>
    <n v="0"/>
    <m/>
    <n v="0"/>
    <m/>
    <n v="35.416672315080945"/>
    <n v="60.584961862725685"/>
    <n v="57.370216624315972"/>
    <n v="97.351625225680792"/>
    <n v="-13.797973727999747"/>
    <n v="-34.628372362769412"/>
    <n v="21.011058249225027"/>
    <n v="15.933814267874618"/>
    <m/>
    <n v="2025"/>
    <n v="1"/>
    <d v="2026-05-08T00:00:00"/>
    <n v="1.0458677359317625"/>
    <s v="60 AyA Agricola"/>
    <n v="28.231224158613145"/>
    <n v="22.60749591282887"/>
    <n v="35.416672315080952"/>
    <n v="29.477817952227365"/>
    <n v="1.1299875209125098E-3"/>
    <n v="0.39688885655435596"/>
    <m/>
    <m/>
    <m/>
    <m/>
    <n v="9.2126285390636093E-4"/>
    <n v="0.4763596878585234"/>
    <x v="49"/>
    <x v="5"/>
  </r>
  <r>
    <n v="2026"/>
    <n v="3"/>
    <n v="5.0999999999999996"/>
    <x v="46"/>
    <s v="AyA Otros"/>
    <n v="5.0999999999999996"/>
    <m/>
    <m/>
    <x v="5"/>
    <n v="0"/>
    <n v="3.5"/>
    <n v="87.405000000000001"/>
    <n v="90.905000000000001"/>
    <n v="-293.17885000000001"/>
    <n v="-315.63553999999999"/>
    <n v="-575.63874999999985"/>
    <n v="-94.99813000000006"/>
    <n v="35455860.883000001"/>
    <n v="34225193.414999902"/>
    <n v="145.54400000000001"/>
    <n v="139.161"/>
    <n v="-292.3535"/>
    <n v="-315.12202000000002"/>
    <n v="1551.0580499999999"/>
    <n v="-316.48437000000001"/>
    <n v="1515.0692599999998"/>
    <n v="3090.0706500000006"/>
    <n v="0"/>
    <n v="0"/>
    <n v="0"/>
    <n v="0"/>
    <n v="0"/>
    <n v="0"/>
    <s v="AyA Otros"/>
    <s v="Daños Sin Autos"/>
    <s v="Agricola y de Animales"/>
    <x v="50"/>
    <x v="1"/>
    <n v="8547199.3089700006"/>
    <n v="9488968.16818"/>
    <n v="299929338.30901009"/>
    <n v="286204877.29896003"/>
    <n v="288421232.45699012"/>
    <n v="276418493.85822004"/>
    <n v="0"/>
    <n v="3.5"/>
    <n v="-293.17885000000001"/>
    <n v="-315.63553999999999"/>
    <n v="156832.43054999999"/>
    <n v="140609.15177"/>
    <m/>
    <n v="100"/>
    <m/>
    <m/>
    <m/>
    <n v="2.4891694146090076E-3"/>
    <m/>
    <n v="3.6884937729444463E-5"/>
    <m/>
    <m/>
    <n v="1.2229001940955803E-6"/>
    <n v="1.2661960316574231E-6"/>
    <m/>
    <m/>
    <m/>
    <n v="0"/>
    <m/>
    <n v="0"/>
    <m/>
    <n v="0"/>
    <m/>
    <n v="-7.1147533005947228"/>
    <m/>
    <n v="-9018.1582857142857"/>
    <n v="100"/>
    <n v="-590.08993714286737"/>
    <n v="-50.969753393826146"/>
    <n v="102.37538909607342"/>
    <n v="-10.241978447968494"/>
    <m/>
    <n v="2025"/>
    <n v="1"/>
    <d v="2026-05-08T00:00:00"/>
    <n v="1.0458677359317625"/>
    <s v="61 AyA Otros"/>
    <m/>
    <n v="-100"/>
    <n v="-7.1147533005947245"/>
    <n v="-11.188342934535685"/>
    <n v="2.4651777681671811E-7"/>
    <m/>
    <m/>
    <m/>
    <m/>
    <m/>
    <n v="2.6560843323140727E-7"/>
    <n v="1"/>
    <x v="50"/>
    <x v="5"/>
  </r>
  <r>
    <n v="2026"/>
    <n v="3"/>
    <n v="5.0999999999999996"/>
    <x v="46"/>
    <s v="AyA Pecuario"/>
    <n v="5.0999999999999996"/>
    <m/>
    <m/>
    <x v="5"/>
    <n v="98274.667159999997"/>
    <n v="107607.70103999999"/>
    <n v="104695.21222000002"/>
    <n v="113485.90809999999"/>
    <n v="13782.500490000002"/>
    <n v="5326.5358000000006"/>
    <n v="38591.160369999998"/>
    <n v="27627.219799999999"/>
    <n v="35455860.883000001"/>
    <n v="34225193.414999902"/>
    <n v="145.54400000000001"/>
    <n v="139.161"/>
    <n v="-862.27314999999999"/>
    <n v="-2018.0930800000001"/>
    <n v="7468.2562900000003"/>
    <n v="1157.1498499999998"/>
    <n v="19492.186400000002"/>
    <n v="45367.721619999989"/>
    <n v="0"/>
    <n v="0"/>
    <n v="0"/>
    <n v="0"/>
    <n v="0"/>
    <n v="0"/>
    <s v="AyA Pecuario"/>
    <s v="Daños Sin Autos"/>
    <s v="Agricola y de Animales"/>
    <x v="51"/>
    <x v="1"/>
    <n v="17357976.609500002"/>
    <n v="17454199.278609999"/>
    <n v="299929338.30901009"/>
    <n v="286204877.29896003"/>
    <n v="288421232.45699012"/>
    <n v="276418493.85822004"/>
    <n v="98274.667159999997"/>
    <n v="107607.70103999999"/>
    <n v="13782.50049"/>
    <n v="5326.5358000000006"/>
    <n v="162735.93135"/>
    <n v="152444.82949"/>
    <n v="100"/>
    <n v="100"/>
    <n v="-9333.0338799999881"/>
    <n v="-8.6732025587376036"/>
    <n v="60.389040296600726"/>
    <n v="70.587963789915733"/>
    <n v="0.56616430227365544"/>
    <n v="0.61651468120839259"/>
    <n v="3.2765940042434237E-2"/>
    <n v="3.4073312260273658E-2"/>
    <n v="3.7598136710855767E-2"/>
    <n v="3.8929269723607524E-2"/>
    <m/>
    <m/>
    <m/>
    <n v="0"/>
    <m/>
    <n v="0"/>
    <m/>
    <n v="0"/>
    <m/>
    <n v="158.75167289779597"/>
    <n v="14.024469263844825"/>
    <n v="4.9499578083356859"/>
    <n v="100.00000000000003"/>
    <n v="545.40096427441972"/>
    <n v="-57.035121659256895"/>
    <n v="38.314102567785824"/>
    <n v="2.5506016363181874"/>
    <m/>
    <n v="2025"/>
    <n v="1"/>
    <d v="2026-05-08T00:00:00"/>
    <n v="1.0458677359317625"/>
    <s v="62 AyA Pecuario"/>
    <n v="-8.6732025587376036"/>
    <n v="-12.678444602845076"/>
    <n v="158.75167289779597"/>
    <n v="147.40381982170467"/>
    <n v="2.9528323276504663E-4"/>
    <n v="0.97207242281249795"/>
    <m/>
    <m/>
    <m/>
    <m/>
    <n v="3.315858780516414E-4"/>
    <n v="0.80070913500507501"/>
    <x v="51"/>
    <x v="5"/>
  </r>
  <r>
    <n v="2026"/>
    <n v="3"/>
    <n v="5.0999999999999996"/>
    <x v="46"/>
    <s v="Diversos"/>
    <n v="5.0999999999999996"/>
    <m/>
    <m/>
    <x v="5"/>
    <n v="4620133.6570100002"/>
    <n v="4489076.7546699997"/>
    <n v="15178931.88947"/>
    <n v="13547435.907579999"/>
    <n v="454884.71612"/>
    <n v="717143.34337000013"/>
    <n v="2261442.0536099998"/>
    <n v="3547718.1829000004"/>
    <n v="35455860.883000001"/>
    <n v="34225193.414999902"/>
    <n v="145.54400000000001"/>
    <n v="139.161"/>
    <n v="-264.21143999999998"/>
    <n v="-264.36571000000004"/>
    <n v="219170.24029000002"/>
    <n v="204267.60950000002"/>
    <n v="1905500.1673300001"/>
    <n v="2101603.08391"/>
    <n v="0"/>
    <n v="0"/>
    <n v="0"/>
    <n v="0"/>
    <n v="0"/>
    <n v="0"/>
    <s v="Diversos"/>
    <s v="Daños Sin Autos"/>
    <s v="Diversos"/>
    <x v="52"/>
    <x v="1"/>
    <n v="69000475.326089993"/>
    <n v="64159068.941959992"/>
    <n v="299929338.30901009"/>
    <n v="286204877.29896003"/>
    <n v="288421232.45699012"/>
    <n v="276418493.85822004"/>
    <n v="9670459.9122499991"/>
    <n v="9643676.3713200018"/>
    <n v="1771524.9683199998"/>
    <n v="2144854.7040200005"/>
    <n v="4620133.6570100002"/>
    <n v="4489076.7546699997"/>
    <n v="47.77573868185393"/>
    <n v="46.549433865495281"/>
    <n v="131056.9023400005"/>
    <n v="2.9194622748132337"/>
    <n v="100"/>
    <n v="100"/>
    <n v="6.6957997538070098"/>
    <n v="6.9967922363881847"/>
    <n v="1.540407378303881"/>
    <n v="1.6018701597147369"/>
    <n v="1.5684836670274003"/>
    <n v="1.624014620733925"/>
    <m/>
    <m/>
    <m/>
    <n v="0"/>
    <m/>
    <n v="0"/>
    <m/>
    <n v="0"/>
    <m/>
    <n v="-36.569903307976674"/>
    <n v="9.845704689296511"/>
    <n v="15.975296983370885"/>
    <n v="25.677578597798899"/>
    <n v="7.2956406678857277"/>
    <n v="-9.3311110019477894"/>
    <n v="11.501979587705986"/>
    <n v="9.7196093336503537"/>
    <m/>
    <n v="2025"/>
    <n v="1"/>
    <d v="2026-05-08T00:00:00"/>
    <n v="1.0458677359317625"/>
    <s v="63 Diversos"/>
    <n v="2.9194622748132337"/>
    <n v="-1.5941894573099402"/>
    <n v="-36.569903307976666"/>
    <n v="-39.351703362841064"/>
    <n v="4.2810783637601178E-2"/>
    <n v="4.9370489860046253E-2"/>
    <m/>
    <m/>
    <m/>
    <m/>
    <n v="3.8893099767746159E-2"/>
    <n v="4.8849598551337733E-2"/>
    <x v="52"/>
    <x v="5"/>
  </r>
  <r>
    <n v="2026"/>
    <n v="3"/>
    <n v="5.0999999999999996"/>
    <x v="46"/>
    <s v="Miscelaneos"/>
    <n v="5.0999999999999996"/>
    <m/>
    <m/>
    <x v="5"/>
    <n v="2665230.3646399998"/>
    <n v="2604601.0561899999"/>
    <n v="8829265.7588"/>
    <n v="8249075.2111099996"/>
    <n v="190554.7328"/>
    <n v="183515.58910999997"/>
    <n v="1038506.97136"/>
    <n v="796605.47519999987"/>
    <n v="35455860.883000001"/>
    <n v="34225193.414999902"/>
    <n v="145.54400000000001"/>
    <n v="139.161"/>
    <n v="0"/>
    <n v="0"/>
    <n v="155632.02699999997"/>
    <n v="180967.59193000002"/>
    <n v="2030028.3612899999"/>
    <n v="2030262.5320800003"/>
    <n v="0"/>
    <n v="0"/>
    <n v="0"/>
    <n v="0"/>
    <n v="0"/>
    <n v="0"/>
    <s v="Miscelaneos"/>
    <s v="Daños Sin Autos"/>
    <s v="Diversos"/>
    <x v="53"/>
    <x v="1"/>
    <n v="81608427.982069999"/>
    <n v="79441991.682970002"/>
    <n v="299929338.30901009"/>
    <n v="286204877.29896003"/>
    <n v="288421232.45699012"/>
    <n v="276418493.85822004"/>
    <n v="4681296.8725100001"/>
    <n v="4825169.1077200007"/>
    <n v="696171.22916999983"/>
    <n v="802925.30443000002"/>
    <n v="3648880.2160400003"/>
    <n v="3550294.2849900001"/>
    <n v="56.933589926565944"/>
    <n v="53.979477154961963"/>
    <n v="60629.308449999895"/>
    <n v="2.3277771582680851"/>
    <n v="73.042418682970066"/>
    <n v="73.362962253630087"/>
    <n v="3.2658763690749826"/>
    <n v="3.2786200358422648"/>
    <n v="0.88861942605097077"/>
    <n v="0.92407564517201191"/>
    <n v="0.91004775347322997"/>
    <n v="0.94226729182814595"/>
    <m/>
    <m/>
    <m/>
    <n v="0"/>
    <m/>
    <n v="0"/>
    <m/>
    <n v="0"/>
    <m/>
    <n v="3.8357197468280146"/>
    <n v="7.1496533781138556"/>
    <n v="7.0458233391967466"/>
    <n v="27.371819577661395"/>
    <n v="-14.0000563967277"/>
    <n v="-1.1534015246805751E-2"/>
    <n v="7.6664952060621561"/>
    <n v="8.9135069514679497"/>
    <m/>
    <n v="2025"/>
    <n v="1"/>
    <d v="2026-05-08T00:00:00"/>
    <n v="1.0458677359317625"/>
    <s v="64 Miscelaneos"/>
    <n v="2.3277771582680851"/>
    <n v="-2.159925540580562"/>
    <n v="3.8357197468280124"/>
    <n v="-0.71811551360184145"/>
    <n v="2.4902133353736623E-2"/>
    <n v="7.4490340731147797E-2"/>
    <m/>
    <m/>
    <m/>
    <m/>
    <n v="2.403429876125953E-2"/>
    <n v="7.6110797423747004E-2"/>
    <x v="53"/>
    <x v="5"/>
  </r>
  <r>
    <n v="2026"/>
    <n v="3"/>
    <n v="5.0999999999999996"/>
    <x v="46"/>
    <s v="Tecnicos"/>
    <n v="5.0999999999999996"/>
    <m/>
    <m/>
    <x v="5"/>
    <n v="3055072.8911800003"/>
    <n v="2833476.8288799999"/>
    <n v="10003495.21339"/>
    <n v="8844310.059080001"/>
    <n v="617096.00107"/>
    <n v="691852.77315000026"/>
    <n v="2374787.4458400002"/>
    <n v="3474332.0406800015"/>
    <n v="35455860.883000001"/>
    <n v="34225193.414999902"/>
    <n v="145.54400000000001"/>
    <n v="139.161"/>
    <n v="-264.21143999999998"/>
    <n v="-264.36571000000004"/>
    <n v="99259.07445"/>
    <n v="38342.299959999989"/>
    <n v="81464.968310000011"/>
    <n v="288302.48092"/>
    <n v="0"/>
    <n v="0"/>
    <n v="0"/>
    <n v="0"/>
    <n v="0"/>
    <n v="0"/>
    <s v="Tecnicos"/>
    <s v="Daños Sin Autos"/>
    <s v="Diversos"/>
    <x v="54"/>
    <x v="1"/>
    <n v="45952343.68344"/>
    <n v="44313753.652619995"/>
    <n v="299929338.30901009"/>
    <n v="286204877.29896003"/>
    <n v="288421232.45699012"/>
    <n v="276418493.85822004"/>
    <n v="4989163.0397400009"/>
    <n v="4818507.2636000002"/>
    <n v="1075353.7391499998"/>
    <n v="1341929.3995900003"/>
    <n v="4177287.3494299999"/>
    <n v="3986063.3342399998"/>
    <n v="61.234176290603017"/>
    <n v="58.804037721073279"/>
    <n v="221596.06230000034"/>
    <n v="7.8206414127477197"/>
    <n v="73.135330074836048"/>
    <n v="71.084591269301626"/>
    <n v="6.6483505438286645"/>
    <n v="6.3941250635004012"/>
    <n v="1.0185975498110262"/>
    <n v="1.0592399405392521"/>
    <n v="0.99001696114362336"/>
    <n v="1.0250677475774617"/>
    <m/>
    <m/>
    <m/>
    <n v="0"/>
    <m/>
    <n v="0"/>
    <m/>
    <n v="0"/>
    <m/>
    <n v="-10.805300633490745"/>
    <n v="20.199059827723161"/>
    <n v="24.417096554252456"/>
    <n v="57.385395949594773"/>
    <n v="158.87616171578256"/>
    <n v="-71.743230217777622"/>
    <n v="121.84264783886955"/>
    <n v="13.299330563388198"/>
    <m/>
    <n v="2025"/>
    <n v="1"/>
    <d v="2026-05-08T00:00:00"/>
    <n v="1.0458677359317625"/>
    <s v="65 Tecnicos"/>
    <n v="7.8206414127477197"/>
    <n v="3.0920428161888247"/>
    <n v="-10.805300633490745"/>
    <n v="-14.717037057228094"/>
    <n v="2.8213939710560996E-2"/>
    <n v="0.10752515371175758"/>
    <m/>
    <m/>
    <m/>
    <m/>
    <n v="2.5841519584236437E-2"/>
    <n v="9.5916581745668708E-2"/>
    <x v="54"/>
    <x v="5"/>
  </r>
  <r>
    <n v="2026"/>
    <n v="3"/>
    <n v="5.0999999999999996"/>
    <x v="46"/>
    <s v="Credito"/>
    <n v="5.0999999999999996"/>
    <m/>
    <m/>
    <x v="5"/>
    <n v="481212.63975999999"/>
    <n v="862800.46577999997"/>
    <n v="2019749.8524800001"/>
    <n v="2120475.0170499999"/>
    <n v="231353.01849000002"/>
    <n v="205317.67123000004"/>
    <n v="1440776.95897"/>
    <n v="927508.46711000032"/>
    <n v="35455860.883000001"/>
    <n v="34225193.414999902"/>
    <n v="145.54400000000001"/>
    <n v="139.161"/>
    <n v="-485.46049999999968"/>
    <n v="392.56925999999993"/>
    <n v="51088.241650000004"/>
    <n v="-17446.497470000002"/>
    <n v="39845.541339999996"/>
    <n v="62620.113590000008"/>
    <n v="0"/>
    <n v="0"/>
    <n v="0"/>
    <n v="0"/>
    <n v="0"/>
    <n v="0"/>
    <s v="Credito"/>
    <s v="Daños Sin Autos"/>
    <s v="Credito"/>
    <x v="55"/>
    <x v="1"/>
    <n v="3472528.4322599997"/>
    <n v="4220550.1529399995"/>
    <n v="299929338.30901009"/>
    <n v="286204877.29896003"/>
    <n v="288421232.45699012"/>
    <n v="276418493.85822004"/>
    <n v="481212.63976000005"/>
    <n v="862800.46577999997"/>
    <n v="231353.01848999999"/>
    <n v="205317.67123000004"/>
    <n v="481212.63975999999"/>
    <n v="862800.46577999997"/>
    <n v="99.999999999999986"/>
    <n v="100"/>
    <n v="-381587.82601999998"/>
    <n v="-44.226659715005148"/>
    <n v="100"/>
    <n v="100"/>
    <n v="13.857701935267263"/>
    <n v="20.442843575238182"/>
    <n v="0.16044200359760005"/>
    <n v="0.1668436944328498"/>
    <n v="0.30146253059089118"/>
    <n v="0.31213557882366061"/>
    <m/>
    <m/>
    <m/>
    <n v="0"/>
    <m/>
    <n v="0"/>
    <m/>
    <n v="0"/>
    <m/>
    <n v="12.680519462367545"/>
    <n v="48.07708679584664"/>
    <n v="23.796657439722882"/>
    <n v="100.00000000000003"/>
    <n v="-392.8280690026661"/>
    <n v="-36.369420213950157"/>
    <n v="128.21570477375778"/>
    <n v="-27.860852479811033"/>
    <m/>
    <n v="2025"/>
    <n v="1"/>
    <d v="2026-05-08T00:00:00"/>
    <n v="1.0458677359317625"/>
    <s v="66 Credito"/>
    <n v="-44.226659715005148"/>
    <n v="-46.672663885834048"/>
    <n v="12.680519462367554"/>
    <n v="7.7387853082403328"/>
    <n v="5.6965190018793428E-3"/>
    <n v="0.3531793792169699"/>
    <m/>
    <m/>
    <m/>
    <m/>
    <n v="6.1956553213243721E-3"/>
    <n v="0.27328833550254417"/>
    <x v="55"/>
    <x v="5"/>
  </r>
  <r>
    <n v="2026"/>
    <n v="3"/>
    <n v="5.0999999999999996"/>
    <x v="46"/>
    <s v="Credito a la Vivienda"/>
    <n v="5.0999999999999996"/>
    <m/>
    <m/>
    <x v="5"/>
    <n v="159870.63198999999"/>
    <n v="175503.10756999999"/>
    <n v="632119.2779799999"/>
    <n v="644264.00759000005"/>
    <n v="59931.684230000006"/>
    <n v="92325.086949999997"/>
    <n v="338194.49294000003"/>
    <n v="254290.97745000001"/>
    <n v="35455860.883000001"/>
    <n v="34225193.414999902"/>
    <n v="145.54400000000001"/>
    <n v="139.161"/>
    <n v="0"/>
    <n v="0"/>
    <n v="59733.754959999998"/>
    <n v="87088.458600000013"/>
    <n v="211141.13045"/>
    <n v="211923.25660000002"/>
    <n v="0"/>
    <n v="0"/>
    <n v="0"/>
    <n v="0"/>
    <n v="0"/>
    <n v="0"/>
    <s v="Credito a la Vivienda"/>
    <s v="Daños Sin Autos"/>
    <s v="Credito a la Vivienda"/>
    <x v="56"/>
    <x v="1"/>
    <n v="159870.63198999999"/>
    <n v="175503.10756999999"/>
    <n v="299929338.30901009"/>
    <n v="286204877.29896003"/>
    <n v="288421232.45699012"/>
    <n v="276418493.85822004"/>
    <n v="159870.63198999999"/>
    <n v="175503.10756999999"/>
    <n v="59931.684230000006"/>
    <n v="92325.086949999997"/>
    <n v="159870.63198999999"/>
    <n v="175503.10756999999"/>
    <n v="100"/>
    <n v="100"/>
    <n v="-15632.475579999998"/>
    <n v="-8.9072357728850697"/>
    <n v="100"/>
    <n v="100"/>
    <n v="100"/>
    <n v="100"/>
    <n v="5.3302765541825413E-2"/>
    <n v="5.542956412331404E-2"/>
    <n v="6.1320795517637292E-2"/>
    <n v="6.3491810956765676E-2"/>
    <m/>
    <m/>
    <m/>
    <n v="0"/>
    <m/>
    <n v="0"/>
    <m/>
    <n v="0"/>
    <m/>
    <n v="-35.086241226659354"/>
    <n v="37.487613255790954"/>
    <n v="52.605955659888146"/>
    <n v="100"/>
    <n v="-31.410251231613838"/>
    <n v="-0.36906102829302734"/>
    <n v="28.290913680669838"/>
    <n v="41.094337637693698"/>
    <m/>
    <n v="2025"/>
    <n v="1"/>
    <d v="2026-05-08T00:00:00"/>
    <n v="1.0458677359317625"/>
    <s v="67 Credito a la Vivienda"/>
    <n v="-8.9072357728850697"/>
    <n v="-12.902214020436844"/>
    <n v="-35.086241226659347"/>
    <n v="-37.933108993453132"/>
    <n v="1.7828343812209668E-3"/>
    <n v="0.60380997559037342"/>
    <m/>
    <m/>
    <m/>
    <m/>
    <n v="1.8824261992560075E-3"/>
    <n v="0.636855995618545"/>
    <x v="56"/>
    <x v="5"/>
  </r>
  <r>
    <n v="2026"/>
    <n v="3"/>
    <n v="48"/>
    <x v="14"/>
    <s v="Total General"/>
    <n v="36"/>
    <s v="76a50887d8f1c2e9301755428990ad81479ee21c25b43215cf524541e0503269"/>
    <s v="776dae374cac039d62ec9a353119108ad2c4887d941bedca3f0ebe3c3de89ab1"/>
    <x v="6"/>
    <n v="19464505.3893"/>
    <n v="18106734.740540002"/>
    <n v="66565979.823960006"/>
    <n v="62907786.692710012"/>
    <n v="10881427.755690001"/>
    <n v="9550227.2013799958"/>
    <n v="48745221.334659994"/>
    <n v="40395262.270319998"/>
    <n v="35255452.915749952"/>
    <n v="34225193.414999902"/>
    <n v="145.54400000000001"/>
    <n v="139.161"/>
    <n v="-48762.972309999997"/>
    <n v="88593.41995000001"/>
    <n v="10316815.007850001"/>
    <n v="9040996.05638"/>
    <n v="15431771.564129999"/>
    <n v="13608087.74574"/>
    <n v="305625.80121999996"/>
    <n v="258562.38144"/>
    <n v="1605624.1384100001"/>
    <n v="1682383.7117100002"/>
    <n v="4038.21081"/>
    <n v="11869.87635"/>
    <s v="Total General"/>
    <s v="Totales"/>
    <s v="Total General"/>
    <x v="0"/>
    <x v="1"/>
    <n v="19464505.3893"/>
    <n v="18106734.740540002"/>
    <n v="299929338.30901009"/>
    <n v="286204877.29896003"/>
    <n v="288421232.45699012"/>
    <n v="276418493.85822004"/>
    <n v="299929338.30901009"/>
    <n v="286204877.29896003"/>
    <n v="142306587.69164005"/>
    <n v="131621014.33455998"/>
    <n v="19464505.3893"/>
    <n v="18106734.740540002"/>
    <n v="6.4896970396561144"/>
    <n v="6.3264941224695876"/>
    <n v="1357770.6487599984"/>
    <n v="7.4987051404692195"/>
    <n v="100"/>
    <n v="100"/>
    <n v="100"/>
    <n v="100"/>
    <n v="6.4896970396561144"/>
    <n v="6.7486381718456112"/>
    <n v="6.3264941224695876"/>
    <n v="6.5504787642129569"/>
    <n v="0.10189926832203423"/>
    <n v="0.53533413818816344"/>
    <n v="1.3463873967005946E-3"/>
    <n v="47063.419779999967"/>
    <n v="18.201959433499848"/>
    <n v="-76759.573300000047"/>
    <n v="-4.5625485295492147"/>
    <n v="-7831.66554"/>
    <n v="-65.979335496616187"/>
    <n v="13.938941202546973"/>
    <n v="55.903952029891926"/>
    <n v="52.744060915619158"/>
    <n v="7.6464680463483852"/>
    <n v="14.111486649412797"/>
    <n v="13.401470158515849"/>
    <n v="66.854378740485416"/>
    <n v="66.438402112819091"/>
    <s v="Medianas"/>
    <n v="2025"/>
    <n v="1"/>
    <d v="2026-05-08T00:00:00"/>
    <n v="1.0458677359317625"/>
    <s v="10 Total General"/>
    <n v="7.4987051404692195"/>
    <n v="2.7842254304735157"/>
    <n v="13.938941202546976"/>
    <n v="8.9420175114579763"/>
    <n v="0.18881045148684633"/>
    <n v="4.2116167666521338E-3"/>
    <n v="61864939.23432"/>
    <n v="65021191.822400004"/>
    <n v="0.17547622883234207"/>
    <n v="0.18405172121342392"/>
    <n v="0.17806942773588846"/>
    <n v="4.0024527881642241E-3"/>
    <x v="0"/>
    <x v="6"/>
  </r>
  <r>
    <n v="2026"/>
    <n v="3"/>
    <n v="48"/>
    <x v="14"/>
    <s v="Total General Sin Pensiones"/>
    <n v="36"/>
    <s v="76a50887d8f1c2e9301755428990ad81479ee21c25b43215cf524541e0503269"/>
    <s v="776dae374cac039d62ec9a353119108ad2c4887d941bedca3f0ebe3c3de89ab1"/>
    <x v="6"/>
    <n v="19464505.3893"/>
    <n v="18106734.740540002"/>
    <n v="66565979.823959999"/>
    <n v="62907786.692709997"/>
    <n v="10881427.755690001"/>
    <n v="9550227.2013799958"/>
    <n v="48745221.334659994"/>
    <n v="40395262.270319998"/>
    <n v="35255452.915749952"/>
    <n v="34225193.414999902"/>
    <n v="145.54400000000001"/>
    <n v="139.161"/>
    <n v="-48762.972309999997"/>
    <n v="88593.41995000001"/>
    <n v="10316815.007850001"/>
    <n v="9040996.05638"/>
    <n v="15431771.564129999"/>
    <n v="13608087.74574"/>
    <n v="305625.80121999996"/>
    <n v="258562.38144"/>
    <n v="1605624.1384100001"/>
    <n v="1682383.7117100002"/>
    <n v="4038.21081"/>
    <n v="11869.87635"/>
    <s v="Total General Sin Pensiones"/>
    <s v="Totales"/>
    <s v="Total General Sin Pensiones"/>
    <x v="1"/>
    <x v="1"/>
    <n v="19464505.3893"/>
    <n v="18106734.740540002"/>
    <n v="299929338.30901009"/>
    <n v="286204877.29896003"/>
    <n v="288421232.45699012"/>
    <n v="276418493.85822004"/>
    <n v="288421232.45699012"/>
    <n v="276418493.85822004"/>
    <n v="133101313.88157998"/>
    <n v="123282522.02188997"/>
    <n v="19464505.3893"/>
    <n v="18106734.740540002"/>
    <n v="6.7486381718456112"/>
    <n v="6.5504787642129569"/>
    <n v="1357770.6487599984"/>
    <n v="7.4987051404692195"/>
    <n v="100"/>
    <n v="100"/>
    <n v="100"/>
    <n v="100"/>
    <n v="6.4896970396561144"/>
    <n v="6.7486381718456112"/>
    <n v="6.3264941224695876"/>
    <n v="6.5504787642129569"/>
    <n v="0.10596508399067861"/>
    <n v="0.55669415345468143"/>
    <n v="1.4001087144658066E-3"/>
    <n v="47063.419779999967"/>
    <n v="18.201959433499848"/>
    <n v="-76759.573300000047"/>
    <n v="-4.5625485295492147"/>
    <n v="-7831.66554"/>
    <n v="-65.979335496616187"/>
    <n v="13.938941202546973"/>
    <n v="55.903952029891926"/>
    <n v="52.744060915619158"/>
    <n v="8.1752970262721743"/>
    <n v="14.111486649412797"/>
    <n v="13.401470158515849"/>
    <n v="66.854378740485416"/>
    <n v="66.438402112819091"/>
    <s v="Medianas"/>
    <n v="2025"/>
    <n v="1"/>
    <d v="2026-05-08T00:00:00"/>
    <n v="1.0458677359317625"/>
    <s v="11 Total General Sin Pensiones"/>
    <n v="7.4987051404692195"/>
    <n v="2.7842254304735157"/>
    <n v="13.938941202546976"/>
    <n v="8.9420175114579763"/>
    <n v="0.1888104514868463"/>
    <n v="4.5544117174491673E-3"/>
    <m/>
    <m/>
    <m/>
    <m/>
    <n v="0.17806942773588846"/>
    <n v="4.2908772040404905E-3"/>
    <x v="1"/>
    <x v="6"/>
  </r>
  <r>
    <n v="2026"/>
    <n v="3"/>
    <n v="38"/>
    <x v="33"/>
    <s v="Vida Total"/>
    <n v="26"/>
    <s v="5f9c4ab08cac7457e9111a30e4664920607ea2c115a1433d7be98e97e64244ca"/>
    <s v="776dae374cac039d62ec9a353119108ad2c4887d941bedca3f0ebe3c3de89ab1"/>
    <x v="6"/>
    <n v="7146719.3170200009"/>
    <n v="6945764.6465400001"/>
    <n v="30143166.19726"/>
    <n v="28692130.892999999"/>
    <n v="4611407.3021"/>
    <n v="4773805.0462100003"/>
    <n v="18728981.020689998"/>
    <n v="18201836.74588"/>
    <n v="35255452.915749952"/>
    <n v="34225193.414999902"/>
    <n v="145.54400000000001"/>
    <n v="139.161"/>
    <n v="12965.765140000001"/>
    <n v="-5775.0440399999998"/>
    <n v="4578110.6352500003"/>
    <n v="4727340.6593300002"/>
    <n v="5101084.0103199994"/>
    <n v="5553894.0086099999"/>
    <n v="668913.36921999999"/>
    <n v="622301.98741000006"/>
    <n v="4715111.0452399999"/>
    <n v="4741826.2334599998"/>
    <n v="1762694.9025599998"/>
    <n v="1581636.42567"/>
    <s v="Vida Total"/>
    <s v="Totales"/>
    <s v="Vida Total"/>
    <x v="2"/>
    <x v="1"/>
    <n v="12322993.422950001"/>
    <n v="11775468.25543"/>
    <n v="299929338.30901009"/>
    <n v="286204877.29896003"/>
    <n v="288421232.45699012"/>
    <n v="276418493.85822004"/>
    <n v="121198789.86534001"/>
    <n v="116547964.87996998"/>
    <n v="53724409.366050005"/>
    <n v="55147073.013400003"/>
    <n v="7146719.3170200009"/>
    <n v="6945764.6465400001"/>
    <n v="5.896691976017653"/>
    <n v="5.9595760884312998"/>
    <n v="200954.67048000079"/>
    <n v="2.8931972317850718"/>
    <n v="100"/>
    <n v="100"/>
    <n v="57.994994168463556"/>
    <n v="58.985039880151788"/>
    <n v="2.3828010148366698"/>
    <n v="2.4778755905516534"/>
    <n v="2.4268505526845678"/>
    <n v="2.5127713235072493"/>
    <n v="0.55191423112657112"/>
    <n v="3.8903944919572253"/>
    <n v="1.4543832529338554"/>
    <n v="46611.381809999933"/>
    <n v="7.4901547404653046"/>
    <n v="-26715.188219999894"/>
    <n v="-0.56339450044559092"/>
    <n v="181058.47688999982"/>
    <n v="11.447540910882935"/>
    <n v="-3.4018511970640763"/>
    <n v="64.52481338000608"/>
    <n v="68.729726518851294"/>
    <n v="8.583449043953717"/>
    <n v="-3.1567436077507116"/>
    <n v="-8.1530183613159668"/>
    <n v="89.747799212638483"/>
    <n v="85.117588704454491"/>
    <s v="Medianas"/>
    <n v="2025"/>
    <n v="1"/>
    <d v="2026-05-08T00:00:00"/>
    <n v="1.0458677359317625"/>
    <s v="12 Vida Total"/>
    <n v="2.8931972317850718"/>
    <n v="-1.6193026165802722"/>
    <n v="-3.401851197064079"/>
    <n v="-7.638274435460306"/>
    <n v="8.5499302105955646E-2"/>
    <n v="3.4770976260030976E-3"/>
    <m/>
    <m/>
    <m/>
    <m/>
    <n v="8.1217152871661757E-2"/>
    <n v="3.5516547153802108E-3"/>
    <x v="2"/>
    <x v="6"/>
  </r>
  <r>
    <n v="2026"/>
    <n v="3"/>
    <n v="38"/>
    <x v="33"/>
    <s v="Vida Individual"/>
    <n v="26"/>
    <s v="5f9c4ab08cac7457e9111a30e4664920607ea2c115a1433d7be98e97e64244ca"/>
    <s v="776dae374cac039d62ec9a353119108ad2c4887d941bedca3f0ebe3c3de89ab1"/>
    <x v="6"/>
    <n v="6914489.5658299997"/>
    <n v="6668396.3974200003"/>
    <n v="29657084.123779997"/>
    <n v="28007697.135810003"/>
    <n v="4528190.6440200005"/>
    <n v="4695300.2349700006"/>
    <n v="18477646.356739998"/>
    <n v="17813159.156709999"/>
    <n v="35255452.915749952"/>
    <n v="34225193.414999902"/>
    <n v="145.54400000000001"/>
    <n v="139.161"/>
    <n v="0"/>
    <n v="0"/>
    <n v="4515841.6150200004"/>
    <n v="4673192.8391899997"/>
    <n v="4977767.2438999992"/>
    <n v="5407414.2388399998"/>
    <n v="638951.17570999998"/>
    <n v="617002.9682"/>
    <n v="4512843.4875600003"/>
    <n v="4469757.0035499996"/>
    <n v="1762694.9025599998"/>
    <n v="1581636.42567"/>
    <s v="Vida Individual"/>
    <s v="Vida"/>
    <s v="Vida"/>
    <x v="3"/>
    <x v="1"/>
    <n v="12322993.422950001"/>
    <n v="11775468.25543"/>
    <n v="299929338.30901009"/>
    <n v="286204877.29896003"/>
    <n v="288421232.45699012"/>
    <n v="276418493.85822004"/>
    <n v="85473069.007720008"/>
    <n v="77996017.203430012"/>
    <n v="38897096.515840001"/>
    <n v="40640024.39702002"/>
    <n v="7146719.3170200009"/>
    <n v="6945764.6465400001"/>
    <n v="8.0896704027387578"/>
    <n v="8.5496627090937487"/>
    <n v="246093.16840999946"/>
    <n v="3.6904400060142395"/>
    <n v="96.750540480344"/>
    <n v="96.006656383639935"/>
    <n v="56.110470309532467"/>
    <n v="56.629564555490305"/>
    <n v="2.3053728604255994"/>
    <n v="2.3973580262892402"/>
    <n v="2.3299380710603392"/>
    <n v="2.4124277302662462"/>
    <n v="0.74754678067344149"/>
    <n v="5.2798425749195879"/>
    <n v="2.0622810471457291"/>
    <n v="21948.207509999978"/>
    <n v="3.5572288370070648"/>
    <n v="43086.484010000713"/>
    <n v="0.96395584761721498"/>
    <n v="181058.47688999982"/>
    <n v="11.447540910882935"/>
    <n v="-3.5590821158866248"/>
    <n v="65.48842978080981"/>
    <n v="70.411234652856123"/>
    <n v="11.641461830386216"/>
    <n v="-3.3671031687464659"/>
    <n v="-7.9455165808079204"/>
    <n v="90.720224424995664"/>
    <n v="86.42195017396142"/>
    <s v="Medianas"/>
    <n v="2025"/>
    <n v="1"/>
    <d v="2026-05-08T00:00:00"/>
    <n v="1.0458677359317625"/>
    <s v="13 Vida Individual"/>
    <n v="3.6904400060142395"/>
    <n v="-0.85702384380704888"/>
    <n v="-3.5590821158866275"/>
    <n v="-7.7886098109774249"/>
    <n v="8.4120559150528032E-2"/>
    <n v="6.5442767224947454E-3"/>
    <m/>
    <m/>
    <m/>
    <m/>
    <n v="7.9279765882332653E-2"/>
    <n v="7.3096732439268258E-3"/>
    <x v="3"/>
    <x v="6"/>
  </r>
  <r>
    <n v="2026"/>
    <n v="3"/>
    <n v="43"/>
    <x v="0"/>
    <s v="Vida Gpo y Col"/>
    <n v="31"/>
    <s v="eb1e33e8a81b697b75855af6bfcdbcbf7cbbde9f94962ceaec1ed8af21f5a50f"/>
    <s v="776dae374cac039d62ec9a353119108ad2c4887d941bedca3f0ebe3c3de89ab1"/>
    <x v="6"/>
    <n v="1685546.5887"/>
    <n v="1417099.90072"/>
    <n v="6724236.0837500002"/>
    <n v="6121490.5627000006"/>
    <n v="698886.36275999981"/>
    <n v="766223.39690000017"/>
    <n v="3113549.1555600003"/>
    <n v="3680901.4250899996"/>
    <n v="35255452.915749952"/>
    <n v="34225193.414999902"/>
    <n v="145.54400000000001"/>
    <n v="139.161"/>
    <n v="96939.444709999996"/>
    <n v="96433.179199999999"/>
    <n v="601001.67871000001"/>
    <n v="681674.79496000009"/>
    <n v="1685570.6791600001"/>
    <n v="1442401.1502700001"/>
    <n v="1685546.5887"/>
    <n v="1417099.90072"/>
    <n v="0"/>
    <n v="0"/>
    <n v="0"/>
    <n v="0"/>
    <s v="Vida Gpo y Col"/>
    <s v="Vida"/>
    <s v="Vida"/>
    <x v="4"/>
    <x v="1"/>
    <n v="33949921.470059998"/>
    <n v="33699803.03413"/>
    <n v="299929338.30901009"/>
    <n v="286204877.29896003"/>
    <n v="288421232.45699012"/>
    <n v="276418493.85822004"/>
    <n v="35725720.857619993"/>
    <n v="38551947.676540002"/>
    <n v="14827312.85021"/>
    <n v="14507048.616379999"/>
    <n v="9837604.9296899997"/>
    <n v="9801535.5701599997"/>
    <n v="4.7180198138408933"/>
    <n v="3.6758192156977509"/>
    <n v="268446.68797999993"/>
    <n v="18.943384855478975"/>
    <n v="17.133708872705405"/>
    <n v="14.457937642283813"/>
    <n v="4.9648026143049018"/>
    <n v="4.2050687930870394"/>
    <n v="0.5619812313803797"/>
    <n v="0.58440447478198454"/>
    <n v="0.49513478389809024"/>
    <n v="0.51266464878679785"/>
    <n v="4.7180198138408933"/>
    <m/>
    <m/>
    <n v="268446.68797999993"/>
    <n v="18.943384855478975"/>
    <n v="0"/>
    <m/>
    <n v="0"/>
    <m/>
    <n v="-8.7881725372043853"/>
    <n v="41.463485343293009"/>
    <n v="54.069822213006823"/>
    <n v="4.7135065525382869"/>
    <n v="-11.834545863579116"/>
    <n v="16.858661603568571"/>
    <n v="35.655679476431551"/>
    <n v="47.259723470991325"/>
    <s v="Medianas"/>
    <n v="2025"/>
    <n v="1"/>
    <d v="2026-05-08T00:00:00"/>
    <n v="1.0458677359317625"/>
    <s v="14 Vida Gpo y Col"/>
    <n v="18.943384855478975"/>
    <n v="13.726985515536928"/>
    <n v="-8.7881725372043835"/>
    <n v="-12.788372440292273"/>
    <n v="1.907289660926758E-2"/>
    <n v="2.2259710963795257E-3"/>
    <m/>
    <m/>
    <m/>
    <m/>
    <n v="1.7327748736659182E-2"/>
    <n v="1.351164690649283E-3"/>
    <x v="4"/>
    <x v="6"/>
  </r>
  <r>
    <n v="2026"/>
    <n v="3"/>
    <n v="22"/>
    <x v="29"/>
    <s v="Accidentes y Enfermedades Total"/>
    <n v="16"/>
    <s v="b17ef6d19c7a5b1ee83b907c595526dcb1eb06db8227d650d5dda0a9f4ce8cd9"/>
    <s v="776dae374cac039d62ec9a353119108ad2c4887d941bedca3f0ebe3c3de89ab1"/>
    <x v="6"/>
    <n v="2418197.6523800003"/>
    <n v="1979754.9339700001"/>
    <n v="7221871.5872600004"/>
    <n v="6434979.2392299995"/>
    <n v="1466688.93985"/>
    <n v="1084075.1190299997"/>
    <n v="5748263.0125000002"/>
    <n v="4552747.5718599996"/>
    <n v="35255452.915749952"/>
    <n v="34225193.414999902"/>
    <n v="145.54400000000001"/>
    <n v="139.161"/>
    <n v="-38.44388"/>
    <n v="0"/>
    <n v="1466686.2559800001"/>
    <n v="1084069.8544999999"/>
    <n v="1901538.9623199999"/>
    <n v="1704318.44793"/>
    <n v="0"/>
    <n v="0"/>
    <n v="0"/>
    <n v="0"/>
    <n v="0"/>
    <n v="0"/>
    <s v="Accidentes y Enfermedades Total"/>
    <s v="Totales"/>
    <s v="Accidentes y Enfermedades Total"/>
    <x v="18"/>
    <x v="1"/>
    <n v="9423494.2927800007"/>
    <n v="9409393.7623899989"/>
    <n v="299929338.30901009"/>
    <n v="286204877.29896003"/>
    <n v="288421232.45699012"/>
    <n v="276418493.85822004"/>
    <n v="62046993.437230021"/>
    <n v="55650266.202029996"/>
    <n v="35517726.305569991"/>
    <n v="30168381.219329994"/>
    <n v="2418197.6523800003"/>
    <n v="1979754.9339700001"/>
    <n v="3.8973647527762569"/>
    <n v="3.557494094965862"/>
    <n v="438442.71841000021"/>
    <n v="22.146312701986371"/>
    <n v="100"/>
    <n v="100"/>
    <n v="25.661369097795827"/>
    <n v="21.040196467100973"/>
    <n v="0.80625578878468651"/>
    <n v="0.8384256705998947"/>
    <n v="0.69172648371817036"/>
    <n v="0.71621652601343366"/>
    <m/>
    <m/>
    <m/>
    <n v="0"/>
    <m/>
    <n v="0"/>
    <m/>
    <n v="0"/>
    <m/>
    <n v="35.294032129650986"/>
    <n v="60.652152995288809"/>
    <n v="54.758046080789669"/>
    <n v="4.1294561685385522"/>
    <n v="35.294441579733117"/>
    <n v="11.571811279138377"/>
    <n v="77.131538456122328"/>
    <n v="63.607235831817086"/>
    <s v="Medianas"/>
    <n v="2025"/>
    <n v="1"/>
    <d v="2026-05-08T00:00:00"/>
    <n v="1.0458677359317625"/>
    <s v="28 Accidentes y Enfermedades Total"/>
    <n v="22.146312701986371"/>
    <n v="16.789445266868618"/>
    <n v="35.294032129650986"/>
    <n v="29.360556293590669"/>
    <n v="2.0484410183349865E-2"/>
    <n v="1.5189452016182736E-3"/>
    <m/>
    <m/>
    <m/>
    <m/>
    <n v="1.8215122973874988E-2"/>
    <n v="1.2655764235716979E-3"/>
    <x v="18"/>
    <x v="6"/>
  </r>
  <r>
    <n v="2026"/>
    <n v="3"/>
    <n v="77"/>
    <x v="43"/>
    <s v="Accidentes Personales"/>
    <n v="49"/>
    <s v="0e17daca5f3e175f448bacace3bc0da47d0655a74c8dd0dc497a3afbdad95f1f"/>
    <s v="776dae374cac039d62ec9a353119108ad2c4887d941bedca3f0ebe3c3de89ab1"/>
    <x v="6"/>
    <n v="142939.62062999999"/>
    <n v="140152.43325"/>
    <n v="326485.68070999999"/>
    <n v="339870.00065000006"/>
    <n v="5686.7331300000005"/>
    <n v="6436.45615"/>
    <n v="47825.506549999998"/>
    <n v="32918.573900000003"/>
    <n v="35255452.915749952"/>
    <n v="34225193.414999902"/>
    <n v="145.54400000000001"/>
    <n v="139.161"/>
    <n v="0"/>
    <n v="0"/>
    <n v="6071.8831300000002"/>
    <n v="6422.33115"/>
    <n v="132066.15338"/>
    <n v="127763.65823999999"/>
    <n v="0"/>
    <n v="0"/>
    <n v="0"/>
    <n v="0"/>
    <n v="0"/>
    <n v="0"/>
    <s v="Accidentes Personales"/>
    <s v="Accidentes y Enfermedades"/>
    <s v="Accidentes Personales"/>
    <x v="19"/>
    <x v="1"/>
    <n v="4733249.5142000001"/>
    <n v="3770209.43444"/>
    <n v="299929338.30901009"/>
    <n v="286204877.29896003"/>
    <n v="288421232.45699012"/>
    <n v="276418493.85822004"/>
    <n v="1868441.4574600002"/>
    <n v="1845344.210459999"/>
    <n v="356127.37222000014"/>
    <n v="376409.51678000001"/>
    <n v="169129.66362000001"/>
    <n v="167500.76344000001"/>
    <n v="7.6502060077555338"/>
    <n v="7.5949209071983077"/>
    <n v="2787.1873799999885"/>
    <n v="1.9886828329468198"/>
    <n v="84.514814001614923"/>
    <n v="83.672713109874039"/>
    <n v="3.0199046173495296"/>
    <n v="3.7173646633457444"/>
    <n v="4.7657765470989932E-2"/>
    <n v="4.9559326618339512E-2"/>
    <n v="4.8969267949826541E-2"/>
    <n v="5.0702987088080541E-2"/>
    <m/>
    <m/>
    <m/>
    <n v="0"/>
    <m/>
    <n v="0"/>
    <m/>
    <n v="0"/>
    <m/>
    <n v="-11.648071586722441"/>
    <n v="3.9784162746032052"/>
    <n v="4.5924683580190351"/>
    <n v="1.5968256229647471"/>
    <n v="-5.4567105279210049"/>
    <n v="3.3675422254409115"/>
    <n v="4.5976073161827404"/>
    <n v="5.0267276614261105"/>
    <s v="Medianas"/>
    <n v="2025"/>
    <n v="1"/>
    <d v="2026-05-08T00:00:00"/>
    <n v="1.0458677359317625"/>
    <s v="29 Accidentes Personales"/>
    <n v="1.9886828329468198"/>
    <n v="-2.484148493131205"/>
    <n v="-11.648071586722446"/>
    <n v="-15.522847318198508"/>
    <n v="9.2605725840539809E-4"/>
    <n v="5.8525651961098858E-3"/>
    <m/>
    <m/>
    <m/>
    <m/>
    <n v="9.620503232130865E-4"/>
    <n v="5.7682823586597968E-3"/>
    <x v="19"/>
    <x v="6"/>
  </r>
  <r>
    <n v="2026"/>
    <n v="3"/>
    <n v="48"/>
    <x v="14"/>
    <s v="AP Individual"/>
    <n v="36"/>
    <s v="76a50887d8f1c2e9301755428990ad81479ee21c25b43215cf524541e0503269"/>
    <s v="776dae374cac039d62ec9a353119108ad2c4887d941bedca3f0ebe3c3de89ab1"/>
    <x v="6"/>
    <n v="47732.920250000003"/>
    <n v="63607.627820000002"/>
    <n v="161331.24751000002"/>
    <n v="196515.45653"/>
    <n v="22391.951360000003"/>
    <n v="15757.8802"/>
    <n v="77540.132969999977"/>
    <n v="71815.280289999995"/>
    <n v="35255452.915749952"/>
    <n v="34225193.414999902"/>
    <n v="145.54400000000001"/>
    <n v="139.161"/>
    <n v="0"/>
    <n v="0"/>
    <n v="14586.519490000001"/>
    <n v="8930.1602899999998"/>
    <n v="16354.98158"/>
    <n v="24093.30731"/>
    <n v="0"/>
    <n v="0"/>
    <n v="0"/>
    <n v="0"/>
    <n v="0"/>
    <n v="0"/>
    <s v="AP Individual"/>
    <s v="Accidentes y Enfermedades"/>
    <s v="Accidentes Personales"/>
    <x v="20"/>
    <x v="1"/>
    <n v="19464505.3893"/>
    <n v="18106734.740540002"/>
    <n v="299929338.30901009"/>
    <n v="286204877.29896003"/>
    <n v="288421232.45699012"/>
    <n v="276418493.85822004"/>
    <n v="934068.18382999999"/>
    <n v="999040.19241000025"/>
    <n v="84015.655269999988"/>
    <n v="109316.45723999999"/>
    <n v="10059075.98653"/>
    <n v="8675699.8224100005"/>
    <n v="5.1102179772657124"/>
    <n v="6.3668737557553436"/>
    <n v="-15874.707569999999"/>
    <n v="-24.957238799917249"/>
    <n v="0.47452589396798117"/>
    <n v="0.73316999345339962"/>
    <n v="0.24523058405706868"/>
    <n v="0.35129264735726184"/>
    <n v="1.5914721953882986E-2"/>
    <n v="1.6549724804715275E-2"/>
    <n v="2.2224508687724985E-2"/>
    <n v="2.3011350265378948E-2"/>
    <m/>
    <m/>
    <m/>
    <n v="0"/>
    <m/>
    <n v="0"/>
    <m/>
    <n v="0"/>
    <m/>
    <n v="42.100022819059156"/>
    <n v="46.910918591870569"/>
    <n v="24.773569994769222"/>
    <n v="26.652117736913777"/>
    <n v="63.339951538540639"/>
    <n v="-32.118154765693731"/>
    <n v="89.18701264596595"/>
    <n v="37.064900119766911"/>
    <s v="Medianas"/>
    <n v="2025"/>
    <n v="1"/>
    <d v="2026-05-08T00:00:00"/>
    <n v="1.0458677359317625"/>
    <s v="30 AP Individual"/>
    <n v="-24.957238799917249"/>
    <n v="-28.248325651591855"/>
    <n v="42.100022819059149"/>
    <n v="35.868062410838576"/>
    <n v="4.5760650953920152E-4"/>
    <n v="2.6114327775169669E-3"/>
    <m/>
    <m/>
    <m/>
    <m/>
    <n v="5.5626491926172219E-4"/>
    <n v="4.0537081421726153E-3"/>
    <x v="20"/>
    <x v="6"/>
  </r>
  <r>
    <n v="2026"/>
    <n v="3"/>
    <n v="38"/>
    <x v="33"/>
    <s v="AP Gpo y Col"/>
    <n v="26"/>
    <s v="5f9c4ab08cac7457e9111a30e4664920607ea2c115a1433d7be98e97e64244ca"/>
    <s v="776dae374cac039d62ec9a353119108ad2c4887d941bedca3f0ebe3c3de89ab1"/>
    <x v="6"/>
    <n v="50807.317940000001"/>
    <n v="26214.125050000002"/>
    <n v="78190.869500000001"/>
    <n v="49401.131100000013"/>
    <n v="3103.3142800000005"/>
    <n v="1982.7207700000004"/>
    <n v="13941.327769999998"/>
    <n v="10287.147730000002"/>
    <n v="35255452.915749952"/>
    <n v="34225193.414999902"/>
    <n v="145.54400000000001"/>
    <n v="139.161"/>
    <n v="0"/>
    <n v="0"/>
    <n v="3103.3142799999996"/>
    <n v="1982.7207700000001"/>
    <n v="35113.201409999994"/>
    <n v="20525.69111"/>
    <n v="0"/>
    <n v="0"/>
    <n v="0"/>
    <n v="0"/>
    <n v="0"/>
    <n v="0"/>
    <s v="AP Gpo y Col"/>
    <s v="Accidentes y Enfermedades"/>
    <s v="Accidentes Personales"/>
    <x v="21"/>
    <x v="1"/>
    <n v="12322993.422950001"/>
    <n v="11775468.25543"/>
    <n v="299929338.30901009"/>
    <n v="286204877.29896003"/>
    <n v="288421232.45699012"/>
    <n v="276418493.85822004"/>
    <n v="934373.2736299996"/>
    <n v="846304.01804999996"/>
    <n v="272111.73791999999"/>
    <n v="267093.05953999993"/>
    <n v="5176274.1059300005"/>
    <n v="4829703.6088900007"/>
    <n v="5.4375825351484819"/>
    <n v="3.0974832319006267"/>
    <n v="24593.192889999998"/>
    <n v="93.816569666512663"/>
    <n v="0.98154226187122784"/>
    <n v="0.5427688150831419"/>
    <n v="0.41229688433800399"/>
    <n v="0.22261641304932339"/>
    <n v="1.6939762620905869E-2"/>
    <n v="1.7615664945047509E-2"/>
    <n v="9.1592167461973777E-3"/>
    <n v="9.4834917461946999E-3"/>
    <m/>
    <m/>
    <m/>
    <n v="0"/>
    <m/>
    <n v="0"/>
    <m/>
    <n v="0"/>
    <m/>
    <n v="56.517968992678668"/>
    <n v="6.1080064955697999"/>
    <n v="7.5635588302803187"/>
    <n v="1.1404558670351683"/>
    <n v="56.517968992678647"/>
    <n v="71.069520737808631"/>
    <n v="8.838027167514829"/>
    <n v="9.6597028542148813"/>
    <s v="Medianas"/>
    <n v="2025"/>
    <n v="1"/>
    <d v="2026-05-08T00:00:00"/>
    <n v="1.0458677359317625"/>
    <s v="31 AP Gpo y Col"/>
    <n v="93.816569666512663"/>
    <n v="85.316520443038314"/>
    <n v="56.517968992678682"/>
    <n v="49.653692924408801"/>
    <n v="2.2178376118682386E-4"/>
    <n v="2.9567303826551787E-3"/>
    <m/>
    <m/>
    <m/>
    <m/>
    <n v="1.3983692014874231E-4"/>
    <n v="9.5944023719055516E-4"/>
    <x v="21"/>
    <x v="6"/>
  </r>
  <r>
    <n v="2026"/>
    <n v="3"/>
    <n v="22"/>
    <x v="29"/>
    <s v="Gastos Medicos"/>
    <n v="16"/>
    <s v="b17ef6d19c7a5b1ee83b907c595526dcb1eb06db8227d650d5dda0a9f4ce8cd9"/>
    <s v="776dae374cac039d62ec9a353119108ad2c4887d941bedca3f0ebe3c3de89ab1"/>
    <x v="6"/>
    <n v="2380812.1459400002"/>
    <n v="1942518.3525799999"/>
    <n v="7127141.594920001"/>
    <n v="6339465.8085200004"/>
    <n v="1461820.8268200003"/>
    <n v="1078751.7834800002"/>
    <n v="5715645.6492799995"/>
    <n v="4519473.1342200004"/>
    <n v="35255452.915749952"/>
    <n v="34225193.414999902"/>
    <n v="145.54400000000001"/>
    <n v="139.161"/>
    <n v="-38.44388"/>
    <n v="0"/>
    <n v="1461820.8268199998"/>
    <n v="1078751.78348"/>
    <n v="1874853.16857"/>
    <n v="1677617.3073"/>
    <n v="0"/>
    <n v="0"/>
    <n v="0"/>
    <n v="0"/>
    <n v="0"/>
    <n v="0"/>
    <s v="Gastos Medicos"/>
    <s v="Accidentes y Enfermedades"/>
    <s v="Gastos Medicos"/>
    <x v="22"/>
    <x v="1"/>
    <n v="9423494.2927800007"/>
    <n v="9409393.7623899989"/>
    <n v="299929338.30901009"/>
    <n v="286204877.29896003"/>
    <n v="288421232.45699012"/>
    <n v="276418493.85822004"/>
    <n v="58270019.802700005"/>
    <n v="52140391.075669996"/>
    <n v="34338123.082540013"/>
    <n v="28893520.681470007"/>
    <n v="2418197.6523800003"/>
    <n v="1979754.9339700001"/>
    <n v="4.0858269037857484"/>
    <n v="3.7255538604627527"/>
    <n v="438293.79336000024"/>
    <n v="22.563173870551623"/>
    <n v="98.453992939609165"/>
    <n v="98.119131779844608"/>
    <n v="25.26464251975095"/>
    <n v="20.644458098293015"/>
    <n v="0.79379101736526558"/>
    <n v="0.82546355053629106"/>
    <n v="0.67871602011551679"/>
    <n v="0.70274543698814607"/>
    <m/>
    <m/>
    <m/>
    <n v="0"/>
    <m/>
    <n v="0"/>
    <m/>
    <n v="0"/>
    <m/>
    <n v="35.510397220780312"/>
    <n v="61.400091112305688"/>
    <n v="55.533672670182575"/>
    <n v="4.2571366620888371"/>
    <n v="35.510397220780312"/>
    <n v="11.756904295857339"/>
    <n v="77.969883259443151"/>
    <n v="64.302614117409803"/>
    <s v="Medianas"/>
    <n v="2025"/>
    <n v="1"/>
    <d v="2026-05-08T00:00:00"/>
    <n v="1.0458677359317625"/>
    <s v="32 Gastos Medicos"/>
    <n v="22.563173870551623"/>
    <n v="17.188024508051402"/>
    <n v="35.510397220780312"/>
    <n v="29.567432444078818"/>
    <n v="2.0215714181723181E-2"/>
    <n v="1.6693981487699435E-3"/>
    <m/>
    <m/>
    <m/>
    <m/>
    <n v="1.7944758638364325E-2"/>
    <n v="1.387975156720892E-3"/>
    <x v="22"/>
    <x v="6"/>
  </r>
  <r>
    <n v="2026"/>
    <n v="3"/>
    <n v="65"/>
    <x v="47"/>
    <s v="GMM. Individual"/>
    <n v="225"/>
    <s v="0e6523810856a138a75dec70a9cf3778a5c70b83ac915f22c33f05db97cb3e68"/>
    <s v="776dae374cac039d62ec9a353119108ad2c4887d941bedca3f0ebe3c3de89ab1"/>
    <x v="6"/>
    <n v="1196114.6657199999"/>
    <n v="1044450.78272"/>
    <n v="5311759.8441700004"/>
    <n v="4481955.0968599999"/>
    <n v="793920.68197000003"/>
    <n v="675085.22551000002"/>
    <n v="3564125.6035500001"/>
    <n v="2920953.1323600002"/>
    <n v="35255452.915749952"/>
    <n v="34225193.414999902"/>
    <n v="145.54400000000001"/>
    <n v="139.161"/>
    <n v="0"/>
    <n v="0"/>
    <n v="788164.46224999998"/>
    <n v="669129.37997999997"/>
    <n v="1272089.2564100001"/>
    <n v="1124887.3235899999"/>
    <n v="0"/>
    <n v="0"/>
    <n v="0"/>
    <n v="0"/>
    <n v="0"/>
    <n v="0"/>
    <s v="GMM. Individual"/>
    <s v="Accidentes y Enfermedades"/>
    <s v="Gastos Medicos"/>
    <x v="23"/>
    <x v="1"/>
    <n v="1648049.7717000002"/>
    <n v="1376118.0223399999"/>
    <n v="299929338.30901009"/>
    <n v="286204877.29896003"/>
    <n v="288421232.45699012"/>
    <n v="276418493.85822004"/>
    <n v="24720621.761749998"/>
    <n v="21907998.164389998"/>
    <n v="16007111.755169999"/>
    <n v="14079798.808590002"/>
    <n v="1648049.7717000002"/>
    <n v="1376118.0223399999"/>
    <n v="4.8385298608093175"/>
    <n v="4.7674405250667116"/>
    <n v="151663.88299999991"/>
    <n v="14.520921953357234"/>
    <n v="72.577581469895833"/>
    <n v="75.898343438884609"/>
    <n v="72.577581469895833"/>
    <n v="75.898343438884609"/>
    <n v="0.39879882123691124"/>
    <n v="0.41471103064451631"/>
    <n v="0.36493116140330539"/>
    <n v="0.37785126752615816"/>
    <m/>
    <m/>
    <m/>
    <n v="0"/>
    <m/>
    <n v="0"/>
    <m/>
    <n v="0"/>
    <m/>
    <n v="17.603030250028738"/>
    <n v="66.374964267501923"/>
    <n v="64.63542721964518"/>
    <n v="4.9597997072368694"/>
    <n v="17.789546510953969"/>
    <n v="13.085926895345867"/>
    <n v="61.958267336861383"/>
    <n v="59.484124849457807"/>
    <s v="Medianas"/>
    <n v="2025"/>
    <n v="1"/>
    <d v="2026-05-08T00:00:00"/>
    <n v="1.0458677359317625"/>
    <s v="33 GMM. Individual"/>
    <n v="14.520921953357234"/>
    <n v="9.4984748251466691"/>
    <n v="17.603030250028738"/>
    <n v="12.445413707361686"/>
    <n v="1.5066491577525687E-2"/>
    <n v="2.341137121394343E-3"/>
    <m/>
    <m/>
    <m/>
    <m/>
    <n v="1.2686810666767516E-2"/>
    <n v="2.2728489160048363E-3"/>
    <x v="23"/>
    <x v="6"/>
  </r>
  <r>
    <n v="2026"/>
    <n v="3"/>
    <n v="38"/>
    <x v="33"/>
    <s v="GMM. Gpo y Col"/>
    <n v="26"/>
    <s v="5f9c4ab08cac7457e9111a30e4664920607ea2c115a1433d7be98e97e64244ca"/>
    <s v="776dae374cac039d62ec9a353119108ad2c4887d941bedca3f0ebe3c3de89ab1"/>
    <x v="6"/>
    <n v="1663190.7695899999"/>
    <n v="1627341.7430799999"/>
    <n v="4167600.8196200002"/>
    <n v="4609676.5223399987"/>
    <n v="808460.07342999999"/>
    <n v="868489.5928000001"/>
    <n v="3549131.6601700005"/>
    <n v="3591786.9066800005"/>
    <n v="35255452.915749952"/>
    <n v="34225193.414999902"/>
    <n v="145.54400000000001"/>
    <n v="139.161"/>
    <n v="3459.3697299999999"/>
    <n v="2894.83439"/>
    <n v="529291.93308999995"/>
    <n v="727126.63621999999"/>
    <n v="935403.86080999998"/>
    <n v="967938.34663000004"/>
    <n v="0"/>
    <n v="0"/>
    <n v="0"/>
    <n v="0"/>
    <n v="0"/>
    <n v="0"/>
    <s v="GMM. Gpo y Col"/>
    <s v="Accidentes y Enfermedades"/>
    <s v="Gastos Medicos"/>
    <x v="24"/>
    <x v="1"/>
    <n v="12322993.422950001"/>
    <n v="11775468.25543"/>
    <n v="299929338.30901009"/>
    <n v="286204877.29896003"/>
    <n v="288421232.45699012"/>
    <n v="276418493.85822004"/>
    <n v="33549398.04095"/>
    <n v="30232392.911280002"/>
    <n v="18331408.022360004"/>
    <n v="14814107.762880005"/>
    <n v="5176274.1059300005"/>
    <n v="4829703.6088900007"/>
    <n v="4.9574384838736263"/>
    <n v="5.3827751837428082"/>
    <n v="35849.026509999996"/>
    <n v="2.2029193721873064"/>
    <n v="32.131041277057356"/>
    <n v="33.694443279802172"/>
    <n v="13.496645762161322"/>
    <n v="13.819762473815739"/>
    <n v="0.55452753604132377"/>
    <n v="0.57665337444878229"/>
    <n v="0.56859329527782054"/>
    <n v="0.58872390206810565"/>
    <m/>
    <m/>
    <m/>
    <n v="0"/>
    <m/>
    <n v="0"/>
    <m/>
    <n v="0"/>
    <m/>
    <n v="-6.9119445837532378"/>
    <n v="48.608980293300739"/>
    <n v="53.368605364737164"/>
    <n v="4.4102453692802479"/>
    <n v="-27.207737039926428"/>
    <n v="-3.3612146820376498"/>
    <n v="56.584322052259537"/>
    <n v="75.121172619266858"/>
    <s v="Medianas"/>
    <n v="2025"/>
    <n v="1"/>
    <d v="2026-05-08T00:00:00"/>
    <n v="1.0458677359317625"/>
    <s v="34 GMM. Gpo y Col"/>
    <n v="2.2029193721873064"/>
    <n v="-2.2793075444335851"/>
    <n v="-6.9119445837532325"/>
    <n v="-10.994428627904169"/>
    <n v="1.1821152403230577E-2"/>
    <n v="2.4576196321391235E-3"/>
    <m/>
    <m/>
    <m/>
    <m/>
    <n v="1.3048344307363249E-2"/>
    <n v="2.8974268678717417E-3"/>
    <x v="24"/>
    <x v="6"/>
  </r>
  <r>
    <n v="2026"/>
    <n v="3"/>
    <n v="715"/>
    <x v="44"/>
    <s v="Salud"/>
    <n v="251"/>
    <s v="c75d3f1f5bcd6914d0331ce5ec17c0db8f2070a2d4285f8e3ff11c6ca19168ff"/>
    <s v="776dae374cac039d62ec9a353119108ad2c4887d941bedca3f0ebe3c3de89ab1"/>
    <x v="6"/>
    <n v="13711.889300000001"/>
    <n v="11541.44875"/>
    <n v="94419.033360000001"/>
    <n v="76218.429719999986"/>
    <n v="7069.9892899999995"/>
    <n v="4949.3753800000004"/>
    <n v="24624.399950000003"/>
    <n v="31762.073349999999"/>
    <n v="35255452.915749952"/>
    <n v="34225193.414999902"/>
    <n v="145.54400000000001"/>
    <n v="139.161"/>
    <n v="0"/>
    <n v="0"/>
    <n v="7069.9892900000004"/>
    <n v="4949.3753799999995"/>
    <n v="18859.625949999998"/>
    <n v="18514.22437"/>
    <n v="0"/>
    <n v="0"/>
    <n v="0"/>
    <n v="0"/>
    <n v="0"/>
    <n v="0"/>
    <s v="Salud"/>
    <s v="Accidentes y Enfermedades"/>
    <s v="Salud"/>
    <x v="25"/>
    <x v="1"/>
    <n v="24579.049769999998"/>
    <n v="17150.0059"/>
    <n v="299929338.30901009"/>
    <n v="286204877.29896003"/>
    <n v="288421232.45699012"/>
    <n v="276418493.85822004"/>
    <n v="1908532.17707"/>
    <n v="1664530.9158999999"/>
    <n v="823475.85080999997"/>
    <n v="898451.02107999986"/>
    <n v="24579.049769999998"/>
    <n v="17150.0059"/>
    <n v="0.71845208924120141"/>
    <n v="0.69337545129100953"/>
    <n v="2170.4405500000012"/>
    <n v="18.805616149359071"/>
    <n v="55.786897493230484"/>
    <n v="67.297054107718992"/>
    <n v="55.786897493230484"/>
    <n v="67.297054107718992"/>
    <n v="4.5717065817259149E-3"/>
    <n v="4.7541192384457139E-3"/>
    <n v="4.032582833291198E-3"/>
    <n v="4.175353316236436E-3"/>
    <m/>
    <m/>
    <m/>
    <n v="0"/>
    <m/>
    <n v="0"/>
    <m/>
    <n v="0"/>
    <m/>
    <n v="42.846091621363328"/>
    <n v="51.561014936140126"/>
    <n v="42.883484449904962"/>
    <n v="0.85855453842947649"/>
    <n v="42.846091621363371"/>
    <n v="1.8656011350909107"/>
    <n v="37.487431133277596"/>
    <n v="26.732825967151218"/>
    <s v="Medianas"/>
    <n v="2025"/>
    <n v="1"/>
    <d v="2026-05-08T00:00:00"/>
    <n v="1.0458677359317625"/>
    <s v="35 Salud"/>
    <n v="18.805616149359071"/>
    <n v="13.595258814935395"/>
    <n v="42.846091621363321"/>
    <n v="36.581411505252973"/>
    <n v="2.678139849334326E-4"/>
    <n v="5.161734045350472E-5"/>
    <m/>
    <m/>
    <m/>
    <m/>
    <n v="2.1574709390850705E-4"/>
    <n v="4.8076951645301107E-5"/>
    <x v="25"/>
    <x v="6"/>
  </r>
  <r>
    <n v="2026"/>
    <n v="3"/>
    <n v="718"/>
    <x v="48"/>
    <s v="Salud Individual"/>
    <n v="281"/>
    <s v="71a1c003a2b855d85582c8f6c7648c49d3fe836408a7e1b5d9b222448acb3c1b"/>
    <s v="776dae374cac039d62ec9a353119108ad2c4887d941bedca3f0ebe3c3de89ab1"/>
    <x v="6"/>
    <n v="1879.0526599999998"/>
    <n v="1527.9461000000001"/>
    <n v="6695.2948999999999"/>
    <n v="4016.5893299999998"/>
    <n v="907.42914000000019"/>
    <n v="222.02457000000004"/>
    <n v="2403.1642700000007"/>
    <n v="721.08720999999991"/>
    <n v="35255452.915749952"/>
    <n v="34225193.414999902"/>
    <n v="145.54400000000001"/>
    <n v="139.161"/>
    <n v="0"/>
    <n v="0"/>
    <n v="907.42913999999996"/>
    <n v="222.02457000000001"/>
    <n v="1453.6184800000001"/>
    <n v="886.56712000000005"/>
    <n v="0"/>
    <n v="0"/>
    <n v="0"/>
    <n v="0"/>
    <n v="0"/>
    <n v="0"/>
    <s v="Salud Individual"/>
    <s v="Accidentes y Enfermedades"/>
    <s v="Salud"/>
    <x v="26"/>
    <x v="1"/>
    <n v="12782.876099999999"/>
    <n v="12089.056859999999"/>
    <n v="299929338.30901009"/>
    <n v="286204877.29896003"/>
    <n v="288421232.45699012"/>
    <n v="276418493.85822004"/>
    <n v="772824.61253000004"/>
    <n v="652388.54473999992"/>
    <n v="440246.35314000002"/>
    <n v="470383.08709000004"/>
    <n v="12782.876099999999"/>
    <n v="12089.056859999999"/>
    <n v="0.24314089245275655"/>
    <n v="0.23420799036392353"/>
    <n v="351.10655999999972"/>
    <n v="22.978988591286019"/>
    <n v="14.699764319862258"/>
    <n v="12.639084402486633"/>
    <n v="14.699764319862258"/>
    <n v="12.639084402486633"/>
    <n v="6.2649845146661059E-4"/>
    <n v="6.5149595402280496E-4"/>
    <n v="5.3386445207359579E-4"/>
    <n v="5.5276551097326748E-4"/>
    <m/>
    <m/>
    <m/>
    <n v="0"/>
    <m/>
    <n v="0"/>
    <m/>
    <n v="0"/>
    <m/>
    <n v="308.70663098232774"/>
    <n v="48.291841911444898"/>
    <n v="14.53091637198459"/>
    <n v="0.20611849105117613"/>
    <n v="308.70663098232774"/>
    <n v="63.960341773107942"/>
    <n v="62.425536857511602"/>
    <n v="25.043176651983213"/>
    <s v="Medianas"/>
    <n v="2025"/>
    <n v="1"/>
    <d v="2026-05-08T00:00:00"/>
    <n v="1.0458677359317625"/>
    <s v="36 Salud Individual"/>
    <n v="22.978988591286019"/>
    <n v="17.58560319458001"/>
    <n v="308.70663098232779"/>
    <n v="290.78233025155089"/>
    <n v="1.8990806659042967E-5"/>
    <n v="5.9117493582722925E-6"/>
    <m/>
    <m/>
    <m/>
    <m/>
    <n v="1.1369526747728664E-5"/>
    <n v="5.48533827503077E-6"/>
    <x v="26"/>
    <x v="6"/>
  </r>
  <r>
    <n v="2026"/>
    <n v="3"/>
    <n v="715"/>
    <x v="44"/>
    <s v="Salud Gpo y Col"/>
    <n v="251"/>
    <s v="c75d3f1f5bcd6914d0331ce5ec17c0db8f2070a2d4285f8e3ff11c6ca19168ff"/>
    <s v="776dae374cac039d62ec9a353119108ad2c4887d941bedca3f0ebe3c3de89ab1"/>
    <x v="6"/>
    <n v="7340.96587"/>
    <n v="6516.6184299999995"/>
    <n v="52262.803319999999"/>
    <n v="56546.857800000005"/>
    <n v="5678.2323500000002"/>
    <n v="4578.7699300000004"/>
    <n v="20727.175650000005"/>
    <n v="29886.865519999999"/>
    <n v="35255452.915749952"/>
    <n v="34225193.414999902"/>
    <n v="145.54400000000001"/>
    <n v="139.161"/>
    <n v="0"/>
    <n v="0"/>
    <n v="5678.2323499999993"/>
    <n v="4578.7699299999995"/>
    <n v="9931.7815600000013"/>
    <n v="13761.642760000001"/>
    <n v="0"/>
    <n v="0"/>
    <n v="0"/>
    <n v="0"/>
    <n v="0"/>
    <n v="0"/>
    <s v="Salud Gpo y Col"/>
    <s v="Accidentes y Enfermedades"/>
    <s v="Salud"/>
    <x v="27"/>
    <x v="1"/>
    <n v="24579.049769999998"/>
    <n v="17150.0059"/>
    <n v="299929338.30901009"/>
    <n v="286204877.29896003"/>
    <n v="288421232.45699012"/>
    <n v="276418493.85822004"/>
    <n v="1135707.5645399999"/>
    <n v="1012142.3711599999"/>
    <n v="383229.49767000001"/>
    <n v="428067.93399000005"/>
    <n v="24579.049769999998"/>
    <n v="17150.0059"/>
    <n v="0.64637817860915103"/>
    <n v="0.64384404958083219"/>
    <n v="824.34744000000046"/>
    <n v="12.649926474212791"/>
    <n v="29.866760264101131"/>
    <n v="37.997762029924431"/>
    <n v="29.866760264101131"/>
    <n v="37.997762029924431"/>
    <n v="2.4475651203006944E-3"/>
    <n v="2.5452238059813078E-3"/>
    <n v="2.2769068408268105E-3"/>
    <n v="2.3575189702547505E-3"/>
    <m/>
    <m/>
    <m/>
    <n v="0"/>
    <m/>
    <n v="0"/>
    <m/>
    <n v="0"/>
    <m/>
    <n v="24.012178746880153"/>
    <n v="77.349935288556253"/>
    <n v="70.262974258568036"/>
    <n v="1.4816793551965934"/>
    <n v="24.012178746880174"/>
    <n v="-27.829971078249372"/>
    <n v="57.172344314024549"/>
    <n v="33.271972030176428"/>
    <s v="Medianas"/>
    <n v="2025"/>
    <n v="1"/>
    <d v="2026-05-08T00:00:00"/>
    <n v="1.0458677359317625"/>
    <s v="37 Salud Gpo y Col"/>
    <n v="12.649926474212791"/>
    <n v="7.7095340108690653"/>
    <n v="24.012178746880164"/>
    <n v="18.573481604151247"/>
    <n v="1.4824034013941775E-4"/>
    <n v="4.1780474978208359E-5"/>
    <m/>
    <m/>
    <m/>
    <m/>
    <n v="1.6006391478839819E-4"/>
    <n v="4.1453516018064505E-5"/>
    <x v="27"/>
    <x v="6"/>
  </r>
  <r>
    <n v="2026"/>
    <n v="3"/>
    <n v="1"/>
    <x v="23"/>
    <s v="Daños"/>
    <n v="30"/>
    <s v="624b60c58c9d8bfb6ff1886c2fd605d2adeb6ea4da576068201b6c6958ce93f4"/>
    <s v="776dae374cac039d62ec9a353119108ad2c4887d941bedca3f0ebe3c3de89ab1"/>
    <x v="6"/>
    <n v="6214891.1922200006"/>
    <n v="5837851.7233999996"/>
    <n v="16641035.467999998"/>
    <n v="14783003.835790001"/>
    <n v="1972149.2303000004"/>
    <n v="2584540.0398799996"/>
    <n v="7357464.5468200035"/>
    <n v="7641897.0962000042"/>
    <n v="35255452.915749952"/>
    <n v="34225193.414999902"/>
    <n v="145.54400000000001"/>
    <n v="139.161"/>
    <n v="112.3391"/>
    <n v="174.02500000000001"/>
    <n v="1748342.94255"/>
    <n v="1510796.4598699999"/>
    <n v="3528171.39952"/>
    <n v="2976151.93585"/>
    <n v="0"/>
    <n v="0"/>
    <n v="0"/>
    <n v="0"/>
    <n v="0"/>
    <n v="0"/>
    <s v="Daños"/>
    <s v="Totales"/>
    <s v="Daños Total"/>
    <x v="28"/>
    <x v="1"/>
    <n v="20562971.173730001"/>
    <n v="22498819.590630002"/>
    <n v="299929338.30901009"/>
    <n v="286204877.29896003"/>
    <n v="288421232.45699012"/>
    <n v="276418493.85822004"/>
    <n v="105175449.15441999"/>
    <n v="104220262.77622002"/>
    <n v="43859178.209959999"/>
    <n v="37967067.789159983"/>
    <n v="6214891.1922200006"/>
    <n v="5837851.7233999996"/>
    <n v="5.9090702651483005"/>
    <n v="5.6014555786862052"/>
    <n v="377039.468820001"/>
    <n v="6.4585310947296692"/>
    <n v="100"/>
    <n v="100"/>
    <n v="30.223702303097944"/>
    <n v="25.947368926995917"/>
    <n v="2.0721184620548674"/>
    <n v="2.1547966976206494"/>
    <n v="2.0397457158991652"/>
    <n v="2.1119613387352936"/>
    <m/>
    <m/>
    <m/>
    <n v="0"/>
    <m/>
    <n v="0"/>
    <m/>
    <n v="0"/>
    <m/>
    <n v="-23.694382757886491"/>
    <n v="31.732642926537473"/>
    <n v="44.272108342874255"/>
    <n v="4.4965485236842495"/>
    <n v="15.723261801953159"/>
    <n v="18.548094168866449"/>
    <n v="49.553798400719941"/>
    <n v="50.763418415280292"/>
    <s v="Medianas"/>
    <n v="2025"/>
    <n v="1"/>
    <d v="2026-05-08T00:00:00"/>
    <n v="1.0458677359317625"/>
    <s v="38 Daños Total"/>
    <n v="6.4585310947296692"/>
    <n v="1.7896694173148646"/>
    <n v="-23.694382757886487"/>
    <n v="-27.04085361794537"/>
    <n v="4.7201309561295736E-2"/>
    <n v="3.4917111398459801E-3"/>
    <m/>
    <m/>
    <m/>
    <m/>
    <n v="4.1845392623893127E-2"/>
    <n v="3.1376304599994814E-3"/>
    <x v="28"/>
    <x v="6"/>
  </r>
  <r>
    <n v="2026"/>
    <n v="3"/>
    <n v="27"/>
    <x v="34"/>
    <s v="Automoviles"/>
    <n v="21"/>
    <s v="6f4b6612125fb3a0daecd2799dfd6c9c299424fd920f9b308110a2c1fbd8f443"/>
    <s v="776dae374cac039d62ec9a353119108ad2c4887d941bedca3f0ebe3c3de89ab1"/>
    <x v="6"/>
    <n v="3465785.4116500001"/>
    <n v="3256985.1831"/>
    <n v="12147093.818990001"/>
    <n v="10957983.18671"/>
    <n v="1645837.8293299996"/>
    <n v="1521802.9253200006"/>
    <n v="7434266.2534899972"/>
    <n v="6329272.6085299999"/>
    <n v="35255452.915749952"/>
    <n v="34225193.414999902"/>
    <n v="145.54400000000001"/>
    <n v="139.161"/>
    <n v="0"/>
    <n v="0"/>
    <n v="1636737.91022"/>
    <n v="1504721.2537400001"/>
    <n v="2890533.3816200001"/>
    <n v="2667996.3915599999"/>
    <n v="0"/>
    <n v="0"/>
    <n v="0"/>
    <n v="0"/>
    <n v="0"/>
    <n v="0"/>
    <s v="Automoviles"/>
    <s v="Totales"/>
    <s v="Automoviles Total"/>
    <x v="29"/>
    <x v="1"/>
    <n v="4137685.76327"/>
    <n v="3901951.9240700002"/>
    <n v="299929338.30901009"/>
    <n v="286204877.29896003"/>
    <n v="288421232.45699012"/>
    <n v="276418493.85822004"/>
    <n v="60758952.16269999"/>
    <n v="56224792.599020004"/>
    <n v="32544347.684180006"/>
    <n v="28276347.340569999"/>
    <n v="3465785.4116500001"/>
    <n v="3256985.1831"/>
    <n v="5.7041559939502235"/>
    <n v="5.7927918139741958"/>
    <n v="208800.22855000012"/>
    <n v="6.4108436732666974"/>
    <n v="100"/>
    <n v="100"/>
    <n v="83.76144564711943"/>
    <n v="83.470664079908602"/>
    <n v="1.1555339771660762"/>
    <n v="1.2016401781955577"/>
    <n v="1.13799080359412"/>
    <n v="1.1782804897166417"/>
    <m/>
    <m/>
    <m/>
    <n v="0"/>
    <m/>
    <n v="0"/>
    <m/>
    <n v="0"/>
    <m/>
    <n v="8.1505234315354826"/>
    <n v="47.488163110088365"/>
    <n v="46.724281498620385"/>
    <n v="5.0572156040787712"/>
    <n v="8.7734958319935394"/>
    <n v="8.3409779250068983"/>
    <n v="56.624079162257935"/>
    <n v="56.398923870364634"/>
    <s v="Medianas"/>
    <n v="2025"/>
    <n v="1"/>
    <d v="2026-05-08T00:00:00"/>
    <n v="1.0458677359317625"/>
    <s v="39 Automoviles Total"/>
    <n v="6.4108436732666974"/>
    <n v="1.7440733827259569"/>
    <n v="8.1505234315354773"/>
    <n v="3.4074574785350671"/>
    <n v="3.445451076183291E-2"/>
    <n v="3.2537395603318268E-3"/>
    <m/>
    <m/>
    <m/>
    <m/>
    <n v="3.1018128244258501E-2"/>
    <n v="3.3556437000046451E-3"/>
    <x v="29"/>
    <x v="6"/>
  </r>
  <r>
    <n v="2026"/>
    <n v="3"/>
    <n v="1"/>
    <x v="23"/>
    <s v="Automoviles Residentes"/>
    <n v="30"/>
    <s v="624b60c58c9d8bfb6ff1886c2fd605d2adeb6ea4da576068201b6c6958ce93f4"/>
    <s v="776dae374cac039d62ec9a353119108ad2c4887d941bedca3f0ebe3c3de89ab1"/>
    <x v="6"/>
    <n v="2136603.77697"/>
    <n v="1731821.38998"/>
    <n v="7140341.6378499996"/>
    <n v="6022869.6219599992"/>
    <n v="1244536.0687800001"/>
    <n v="1001282.5959400001"/>
    <n v="4833105.6970600011"/>
    <n v="3752500.8127799998"/>
    <n v="35255452.915749952"/>
    <n v="34225193.414999902"/>
    <n v="145.54400000000001"/>
    <n v="139.161"/>
    <n v="112.3391"/>
    <n v="174.02500000000001"/>
    <n v="1243941.9376099999"/>
    <n v="1000269.27772"/>
    <n v="1730035.23325"/>
    <n v="1478709.1026700002"/>
    <n v="0"/>
    <n v="0"/>
    <n v="0"/>
    <n v="0"/>
    <n v="0"/>
    <n v="0"/>
    <s v="Automoviles Residentes"/>
    <s v="Automóviles"/>
    <s v="Automóviles"/>
    <x v="30"/>
    <x v="1"/>
    <n v="20562971.173730001"/>
    <n v="22498819.590630002"/>
    <n v="299929338.30901009"/>
    <n v="286204877.29896003"/>
    <n v="288421232.45699012"/>
    <n v="276418493.85822004"/>
    <n v="37930526.874799997"/>
    <n v="33933542.557379998"/>
    <n v="20392182.848360002"/>
    <n v="17354647.463510003"/>
    <n v="2866846.0069899997"/>
    <n v="2432982.44031"/>
    <n v="5.6329398851285166"/>
    <n v="5.1035679138173462"/>
    <n v="404782.38699000003"/>
    <n v="23.373217892560771"/>
    <n v="74.528027377839308"/>
    <n v="71.181006541064022"/>
    <n v="10.390540155498515"/>
    <n v="7.6973877807404829"/>
    <n v="0.71236904966219339"/>
    <n v="0.74079281846512957"/>
    <n v="0.6050984896986914"/>
    <n v="0.62652153472346239"/>
    <m/>
    <m/>
    <m/>
    <n v="0"/>
    <m/>
    <n v="0"/>
    <m/>
    <n v="0"/>
    <m/>
    <n v="24.294187657544832"/>
    <n v="58.248332339135175"/>
    <n v="57.816735705727915"/>
    <n v="6.1030056371826289"/>
    <n v="24.360706193578597"/>
    <n v="16.996319974374828"/>
    <n v="71.902693870179874"/>
    <n v="67.644763659998091"/>
    <s v="Medianas"/>
    <n v="2025"/>
    <n v="1"/>
    <d v="2026-05-08T00:00:00"/>
    <n v="1.0458677359317625"/>
    <s v="41 Automoviles Residentes"/>
    <n v="23.373217892560771"/>
    <n v="17.962543115117416"/>
    <n v="24.294187657544825"/>
    <n v="18.843122688751134"/>
    <n v="2.0253155320152299E-2"/>
    <n v="3.1730011749471661E-3"/>
    <m/>
    <m/>
    <m/>
    <m/>
    <n v="1.7048588152515119E-2"/>
    <n v="2.6046405450945937E-3"/>
    <x v="30"/>
    <x v="6"/>
  </r>
  <r>
    <n v="2026"/>
    <n v="3"/>
    <n v="79"/>
    <x v="1"/>
    <s v="Camiones"/>
    <n v="51"/>
    <s v="031b4af5197ec30a926f48cf40e11a7dbc470048a21e4003b7a3c07c5dab1baa"/>
    <s v="776dae374cac039d62ec9a353119108ad2c4887d941bedca3f0ebe3c3de89ab1"/>
    <x v="6"/>
    <n v="957568.04752999998"/>
    <n v="825006.68374999997"/>
    <n v="3576851.8915800005"/>
    <n v="3008311.3637699997"/>
    <n v="472819.63637000002"/>
    <n v="486453.78328000009"/>
    <n v="2102062.3550100005"/>
    <n v="2049667.5829200004"/>
    <n v="35255452.915749952"/>
    <n v="34225193.414999902"/>
    <n v="145.54400000000001"/>
    <n v="139.161"/>
    <n v="0"/>
    <n v="0"/>
    <n v="337440.09382000001"/>
    <n v="342242.55364999996"/>
    <n v="724597.91696000006"/>
    <n v="683789.01824"/>
    <n v="0"/>
    <n v="0"/>
    <n v="0"/>
    <n v="0"/>
    <n v="0"/>
    <n v="0"/>
    <s v="Camiones"/>
    <s v="Automóviles"/>
    <s v="Automóviles"/>
    <x v="31"/>
    <x v="1"/>
    <n v="29465273.395770002"/>
    <n v="25064503.866439998"/>
    <n v="299929338.30901009"/>
    <n v="286204877.29896003"/>
    <n v="288421232.45699012"/>
    <n v="276418493.85822004"/>
    <n v="20449043.115749996"/>
    <n v="19016630.142860003"/>
    <n v="11014921.149049997"/>
    <n v="9861427.71428"/>
    <n v="3547306.4583999999"/>
    <n v="3126999.7203699998"/>
    <n v="4.6827034502777014"/>
    <n v="4.3383432161862681"/>
    <n v="132561.36378000001"/>
    <n v="16.067913920097389"/>
    <n v="26.994229530478957"/>
    <n v="26.383330909040875"/>
    <n v="3.2498189806970097"/>
    <n v="3.291534068043688"/>
    <n v="0.31926454841954821"/>
    <n v="0.33200331313083692"/>
    <n v="0.28825738105372173"/>
    <n v="0.29846291115860019"/>
    <m/>
    <m/>
    <m/>
    <n v="0"/>
    <m/>
    <n v="0"/>
    <m/>
    <n v="0"/>
    <m/>
    <n v="-2.8027630534743553"/>
    <n v="49.377131744278138"/>
    <n v="58.963617248391785"/>
    <n v="4.2925376402787885"/>
    <n v="-1.4032328180063947"/>
    <n v="5.9680541265546783"/>
    <n v="46.569288418010693"/>
    <n v="50.050899403283168"/>
    <s v="Medianas"/>
    <n v="2025"/>
    <n v="1"/>
    <d v="2026-05-08T00:00:00"/>
    <n v="1.0458677359317625"/>
    <s v="42 Camiones"/>
    <n v="16.067913920097389"/>
    <n v="10.977621674783375"/>
    <n v="-2.8027630534743584"/>
    <n v="-7.0654599934352911"/>
    <n v="1.0145528126181254E-2"/>
    <n v="2.1927711603242687E-3"/>
    <m/>
    <m/>
    <m/>
    <m/>
    <n v="8.5154527151719318E-3"/>
    <n v="1.8821221861429413E-3"/>
    <x v="31"/>
    <x v="6"/>
  </r>
  <r>
    <n v="2026"/>
    <n v="3"/>
    <n v="43"/>
    <x v="0"/>
    <s v="Automoviles Turistas"/>
    <n v="31"/>
    <s v="eb1e33e8a81b697b75855af6bfcdbcbf7cbbde9f94962ceaec1ed8af21f5a50f"/>
    <s v="776dae374cac039d62ec9a353119108ad2c4887d941bedca3f0ebe3c3de89ab1"/>
    <x v="6"/>
    <n v="22020.078600000001"/>
    <n v="27531.082120000003"/>
    <n v="129288.68470000001"/>
    <n v="152513.24437999999"/>
    <n v="14075.821800000002"/>
    <n v="10681.750669999998"/>
    <n v="48488.024970000013"/>
    <n v="41229.711589999977"/>
    <n v="35255452.915749952"/>
    <n v="34225193.414999902"/>
    <n v="145.54400000000001"/>
    <n v="139.161"/>
    <n v="0"/>
    <n v="0"/>
    <n v="14075.821800000002"/>
    <n v="10681.750669999999"/>
    <n v="23812.014320000002"/>
    <n v="31121.67253"/>
    <n v="0"/>
    <n v="0"/>
    <n v="0"/>
    <n v="0"/>
    <n v="0"/>
    <n v="0"/>
    <s v="Automoviles Turistas"/>
    <s v="Automóviles"/>
    <s v="Automóviles"/>
    <x v="32"/>
    <x v="1"/>
    <n v="33949921.470059998"/>
    <n v="33699803.03413"/>
    <n v="299929338.30901009"/>
    <n v="286204877.29896003"/>
    <n v="288421232.45699012"/>
    <n v="276418493.85822004"/>
    <n v="664166.66367999988"/>
    <n v="632124.19282999996"/>
    <n v="297526.76684"/>
    <n v="352424.85213000001"/>
    <n v="7454696.3222500002"/>
    <n v="9100603.7929899991"/>
    <n v="3.3154447225628032"/>
    <n v="4.35532802450484"/>
    <n v="-5511.003520000002"/>
    <n v="-20.017387968911414"/>
    <n v="0.29538532018100816"/>
    <n v="0.30251929153543206"/>
    <n v="6.4860469911305174E-2"/>
    <n v="8.1695083179321476E-2"/>
    <n v="7.3417554695210359E-3"/>
    <n v="7.63469402457521E-3"/>
    <n v="9.6193616194883893E-3"/>
    <n v="9.9599276935938962E-3"/>
    <m/>
    <m/>
    <m/>
    <n v="0"/>
    <m/>
    <n v="0"/>
    <m/>
    <n v="0"/>
    <m/>
    <n v="31.774483741998871"/>
    <n v="63.922668286933373"/>
    <n v="38.798876932774903"/>
    <n v="4.7309430171603726"/>
    <n v="31.77448374199885"/>
    <n v="-23.487356609622413"/>
    <n v="59.112268331610849"/>
    <n v="34.322546963705875"/>
    <s v="Medianas"/>
    <n v="2025"/>
    <n v="1"/>
    <d v="2026-05-08T00:00:00"/>
    <n v="1.0458677359317625"/>
    <s v="43 Automoviles Turistas"/>
    <n v="-20.017387968911414"/>
    <n v="-23.52511767672787"/>
    <n v="31.774483741998864"/>
    <n v="25.995361760157092"/>
    <n v="3.6671968165878204E-4"/>
    <n v="1.0992173708369544E-3"/>
    <m/>
    <m/>
    <m/>
    <m/>
    <n v="4.3171040624192673E-4"/>
    <n v="1.896888220103723E-3"/>
    <x v="32"/>
    <x v="6"/>
  </r>
  <r>
    <n v="2026"/>
    <n v="3"/>
    <n v="94"/>
    <x v="41"/>
    <s v="Otros Automoviles y Obligatorios"/>
    <n v="7"/>
    <s v="7902699be42c8a8e46fbbb4501726517e86b22c56a189f7625a6da49081b2451"/>
    <s v="776dae374cac039d62ec9a353119108ad2c4887d941bedca3f0ebe3c3de89ab1"/>
    <x v="6"/>
    <n v="33910.216420000004"/>
    <n v="28594.996789999997"/>
    <n v="119952.23889000001"/>
    <n v="102916.86853000001"/>
    <n v="17808.479730000003"/>
    <n v="15239.275090000008"/>
    <n v="72249.608410000044"/>
    <n v="52137.422980000018"/>
    <n v="35255452.915749952"/>
    <n v="34225193.414999902"/>
    <n v="145.54400000000001"/>
    <n v="139.161"/>
    <n v="-4.6150500000000001"/>
    <n v="-1.1881400000000002"/>
    <n v="17808.479729999999"/>
    <n v="15237.265089999999"/>
    <n v="28131.261829999999"/>
    <n v="24424.246850000003"/>
    <n v="0"/>
    <n v="0"/>
    <n v="0"/>
    <n v="0"/>
    <n v="0"/>
    <n v="0"/>
    <s v="Otros Automoviles y Obligatorios"/>
    <s v="Automóviles"/>
    <s v="Automóviles"/>
    <x v="33"/>
    <x v="1"/>
    <n v="1808477.90475"/>
    <n v="2139089.51168"/>
    <n v="299929338.30901009"/>
    <n v="286204877.29896003"/>
    <n v="288421232.45699012"/>
    <n v="276418493.85822004"/>
    <n v="1715215.5084700002"/>
    <n v="2642495.7059500003"/>
    <n v="839716.91993000079"/>
    <n v="707847.31065"/>
    <n v="643355.99338999996"/>
    <n v="671098.03969000001"/>
    <n v="1.9770236598576736"/>
    <n v="1.0821208422633879"/>
    <n v="5315.2196300000069"/>
    <n v="18.587935746363861"/>
    <n v="5.2708324424427584"/>
    <n v="4.2609268838289065"/>
    <n v="1.8750694344085823"/>
    <n v="1.3367835536504515"/>
    <n v="1.1306068493060558E-2"/>
    <n v="1.1757184494056537E-2"/>
    <n v="9.9910934641867129E-3"/>
    <n v="1.03448204173585E-2"/>
    <m/>
    <m/>
    <m/>
    <n v="0"/>
    <m/>
    <n v="0"/>
    <m/>
    <n v="0"/>
    <m/>
    <n v="16.859100087286329"/>
    <n v="52.516561703500919"/>
    <n v="53.293501663652435"/>
    <n v="2.120771810991319"/>
    <n v="16.874515372758413"/>
    <n v="15.177602006589597"/>
    <n v="63.304944647056381"/>
    <n v="62.385813505647562"/>
    <s v="Medianas"/>
    <n v="2025"/>
    <n v="1"/>
    <d v="2026-05-08T00:00:00"/>
    <n v="1.0458677359317625"/>
    <s v="44 Otros Automoviles y Obligatorios"/>
    <n v="18.587935746363861"/>
    <n v="13.387125037100395"/>
    <n v="16.859100087286325"/>
    <n v="11.734109460004206"/>
    <n v="3.402374071796785E-4"/>
    <n v="3.9086225516370306E-4"/>
    <m/>
    <m/>
    <m/>
    <m/>
    <n v="2.913208180892891E-4"/>
    <n v="1.1709855172608238E-4"/>
    <x v="33"/>
    <x v="6"/>
  </r>
  <r>
    <n v="2026"/>
    <n v="3"/>
    <n v="39"/>
    <x v="6"/>
    <s v="Daños Sin Autos"/>
    <n v="27"/>
    <s v="670671cd97404156226e507973f2ab8330d3022ca96e0c93bdbdb320c41adcaf"/>
    <s v="776dae374cac039d62ec9a353119108ad2c4887d941bedca3f0ebe3c3de89ab1"/>
    <x v="6"/>
    <n v="2447559.9012500001"/>
    <n v="2615451.9819399999"/>
    <n v="8430020.9260699991"/>
    <n v="7537642.7685900005"/>
    <n v="672353.67724000022"/>
    <n v="329950.62063999992"/>
    <n v="2814854.1679700017"/>
    <n v="2299169.1828900012"/>
    <n v="35255452.915749952"/>
    <n v="34225193.414999902"/>
    <n v="145.54400000000001"/>
    <n v="139.161"/>
    <n v="17136.612009999997"/>
    <n v="7475.4427399999986"/>
    <n v="-33268.913530000005"/>
    <n v="-78926.700729999997"/>
    <n v="402413.64763999998"/>
    <n v="494136.31671000004"/>
    <n v="0"/>
    <n v="0"/>
    <n v="0"/>
    <n v="0"/>
    <n v="0"/>
    <n v="0"/>
    <s v="Daños Sin Autos"/>
    <s v="Totales"/>
    <s v="Daños Sin Autos Total"/>
    <x v="34"/>
    <x v="1"/>
    <n v="9700359.9060499985"/>
    <n v="9815016.0217700005"/>
    <n v="299929338.30901009"/>
    <n v="286204877.29896003"/>
    <n v="288421232.45699012"/>
    <n v="276418493.85822004"/>
    <n v="44416496.991719998"/>
    <n v="47995470.177200004"/>
    <n v="11314830.52578"/>
    <n v="9690720.4485899974"/>
    <n v="8764607.5410200004"/>
    <n v="8841277.4324200004"/>
    <n v="5.5104748618655535"/>
    <n v="5.4493725601264273"/>
    <n v="-167892.08068999974"/>
    <n v="-6.4192377397602414"/>
    <n v="27.92549340965882"/>
    <n v="29.582286065918741"/>
    <n v="25.231640113924907"/>
    <n v="26.647455043770162"/>
    <n v="0.81604551093575828"/>
    <n v="0.84860600601413227"/>
    <n v="0.91383906753202748"/>
    <n v="0.94619283443513424"/>
    <m/>
    <m/>
    <m/>
    <n v="0"/>
    <m/>
    <n v="0"/>
    <m/>
    <n v="0"/>
    <m/>
    <n v="103.77403016725553"/>
    <n v="27.470366584148586"/>
    <n v="12.615434078635253"/>
    <n v="5.9422337410011785"/>
    <n v="-57.848341280842988"/>
    <n v="-18.562219769778732"/>
    <n v="-8.2673422546947108"/>
    <n v="-15.972657354047648"/>
    <s v="Medianas"/>
    <n v="2025"/>
    <n v="1"/>
    <d v="2026-05-08T00:00:00"/>
    <n v="1.0458677359317625"/>
    <s v="46 Daños Sin Autos Total"/>
    <n v="-6.4192377397602414"/>
    <n v="-10.523330010874897"/>
    <n v="103.7740301672555"/>
    <n v="94.837285027932751"/>
    <n v="2.3911254086609643E-2"/>
    <n v="3.0365333203252187E-3"/>
    <m/>
    <m/>
    <m/>
    <m/>
    <n v="2.1336368752517591E-2"/>
    <n v="2.9695661299058863E-3"/>
    <x v="34"/>
    <x v="6"/>
  </r>
  <r>
    <n v="2026"/>
    <n v="3"/>
    <n v="12"/>
    <x v="42"/>
    <s v="Responsabilidad Civil y Riesgos Profesionales"/>
    <n v="12"/>
    <s v="6b51d431df5d7f141cbececcf79edf3dd861c3b4069f0b11661a3eefacbba918"/>
    <s v="776dae374cac039d62ec9a353119108ad2c4887d941bedca3f0ebe3c3de89ab1"/>
    <x v="6"/>
    <n v="376515.66482999997"/>
    <n v="857098.27097000007"/>
    <n v="1690314.4266299999"/>
    <n v="1692462.8443300002"/>
    <n v="521888.75997999997"/>
    <n v="-150025.55346000002"/>
    <n v="950625.74276000017"/>
    <n v="161985.62951999999"/>
    <n v="35255452.915749952"/>
    <n v="34225193.414999902"/>
    <n v="145.54400000000001"/>
    <n v="139.161"/>
    <n v="0"/>
    <n v="0"/>
    <n v="44668.75836"/>
    <n v="-183179.95227000001"/>
    <n v="23702.4372"/>
    <n v="-19505.176769999998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766415.15328"/>
    <n v="2698569.0604299996"/>
    <n v="299929338.30901009"/>
    <n v="286204877.29896003"/>
    <n v="288421232.45699012"/>
    <n v="276418493.85822004"/>
    <n v="6482889.0618800009"/>
    <n v="6624791.841479999"/>
    <n v="3138672.4045500001"/>
    <n v="1702809.9258199998"/>
    <n v="376515.66482999997"/>
    <n v="857098.27097000007"/>
    <n v="5.8078375433562108"/>
    <n v="12.937738897748094"/>
    <n v="-480582.60614000011"/>
    <n v="-56.070887366989133"/>
    <n v="100"/>
    <n v="100"/>
    <n v="21.315242010399427"/>
    <n v="31.761213138396649"/>
    <n v="0.1255347899451186"/>
    <n v="0.13054367101289835"/>
    <n v="0.29947018340805698"/>
    <n v="0.3100726941264722"/>
    <m/>
    <m/>
    <m/>
    <n v="0"/>
    <m/>
    <n v="0"/>
    <m/>
    <n v="0"/>
    <m/>
    <n v="-447.86657868864086"/>
    <n v="138.61010542964718"/>
    <n v="-17.503891740466617"/>
    <n v="16.627691352032787"/>
    <n v="-124.38517851241713"/>
    <n v="-221.51869977643889"/>
    <n v="188.45639367414927"/>
    <n v="939.13505337588413"/>
    <s v="Medianas"/>
    <n v="2025"/>
    <n v="1"/>
    <d v="2026-05-08T00:00:00"/>
    <n v="1.0458677359317625"/>
    <s v="46 Responsabilidad Civil y Riesgos Profesionales"/>
    <n v="-56.070887366989133"/>
    <n v="-57.997449272230902"/>
    <n v="-447.86657868864086"/>
    <n v="-432.61048862811214"/>
    <n v="4.7944765613119446E-3"/>
    <n v="3.3730976930017907E-3"/>
    <m/>
    <m/>
    <m/>
    <m/>
    <n v="4.790756534262584E-3"/>
    <n v="1.6738508778630406E-2"/>
    <x v="35"/>
    <x v="6"/>
  </r>
  <r>
    <n v="2026"/>
    <n v="3"/>
    <n v="43"/>
    <x v="0"/>
    <s v="RC General"/>
    <n v="31"/>
    <s v="eb1e33e8a81b697b75855af6bfcdbcbf7cbbde9f94962ceaec1ed8af21f5a50f"/>
    <s v="776dae374cac039d62ec9a353119108ad2c4887d941bedca3f0ebe3c3de89ab1"/>
    <x v="6"/>
    <n v="304596.41397000005"/>
    <n v="165216.88191"/>
    <n v="1132447.8513100001"/>
    <n v="874184.44559000002"/>
    <n v="10928.694280000003"/>
    <n v="8113.4348799999971"/>
    <n v="469709.02216000005"/>
    <n v="300925.21920999984"/>
    <n v="35255452.915749952"/>
    <n v="34225193.414999902"/>
    <n v="145.54400000000001"/>
    <n v="139.161"/>
    <n v="0"/>
    <n v="0"/>
    <n v="8872.075859999999"/>
    <n v="272.96728999999999"/>
    <n v="73951.11348"/>
    <n v="57797.554369999998"/>
    <n v="0"/>
    <n v="0"/>
    <n v="0"/>
    <n v="0"/>
    <n v="0"/>
    <n v="0"/>
    <s v="RC General"/>
    <s v="Daños Sin Autos"/>
    <s v="Responsabilidad Civil y Riesgos Profesionales"/>
    <x v="36"/>
    <x v="1"/>
    <n v="33949921.470059998"/>
    <n v="33699803.03413"/>
    <n v="299929338.30901009"/>
    <n v="286204877.29896003"/>
    <n v="288421232.45699012"/>
    <n v="276418493.85822004"/>
    <n v="4191040.9426000006"/>
    <n v="5155326.3222199995"/>
    <n v="2776304.65221"/>
    <n v="1116237.2139900001"/>
    <n v="313790.60830999998"/>
    <n v="177210.82113"/>
    <n v="7.2677985765759958"/>
    <n v="3.2047802909759144"/>
    <n v="139379.53206000006"/>
    <n v="84.361555822077221"/>
    <n v="97.069958725177401"/>
    <n v="93.231824589762851"/>
    <n v="0.89719327992737685"/>
    <n v="0.49026067524096217"/>
    <n v="0.10155605839938925"/>
    <n v="0.10560817987469837"/>
    <n v="5.7726787701601591E-2"/>
    <n v="5.9770560067787172E-2"/>
    <m/>
    <m/>
    <m/>
    <n v="0"/>
    <m/>
    <n v="0"/>
    <m/>
    <n v="0"/>
    <m/>
    <n v="34.69873662189309"/>
    <n v="3.5879261142832695"/>
    <n v="4.9107783576376285"/>
    <n v="0.39364175222270803"/>
    <n v="3150.2340701700923"/>
    <n v="27.948516656242049"/>
    <n v="11.997217408226641"/>
    <n v="0.47228173056001232"/>
    <s v="Medianas"/>
    <n v="2025"/>
    <n v="1"/>
    <d v="2026-05-08T00:00:00"/>
    <n v="1.0458677359317625"/>
    <s v="47 RC General"/>
    <n v="84.361555822077221"/>
    <n v="76.276167136783982"/>
    <n v="34.698736621893083"/>
    <n v="28.791368156978397"/>
    <n v="3.2121211263863598E-3"/>
    <n v="5.2820896149680064E-3"/>
    <m/>
    <m/>
    <m/>
    <m/>
    <n v="2.4745032713075145E-3"/>
    <n v="1.0270616713427667E-3"/>
    <x v="36"/>
    <x v="6"/>
  </r>
  <r>
    <n v="2026"/>
    <n v="3"/>
    <n v="48"/>
    <x v="14"/>
    <s v="RC Aviones y Barcos"/>
    <n v="36"/>
    <s v="76a50887d8f1c2e9301755428990ad81479ee21c25b43215cf524541e0503269"/>
    <s v="776dae374cac039d62ec9a353119108ad2c4887d941bedca3f0ebe3c3de89ab1"/>
    <x v="6"/>
    <n v="11978.300630000002"/>
    <n v="30946.66791"/>
    <n v="58274.767489999984"/>
    <n v="89879.774890000001"/>
    <n v="943.98924000000045"/>
    <n v="1069.1004999999998"/>
    <n v="40879.316939999997"/>
    <n v="5422.0645900000009"/>
    <n v="35255452.915749952"/>
    <n v="34225193.414999902"/>
    <n v="145.54400000000001"/>
    <n v="139.161"/>
    <n v="0"/>
    <n v="0"/>
    <n v="-379.02728999999999"/>
    <n v="1111.08538"/>
    <n v="2320.6809199999998"/>
    <n v="3291.6783799999998"/>
    <n v="0"/>
    <n v="0"/>
    <n v="0"/>
    <n v="0"/>
    <n v="0"/>
    <n v="0"/>
    <s v="RC Aviones y Barcos"/>
    <s v="Daños Sin Autos"/>
    <s v="Responsabilidad Civil y Riesgos Profesionales"/>
    <x v="37"/>
    <x v="1"/>
    <n v="19464505.3893"/>
    <n v="18106734.740540002"/>
    <n v="299929338.30901009"/>
    <n v="286204877.29896003"/>
    <n v="288421232.45699012"/>
    <n v="276418493.85822004"/>
    <n v="1338691.44667"/>
    <n v="839803.10813999991"/>
    <n v="83423.509590000016"/>
    <n v="390730.89138999995"/>
    <n v="313753.94885000004"/>
    <n v="323776.96694000001"/>
    <n v="0.89477681057842495"/>
    <n v="3.6849908758424146"/>
    <n v="-18968.367279999999"/>
    <n v="-61.293730669693922"/>
    <n v="3.8177370114078166"/>
    <n v="9.5580202021395841"/>
    <n v="6.1539198610125974E-2"/>
    <n v="0.17091247181476671"/>
    <n v="3.9937075504294425E-3"/>
    <n v="4.1530578480508456E-3"/>
    <n v="1.0812767483928707E-2"/>
    <n v="1.1195585171617749E-2"/>
    <m/>
    <m/>
    <m/>
    <n v="0"/>
    <m/>
    <n v="0"/>
    <m/>
    <n v="0"/>
    <m/>
    <n v="-11.702478859564591"/>
    <n v="7.8808277497707149"/>
    <n v="3.4546546436249255"/>
    <n v="1.1315626070389595"/>
    <n v="-134.11324609455306"/>
    <n v="-29.498552042620886"/>
    <n v="-16.332589574615024"/>
    <n v="33.754372442668597"/>
    <s v="Medianas"/>
    <n v="2025"/>
    <n v="1"/>
    <d v="2026-05-08T00:00:00"/>
    <n v="1.0458677359317625"/>
    <s v="48 RC Aviones y Barcos"/>
    <n v="-61.293730669693922"/>
    <n v="-62.991238757525402"/>
    <n v="-11.702478859564593"/>
    <n v="-15.574868497333231"/>
    <n v="1.6529291973431558E-4"/>
    <n v="8.0062554074889858E-5"/>
    <m/>
    <m/>
    <m/>
    <m/>
    <n v="2.5441747232139521E-4"/>
    <n v="1.3579157755041844E-3"/>
    <x v="37"/>
    <x v="6"/>
  </r>
  <r>
    <n v="2026"/>
    <n v="3"/>
    <n v="23"/>
    <x v="28"/>
    <s v="RC Viajero"/>
    <n v="17"/>
    <s v="4523540f1504cd17100c4835e85b7eefd49911580f8efff0599a8f283be6b9e3"/>
    <s v="776dae374cac039d62ec9a353119108ad2c4887d941bedca3f0ebe3c3de89ab1"/>
    <x v="6"/>
    <n v="6260.6478399999996"/>
    <n v="638.65872999999999"/>
    <n v="11947.692029999998"/>
    <n v="4905.81747"/>
    <n v="99.597949999999997"/>
    <n v="120.04139000000004"/>
    <n v="-366.25221000000005"/>
    <n v="-442.31916999999987"/>
    <n v="35255452.915749952"/>
    <n v="34225193.414999902"/>
    <n v="145.54400000000001"/>
    <n v="139.161"/>
    <n v="0"/>
    <n v="0"/>
    <n v="99.597949999999997"/>
    <n v="133.77054000000001"/>
    <n v="969.48337000000004"/>
    <n v="412.05119000000002"/>
    <n v="0"/>
    <n v="0"/>
    <n v="0"/>
    <n v="0"/>
    <n v="0"/>
    <n v="0"/>
    <s v="RC Viajero"/>
    <s v="Daños Sin Autos"/>
    <s v="Responsabilidad Civil y Riesgos Profesionales"/>
    <x v="38"/>
    <x v="1"/>
    <n v="6886205.7375499997"/>
    <n v="7196469.1106400006"/>
    <n v="299929338.30901009"/>
    <n v="286204877.29896003"/>
    <n v="288421232.45699012"/>
    <n v="276418493.85822004"/>
    <n v="149899.75170999998"/>
    <n v="99209.677110000004"/>
    <n v="32686.401400000002"/>
    <n v="7650.9299399999982"/>
    <n v="279904.48480999999"/>
    <n v="197871.65"/>
    <n v="4.1765565109887666"/>
    <n v="0.64374640519379878"/>
    <n v="5621.9891099999995"/>
    <n v="880.28063281934624"/>
    <n v="2.2367086559008675"/>
    <n v="0.32276414028993033"/>
    <n v="9.0915782632823808E-2"/>
    <n v="8.8746122602783237E-3"/>
    <n v="2.0873742713191342E-3"/>
    <n v="2.1706612188940001E-3"/>
    <n v="2.2314739567938196E-4"/>
    <n v="2.3104775700267703E-4"/>
    <m/>
    <m/>
    <m/>
    <n v="0"/>
    <m/>
    <n v="0"/>
    <m/>
    <n v="0"/>
    <m/>
    <n v="-17.030325956738778"/>
    <n v="1.59085692959213"/>
    <n v="18.795858313876028"/>
    <n v="0.30470760234866356"/>
    <n v="-25.54567694800366"/>
    <n v="135.28226432254689"/>
    <n v="10.273301542036766"/>
    <n v="32.464544029104736"/>
    <s v="Medianas"/>
    <n v="2025"/>
    <n v="1"/>
    <d v="2026-05-08T00:00:00"/>
    <n v="1.0458677359317625"/>
    <s v="49 RC Viajero"/>
    <n v="880.28063281934624"/>
    <n v="837.28929494704721"/>
    <n v="-17.030325956738782"/>
    <n v="-20.669056714572402"/>
    <n v="3.3888919420639494E-5"/>
    <n v="1.744362428948266E-3"/>
    <m/>
    <m/>
    <m/>
    <m/>
    <n v="1.3886613333367483E-5"/>
    <n v="4.1440943419993863E-5"/>
    <x v="38"/>
    <x v="6"/>
  </r>
  <r>
    <n v="2026"/>
    <n v="3"/>
    <n v="76"/>
    <x v="15"/>
    <s v="RC Otros"/>
    <n v="48"/>
    <s v="98010bd9270f9b100b6214a21754fd33bdc8d41b2bc9f9dd16ff54d3c34ffd71"/>
    <s v="776dae374cac039d62ec9a353119108ad2c4887d941bedca3f0ebe3c3de89ab1"/>
    <x v="6"/>
    <n v="18050.121520000001"/>
    <n v="8316.9182600000004"/>
    <n v="34816.451510000006"/>
    <n v="19812.822529999998"/>
    <n v="0"/>
    <n v="0"/>
    <n v="0"/>
    <n v="0"/>
    <n v="35255452.915749952"/>
    <n v="34225193.414999902"/>
    <n v="145.54400000000001"/>
    <n v="139.16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9"/>
    <x v="1"/>
    <n v="1197482.4843299999"/>
    <n v="1270133.73486"/>
    <n v="299929338.30901009"/>
    <n v="286204877.29896003"/>
    <n v="288421232.45699012"/>
    <n v="276418493.85822004"/>
    <n v="803256.92090000003"/>
    <n v="530452.73401000001"/>
    <n v="246257.84135000003"/>
    <n v="188190.89050000001"/>
    <n v="145751.99493000002"/>
    <n v="171788.70546"/>
    <n v="2.2471168377579556"/>
    <n v="1.5678905445783244"/>
    <n v="9733.2032600000002"/>
    <n v="117.02896380275357"/>
    <n v="12.384133423812752"/>
    <n v="4.8413649999455561"/>
    <n v="1.5073390848050003"/>
    <n v="0.65480650042861277"/>
    <n v="6.0181246762206998E-3"/>
    <n v="6.2582499097710038E-3"/>
    <n v="2.9059317012660219E-3"/>
    <n v="3.0088139704089029E-3"/>
    <m/>
    <m/>
    <m/>
    <n v="0"/>
    <m/>
    <n v="0"/>
    <m/>
    <n v="0"/>
    <m/>
    <m/>
    <m/>
    <m/>
    <m/>
    <m/>
    <m/>
    <m/>
    <m/>
    <s v="Medianas"/>
    <n v="2025"/>
    <n v="1"/>
    <d v="2026-05-08T00:00:00"/>
    <n v="1.0458677359317625"/>
    <s v="50 RC Otros"/>
    <n v="117.02896380275357"/>
    <n v="107.5109082597358"/>
    <m/>
    <m/>
    <n v="9.8754798564638986E-5"/>
    <n v="5.0495340825353128E-4"/>
    <m/>
    <m/>
    <m/>
    <m/>
    <n v="5.6083009039621209E-5"/>
    <n v="2.4582807597781146E-4"/>
    <x v="39"/>
    <x v="6"/>
  </r>
  <r>
    <n v="2026"/>
    <n v="3"/>
    <n v="23"/>
    <x v="28"/>
    <s v="Maritimo y Transportes"/>
    <n v="17"/>
    <s v="4523540f1504cd17100c4835e85b7eefd49911580f8efff0599a8f283be6b9e3"/>
    <s v="776dae374cac039d62ec9a353119108ad2c4887d941bedca3f0ebe3c3de89ab1"/>
    <x v="6"/>
    <n v="380602.99231"/>
    <n v="303570.90289999999"/>
    <n v="1377147.4728100002"/>
    <n v="1478194.2351800001"/>
    <n v="142913.88324999996"/>
    <n v="262287.32426000002"/>
    <n v="674199.25460999983"/>
    <n v="547790.76144000026"/>
    <n v="35255452.915749952"/>
    <n v="34225193.414999902"/>
    <n v="145.54400000000001"/>
    <n v="139.161"/>
    <n v="699.08593999999994"/>
    <n v="1652.4393"/>
    <n v="52854.43363"/>
    <n v="68230.193209999998"/>
    <n v="74978.298849999992"/>
    <n v="118569.86637"/>
    <n v="0"/>
    <n v="0"/>
    <n v="0"/>
    <n v="0"/>
    <n v="0"/>
    <n v="0"/>
    <s v="Maritimo y Transportes"/>
    <s v="Daños Sin Autos"/>
    <s v="Maritimo y Transportes"/>
    <x v="40"/>
    <x v="1"/>
    <n v="6886205.7375499997"/>
    <n v="7196469.1106400006"/>
    <n v="299929338.30901009"/>
    <n v="286204877.29896003"/>
    <n v="288421232.45699012"/>
    <n v="276418493.85822004"/>
    <n v="5553467.0168199996"/>
    <n v="5878639.8858999992"/>
    <n v="1842826.2323599998"/>
    <n v="-3640818.3417299963"/>
    <n v="380602.99231"/>
    <n v="303570.90289999999"/>
    <n v="6.8534303194248398"/>
    <n v="5.1639649441381685"/>
    <n v="77032.089410000015"/>
    <n v="25.375320452031367"/>
    <n v="100"/>
    <n v="100"/>
    <n v="5.5270348696466973"/>
    <n v="4.2183312153896351"/>
    <n v="0.1268975534223577"/>
    <n v="0.13196080921911885"/>
    <n v="0.10606769030805159"/>
    <n v="0.10982293502246883"/>
    <m/>
    <m/>
    <m/>
    <n v="0"/>
    <m/>
    <n v="0"/>
    <m/>
    <n v="0"/>
    <m/>
    <n v="-45.512470473665601"/>
    <n v="37.549332542713437"/>
    <n v="86.400679957920971"/>
    <n v="7.7551469986933341"/>
    <n v="-22.535125369902197"/>
    <n v="-36.764456986036841"/>
    <n v="70.492975221723114"/>
    <n v="57.544294599342891"/>
    <s v="Medianas"/>
    <n v="2025"/>
    <n v="1"/>
    <d v="2026-05-08T00:00:00"/>
    <n v="1.0458677359317625"/>
    <s v="51 Maritimo y Transportes"/>
    <n v="25.375320452031367"/>
    <n v="19.876841157485963"/>
    <n v="-45.512470473665601"/>
    <n v="-47.902083930534957"/>
    <n v="3.906197081345042E-3"/>
    <n v="4.6969507143211665E-3"/>
    <m/>
    <m/>
    <m/>
    <m/>
    <n v="4.1842387942651153E-3"/>
    <n v="2.6666533944287919E-3"/>
    <x v="40"/>
    <x v="6"/>
  </r>
  <r>
    <n v="2026"/>
    <n v="3"/>
    <n v="48"/>
    <x v="14"/>
    <s v="MyT Carga"/>
    <n v="36"/>
    <s v="76a50887d8f1c2e9301755428990ad81479ee21c25b43215cf524541e0503269"/>
    <s v="776dae374cac039d62ec9a353119108ad2c4887d941bedca3f0ebe3c3de89ab1"/>
    <x v="6"/>
    <n v="239969.46328999999"/>
    <n v="316045.66029999999"/>
    <n v="854679.23300999997"/>
    <n v="908041.3047900002"/>
    <n v="78703.810440000001"/>
    <n v="118384.39491"/>
    <n v="1460917.3795000003"/>
    <n v="756457.15113000001"/>
    <n v="35255452.915749952"/>
    <n v="34225193.414999902"/>
    <n v="145.54400000000001"/>
    <n v="139.161"/>
    <n v="0"/>
    <n v="0"/>
    <n v="84873.655270000003"/>
    <n v="60108.067329999998"/>
    <n v="150428.18356"/>
    <n v="215704.55752999999"/>
    <n v="0"/>
    <n v="0"/>
    <n v="0"/>
    <n v="0"/>
    <n v="0"/>
    <n v="0"/>
    <s v="MyT Carga"/>
    <s v="Daños Sin Autos"/>
    <s v="Maritimo y Transportes"/>
    <x v="41"/>
    <x v="1"/>
    <n v="19464505.3893"/>
    <n v="18106734.740540002"/>
    <n v="299929338.30901009"/>
    <n v="286204877.29896003"/>
    <n v="288421232.45699012"/>
    <n v="276418493.85822004"/>
    <n v="4253228.7956100004"/>
    <n v="4504728.8811800005"/>
    <n v="1360448.89381"/>
    <n v="1468645.7502600003"/>
    <n v="263832.76848999999"/>
    <n v="368967.16777"/>
    <n v="5.6420539505818761"/>
    <n v="7.0158641870853895"/>
    <n v="-76076.197010000004"/>
    <n v="-24.071267720552214"/>
    <n v="90.95513975137456"/>
    <n v="85.656851857618605"/>
    <n v="1.2328567229964942"/>
    <n v="1.745459161073315"/>
    <n v="8.0008666255504873E-2"/>
    <n v="8.3201039412306318E-2"/>
    <n v="0.11042637123541024"/>
    <n v="0.11433593168411714"/>
    <m/>
    <m/>
    <m/>
    <n v="0"/>
    <m/>
    <n v="0"/>
    <m/>
    <n v="0"/>
    <m/>
    <n v="-33.518424873621711"/>
    <n v="32.797427373035156"/>
    <n v="37.458003630749431"/>
    <n v="5.7851353915681711"/>
    <n v="41.201770477886377"/>
    <n v="-30.261935453506318"/>
    <n v="56.421378801098911"/>
    <n v="27.865923658863917"/>
    <s v="Medianas"/>
    <n v="2025"/>
    <n v="1"/>
    <d v="2026-05-08T00:00:00"/>
    <n v="1.0458677359317625"/>
    <s v="52 MyT Carga"/>
    <n v="-24.071267720552214"/>
    <n v="-27.401209855849558"/>
    <n v="-33.518424873621719"/>
    <n v="-36.434051035000223"/>
    <n v="2.4242469244472029E-3"/>
    <n v="3.1832772781276554E-3"/>
    <m/>
    <m/>
    <m/>
    <m/>
    <n v="2.5703399214209296E-3"/>
    <n v="4.9222350291627335E-3"/>
    <x v="41"/>
    <x v="6"/>
  </r>
  <r>
    <n v="2026"/>
    <n v="3"/>
    <n v="74"/>
    <x v="13"/>
    <s v="MyT Cascos"/>
    <n v="46"/>
    <s v="25fc0e7096fc653718202dc30b0c580b8ab87eac11a700cba03a7c021bc35b0c"/>
    <s v="776dae374cac039d62ec9a353119108ad2c4887d941bedca3f0ebe3c3de89ab1"/>
    <x v="6"/>
    <n v="74421.557050000003"/>
    <n v="115727.32348000001"/>
    <n v="1839194.2534099999"/>
    <n v="111691.7402"/>
    <n v="215083.75138"/>
    <n v="69536.558330000014"/>
    <n v="428962.28128999996"/>
    <n v="175435.80296000003"/>
    <n v="35255452.915749952"/>
    <n v="34225193.414999902"/>
    <n v="145.54400000000001"/>
    <n v="139.161"/>
    <n v="0"/>
    <n v="0"/>
    <n v="12169.79545"/>
    <n v="2456.8912500000001"/>
    <n v="34796.04537"/>
    <n v="-2302.0085099999997"/>
    <n v="0"/>
    <n v="0"/>
    <n v="0"/>
    <n v="0"/>
    <n v="0"/>
    <n v="0"/>
    <s v="MyT Cascos"/>
    <s v="Daños Sin Autos"/>
    <s v="Maritimo y Transportes"/>
    <x v="42"/>
    <x v="1"/>
    <n v="7289032.4006400006"/>
    <n v="8503254.3343199994"/>
    <n v="299929338.30901009"/>
    <n v="286204877.29896003"/>
    <n v="288421232.45699012"/>
    <n v="276418493.85822004"/>
    <n v="1300238.2212100001"/>
    <n v="1373911.0047200001"/>
    <n v="482377.33854999993"/>
    <n v="-5109464.0919899987"/>
    <n v="150518.50888000001"/>
    <n v="162965.90258000002"/>
    <n v="5.7236863088629555"/>
    <n v="8.4232037651947458"/>
    <n v="-41305.766430000003"/>
    <n v="-35.692319832436517"/>
    <n v="49.443458883406919"/>
    <n v="71.013212977597831"/>
    <n v="1.021007356799039"/>
    <n v="1.3609768558011108"/>
    <n v="2.4813030118889284E-2"/>
    <n v="2.5803078509865907E-2"/>
    <n v="4.0435133241672583E-2"/>
    <n v="4.1866707927060265E-2"/>
    <m/>
    <m/>
    <m/>
    <n v="0"/>
    <m/>
    <n v="0"/>
    <m/>
    <n v="0"/>
    <m/>
    <n v="209.3103204206281"/>
    <n v="289.00732516990519"/>
    <n v="60.086551938632994"/>
    <n v="44.588278551088258"/>
    <n v="395.3330942100103"/>
    <n v="-1611.5515524310554"/>
    <n v="34.974651057595167"/>
    <n v="-106.72815670868221"/>
    <s v="Medianas"/>
    <n v="2025"/>
    <n v="1"/>
    <d v="2026-05-08T00:00:00"/>
    <n v="1.0458677359317625"/>
    <s v="53 MyT Cascos"/>
    <n v="-35.692319832436517"/>
    <n v="-38.512607322883099"/>
    <n v="209.31032042062813"/>
    <n v="195.74515953976132"/>
    <n v="5.2167653548661746E-3"/>
    <n v="3.2760584962265244E-3"/>
    <m/>
    <m/>
    <m/>
    <m/>
    <n v="3.1615933902415184E-4"/>
    <n v="7.095036166999095E-3"/>
    <x v="42"/>
    <x v="6"/>
  </r>
  <r>
    <n v="2026"/>
    <n v="3"/>
    <n v="92"/>
    <x v="12"/>
    <s v="Incendio"/>
    <n v="219"/>
    <s v="314f04b30f62e0056bd059354a5536fb2e302107eed143b5fa2aa0bbba07f608"/>
    <s v="776dae374cac039d62ec9a353119108ad2c4887d941bedca3f0ebe3c3de89ab1"/>
    <x v="6"/>
    <n v="621058.52902000002"/>
    <n v="365968.82076999999"/>
    <n v="1844581.1472100001"/>
    <n v="1630589.6966200001"/>
    <n v="19586.870280000003"/>
    <n v="344615.55676999997"/>
    <n v="457312.86916999996"/>
    <n v="441969.14861999999"/>
    <n v="35255452.915749952"/>
    <n v="34225193.414999902"/>
    <n v="145.54400000000001"/>
    <n v="139.161"/>
    <n v="0"/>
    <n v="0"/>
    <n v="16488.37068"/>
    <n v="52392.130109999998"/>
    <n v="153024.60203000001"/>
    <n v="162047.47201"/>
    <n v="0"/>
    <n v="0"/>
    <n v="0"/>
    <n v="0"/>
    <n v="0"/>
    <n v="0"/>
    <s v="Incendio"/>
    <s v="Daños Sin Autos"/>
    <s v="Incendio"/>
    <x v="43"/>
    <x v="1"/>
    <n v="4357581.6381999999"/>
    <n v="3291398.617500000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5.9212201223314862"/>
    <n v="3.1105076322722489"/>
    <n v="255089.70825000003"/>
    <n v="69.702579502070748"/>
    <m/>
    <m/>
    <n v="14.252367037156477"/>
    <n v="11.118945569952679"/>
    <n v="0.20706828232326446"/>
    <n v="0.21533037763182475"/>
    <n v="0.12786952627216105"/>
    <n v="0.13239664816266308"/>
    <m/>
    <m/>
    <m/>
    <n v="0"/>
    <m/>
    <n v="0"/>
    <m/>
    <n v="0"/>
    <m/>
    <n v="-94.316312802711778"/>
    <n v="3.1537881479394745"/>
    <n v="94.165277808346431"/>
    <n v="0.7708979240176641"/>
    <n v="-68.528917138162143"/>
    <n v="-5.5680411845259625"/>
    <n v="10.774980271974506"/>
    <n v="32.331346771498453"/>
    <s v="Medianas"/>
    <n v="2025"/>
    <n v="1"/>
    <d v="2026-05-08T00:00:00"/>
    <n v="1.0458677359317625"/>
    <s v="54 Incendio"/>
    <n v="69.702579502070748"/>
    <n v="62.260077131916582"/>
    <n v="-94.316312802711792"/>
    <n v="-94.565577460686612"/>
    <n v="5.2320449594506716E-3"/>
    <n v="3.5060847737103298E-3"/>
    <m/>
    <m/>
    <m/>
    <m/>
    <n v="4.6156157991615885E-3"/>
    <n v="9.6752577304239128E-4"/>
    <x v="43"/>
    <x v="6"/>
  </r>
  <r>
    <n v="2026"/>
    <n v="3"/>
    <n v="39"/>
    <x v="6"/>
    <s v="Riesgos Catastroficos"/>
    <n v="27"/>
    <s v="670671cd97404156226e507973f2ab8330d3022ca96e0c93bdbdb320c41adcaf"/>
    <s v="776dae374cac039d62ec9a353119108ad2c4887d941bedca3f0ebe3c3de89ab1"/>
    <x v="6"/>
    <n v="577964.77191999997"/>
    <n v="560883.15179999999"/>
    <n v="1699002.6908100001"/>
    <n v="1384299.59345"/>
    <n v="332928.78484999988"/>
    <n v="-8655.6507299999957"/>
    <n v="544904.32348999998"/>
    <n v="132573.84817000001"/>
    <n v="35255452.915749952"/>
    <n v="34225193.414999902"/>
    <n v="145.54400000000001"/>
    <n v="139.161"/>
    <n v="0"/>
    <n v="0"/>
    <n v="20257.486239999998"/>
    <n v="3841.47876"/>
    <n v="23154.25834"/>
    <n v="49654.609840000005"/>
    <n v="0"/>
    <n v="0"/>
    <n v="0"/>
    <n v="0"/>
    <n v="0"/>
    <n v="0"/>
    <s v="Riesgos Catastroficos"/>
    <s v="Daños Sin Autos"/>
    <s v="Riesgos Catastroficos"/>
    <x v="44"/>
    <x v="1"/>
    <n v="9700359.9060499985"/>
    <n v="9815016.0217700005"/>
    <n v="299929338.30901009"/>
    <n v="286204877.29896003"/>
    <n v="288421232.45699012"/>
    <n v="276418493.85822004"/>
    <n v="11411827.944420002"/>
    <n v="12882845.518050004"/>
    <n v="1673092.91444"/>
    <n v="528711.06807000004"/>
    <n v="577964.77191999997"/>
    <n v="560883.15179999999"/>
    <n v="5.0646116882843923"/>
    <n v="4.3537210084072901"/>
    <n v="17081.620119999978"/>
    <n v="3.0454864021465466"/>
    <n v="100"/>
    <n v="100"/>
    <n v="5.9581786399443821"/>
    <n v="5.7145413777822096"/>
    <n v="0.19270031240642974"/>
    <n v="0.2003891207996232"/>
    <n v="0.19597260434318886"/>
    <n v="0.20291086315219084"/>
    <m/>
    <m/>
    <m/>
    <n v="0"/>
    <m/>
    <n v="0"/>
    <m/>
    <n v="0"/>
    <m/>
    <n v="-3946.374989416885"/>
    <n v="57.603646627805681"/>
    <n v="-1.5432181733792625"/>
    <n v="19.899001542388"/>
    <n v="427.33563051120444"/>
    <n v="-53.369368091685729"/>
    <n v="87.489246869999278"/>
    <n v="7.7363990420592126"/>
    <s v="Medianas"/>
    <n v="2025"/>
    <n v="1"/>
    <d v="2026-05-08T00:00:00"/>
    <n v="1.0458677359317625"/>
    <s v="55 Riesgos Catastroficos"/>
    <n v="3.0454864021465466"/>
    <n v="-1.4736922634453211"/>
    <n v="-3946.374989416885"/>
    <n v="-3777.6877775947005"/>
    <n v="4.8191203070631688E-3"/>
    <n v="2.5650291553106878E-3"/>
    <m/>
    <m/>
    <m/>
    <m/>
    <n v="3.9184566709486559E-3"/>
    <n v="1.8954886619046991E-3"/>
    <x v="44"/>
    <x v="6"/>
  </r>
  <r>
    <n v="2026"/>
    <n v="3"/>
    <n v="39"/>
    <x v="6"/>
    <s v="Terremoto y Erupcion Volcanica"/>
    <n v="27"/>
    <s v="670671cd97404156226e507973f2ab8330d3022ca96e0c93bdbdb320c41adcaf"/>
    <s v="776dae374cac039d62ec9a353119108ad2c4887d941bedca3f0ebe3c3de89ab1"/>
    <x v="6"/>
    <n v="285521.48102999997"/>
    <n v="270726.08068000001"/>
    <n v="785274.85095999995"/>
    <n v="610738.14167000004"/>
    <n v="3600.3023499999999"/>
    <n v="793.34055999999998"/>
    <n v="3287.223829999999"/>
    <n v="-1943.5080000000025"/>
    <n v="35255452.915749952"/>
    <n v="34225193.414999902"/>
    <n v="145.54400000000001"/>
    <n v="139.161"/>
    <n v="0"/>
    <n v="0"/>
    <n v="230.39692000000002"/>
    <n v="64.414379999999994"/>
    <n v="16330.519630000001"/>
    <n v="34068.00114"/>
    <n v="0"/>
    <n v="0"/>
    <n v="0"/>
    <n v="0"/>
    <n v="0"/>
    <n v="0"/>
    <s v="Terremoto y Erupcion Volcanica"/>
    <s v="Daños Sin Autos"/>
    <s v="Riesgos Catastroficos"/>
    <x v="45"/>
    <x v="1"/>
    <n v="9700359.9060499985"/>
    <n v="9815016.0217700005"/>
    <n v="299929338.30901009"/>
    <n v="286204877.29896003"/>
    <n v="288421232.45699012"/>
    <n v="276418493.85822004"/>
    <n v="4600656.5407699998"/>
    <n v="5084886.6188700013"/>
    <n v="666557.00630999985"/>
    <n v="163361.38342999999"/>
    <n v="577964.77191999997"/>
    <n v="560883.15179999999"/>
    <n v="6.2061029442161528"/>
    <n v="5.3241320991373975"/>
    <n v="14795.400349999953"/>
    <n v="5.4650812780347557"/>
    <n v="49.401191024410899"/>
    <n v="48.267821882539927"/>
    <n v="2.9434112114945719"/>
    <n v="2.7582846536319598"/>
    <n v="9.5196249436536942E-2"/>
    <n v="9.8994612358359366E-2"/>
    <n v="9.459170760294508E-2"/>
    <n v="9.7940654006623815E-2"/>
    <m/>
    <m/>
    <m/>
    <n v="0"/>
    <m/>
    <n v="0"/>
    <m/>
    <n v="0"/>
    <m/>
    <n v="353.81549003368741"/>
    <n v="1.2609567367793644"/>
    <n v="0.29304179265156716"/>
    <n v="0.54013419946344166"/>
    <n v="257.67932564126215"/>
    <n v="-52.064931655687971"/>
    <n v="1.410836429091632"/>
    <n v="0.18907590068256055"/>
    <s v="Medianas"/>
    <n v="2025"/>
    <n v="1"/>
    <d v="2026-05-08T00:00:00"/>
    <n v="1.0458677359317625"/>
    <s v="56 Terremoto y Erupcion Volcanica"/>
    <n v="5.4650812780347557"/>
    <n v="0.83978848824131702"/>
    <n v="353.81549003368741"/>
    <n v="333.91288825769504"/>
    <n v="2.2273855134880079E-3"/>
    <n v="3.8515713754208396E-3"/>
    <m/>
    <m/>
    <m/>
    <m/>
    <n v="1.7287810794376541E-3"/>
    <n v="2.8346382609065195E-3"/>
    <x v="45"/>
    <x v="6"/>
  </r>
  <r>
    <n v="2026"/>
    <n v="3"/>
    <n v="39"/>
    <x v="6"/>
    <s v="Huracan y Otros Riesgos Hidrometeorologicos"/>
    <n v="27"/>
    <s v="670671cd97404156226e507973f2ab8330d3022ca96e0c93bdbdb320c41adcaf"/>
    <s v="776dae374cac039d62ec9a353119108ad2c4887d941bedca3f0ebe3c3de89ab1"/>
    <x v="6"/>
    <n v="292443.29089"/>
    <n v="290157.07111999998"/>
    <n v="913727.83985000011"/>
    <n v="773561.45178"/>
    <n v="329328.48249999998"/>
    <n v="-9448.9912900000018"/>
    <n v="541617.09965999995"/>
    <n v="134517.35616999998"/>
    <n v="35255452.915749952"/>
    <n v="34225193.414999902"/>
    <n v="145.54400000000001"/>
    <n v="139.161"/>
    <n v="0"/>
    <n v="0"/>
    <n v="20027.089319999999"/>
    <n v="3777.0643799999998"/>
    <n v="6823.7387099999996"/>
    <n v="15586.608699999999"/>
    <n v="0"/>
    <n v="0"/>
    <n v="0"/>
    <n v="0"/>
    <n v="0"/>
    <n v="0"/>
    <s v="Huracan y Otros Riesgos Hidrometeorologicos"/>
    <s v="Daños Sin Autos"/>
    <s v="Riesgos Catastroficos"/>
    <x v="46"/>
    <x v="1"/>
    <n v="9700359.9060499985"/>
    <n v="9815016.0217700005"/>
    <n v="299929338.30901009"/>
    <n v="286204877.29896003"/>
    <n v="288421232.45699012"/>
    <n v="276418493.85822004"/>
    <n v="6811171.4036499998"/>
    <n v="7797958.8991800006"/>
    <n v="1006535.90813"/>
    <n v="364394.42252000014"/>
    <n v="577964.77191999997"/>
    <n v="560883.15179999999"/>
    <n v="4.2935829031300585"/>
    <n v="3.7209361433093937"/>
    <n v="2286.2197700000252"/>
    <n v="0.78792488536476579"/>
    <n v="50.598808975589094"/>
    <n v="51.73217811746008"/>
    <n v="3.0147674284498107"/>
    <n v="2.9562567241502498"/>
    <n v="9.7504062969892807E-2"/>
    <n v="0.10139450844126381"/>
    <n v="0.10138089674024374"/>
    <n v="0.10497020914556705"/>
    <m/>
    <m/>
    <m/>
    <n v="0"/>
    <m/>
    <n v="0"/>
    <m/>
    <n v="0"/>
    <m/>
    <n v="-3585.3295171150476"/>
    <n v="112.61276724719735"/>
    <n v="-3.2565090533644767"/>
    <n v="32.718999872726378"/>
    <n v="430.22896369057923"/>
    <n v="-56.220504143406124"/>
    <n v="293.49144466289215"/>
    <n v="24.232752952860107"/>
    <s v="Medianas"/>
    <n v="2025"/>
    <n v="1"/>
    <d v="2026-05-08T00:00:00"/>
    <n v="1.0458677359317625"/>
    <s v="57 Huracan y Otros Riesgos Hidrometeorologicos"/>
    <n v="0.78792488536476579"/>
    <n v="-3.6322458158890321"/>
    <n v="-3585.3295171150476"/>
    <n v="-3432.4763709341996"/>
    <n v="2.5917347935751614E-3"/>
    <n v="1.843485414605074E-3"/>
    <m/>
    <m/>
    <m/>
    <m/>
    <n v="2.1896755915110019E-3"/>
    <n v="1.3845365782586187E-3"/>
    <x v="46"/>
    <x v="6"/>
  </r>
  <r>
    <n v="2026"/>
    <n v="3"/>
    <n v="1"/>
    <x v="23"/>
    <s v="Agricola y de Animales"/>
    <n v="30"/>
    <s v="624b60c58c9d8bfb6ff1886c2fd605d2adeb6ea4da576068201b6c6958ce93f4"/>
    <s v="776dae374cac039d62ec9a353119108ad2c4887d941bedca3f0ebe3c3de89ab1"/>
    <x v="6"/>
    <n v="512.25946999999996"/>
    <n v="0"/>
    <n v="19621.165669999998"/>
    <n v="15976.538"/>
    <n v="830.03139999999973"/>
    <n v="120.08969999999998"/>
    <n v="935.52061000000015"/>
    <n v="1836.9915200000003"/>
    <n v="35255452.915749952"/>
    <n v="34225193.414999902"/>
    <n v="145.54400000000001"/>
    <n v="139.161"/>
    <n v="0"/>
    <n v="0"/>
    <n v="247.28282000000002"/>
    <n v="120.08969999999999"/>
    <n v="710.0311999999999"/>
    <n v="616.56290999999999"/>
    <n v="0"/>
    <n v="0"/>
    <n v="0"/>
    <n v="0"/>
    <n v="0"/>
    <n v="0"/>
    <s v="Agricola y de Animales"/>
    <s v="Daños Sin Autos"/>
    <s v="Agricola y de Animales"/>
    <x v="48"/>
    <x v="1"/>
    <n v="20562971.173730001"/>
    <n v="22498819.590630002"/>
    <n v="299929338.30901009"/>
    <n v="286204877.29896003"/>
    <n v="288421232.45699012"/>
    <n v="276418493.85822004"/>
    <n v="168077.99153999999"/>
    <n v="161647.23272"/>
    <n v="56611.31899"/>
    <n v="36131.574989999994"/>
    <n v="512.25946999999996"/>
    <n v="0"/>
    <n v="0.30477486392267489"/>
    <m/>
    <m/>
    <m/>
    <n v="100"/>
    <m/>
    <n v="2.4911743817179078E-3"/>
    <m/>
    <n v="1.7079338516468541E-4"/>
    <n v="1.7760809966595957E-4"/>
    <m/>
    <m/>
    <m/>
    <m/>
    <m/>
    <n v="0"/>
    <m/>
    <n v="0"/>
    <m/>
    <n v="0"/>
    <m/>
    <n v="591.17617913942649"/>
    <n v="162.0333929600169"/>
    <m/>
    <n v="1.4661933599296972"/>
    <n v="105.91509513305475"/>
    <n v="15.15957065922111"/>
    <n v="34.827035769695762"/>
    <n v="19.477282537154235"/>
    <s v="Medianas"/>
    <n v="2025"/>
    <n v="1"/>
    <d v="2026-05-08T00:00:00"/>
    <n v="1.0458677359317625"/>
    <s v="59 Agricola y de Animales"/>
    <m/>
    <m/>
    <n v="591.17617913942649"/>
    <n v="560.86385055530786"/>
    <n v="5.5654272026766326E-5"/>
    <n v="9.2887717679085001E-6"/>
    <m/>
    <m/>
    <m/>
    <m/>
    <n v="4.5223860644748425E-5"/>
    <m/>
    <x v="48"/>
    <x v="6"/>
  </r>
  <r>
    <n v="2026"/>
    <n v="3"/>
    <n v="1"/>
    <x v="23"/>
    <s v="AyA Agricola"/>
    <n v="30"/>
    <s v="624b60c58c9d8bfb6ff1886c2fd605d2adeb6ea4da576068201b6c6958ce93f4"/>
    <s v="776dae374cac039d62ec9a353119108ad2c4887d941bedca3f0ebe3c3de89ab1"/>
    <x v="6"/>
    <n v="512.25946999999996"/>
    <n v="0"/>
    <n v="19621.165669999998"/>
    <n v="15976.538"/>
    <n v="830.03139999999973"/>
    <n v="120.08969999999998"/>
    <n v="935.52061000000015"/>
    <n v="1836.9915200000003"/>
    <n v="35255452.915749952"/>
    <n v="34225193.414999902"/>
    <n v="145.54400000000001"/>
    <n v="139.161"/>
    <n v="0"/>
    <n v="0"/>
    <n v="247.28282000000002"/>
    <n v="120.08969999999999"/>
    <n v="710.0311999999999"/>
    <n v="616.56290999999999"/>
    <n v="0"/>
    <n v="0"/>
    <n v="0"/>
    <n v="0"/>
    <n v="0"/>
    <n v="0"/>
    <s v="AyA Agricola"/>
    <s v="Daños Sin Autos"/>
    <s v="Agricola y de Animales"/>
    <x v="49"/>
    <x v="1"/>
    <n v="20562971.173730001"/>
    <n v="22498819.590630002"/>
    <n v="299929338.30901009"/>
    <n v="286204877.29896003"/>
    <n v="288421232.45699012"/>
    <n v="276418493.85822004"/>
    <n v="69803.324380000005"/>
    <n v="54036.03168"/>
    <n v="43121.997350000005"/>
    <n v="31120.674730000006"/>
    <n v="512.25946999999996"/>
    <n v="0"/>
    <n v="0.73386113705892808"/>
    <m/>
    <m/>
    <m/>
    <n v="100"/>
    <m/>
    <n v="2.4911743817179078E-3"/>
    <m/>
    <n v="1.7079338516468541E-4"/>
    <n v="1.7760809966595957E-4"/>
    <m/>
    <m/>
    <m/>
    <m/>
    <m/>
    <n v="0"/>
    <m/>
    <n v="0"/>
    <m/>
    <n v="0"/>
    <m/>
    <n v="591.17617913942649"/>
    <n v="162.0333929600169"/>
    <m/>
    <n v="1.9248445132609322"/>
    <n v="105.91509513305475"/>
    <n v="15.15957065922111"/>
    <n v="34.827035769695762"/>
    <n v="19.477282537154235"/>
    <s v="Medianas"/>
    <n v="2025"/>
    <n v="1"/>
    <d v="2026-05-08T00:00:00"/>
    <n v="1.0458677359317625"/>
    <s v="60 AyA Agricola"/>
    <m/>
    <m/>
    <n v="591.17617913942649"/>
    <n v="560.86385055530786"/>
    <n v="5.5654272026766326E-5"/>
    <n v="5.3855216848542281E-5"/>
    <m/>
    <m/>
    <m/>
    <m/>
    <n v="4.5223860644748425E-5"/>
    <m/>
    <x v="49"/>
    <x v="6"/>
  </r>
  <r>
    <n v="2026"/>
    <n v="3"/>
    <n v="92"/>
    <x v="12"/>
    <s v="Diversos"/>
    <n v="219"/>
    <s v="314f04b30f62e0056bd059354a5536fb2e302107eed143b5fa2aa0bbba07f608"/>
    <s v="776dae374cac039d62ec9a353119108ad2c4887d941bedca3f0ebe3c3de89ab1"/>
    <x v="6"/>
    <n v="597678.18911000004"/>
    <n v="551154.00248000002"/>
    <n v="2795741.49345"/>
    <n v="2226201.2178400001"/>
    <n v="45970.624449999996"/>
    <n v="184312.29407"/>
    <n v="524256.87514000019"/>
    <n v="777241.94317999994"/>
    <n v="35255452.915749952"/>
    <n v="34225193.414999902"/>
    <n v="145.54400000000001"/>
    <n v="139.161"/>
    <n v="0"/>
    <n v="0"/>
    <n v="22968.52549"/>
    <n v="3587.0915399999999"/>
    <n v="64005.203409999995"/>
    <n v="76502.540150000001"/>
    <n v="0"/>
    <n v="0"/>
    <n v="0"/>
    <n v="0"/>
    <n v="0"/>
    <n v="0"/>
    <s v="Diversos"/>
    <s v="Daños Sin Autos"/>
    <s v="Diversos"/>
    <x v="52"/>
    <x v="1"/>
    <n v="4357581.6381999999"/>
    <n v="3291398.6175000002"/>
    <n v="299929338.30901009"/>
    <n v="286204877.29896003"/>
    <n v="288421232.45699012"/>
    <n v="276418493.85822004"/>
    <n v="9670459.9122499991"/>
    <n v="9643676.3713200018"/>
    <n v="1771524.9683199998"/>
    <n v="2144854.7040200005"/>
    <n v="597678.18911000004"/>
    <n v="551154.00248000002"/>
    <n v="6.1804525796430285"/>
    <n v="5.7151855916599938"/>
    <n v="46524.186630000011"/>
    <n v="8.4412317466002982"/>
    <n v="100"/>
    <n v="100"/>
    <n v="13.715823104048255"/>
    <n v="16.745282675564592"/>
    <n v="0.19927299959373307"/>
    <n v="0.20722406045440042"/>
    <n v="0.19257323903124229"/>
    <n v="0.19939114593493759"/>
    <m/>
    <m/>
    <m/>
    <n v="0"/>
    <m/>
    <n v="0"/>
    <m/>
    <n v="0"/>
    <m/>
    <n v="-75.058297287244002"/>
    <n v="7.6915345561554869"/>
    <n v="33.441160409007139"/>
    <n v="2.5949746840765999"/>
    <n v="540.31054780386228"/>
    <n v="-16.335845470616061"/>
    <n v="35.885403477073332"/>
    <n v="4.6888528576524653"/>
    <s v="Medianas"/>
    <n v="2025"/>
    <n v="1"/>
    <d v="2026-05-08T00:00:00"/>
    <n v="1.0458677359317625"/>
    <s v="63 Diversos"/>
    <n v="8.4412317466002982"/>
    <n v="3.6854164451206919"/>
    <n v="-75.058297287244002"/>
    <n v="-76.152144429108475"/>
    <n v="7.9299548360107323E-3"/>
    <n v="3.8197994089216162E-3"/>
    <m/>
    <m/>
    <m/>
    <m/>
    <n v="6.3015788303301618E-3"/>
    <n v="3.2663346347117993E-3"/>
    <x v="52"/>
    <x v="6"/>
  </r>
  <r>
    <n v="2026"/>
    <n v="3"/>
    <n v="39"/>
    <x v="6"/>
    <s v="Miscelaneos"/>
    <n v="27"/>
    <s v="670671cd97404156226e507973f2ab8330d3022ca96e0c93bdbdb320c41adcaf"/>
    <s v="776dae374cac039d62ec9a353119108ad2c4887d941bedca3f0ebe3c3de89ab1"/>
    <x v="6"/>
    <n v="281257.99257999996"/>
    <n v="198346.18825000001"/>
    <n v="1005452.8379299999"/>
    <n v="741470.05862999998"/>
    <n v="43118.048180000013"/>
    <n v="-205.73511000000306"/>
    <n v="141528.90875000003"/>
    <n v="88719.377609999967"/>
    <n v="35255452.915749952"/>
    <n v="34225193.414999902"/>
    <n v="145.54400000000001"/>
    <n v="139.161"/>
    <n v="19485.530159999998"/>
    <n v="-19891.580010000001"/>
    <n v="18195.488969999999"/>
    <n v="-14384.47026"/>
    <n v="81208.388139999995"/>
    <n v="46227.798069999997"/>
    <n v="0"/>
    <n v="0"/>
    <n v="0"/>
    <n v="0"/>
    <n v="0"/>
    <n v="0"/>
    <s v="Miscelaneos"/>
    <s v="Daños Sin Autos"/>
    <s v="Diversos"/>
    <x v="53"/>
    <x v="1"/>
    <n v="9700359.9060499985"/>
    <n v="9815016.0217700005"/>
    <n v="299929338.30901009"/>
    <n v="286204877.29896003"/>
    <n v="288421232.45699012"/>
    <n v="276418493.85822004"/>
    <n v="4681296.8725100001"/>
    <n v="4825169.1077200007"/>
    <n v="696171.22916999983"/>
    <n v="802925.30443000002"/>
    <n v="447113.98466000002"/>
    <n v="363445.12436999998"/>
    <n v="6.008121258697189"/>
    <n v="4.1106577577282675"/>
    <n v="82911.804329999955"/>
    <n v="41.801561734827011"/>
    <n v="62.905210355671983"/>
    <n v="54.573902619773918"/>
    <n v="2.8994593530966077"/>
    <n v="2.020844263626898"/>
    <n v="9.3774751801781561E-2"/>
    <n v="9.7516396481643092E-2"/>
    <n v="6.930216917401244E-2"/>
    <n v="7.1755758987578924E-2"/>
    <m/>
    <m/>
    <m/>
    <n v="0"/>
    <m/>
    <n v="0"/>
    <m/>
    <n v="0"/>
    <m/>
    <n v="-21058.040744722362"/>
    <n v="15.330425914113595"/>
    <n v="-0.10372526531273185"/>
    <n v="6.1935981226065442"/>
    <n v="-226.49398025172741"/>
    <n v="75.670033033005325"/>
    <n v="22.405923066262204"/>
    <n v="-31.116494534778521"/>
    <s v="Medianas"/>
    <n v="2025"/>
    <n v="1"/>
    <d v="2026-05-08T00:00:00"/>
    <n v="1.0458677359317625"/>
    <s v="64 Miscelaneos"/>
    <n v="41.801561734827011"/>
    <n v="35.582690681720038"/>
    <n v="-21058.040744722362"/>
    <n v="-20138.901693483131"/>
    <n v="2.8519073073113915E-3"/>
    <n v="3.6097521059209096E-3"/>
    <m/>
    <m/>
    <m/>
    <m/>
    <n v="2.0988363438772879E-3"/>
    <n v="1.6897507201171585E-3"/>
    <x v="53"/>
    <x v="6"/>
  </r>
  <r>
    <n v="2026"/>
    <n v="3"/>
    <n v="22"/>
    <x v="29"/>
    <s v="Tecnicos"/>
    <n v="16"/>
    <s v="b17ef6d19c7a5b1ee83b907c595526dcb1eb06db8227d650d5dda0a9f4ce8cd9"/>
    <s v="776dae374cac039d62ec9a353119108ad2c4887d941bedca3f0ebe3c3de89ab1"/>
    <x v="6"/>
    <n v="305428.03827999998"/>
    <n v="345860.76919000002"/>
    <n v="1103927.6773000001"/>
    <n v="1550405.78498"/>
    <n v="69236.356030000039"/>
    <n v="280376.53390000004"/>
    <n v="1117619.0841400006"/>
    <n v="746062.97248999961"/>
    <n v="35255452.915749952"/>
    <n v="34225193.414999902"/>
    <n v="145.54400000000001"/>
    <n v="139.161"/>
    <n v="0"/>
    <n v="0"/>
    <n v="8623.7281899999998"/>
    <n v="6040.0550000000003"/>
    <n v="73901.902519999989"/>
    <n v="36992.204590000001"/>
    <n v="0"/>
    <n v="0"/>
    <n v="0"/>
    <n v="0"/>
    <n v="0"/>
    <n v="0"/>
    <s v="Tecnicos"/>
    <s v="Daños Sin Autos"/>
    <s v="Diversos"/>
    <x v="54"/>
    <x v="1"/>
    <n v="9423494.2927800007"/>
    <n v="9409393.7623899989"/>
    <n v="299929338.30901009"/>
    <n v="286204877.29896003"/>
    <n v="288421232.45699012"/>
    <n v="276418493.85822004"/>
    <n v="4989163.0397400009"/>
    <n v="4818507.2636000002"/>
    <n v="1075353.7391499998"/>
    <n v="1341929.3995900003"/>
    <n v="513160.5001"/>
    <n v="841382.53135000006"/>
    <n v="6.1218291694856442"/>
    <n v="7.1777575558037183"/>
    <n v="-40432.730910000042"/>
    <n v="-11.690464635434894"/>
    <n v="59.519007838771877"/>
    <n v="41.106245530801033"/>
    <n v="3.2411335836857229"/>
    <n v="3.6756966274748706"/>
    <n v="0.10183333181141643"/>
    <n v="0.10589651659072845"/>
    <n v="0.12084377193499936"/>
    <n v="0.12512215241553198"/>
    <m/>
    <m/>
    <m/>
    <n v="0"/>
    <m/>
    <n v="0"/>
    <m/>
    <n v="0"/>
    <m/>
    <n v="-75.305937673552208"/>
    <n v="22.668631347632818"/>
    <n v="81.066301493701374"/>
    <n v="6.4384726169015849"/>
    <n v="42.775656678622951"/>
    <n v="99.776962035881695"/>
    <n v="11.669155861943025"/>
    <n v="16.327913048017667"/>
    <s v="Medianas"/>
    <n v="2025"/>
    <n v="1"/>
    <d v="2026-05-08T00:00:00"/>
    <n v="1.0458677359317625"/>
    <s v="65 Tecnicos"/>
    <n v="-11.690464635434894"/>
    <n v="-15.56338117086074"/>
    <n v="-75.305937673552208"/>
    <n v="-76.388924260630446"/>
    <n v="3.1312253453049063E-3"/>
    <n v="3.7476792380365296E-3"/>
    <m/>
    <m/>
    <m/>
    <m/>
    <n v="4.388643845290344E-3"/>
    <n v="5.1520203529897366E-3"/>
    <x v="54"/>
    <x v="6"/>
  </r>
  <r>
    <n v="2026"/>
    <n v="3"/>
    <n v="50"/>
    <x v="22"/>
    <s v="Total General"/>
    <n v="38"/>
    <s v="aea92132c4cbeb263e6ac2bf6c183b5d81737f179f21efdc5863739672f0f470"/>
    <s v="776dae374cac039d62ec9a353119108ad2c4887d941bedca3f0ebe3c3de89ab1"/>
    <x v="7"/>
    <n v="14699110.098229999"/>
    <n v="13959565.0382"/>
    <n v="52687453.629469998"/>
    <n v="57418374.620969996"/>
    <n v="7843408.6474099988"/>
    <n v="9812433.5169900004"/>
    <n v="30854153.260180004"/>
    <n v="36698951.10971"/>
    <n v="35255452.915749952"/>
    <n v="34225193.414999902"/>
    <n v="145.54400000000001"/>
    <n v="139.161"/>
    <n v="0"/>
    <n v="0"/>
    <n v="7835909.8216000004"/>
    <n v="9804099.6810699999"/>
    <n v="8753649.67612"/>
    <n v="7896834.6595200002"/>
    <n v="9078843.9201800022"/>
    <n v="9533388.8377700001"/>
    <n v="5446577.4988900004"/>
    <n v="4197476.7890600003"/>
    <n v="0"/>
    <n v="0"/>
    <s v="Total General"/>
    <s v="Totales"/>
    <s v="Total General"/>
    <x v="0"/>
    <x v="1"/>
    <n v="14699110.098229999"/>
    <n v="13959565.0382"/>
    <n v="299929338.30901009"/>
    <n v="286204877.29896003"/>
    <n v="288421232.45699012"/>
    <n v="276418493.85822004"/>
    <n v="299929338.30901009"/>
    <n v="286204877.29896003"/>
    <n v="142306587.69164005"/>
    <n v="131621014.33455998"/>
    <n v="14699110.098229999"/>
    <n v="13959565.0382"/>
    <n v="4.9008577090534082"/>
    <n v="4.8774727984870454"/>
    <n v="739545.06002999842"/>
    <n v="5.2977657828610747"/>
    <n v="100"/>
    <n v="100"/>
    <n v="100"/>
    <n v="100"/>
    <n v="4.9008577090534082"/>
    <n v="5.0964036083653985"/>
    <n v="4.8774727984870454"/>
    <n v="5.050155958580727"/>
    <n v="3.0269942818419064"/>
    <n v="1.8159535607945496"/>
    <m/>
    <n v="-454544.91758999787"/>
    <n v="-4.7679259214640668"/>
    <n v="1249100.7098300001"/>
    <n v="29.758370864266979"/>
    <n v="0"/>
    <m/>
    <n v="-20.066631444388193"/>
    <n v="53.359751678807186"/>
    <n v="70.291828507109798"/>
    <n v="5.5116272371070059"/>
    <n v="-20.075171851528907"/>
    <n v="10.850107081412297"/>
    <n v="89.515917491836589"/>
    <n v="124.15227244565268"/>
    <s v="Medianas"/>
    <n v="2025"/>
    <n v="1"/>
    <d v="2026-05-08T00:00:00"/>
    <n v="1.0458677359317625"/>
    <s v="10 Total General"/>
    <n v="5.2977657828610747"/>
    <n v="0.67981080710115327"/>
    <n v="-20.066631444388193"/>
    <n v="-23.572201522786965"/>
    <n v="0.1494448355418305"/>
    <n v="2.4018406284388224E-3"/>
    <n v="228371405.76064998"/>
    <n v="198986051.95785999"/>
    <n v="0.64776193999376408"/>
    <n v="0.56325829062534882"/>
    <n v="0.16253086696922114"/>
    <n v="2.3789740899981047E-3"/>
    <x v="0"/>
    <x v="7"/>
  </r>
  <r>
    <n v="2026"/>
    <n v="3"/>
    <n v="50"/>
    <x v="22"/>
    <s v="Total General Sin Pensiones"/>
    <n v="38"/>
    <s v="aea92132c4cbeb263e6ac2bf6c183b5d81737f179f21efdc5863739672f0f470"/>
    <s v="776dae374cac039d62ec9a353119108ad2c4887d941bedca3f0ebe3c3de89ab1"/>
    <x v="7"/>
    <n v="14699110.098229999"/>
    <n v="13959565.0382"/>
    <n v="52687453.629469998"/>
    <n v="57418374.620969996"/>
    <n v="7843408.6474099988"/>
    <n v="9812433.5169900004"/>
    <n v="30854153.260179996"/>
    <n v="36698951.10971"/>
    <n v="35255452.915749952"/>
    <n v="34225193.414999902"/>
    <n v="145.54400000000001"/>
    <n v="139.161"/>
    <n v="0"/>
    <n v="0"/>
    <n v="7835909.8216000004"/>
    <n v="9804099.6810699999"/>
    <n v="8753649.67612"/>
    <n v="7896834.6595200002"/>
    <n v="9078843.9201800022"/>
    <n v="9533388.8377700001"/>
    <n v="5446577.4988900004"/>
    <n v="4197476.7890600003"/>
    <n v="0"/>
    <n v="0"/>
    <s v="Total General Sin Pensiones"/>
    <s v="Totales"/>
    <s v="Total General Sin Pensiones"/>
    <x v="1"/>
    <x v="1"/>
    <n v="14699110.098229999"/>
    <n v="13959565.0382"/>
    <n v="299929338.30901009"/>
    <n v="286204877.29896003"/>
    <n v="288421232.45699012"/>
    <n v="276418493.85822004"/>
    <n v="288421232.45699012"/>
    <n v="276418493.85822004"/>
    <n v="133101313.88157998"/>
    <n v="123282522.02188997"/>
    <n v="14699110.098229999"/>
    <n v="13959565.0382"/>
    <n v="5.0964036083653985"/>
    <n v="5.050155958580727"/>
    <n v="739545.06002999842"/>
    <n v="5.2977657828610747"/>
    <n v="100"/>
    <n v="100"/>
    <n v="100"/>
    <n v="100"/>
    <n v="4.9008577090534082"/>
    <n v="5.0964036083653985"/>
    <n v="4.8774727984870454"/>
    <n v="5.050155958580727"/>
    <n v="3.1477723893069678"/>
    <n v="1.8884107291588539"/>
    <m/>
    <n v="-454544.91758999787"/>
    <n v="-4.7679259214640668"/>
    <n v="1249100.7098300001"/>
    <n v="29.758370864266979"/>
    <n v="0"/>
    <m/>
    <n v="-20.066631444388193"/>
    <n v="53.359751678807186"/>
    <n v="70.291828507109798"/>
    <n v="5.8928108361035916"/>
    <n v="-20.075171851528907"/>
    <n v="10.850107081412297"/>
    <n v="89.515917491836589"/>
    <n v="124.15227244565268"/>
    <s v="Medianas"/>
    <n v="2025"/>
    <n v="1"/>
    <d v="2026-05-08T00:00:00"/>
    <n v="1.0458677359317625"/>
    <s v="11 Total General Sin Pensiones"/>
    <n v="5.2977657828610747"/>
    <n v="0.67981080710115327"/>
    <n v="-20.066631444388193"/>
    <n v="-23.572201522786965"/>
    <n v="0.1494448355418305"/>
    <n v="2.5973329739359852E-3"/>
    <m/>
    <m/>
    <m/>
    <m/>
    <n v="0.16253086696922114"/>
    <n v="2.5504075205988424E-3"/>
    <x v="1"/>
    <x v="7"/>
  </r>
  <r>
    <n v="2026"/>
    <n v="3"/>
    <n v="3"/>
    <x v="19"/>
    <s v="Vida Total"/>
    <n v="3"/>
    <s v="4e07408562bedb8b60ce05c1decfe3ad16b72230967de01f640b7e4729b49fce"/>
    <s v="776dae374cac039d62ec9a353119108ad2c4887d941bedca3f0ebe3c3de89ab1"/>
    <x v="7"/>
    <n v="5258599.5069700005"/>
    <n v="4533232.9229199998"/>
    <n v="21711752.211349998"/>
    <n v="16684681.921919996"/>
    <n v="2394737.0791800017"/>
    <n v="2218726.0658799987"/>
    <n v="9414883.4966499992"/>
    <n v="8001171.4176199995"/>
    <n v="35255452.915749952"/>
    <n v="34225193.414999902"/>
    <n v="145.54400000000001"/>
    <n v="139.161"/>
    <n v="1065.60256"/>
    <n v="-170.98216000000002"/>
    <n v="2344088.3108600001"/>
    <n v="2194887.9252900002"/>
    <n v="2673819.4101100001"/>
    <n v="2290591.7074899999"/>
    <n v="2786211.7156400001"/>
    <n v="1998535.6814600001"/>
    <n v="2472387.7913299999"/>
    <n v="2534697.2414599997"/>
    <n v="0"/>
    <n v="0"/>
    <s v="Vida Total"/>
    <s v="Totales"/>
    <s v="Vida Total"/>
    <x v="2"/>
    <x v="1"/>
    <n v="7955018.5177499996"/>
    <n v="7215896.8496199995"/>
    <n v="299929338.30901009"/>
    <n v="286204877.29896003"/>
    <n v="288421232.45699012"/>
    <n v="276418493.85822004"/>
    <n v="121198789.86534001"/>
    <n v="116547964.87996998"/>
    <n v="53724409.366050005"/>
    <n v="55147073.013400003"/>
    <n v="5258599.5069700005"/>
    <n v="4533232.9229199998"/>
    <n v="4.3388217925382406"/>
    <n v="3.8895856547891419"/>
    <n v="725366.58405000065"/>
    <n v="16.001087885481269"/>
    <n v="100"/>
    <n v="100"/>
    <n v="66.104176819155228"/>
    <n v="62.822862041864234"/>
    <n v="1.7532794679632806"/>
    <n v="1.8232359185810538"/>
    <n v="1.5839118346626695"/>
    <n v="1.6399890107371671"/>
    <n v="2.298877504252038"/>
    <n v="2.0399442882862018"/>
    <m/>
    <n v="787676.03417999996"/>
    <n v="39.412658051948071"/>
    <n v="-62309.450129999779"/>
    <n v="-2.4582600679404654"/>
    <n v="0"/>
    <m/>
    <n v="7.9329763149554422"/>
    <n v="45.539445930535351"/>
    <n v="48.943570815921071"/>
    <n v="4.4574470104706352"/>
    <n v="6.7976311615221441"/>
    <n v="16.730511219737899"/>
    <n v="87.668161207774503"/>
    <n v="95.821875112572087"/>
    <s v="Medianas"/>
    <n v="2025"/>
    <n v="1"/>
    <d v="2026-05-08T00:00:00"/>
    <n v="1.0458677359317625"/>
    <s v="12 Vida Total"/>
    <n v="16.001087885481269"/>
    <n v="10.913726372996896"/>
    <n v="7.932976314955444"/>
    <n v="3.1994511416857678"/>
    <n v="6.1584096687779415E-2"/>
    <n v="1.8825374547404754E-3"/>
    <m/>
    <m/>
    <m/>
    <m/>
    <n v="4.7228362623921598E-2"/>
    <n v="1.5128876565941478E-3"/>
    <x v="2"/>
    <x v="7"/>
  </r>
  <r>
    <n v="2026"/>
    <n v="3"/>
    <n v="3"/>
    <x v="19"/>
    <s v="Vida Individual"/>
    <n v="3"/>
    <s v="4e07408562bedb8b60ce05c1decfe3ad16b72230967de01f640b7e4729b49fce"/>
    <s v="776dae374cac039d62ec9a353119108ad2c4887d941bedca3f0ebe3c3de89ab1"/>
    <x v="7"/>
    <n v="5208218.4067000002"/>
    <n v="4480739.9646699997"/>
    <n v="21506002.425420001"/>
    <n v="16389764.914519999"/>
    <n v="2187181.7442500009"/>
    <n v="2009834.7173299999"/>
    <n v="8568869.3029599972"/>
    <n v="7127039.9824699983"/>
    <n v="35255452.915749952"/>
    <n v="34225193.414999902"/>
    <n v="145.54400000000001"/>
    <n v="139.161"/>
    <n v="406.55426"/>
    <n v="412.40151000000003"/>
    <n v="2159632.0422499999"/>
    <n v="1996362.71875"/>
    <n v="2620149.5587199996"/>
    <n v="2183564.7536900002"/>
    <n v="2778891.8017599997"/>
    <n v="1998904.8268200001"/>
    <n v="2429326.60494"/>
    <n v="2481835.1378499996"/>
    <n v="0"/>
    <n v="0"/>
    <s v="Vida Individual"/>
    <s v="Vida"/>
    <s v="Vida"/>
    <x v="3"/>
    <x v="1"/>
    <n v="7955018.5177499996"/>
    <n v="7215896.8496199995"/>
    <n v="299929338.30901009"/>
    <n v="286204877.29896003"/>
    <n v="288421232.45699012"/>
    <n v="276418493.85822004"/>
    <n v="85473069.007720008"/>
    <n v="77996017.203430012"/>
    <n v="38897096.515840001"/>
    <n v="40640024.39702002"/>
    <n v="5258599.5069700005"/>
    <n v="4533232.9229199998"/>
    <n v="6.0934028310479746"/>
    <n v="5.7448317559386242"/>
    <n v="727478.4420300005"/>
    <n v="16.235676423226188"/>
    <n v="99.041929315909627"/>
    <n v="98.842041449390422"/>
    <n v="65.470852080091632"/>
    <n v="62.095399339112809"/>
    <n v="1.7364818113705489"/>
    <n v="1.805768029743323"/>
    <n v="1.5655707921390765"/>
    <n v="1.6209986177582787"/>
    <n v="3.2511899175037313"/>
    <n v="2.8422129135442424"/>
    <m/>
    <n v="779986.97493999964"/>
    <n v="39.02071596779615"/>
    <n v="-52508.532909999602"/>
    <n v="-2.1157139775000333"/>
    <n v="0"/>
    <m/>
    <n v="8.8239607660674189"/>
    <n v="41.994816143584693"/>
    <n v="44.854973356571954"/>
    <n v="5.6229948766466888"/>
    <n v="8.1783396357065321"/>
    <n v="19.994131352972964"/>
    <n v="82.42399885390617"/>
    <n v="91.426769706570511"/>
    <s v="Medianas"/>
    <n v="2025"/>
    <n v="1"/>
    <d v="2026-05-08T00:00:00"/>
    <n v="1.0458677359317625"/>
    <s v="13 Vida Individual"/>
    <n v="16.235676423226188"/>
    <n v="11.138026759829186"/>
    <n v="8.82396076606741"/>
    <n v="4.0513604419743023"/>
    <n v="6.1000499629980505E-2"/>
    <n v="3.7129558061423473E-3"/>
    <m/>
    <m/>
    <m/>
    <m/>
    <n v="4.639355813471225E-2"/>
    <n v="3.3003091904040857E-3"/>
    <x v="3"/>
    <x v="7"/>
  </r>
  <r>
    <n v="2026"/>
    <n v="3"/>
    <n v="50"/>
    <x v="22"/>
    <s v="Vida Gpo y Col"/>
    <n v="38"/>
    <s v="aea92132c4cbeb263e6ac2bf6c183b5d81737f179f21efdc5863739672f0f470"/>
    <s v="776dae374cac039d62ec9a353119108ad2c4887d941bedca3f0ebe3c3de89ab1"/>
    <x v="7"/>
    <n v="1573338.2695899999"/>
    <n v="1412809.6706099999"/>
    <n v="3507599.1976999999"/>
    <n v="3070702.4295000001"/>
    <n v="417066.46906000003"/>
    <n v="392235.65642999997"/>
    <n v="1518218.2879899996"/>
    <n v="1430615.7846300001"/>
    <n v="35255452.915749952"/>
    <n v="34225193.414999902"/>
    <n v="145.54400000000001"/>
    <n v="139.161"/>
    <n v="0"/>
    <n v="0"/>
    <n v="411568.01252999995"/>
    <n v="389928.00102999998"/>
    <n v="1424155.67817"/>
    <n v="951961.43888999999"/>
    <n v="3.6114999999999999"/>
    <n v="243.61239999999907"/>
    <n v="1573334.6580900003"/>
    <n v="1412566.0582099999"/>
    <n v="0"/>
    <n v="0"/>
    <s v="Vida Gpo y Col"/>
    <s v="Vida"/>
    <s v="Vida"/>
    <x v="4"/>
    <x v="1"/>
    <n v="14699110.098229999"/>
    <n v="13959565.0382"/>
    <n v="299929338.30901009"/>
    <n v="286204877.29896003"/>
    <n v="288421232.45699012"/>
    <n v="276418493.85822004"/>
    <n v="35725720.857619993"/>
    <n v="38551947.676540002"/>
    <n v="14827312.85021"/>
    <n v="14507048.616379999"/>
    <n v="14525421.41907"/>
    <n v="13730865.62683"/>
    <n v="4.4039370846016679"/>
    <n v="3.6646907763618293"/>
    <n v="160528.59898000001"/>
    <n v="11.362365527317596"/>
    <n v="10.831618747559435"/>
    <n v="10.289297914687777"/>
    <n v="10.703629397125573"/>
    <n v="10.120728452096333"/>
    <n v="0.52456964645753557"/>
    <n v="0.54550015482116732"/>
    <n v="0.49363577725973773"/>
    <n v="0.51111257097531804"/>
    <n v="1.0108963271568802E-5"/>
    <n v="4.4039269756383979"/>
    <m/>
    <n v="-240.00089999999906"/>
    <n v="-98.517522096576357"/>
    <n v="160768.59988000034"/>
    <n v="11.381315510562807"/>
    <n v="0"/>
    <m/>
    <n v="6.330585254793486"/>
    <n v="26.508378847778513"/>
    <n v="27.762809427871971"/>
    <n v="2.8128257174670264"/>
    <n v="5.549745451169863"/>
    <n v="49.60224437563194"/>
    <n v="28.899088690841246"/>
    <n v="40.960482757018113"/>
    <s v="Medianas"/>
    <n v="2025"/>
    <n v="1"/>
    <d v="2026-05-08T00:00:00"/>
    <n v="1.0458677359317625"/>
    <s v="14 Vida Gpo y Col"/>
    <n v="11.362365527317596"/>
    <n v="6.4784405344572358"/>
    <n v="6.3305852547934975"/>
    <n v="1.6673347897702289"/>
    <n v="9.9490969697144972E-3"/>
    <n v="1.939466184512984E-3"/>
    <m/>
    <m/>
    <m/>
    <m/>
    <n v="8.6920594908107378E-3"/>
    <n v="1.3429958486351468E-3"/>
    <x v="4"/>
    <x v="7"/>
  </r>
  <r>
    <n v="2026"/>
    <n v="3"/>
    <n v="41"/>
    <x v="11"/>
    <s v="Accidentes y Enfermedades Total"/>
    <n v="29"/>
    <s v="35135aaa6cc23891b40cb3f378c53a17a1127210ce60e125ccf03efcfdaec458"/>
    <s v="776dae374cac039d62ec9a353119108ad2c4887d941bedca3f0ebe3c3de89ab1"/>
    <x v="7"/>
    <n v="2344132.6434499999"/>
    <n v="1797171.7203599999"/>
    <n v="7645602.1744999997"/>
    <n v="5926912.5631500008"/>
    <n v="1387822.7417499998"/>
    <n v="1124131.8099300002"/>
    <n v="5802385.6095699985"/>
    <n v="4147560.7597700008"/>
    <n v="35255452.915749952"/>
    <n v="34225193.414999902"/>
    <n v="145.54400000000001"/>
    <n v="139.161"/>
    <n v="0"/>
    <n v="0"/>
    <n v="1386784.5445099999"/>
    <n v="1129051.3358099998"/>
    <n v="1851831.0990599999"/>
    <n v="1547617.1245799998"/>
    <n v="0"/>
    <n v="0"/>
    <n v="0"/>
    <n v="0"/>
    <n v="0"/>
    <n v="0"/>
    <s v="Accidentes y Enfermedades Total"/>
    <s v="Totales"/>
    <s v="Accidentes y Enfermedades Total"/>
    <x v="18"/>
    <x v="1"/>
    <n v="8810777.3005300015"/>
    <n v="7965231.1104300003"/>
    <n v="299929338.30901009"/>
    <n v="286204877.29896003"/>
    <n v="288421232.45699012"/>
    <n v="276418493.85822004"/>
    <n v="62046993.437230021"/>
    <n v="55650266.202029996"/>
    <n v="35517726.305569991"/>
    <n v="30168381.219329994"/>
    <n v="2344132.6434499999"/>
    <n v="1797171.7203599999"/>
    <n v="3.7779955378844376"/>
    <n v="3.2294036363377598"/>
    <n v="546960.92308999994"/>
    <n v="30.434538719562966"/>
    <n v="100"/>
    <n v="100"/>
    <n v="26.60528763232946"/>
    <n v="22.562706535993783"/>
    <n v="0.78156163603938456"/>
    <n v="0.81274621271149339"/>
    <n v="0.62793189875752342"/>
    <n v="0.65016334300765033"/>
    <m/>
    <m/>
    <m/>
    <n v="0"/>
    <m/>
    <n v="0"/>
    <m/>
    <n v="0"/>
    <m/>
    <n v="23.457296510132529"/>
    <n v="59.204104581192055"/>
    <n v="62.550050014409308"/>
    <n v="3.9074087395407333"/>
    <n v="22.82741276020883"/>
    <n v="19.656927391686697"/>
    <n v="74.887204627567812"/>
    <n v="72.954176965210792"/>
    <s v="Medianas"/>
    <n v="2025"/>
    <n v="1"/>
    <d v="2026-05-08T00:00:00"/>
    <n v="1.0458677359317625"/>
    <s v="28 Accidentes y Enfermedades Total"/>
    <n v="30.434538719562966"/>
    <n v="24.714181572260628"/>
    <n v="23.457296510132529"/>
    <n v="18.042934367933764"/>
    <n v="2.168629684823711E-2"/>
    <n v="1.4273250284274721E-3"/>
    <m/>
    <m/>
    <m/>
    <m/>
    <n v="1.6776968064639807E-2"/>
    <n v="1.0429047846391545E-3"/>
    <x v="18"/>
    <x v="7"/>
  </r>
  <r>
    <n v="2026"/>
    <n v="3"/>
    <n v="43"/>
    <x v="0"/>
    <s v="Accidentes Personales"/>
    <n v="31"/>
    <s v="eb1e33e8a81b697b75855af6bfcdbcbf7cbbde9f94962ceaec1ed8af21f5a50f"/>
    <s v="776dae374cac039d62ec9a353119108ad2c4887d941bedca3f0ebe3c3de89ab1"/>
    <x v="7"/>
    <n v="106598.65147"/>
    <n v="43118.7215"/>
    <n v="283030.70970999997"/>
    <n v="167809.32594999997"/>
    <n v="24148.848259999999"/>
    <n v="17555.599290000002"/>
    <n v="138761.18140000003"/>
    <n v="81588.344089999999"/>
    <n v="35255452.915749952"/>
    <n v="34225193.414999902"/>
    <n v="145.54400000000001"/>
    <n v="139.161"/>
    <n v="3237.7542899999999"/>
    <n v="3255.1399900000001"/>
    <n v="24148.848260000002"/>
    <n v="17555.599289999998"/>
    <n v="99718.676919999998"/>
    <n v="45666.40969"/>
    <n v="0"/>
    <n v="0"/>
    <n v="0"/>
    <n v="0"/>
    <n v="0"/>
    <n v="0"/>
    <s v="Accidentes Personales"/>
    <s v="Accidentes y Enfermedades"/>
    <s v="Accidentes Personales"/>
    <x v="19"/>
    <x v="1"/>
    <n v="33949921.470059998"/>
    <n v="33699803.03413"/>
    <n v="299929338.30901009"/>
    <n v="286204877.29896003"/>
    <n v="288421232.45699012"/>
    <n v="276418493.85822004"/>
    <n v="1868441.4574600002"/>
    <n v="1845344.210459999"/>
    <n v="356127.37222000014"/>
    <n v="376409.51678000001"/>
    <n v="15111235.13037"/>
    <n v="13564625.407979999"/>
    <n v="5.7052176317534995"/>
    <n v="2.3366221464586037"/>
    <n v="63479.929969999997"/>
    <n v="147.22127132178537"/>
    <n v="0.7054264628293816"/>
    <n v="0.31787624208651927"/>
    <n v="0.31398791765691708"/>
    <n v="0.12794947631097678"/>
    <n v="3.554125517396832E-2"/>
    <n v="3.695936341506903E-2"/>
    <n v="1.5065683683286649E-2"/>
    <n v="1.5599072586697604E-2"/>
    <m/>
    <m/>
    <m/>
    <n v="0"/>
    <m/>
    <n v="0"/>
    <m/>
    <n v="0"/>
    <m/>
    <n v="37.556387914114865"/>
    <n v="22.653990390109389"/>
    <n v="40.714563603190328"/>
    <n v="6.7809582030897309"/>
    <n v="37.556387914114929"/>
    <n v="118.36329502784695"/>
    <n v="24.216976203338099"/>
    <n v="38.443134481501204"/>
    <s v="Medianas"/>
    <n v="2025"/>
    <n v="1"/>
    <d v="2026-05-08T00:00:00"/>
    <n v="1.0458677359317625"/>
    <s v="29 Accidentes Personales"/>
    <n v="147.22127132178537"/>
    <n v="136.37909730673178"/>
    <n v="37.556387914114872"/>
    <n v="31.523693855577289"/>
    <n v="8.0279981195067671E-4"/>
    <n v="3.2549508225671007E-3"/>
    <m/>
    <m/>
    <m/>
    <m/>
    <n v="4.7500813828702838E-4"/>
    <n v="5.4598030553208114E-4"/>
    <x v="19"/>
    <x v="7"/>
  </r>
  <r>
    <n v="2026"/>
    <n v="3"/>
    <n v="1"/>
    <x v="23"/>
    <s v="AP Individual"/>
    <n v="30"/>
    <s v="624b60c58c9d8bfb6ff1886c2fd605d2adeb6ea4da576068201b6c6958ce93f4"/>
    <s v="776dae374cac039d62ec9a353119108ad2c4887d941bedca3f0ebe3c3de89ab1"/>
    <x v="7"/>
    <n v="30142.494600000002"/>
    <n v="30449.852159999999"/>
    <n v="130914.24253"/>
    <n v="151080.27624000004"/>
    <n v="6698.6370500000012"/>
    <n v="-508.68421000000012"/>
    <n v="10858.161510000005"/>
    <n v="-5332.1550800000005"/>
    <n v="35255452.915749952"/>
    <n v="34225193.414999902"/>
    <n v="145.54400000000001"/>
    <n v="139.161"/>
    <n v="0"/>
    <n v="0"/>
    <n v="6680.7870499999999"/>
    <n v="-522.63421000000005"/>
    <n v="25236.192480000002"/>
    <n v="25617.492429999998"/>
    <n v="0"/>
    <n v="0"/>
    <n v="0"/>
    <n v="0"/>
    <n v="0"/>
    <n v="0"/>
    <s v="AP Individual"/>
    <s v="Accidentes y Enfermedades"/>
    <s v="Accidentes Personales"/>
    <x v="20"/>
    <x v="1"/>
    <n v="20562971.173730001"/>
    <n v="22498819.590630002"/>
    <n v="299929338.30901009"/>
    <n v="286204877.29896003"/>
    <n v="288421232.45699012"/>
    <n v="276418493.85822004"/>
    <n v="934068.18382999999"/>
    <n v="999040.19241000025"/>
    <n v="84015.655269999988"/>
    <n v="109316.45723999999"/>
    <n v="1982053.5571700002"/>
    <n v="1724817.1569999999"/>
    <n v="3.227012237629745"/>
    <n v="3.0479106237503162"/>
    <n v="-307.35755999999674"/>
    <n v="-1.0093893342567717"/>
    <n v="1.5207709444056505"/>
    <n v="1.7653959456758812"/>
    <n v="0.14658628048123812"/>
    <n v="0.13533977654846094"/>
    <n v="1.0049865334929291E-2"/>
    <n v="1.0450858400133529E-2"/>
    <n v="1.0639180033327351E-2"/>
    <n v="1.1015851991299204E-2"/>
    <m/>
    <m/>
    <m/>
    <n v="0"/>
    <m/>
    <n v="0"/>
    <m/>
    <n v="0"/>
    <m/>
    <n v="-1416.8557070014026"/>
    <n v="22.223233806268976"/>
    <n v="-1.6705638087406733"/>
    <n v="7.9730819553482988"/>
    <n v="-1378.2911876358035"/>
    <n v="-1.4884358843548107"/>
    <n v="26.473038891641863"/>
    <n v="-2.0401458551343468"/>
    <s v="Medianas"/>
    <n v="2025"/>
    <n v="1"/>
    <d v="2026-05-08T00:00:00"/>
    <n v="1.0458677359317625"/>
    <s v="30 AP Individual"/>
    <n v="-1.0093893342567717"/>
    <n v="-5.3507367472689165"/>
    <n v="-1416.8557070014026"/>
    <n v="-1359.1034810230733"/>
    <n v="3.7133047997666097E-4"/>
    <n v="1.0413607981812135E-3"/>
    <m/>
    <m/>
    <m/>
    <m/>
    <n v="4.276541863354787E-4"/>
    <n v="9.2897591703700413E-4"/>
    <x v="20"/>
    <x v="7"/>
  </r>
  <r>
    <n v="2026"/>
    <n v="3"/>
    <n v="98"/>
    <x v="58"/>
    <s v="AP Gpo y Col"/>
    <n v="205"/>
    <s v="f8809aff4d69bece79dabe35be0c708b890d7eafb841f121330667b77d2e2590"/>
    <s v="776dae374cac039d62ec9a353119108ad2c4887d941bedca3f0ebe3c3de89ab1"/>
    <x v="7"/>
    <n v="38171.784240000001"/>
    <n v="239924.10875000001"/>
    <n v="61771.417509999999"/>
    <n v="237175.98727000004"/>
    <n v="12166.17411"/>
    <n v="51719.304510000009"/>
    <n v="198564.15872999997"/>
    <n v="253877.49710000001"/>
    <n v="35255452.915749952"/>
    <n v="34225193.414999902"/>
    <n v="145.54400000000001"/>
    <n v="139.161"/>
    <n v="0"/>
    <n v="0"/>
    <n v="6034.3639599999997"/>
    <n v="3966.3573199999996"/>
    <n v="14688.109400000001"/>
    <n v="1311.76458"/>
    <n v="0"/>
    <n v="0"/>
    <n v="0"/>
    <n v="0"/>
    <n v="0"/>
    <n v="0"/>
    <s v="AP Gpo y Col"/>
    <s v="Accidentes y Enfermedades"/>
    <s v="Accidentes Personales"/>
    <x v="21"/>
    <x v="1"/>
    <n v="675143.29685000004"/>
    <n v="977558.00120000006"/>
    <n v="299929338.30901009"/>
    <n v="286204877.29896003"/>
    <n v="288421232.45699012"/>
    <n v="276418493.85822004"/>
    <n v="934373.2736299996"/>
    <n v="846304.01804999996"/>
    <n v="272111.73791999999"/>
    <n v="267093.05953999993"/>
    <n v="68896.827069999999"/>
    <n v="278759.75148000004"/>
    <n v="4.0852821155408563"/>
    <n v="28.349636021204049"/>
    <n v="-201752.32451000001"/>
    <n v="-84.090058961196405"/>
    <n v="55.404270215835936"/>
    <n v="86.068418226156169"/>
    <n v="5.6538788755064564"/>
    <n v="24.543209554367259"/>
    <n v="1.2726925766985996E-2"/>
    <n v="1.3234734459326688E-2"/>
    <n v="8.3829496902452616E-2"/>
    <n v="8.6797415542341147E-2"/>
    <m/>
    <m/>
    <m/>
    <n v="0"/>
    <m/>
    <n v="0"/>
    <m/>
    <n v="0"/>
    <m/>
    <n v="-76.47653187670447"/>
    <n v="31.872165140373852"/>
    <n v="21.55652667814693"/>
    <n v="4.4710214278138993"/>
    <n v="52.138687293055085"/>
    <n v="1019.721451847709"/>
    <n v="41.083326626093886"/>
    <n v="302.36807583263146"/>
    <s v="Medianas"/>
    <n v="2025"/>
    <n v="1"/>
    <d v="2026-05-08T00:00:00"/>
    <n v="1.0458677359317625"/>
    <s v="31 AP Gpo y Col"/>
    <n v="-84.090058961196405"/>
    <n v="-84.787807777023133"/>
    <n v="-76.47653187670447"/>
    <n v="-77.508180704763305"/>
    <n v="1.752109600112508E-4"/>
    <n v="1.6689529963557976E-3"/>
    <m/>
    <m/>
    <m/>
    <m/>
    <n v="6.7136032828758686E-4"/>
    <n v="8.0370186253475015E-2"/>
    <x v="21"/>
    <x v="7"/>
  </r>
  <r>
    <n v="2026"/>
    <n v="3"/>
    <n v="41"/>
    <x v="11"/>
    <s v="Gastos Medicos"/>
    <n v="29"/>
    <s v="35135aaa6cc23891b40cb3f378c53a17a1127210ce60e125ccf03efcfdaec458"/>
    <s v="776dae374cac039d62ec9a353119108ad2c4887d941bedca3f0ebe3c3de89ab1"/>
    <x v="7"/>
    <n v="2300388.1684000003"/>
    <n v="1753989.60836"/>
    <n v="7407660.3953300007"/>
    <n v="5696940.8763699997"/>
    <n v="1371282.7577700003"/>
    <n v="1096236.3449800001"/>
    <n v="5722261.0201300001"/>
    <n v="4078588.986959999"/>
    <n v="35255452.915749952"/>
    <n v="34225193.414999902"/>
    <n v="145.54400000000001"/>
    <n v="139.161"/>
    <n v="0"/>
    <n v="0"/>
    <n v="1371282.75777"/>
    <n v="1096236.3449800001"/>
    <n v="1818450.68181"/>
    <n v="1511242.38797"/>
    <n v="0"/>
    <n v="0"/>
    <n v="0"/>
    <n v="0"/>
    <n v="0"/>
    <n v="0"/>
    <s v="Gastos Medicos"/>
    <s v="Accidentes y Enfermedades"/>
    <s v="Gastos Medicos"/>
    <x v="22"/>
    <x v="1"/>
    <n v="8810777.3005300015"/>
    <n v="7965231.1104300003"/>
    <n v="299929338.30901009"/>
    <n v="286204877.29896003"/>
    <n v="288421232.45699012"/>
    <n v="276418493.85822004"/>
    <n v="58270019.802700005"/>
    <n v="52140391.075669996"/>
    <n v="34338123.082540013"/>
    <n v="28893520.681470007"/>
    <n v="2344132.6434499999"/>
    <n v="1797171.7203599999"/>
    <n v="3.9478074251373592"/>
    <n v="3.363974784566691"/>
    <n v="546398.56004000036"/>
    <n v="31.151755827726312"/>
    <n v="98.133873730557411"/>
    <n v="97.597218367572026"/>
    <n v="26.108799370761798"/>
    <n v="22.0205739675683"/>
    <n v="0.76697670903736825"/>
    <n v="0.7975793421321844"/>
    <n v="0.61284406643002143"/>
    <n v="0.63454133762108278"/>
    <m/>
    <m/>
    <m/>
    <n v="0"/>
    <m/>
    <n v="0"/>
    <m/>
    <n v="0"/>
    <m/>
    <n v="25.090065116844684"/>
    <n v="59.610928999159952"/>
    <n v="62.499591773807218"/>
    <n v="3.9934703317178672"/>
    <n v="25.090065116844663"/>
    <n v="20.328194622218241"/>
    <n v="75.409400512588547"/>
    <n v="72.538750481485408"/>
    <s v="Medianas"/>
    <n v="2025"/>
    <n v="1"/>
    <d v="2026-05-08T00:00:00"/>
    <n v="1.0458677359317625"/>
    <s v="32 Gastos Medicos"/>
    <n v="31.151755827726312"/>
    <n v="25.399944296860205"/>
    <n v="25.090065116844691"/>
    <n v="19.604096024056112"/>
    <n v="2.1011389112010861E-2"/>
    <n v="1.5585183465969665E-3"/>
    <m/>
    <m/>
    <m/>
    <m/>
    <n v="1.6126000532426226E-2"/>
    <n v="1.1316326351200514E-3"/>
    <x v="22"/>
    <x v="7"/>
  </r>
  <r>
    <n v="2026"/>
    <n v="3"/>
    <n v="22"/>
    <x v="29"/>
    <s v="GMM. Individual"/>
    <n v="16"/>
    <s v="b17ef6d19c7a5b1ee83b907c595526dcb1eb06db8227d650d5dda0a9f4ce8cd9"/>
    <s v="776dae374cac039d62ec9a353119108ad2c4887d941bedca3f0ebe3c3de89ab1"/>
    <x v="7"/>
    <n v="857935.19317999994"/>
    <n v="776207.83446000004"/>
    <n v="3292489.1420100001"/>
    <n v="3005478.8965499997"/>
    <n v="638442.50825000007"/>
    <n v="460844.93733999995"/>
    <n v="2391745.9253300014"/>
    <n v="1786168.5370700003"/>
    <n v="35255452.915749952"/>
    <n v="34225193.414999902"/>
    <n v="145.54400000000001"/>
    <n v="139.161"/>
    <n v="0"/>
    <n v="0"/>
    <n v="638442.50824999996"/>
    <n v="460844.93733999995"/>
    <n v="814973.19426999998"/>
    <n v="733798.25942999998"/>
    <n v="0"/>
    <n v="0"/>
    <n v="0"/>
    <n v="0"/>
    <n v="0"/>
    <n v="0"/>
    <s v="GMM. Individual"/>
    <s v="Accidentes y Enfermedades"/>
    <s v="Gastos Medicos"/>
    <x v="23"/>
    <x v="1"/>
    <n v="9423494.2927800007"/>
    <n v="9409393.7623899989"/>
    <n v="299929338.30901009"/>
    <n v="286204877.29896003"/>
    <n v="288421232.45699012"/>
    <n v="276418493.85822004"/>
    <n v="24720621.761749998"/>
    <n v="21907998.164389998"/>
    <n v="16007111.755169999"/>
    <n v="14079798.808590002"/>
    <n v="2418197.6523800003"/>
    <n v="1979754.9339700001"/>
    <n v="3.4705243316633547"/>
    <n v="3.5430340491888237"/>
    <n v="81727.358719999902"/>
    <n v="10.529056148583816"/>
    <n v="35.478290715219927"/>
    <n v="39.20726859376839"/>
    <n v="9.1042151300216112"/>
    <n v="8.2492863415128479"/>
    <n v="0.28604577265332065"/>
    <n v="0.29745909684646282"/>
    <n v="0.27120706040561265"/>
    <n v="0.28080893706704402"/>
    <m/>
    <m/>
    <m/>
    <n v="0"/>
    <m/>
    <n v="0"/>
    <m/>
    <n v="0"/>
    <m/>
    <n v="38.53738134460032"/>
    <n v="74.416169580777535"/>
    <n v="59.37133289315549"/>
    <n v="3.9884928525209742"/>
    <n v="38.537381344600277"/>
    <n v="11.062295909921493"/>
    <n v="78.339080688644643"/>
    <n v="62.802675179139179"/>
    <s v="Medianas"/>
    <n v="2025"/>
    <n v="1"/>
    <d v="2026-05-08T00:00:00"/>
    <n v="1.0458677359317625"/>
    <s v="33 GMM. Individual"/>
    <n v="10.529056148583816"/>
    <n v="5.6816768997215394"/>
    <n v="38.537381344600306"/>
    <n v="32.461664687626588"/>
    <n v="9.3389500622161059E-3"/>
    <n v="1.2044539136667376E-3"/>
    <m/>
    <m/>
    <m/>
    <m/>
    <n v="8.5074350142884166E-3"/>
    <n v="1.2553090273711351E-3"/>
    <x v="23"/>
    <x v="7"/>
  </r>
  <r>
    <n v="2026"/>
    <n v="3"/>
    <n v="22"/>
    <x v="29"/>
    <s v="GMM. Gpo y Col"/>
    <n v="16"/>
    <s v="b17ef6d19c7a5b1ee83b907c595526dcb1eb06db8227d650d5dda0a9f4ce8cd9"/>
    <s v="776dae374cac039d62ec9a353119108ad2c4887d941bedca3f0ebe3c3de89ab1"/>
    <x v="7"/>
    <n v="1522876.95276"/>
    <n v="1166310.5181199999"/>
    <n v="3834652.45291"/>
    <n v="3333986.9119699998"/>
    <n v="823378.31857000012"/>
    <n v="617906.84614000004"/>
    <n v="3323899.7239499995"/>
    <n v="2733304.5971500003"/>
    <n v="35255452.915749952"/>
    <n v="34225193.414999902"/>
    <n v="145.54400000000001"/>
    <n v="139.161"/>
    <n v="-38.44388"/>
    <n v="0"/>
    <n v="823378.31857"/>
    <n v="617906.84614000004"/>
    <n v="1059879.9742999999"/>
    <n v="943819.04787000001"/>
    <n v="0"/>
    <n v="0"/>
    <n v="0"/>
    <n v="0"/>
    <n v="0"/>
    <n v="0"/>
    <s v="GMM. Gpo y Col"/>
    <s v="Accidentes y Enfermedades"/>
    <s v="Gastos Medicos"/>
    <x v="24"/>
    <x v="1"/>
    <n v="9423494.2927800007"/>
    <n v="9409393.7623899989"/>
    <n v="299929338.30901009"/>
    <n v="286204877.29896003"/>
    <n v="288421232.45699012"/>
    <n v="276418493.85822004"/>
    <n v="33549398.04095"/>
    <n v="30232392.911280002"/>
    <n v="18331408.022360004"/>
    <n v="14814107.762880005"/>
    <n v="2418197.6523800003"/>
    <n v="1979754.9339700001"/>
    <n v="4.5392079789365951"/>
    <n v="3.8578174130729761"/>
    <n v="356566.43464000011"/>
    <n v="30.572170026791579"/>
    <n v="62.975702224389231"/>
    <n v="58.911863186076211"/>
    <n v="16.160427389729335"/>
    <n v="12.395171756780167"/>
    <n v="0.50774524471194482"/>
    <n v="0.52800445368982818"/>
    <n v="0.40750895970990425"/>
    <n v="0.42193649992110199"/>
    <m/>
    <m/>
    <m/>
    <n v="0"/>
    <m/>
    <n v="0"/>
    <m/>
    <n v="0"/>
    <m/>
    <n v="33.252823417244691"/>
    <n v="54.06729132499791"/>
    <n v="52.979617052242389"/>
    <n v="4.4916261618620474"/>
    <n v="33.25282341724467"/>
    <n v="12.296946823856203"/>
    <n v="77.685996389714035"/>
    <n v="65.468783188311903"/>
    <s v="Medianas"/>
    <n v="2025"/>
    <n v="1"/>
    <d v="2026-05-08T00:00:00"/>
    <n v="1.0458677359317625"/>
    <s v="34 GMM. Gpo y Col"/>
    <n v="30.572170026791579"/>
    <n v="24.845776899757755"/>
    <n v="33.252823417244699"/>
    <n v="27.408867143731037"/>
    <n v="1.087676411950707E-2"/>
    <n v="2.0604409076041648E-3"/>
    <m/>
    <m/>
    <m/>
    <m/>
    <n v="9.437323624075903E-3"/>
    <n v="1.4882755192609069E-3"/>
    <x v="24"/>
    <x v="7"/>
  </r>
  <r>
    <n v="2026"/>
    <n v="3"/>
    <n v="718"/>
    <x v="48"/>
    <s v="Salud"/>
    <n v="281"/>
    <s v="71a1c003a2b855d85582c8f6c7648c49d3fe836408a7e1b5d9b222448acb3c1b"/>
    <s v="776dae374cac039d62ec9a353119108ad2c4887d941bedca3f0ebe3c3de89ab1"/>
    <x v="7"/>
    <n v="8733.5394299999989"/>
    <n v="10223.681369999998"/>
    <n v="45166.057109999994"/>
    <n v="26152.084309999998"/>
    <n v="8309.3613699999987"/>
    <n v="2392.3913900000002"/>
    <n v="24816.345520000003"/>
    <n v="7551.3829999999998"/>
    <n v="35255452.915749952"/>
    <n v="34225193.414999902"/>
    <n v="145.54400000000001"/>
    <n v="139.161"/>
    <n v="0"/>
    <n v="0"/>
    <n v="8298.5936099999999"/>
    <n v="2392.3913900000002"/>
    <n v="10599.76216"/>
    <n v="6020.5878000000002"/>
    <n v="0"/>
    <n v="0"/>
    <n v="0"/>
    <n v="0"/>
    <n v="0"/>
    <n v="0"/>
    <s v="Salud"/>
    <s v="Accidentes y Enfermedades"/>
    <s v="Salud"/>
    <x v="25"/>
    <x v="1"/>
    <n v="12782.876099999999"/>
    <n v="12089.056859999999"/>
    <n v="299929338.30901009"/>
    <n v="286204877.29896003"/>
    <n v="288421232.45699012"/>
    <n v="276418493.85822004"/>
    <n v="1908532.17707"/>
    <n v="1664530.9158999999"/>
    <n v="823475.85080999997"/>
    <n v="898451.02107999986"/>
    <n v="12782.876099999999"/>
    <n v="12089.056859999999"/>
    <n v="0.45760503987980056"/>
    <n v="0.6142079592719446"/>
    <n v="-1490.1419399999995"/>
    <n v="-14.575394968515143"/>
    <n v="68.322178527569392"/>
    <n v="84.569718617404206"/>
    <n v="68.322178527569392"/>
    <n v="84.569718617404206"/>
    <n v="2.9118656678400832E-3"/>
    <n v="3.0280501042177464E-3"/>
    <n v="3.5721548376412482E-3"/>
    <n v="3.6986242227496926E-3"/>
    <m/>
    <m/>
    <m/>
    <n v="0"/>
    <m/>
    <n v="0"/>
    <m/>
    <n v="0"/>
    <m/>
    <n v="247.32449735158082"/>
    <n v="95.143113929927026"/>
    <n v="23.400488565891216"/>
    <n v="1.0090595081600289"/>
    <n v="246.87441380567745"/>
    <n v="76.058592817133231"/>
    <n v="78.290375621031856"/>
    <n v="39.736840811456979"/>
    <s v="Medianas"/>
    <n v="2025"/>
    <n v="1"/>
    <d v="2026-05-08T00:00:00"/>
    <n v="1.0458677359317625"/>
    <s v="35 Salud"/>
    <n v="-14.575394968515143"/>
    <n v="-18.321789556515807"/>
    <n v="247.32449735158082"/>
    <n v="232.09218089336105"/>
    <n v="1.2811084066323991E-4"/>
    <n v="2.0940237252339387E-5"/>
    <m/>
    <m/>
    <m/>
    <m/>
    <n v="7.4027190146272725E-5"/>
    <n v="3.7725141723300679E-5"/>
    <x v="25"/>
    <x v="7"/>
  </r>
  <r>
    <n v="2026"/>
    <n v="3"/>
    <n v="714"/>
    <x v="38"/>
    <s v="Salud Individual"/>
    <n v="250"/>
    <s v="1e472b39b105d349bcd069c4a711b44a2fffb8e274714bb07ecfff69a9a7f67b"/>
    <s v="776dae374cac039d62ec9a353119108ad2c4887d941bedca3f0ebe3c3de89ab1"/>
    <x v="7"/>
    <n v="1504.4506699999999"/>
    <n v="1091.48424"/>
    <n v="7437.0184499999996"/>
    <n v="3117.8238600000004"/>
    <n v="-149.76196000000002"/>
    <n v="145.14405000000002"/>
    <n v="657.6203099999999"/>
    <n v="402.66352000000006"/>
    <n v="35255452.915749952"/>
    <n v="34225193.414999902"/>
    <n v="145.54400000000001"/>
    <n v="139.161"/>
    <n v="0"/>
    <n v="0"/>
    <n v="-149.76195999999999"/>
    <n v="145.14404999999999"/>
    <n v="1612.0079499999999"/>
    <n v="840.96372999999994"/>
    <n v="0"/>
    <n v="0"/>
    <n v="0"/>
    <n v="0"/>
    <n v="0"/>
    <n v="0"/>
    <s v="Salud Individual"/>
    <s v="Accidentes y Enfermedades"/>
    <s v="Salud"/>
    <x v="26"/>
    <x v="1"/>
    <n v="214062.72141"/>
    <n v="179414.37324000002"/>
    <n v="299929338.30901009"/>
    <n v="286204877.29896003"/>
    <n v="288421232.45699012"/>
    <n v="276418493.85822004"/>
    <n v="772824.61253000004"/>
    <n v="652388.54473999992"/>
    <n v="440246.35314000002"/>
    <n v="470383.08709000004"/>
    <n v="214062.72141"/>
    <n v="179414.37324000002"/>
    <n v="0.19466909381610814"/>
    <n v="0.16730585611907017"/>
    <n v="412.96642999999995"/>
    <n v="37.835308551958555"/>
    <n v="0.70280834518518787"/>
    <n v="0.60835941975503671"/>
    <n v="0.70280834518518787"/>
    <n v="0.60835941975503671"/>
    <n v="5.016017034152224E-4"/>
    <n v="5.2161578299348896E-4"/>
    <n v="3.8136465398521915E-4"/>
    <n v="3.9486657522989097E-4"/>
    <m/>
    <m/>
    <m/>
    <n v="0"/>
    <m/>
    <n v="0"/>
    <m/>
    <n v="0"/>
    <m/>
    <n v="-203.18160475748056"/>
    <n v="-9.9545942573178579"/>
    <n v="13.297860352065186"/>
    <n v="-3.4017762766651499E-2"/>
    <n v="-203.18160475748056"/>
    <n v="91.685787685516473"/>
    <n v="-9.2903983507029224"/>
    <n v="17.259252072619113"/>
    <s v="Medianas"/>
    <n v="2025"/>
    <n v="1"/>
    <d v="2026-05-08T00:00:00"/>
    <n v="1.0458677359317625"/>
    <s v="36 Salud Individual"/>
    <n v="37.835308551958555"/>
    <n v="31.790382107122984"/>
    <n v="-203.18160475748059"/>
    <n v="-198.65645646440771"/>
    <n v="2.1094661491861305E-5"/>
    <n v="3.7896056087184713E-6"/>
    <m/>
    <m/>
    <m/>
    <m/>
    <m/>
    <m/>
    <x v="26"/>
    <x v="7"/>
  </r>
  <r>
    <n v="2026"/>
    <n v="3"/>
    <n v="718"/>
    <x v="48"/>
    <s v="Salud Gpo y Col"/>
    <n v="281"/>
    <s v="71a1c003a2b855d85582c8f6c7648c49d3fe836408a7e1b5d9b222448acb3c1b"/>
    <s v="776dae374cac039d62ec9a353119108ad2c4887d941bedca3f0ebe3c3de89ab1"/>
    <x v="7"/>
    <n v="6854.4867699999995"/>
    <n v="8695.7352699999992"/>
    <n v="38470.762210000008"/>
    <n v="22135.494979999999"/>
    <n v="7401.9322299999994"/>
    <n v="2170.3668200000002"/>
    <n v="22413.181250000001"/>
    <n v="6830.295790000001"/>
    <n v="35255452.915749952"/>
    <n v="34225193.414999902"/>
    <n v="145.54400000000001"/>
    <n v="139.161"/>
    <n v="0"/>
    <n v="0"/>
    <n v="7391.1644699999997"/>
    <n v="2170.3668199999997"/>
    <n v="9146.1436799999992"/>
    <n v="5134.0206799999996"/>
    <n v="0"/>
    <n v="0"/>
    <n v="0"/>
    <n v="0"/>
    <n v="0"/>
    <n v="0"/>
    <s v="Salud Gpo y Col"/>
    <s v="Accidentes y Enfermedades"/>
    <s v="Salud"/>
    <x v="27"/>
    <x v="1"/>
    <n v="12782.876099999999"/>
    <n v="12089.056859999999"/>
    <n v="299929338.30901009"/>
    <n v="286204877.29896003"/>
    <n v="288421232.45699012"/>
    <n v="276418493.85822004"/>
    <n v="1135707.5645399999"/>
    <n v="1012142.3711599999"/>
    <n v="383229.49767000001"/>
    <n v="428067.93399000005"/>
    <n v="12782.876099999999"/>
    <n v="12089.056859999999"/>
    <n v="0.60354328737576901"/>
    <n v="0.8591415118837441"/>
    <n v="-1841.2484999999997"/>
    <n v="-21.174155408712203"/>
    <n v="53.622414207707138"/>
    <n v="71.930634214917575"/>
    <n v="53.622414207707138"/>
    <n v="71.930634214917575"/>
    <n v="2.2853672163734725E-3"/>
    <n v="2.3765541501949419E-3"/>
    <n v="3.0382903855676524E-3"/>
    <n v="3.1458587117764261E-3"/>
    <m/>
    <m/>
    <m/>
    <n v="0"/>
    <m/>
    <n v="0"/>
    <m/>
    <n v="0"/>
    <m/>
    <n v="241.04521695553746"/>
    <n v="107.98667323126222"/>
    <n v="24.958979920739932"/>
    <n v="1.9314620286285542"/>
    <n v="240.54909068320538"/>
    <n v="78.147776373974409"/>
    <n v="80.811812372490522"/>
    <n v="42.274212654710226"/>
    <s v="Medianas"/>
    <n v="2025"/>
    <n v="1"/>
    <d v="2026-05-08T00:00:00"/>
    <n v="1.0458677359317625"/>
    <s v="37 Salud Gpo y Col"/>
    <n v="-21.174155408712203"/>
    <n v="-24.631153746164731"/>
    <n v="241.04521695553746"/>
    <n v="226.08828558202018"/>
    <n v="1.0912003400419699E-4"/>
    <n v="3.6426449973635006E-5"/>
    <m/>
    <m/>
    <m/>
    <m/>
    <n v="6.2657663398544045E-5"/>
    <n v="7.3812413744188572E-5"/>
    <x v="27"/>
    <x v="7"/>
  </r>
  <r>
    <n v="2026"/>
    <n v="3"/>
    <n v="79"/>
    <x v="1"/>
    <s v="Daños"/>
    <n v="51"/>
    <s v="031b4af5197ec30a926f48cf40e11a7dbc470048a21e4003b7a3c07c5dab1baa"/>
    <s v="776dae374cac039d62ec9a353119108ad2c4887d941bedca3f0ebe3c3de89ab1"/>
    <x v="7"/>
    <n v="5754955.7831499996"/>
    <n v="5171625.3189700004"/>
    <n v="21133155.320749998"/>
    <n v="18431040.057439998"/>
    <n v="1781009.3744099995"/>
    <n v="2119353.7365700002"/>
    <n v="10090724.088799998"/>
    <n v="8840724.8520300016"/>
    <n v="35255452.915749952"/>
    <n v="34225193.414999902"/>
    <n v="145.54400000000001"/>
    <n v="139.161"/>
    <n v="0"/>
    <n v="0"/>
    <n v="1654978.9297499999"/>
    <n v="1994218.4881"/>
    <n v="5055384.7841400001"/>
    <n v="4342340.7465500003"/>
    <n v="0"/>
    <n v="0"/>
    <n v="0"/>
    <n v="0"/>
    <n v="0"/>
    <n v="0"/>
    <s v="Daños"/>
    <s v="Totales"/>
    <s v="Daños Total"/>
    <x v="28"/>
    <x v="1"/>
    <n v="29465273.395770002"/>
    <n v="25064503.866439998"/>
    <n v="299929338.30901009"/>
    <n v="286204877.29896003"/>
    <n v="288421232.45699012"/>
    <n v="276418493.85822004"/>
    <n v="105175449.15441999"/>
    <n v="104220262.77622002"/>
    <n v="43859178.209959999"/>
    <n v="37967067.789159983"/>
    <n v="5754955.7831499996"/>
    <n v="5171625.3189700004"/>
    <n v="5.4717672512151552"/>
    <n v="4.9622071382360895"/>
    <n v="583330.4641799992"/>
    <n v="11.279441726767958"/>
    <n v="100"/>
    <n v="100"/>
    <n v="19.53131642748027"/>
    <n v="20.633264262990355"/>
    <n v="1.9187705396198371"/>
    <n v="1.9953301406158399"/>
    <n v="1.8069661732451516"/>
    <n v="1.8709404160282483"/>
    <m/>
    <m/>
    <m/>
    <n v="0"/>
    <m/>
    <n v="0"/>
    <m/>
    <n v="0"/>
    <m/>
    <n v="-15.964506364453502"/>
    <n v="30.947403273273395"/>
    <n v="40.980419227124102"/>
    <n v="4.0607449731138585"/>
    <n v="-17.011153009277933"/>
    <n v="16.42072972178692"/>
    <n v="32.73695278234964"/>
    <n v="45.924965462105"/>
    <s v="Medianas"/>
    <n v="2025"/>
    <n v="1"/>
    <d v="2026-05-08T00:00:00"/>
    <n v="1.0458677359317625"/>
    <s v="38 Daños Total"/>
    <n v="11.279441726767958"/>
    <n v="6.3991534528304541"/>
    <n v="-15.964506364453499"/>
    <n v="-19.649979869893048"/>
    <n v="5.9942940943779555E-2"/>
    <n v="2.9940236851470656E-3"/>
    <m/>
    <m/>
    <m/>
    <m/>
    <n v="5.2171677436966782E-2"/>
    <n v="2.4623499682761203E-3"/>
    <x v="28"/>
    <x v="7"/>
  </r>
  <r>
    <n v="2026"/>
    <n v="3"/>
    <n v="1"/>
    <x v="23"/>
    <s v="Automoviles"/>
    <n v="30"/>
    <s v="624b60c58c9d8bfb6ff1886c2fd605d2adeb6ea4da576068201b6c6958ce93f4"/>
    <s v="776dae374cac039d62ec9a353119108ad2c4887d941bedca3f0ebe3c3de89ab1"/>
    <x v="7"/>
    <n v="2866846.0069899997"/>
    <n v="2432982.44031"/>
    <n v="9693871.5746499989"/>
    <n v="8291106.2435699999"/>
    <n v="1656676.2525299995"/>
    <n v="1328581.7491700007"/>
    <n v="6558890.043159998"/>
    <n v="5032617.6624599984"/>
    <n v="35255452.915749952"/>
    <n v="34225193.414999902"/>
    <n v="145.54400000000001"/>
    <n v="139.161"/>
    <n v="112.3391"/>
    <n v="174.02500000000001"/>
    <n v="1656095.12136"/>
    <n v="1327422.6411600001"/>
    <n v="2390942.7466599997"/>
    <n v="2055908.16943"/>
    <n v="0"/>
    <n v="0"/>
    <n v="0"/>
    <n v="0"/>
    <n v="0"/>
    <n v="0"/>
    <s v="Automoviles"/>
    <s v="Totales"/>
    <s v="Automoviles Total"/>
    <x v="29"/>
    <x v="1"/>
    <n v="20562971.173730001"/>
    <n v="22498819.590630002"/>
    <n v="299929338.30901009"/>
    <n v="286204877.29896003"/>
    <n v="288421232.45699012"/>
    <n v="276418493.85822004"/>
    <n v="60758952.16269999"/>
    <n v="56224792.599020004"/>
    <n v="32544347.684180006"/>
    <n v="28276347.340569999"/>
    <n v="2866846.0069899997"/>
    <n v="2432982.44031"/>
    <n v="4.7183927716744938"/>
    <n v="4.3272412895524077"/>
    <n v="433863.5666799997"/>
    <n v="17.832581094367406"/>
    <n v="100"/>
    <n v="100"/>
    <n v="13.941788775410565"/>
    <n v="10.81382261193496"/>
    <n v="0.95584047334387678"/>
    <n v="0.99397883525010911"/>
    <n v="0.85008419956749648"/>
    <n v="0.88018077457506161"/>
    <m/>
    <m/>
    <m/>
    <n v="0"/>
    <m/>
    <n v="0"/>
    <m/>
    <n v="0"/>
    <m/>
    <n v="24.6950933629013"/>
    <n v="57.787416850806054"/>
    <n v="54.607124455888744"/>
    <n v="5.0905191543762891"/>
    <n v="24.760198448384262"/>
    <n v="16.296183954699096"/>
    <n v="69.265360857070419"/>
    <n v="64.56624186322621"/>
    <s v="Medianas"/>
    <n v="2025"/>
    <n v="1"/>
    <d v="2026-05-08T00:00:00"/>
    <n v="1.0458677359317625"/>
    <s v="39 Automoviles Total"/>
    <n v="17.832581094367406"/>
    <n v="12.664897334642861"/>
    <n v="24.6950933629013"/>
    <n v="19.226446211968259"/>
    <n v="2.7496091449499938E-2"/>
    <n v="2.2263230347790109E-3"/>
    <m/>
    <m/>
    <m/>
    <m/>
    <n v="2.346915416531499E-2"/>
    <n v="1.8725017178007183E-3"/>
    <x v="29"/>
    <x v="7"/>
  </r>
  <r>
    <n v="2026"/>
    <n v="3"/>
    <n v="27"/>
    <x v="34"/>
    <s v="Automoviles Residentes"/>
    <n v="21"/>
    <s v="6f4b6612125fb3a0daecd2799dfd6c9c299424fd920f9b308110a2c1fbd8f443"/>
    <s v="776dae374cac039d62ec9a353119108ad2c4887d941bedca3f0ebe3c3de89ab1"/>
    <x v="7"/>
    <n v="2121780.2184000001"/>
    <n v="1999397.02795"/>
    <n v="7635255.8930099998"/>
    <n v="7047027.9121899996"/>
    <n v="1056994.3609900002"/>
    <n v="984305.12081000023"/>
    <n v="4666696.6464499999"/>
    <n v="4075600.6389099983"/>
    <n v="35255452.915749952"/>
    <n v="34225193.414999902"/>
    <n v="145.54400000000001"/>
    <n v="139.161"/>
    <n v="0"/>
    <n v="0"/>
    <n v="1054669.56253"/>
    <n v="978236.96863000002"/>
    <n v="1779919.6799900001"/>
    <n v="1669473.8400999999"/>
    <n v="0"/>
    <n v="0"/>
    <n v="0"/>
    <n v="0"/>
    <n v="0"/>
    <n v="0"/>
    <s v="Automoviles Residentes"/>
    <s v="Automóviles"/>
    <s v="Automóviles"/>
    <x v="30"/>
    <x v="1"/>
    <n v="4137685.76327"/>
    <n v="3901951.9240700002"/>
    <n v="299929338.30901009"/>
    <n v="286204877.29896003"/>
    <n v="288421232.45699012"/>
    <n v="276418493.85822004"/>
    <n v="37930526.874799997"/>
    <n v="33933542.557379998"/>
    <n v="20392182.848360002"/>
    <n v="17354647.463510003"/>
    <n v="3465785.4116500001"/>
    <n v="3256985.1831"/>
    <n v="5.593859071358307"/>
    <n v="5.8920963662108523"/>
    <n v="122383.19045000011"/>
    <n v="6.1210049199423189"/>
    <n v="61.220761425903092"/>
    <n v="61.387968183722997"/>
    <n v="51.279394806510481"/>
    <n v="51.240944708116587"/>
    <n v="0.70742669935609304"/>
    <n v="0.73565326669089937"/>
    <n v="0.69858943244405192"/>
    <n v="0.72332245214226742"/>
    <m/>
    <m/>
    <m/>
    <n v="0"/>
    <m/>
    <n v="0"/>
    <m/>
    <n v="0"/>
    <m/>
    <n v="7.3848280013196321"/>
    <n v="49.816392471933895"/>
    <n v="49.23009822712487"/>
    <n v="5.1833311266871398"/>
    <n v="7.8133004937486872"/>
    <n v="6.6156076984940748"/>
    <n v="59.253772762146504"/>
    <n v="58.595525436409623"/>
    <s v="Medianas"/>
    <n v="2025"/>
    <n v="1"/>
    <d v="2026-05-08T00:00:00"/>
    <n v="1.0458677359317625"/>
    <s v="41 Automoviles Residentes"/>
    <n v="6.1210049199423189"/>
    <n v="1.4669458422476567"/>
    <n v="7.3848280013196366"/>
    <n v="2.6753425046147021"/>
    <n v="2.1656950234779256E-2"/>
    <n v="3.1291259310217623E-3"/>
    <m/>
    <m/>
    <m/>
    <m/>
    <n v="1.9947613698320186E-2"/>
    <n v="3.4716799588715127E-3"/>
    <x v="30"/>
    <x v="7"/>
  </r>
  <r>
    <n v="2026"/>
    <n v="3"/>
    <n v="22"/>
    <x v="29"/>
    <s v="Camiones"/>
    <n v="16"/>
    <s v="b17ef6d19c7a5b1ee83b907c595526dcb1eb06db8227d650d5dda0a9f4ce8cd9"/>
    <s v="776dae374cac039d62ec9a353119108ad2c4887d941bedca3f0ebe3c3de89ab1"/>
    <x v="7"/>
    <n v="838016.72988"/>
    <n v="739376.03011000005"/>
    <n v="2719370.68261"/>
    <n v="2450747.7188399998"/>
    <n v="384646.53969000006"/>
    <n v="428543.76276999974"/>
    <n v="1746764.2981500002"/>
    <n v="1639136.9804999998"/>
    <n v="35255452.915749952"/>
    <n v="34225193.414999902"/>
    <n v="145.54400000000001"/>
    <n v="139.161"/>
    <n v="0"/>
    <n v="0"/>
    <n v="384646.53969000001"/>
    <n v="428543.76276999997"/>
    <n v="669086.67158000008"/>
    <n v="628888.87924000004"/>
    <n v="0"/>
    <n v="0"/>
    <n v="0"/>
    <n v="0"/>
    <n v="0"/>
    <n v="0"/>
    <s v="Camiones"/>
    <s v="Automóviles"/>
    <s v="Automóviles"/>
    <x v="31"/>
    <x v="1"/>
    <n v="9423494.2927800007"/>
    <n v="9409393.7623899989"/>
    <n v="299929338.30901009"/>
    <n v="286204877.29896003"/>
    <n v="288421232.45699012"/>
    <n v="276418493.85822004"/>
    <n v="20449043.115749996"/>
    <n v="19016630.142860003"/>
    <n v="11014921.149049997"/>
    <n v="9861427.71428"/>
    <n v="2863833.31244"/>
    <n v="2060936.7257100001"/>
    <n v="4.0980730743070986"/>
    <n v="3.8880496941652236"/>
    <n v="98640.699769999948"/>
    <n v="13.34107352050955"/>
    <n v="29.262063760477929"/>
    <n v="35.875726842379521"/>
    <n v="8.8928448815644039"/>
    <n v="7.85784981244315"/>
    <n v="0.27940472066010802"/>
    <n v="0.290553064606631"/>
    <n v="0.2583380259231825"/>
    <n v="0.26748428435082899"/>
    <m/>
    <m/>
    <m/>
    <n v="0"/>
    <m/>
    <n v="0"/>
    <m/>
    <n v="0"/>
    <m/>
    <n v="-10.243346629585503"/>
    <n v="45.899625386366644"/>
    <n v="57.960191474728163"/>
    <n v="3.4920498702178602"/>
    <n v="-10.24334662958557"/>
    <n v="6.3918752051361327"/>
    <n v="57.488298008042051"/>
    <n v="68.143002192674601"/>
    <s v="Medianas"/>
    <n v="2025"/>
    <n v="1"/>
    <d v="2026-05-08T00:00:00"/>
    <n v="1.0458677359317625"/>
    <s v="42 Camiones"/>
    <n v="13.34107352050955"/>
    <n v="8.3703700062361186"/>
    <n v="-10.243346629585506"/>
    <n v="-14.179728194358745"/>
    <n v="7.7133335632036471E-3"/>
    <n v="1.6794202922360835E-3"/>
    <m/>
    <m/>
    <m/>
    <m/>
    <n v="6.9371896034206683E-3"/>
    <n v="1.5116930424298289E-3"/>
    <x v="31"/>
    <x v="7"/>
  </r>
  <r>
    <n v="2026"/>
    <n v="3"/>
    <n v="48"/>
    <x v="14"/>
    <s v="Automoviles Turistas"/>
    <n v="36"/>
    <s v="76a50887d8f1c2e9301755428990ad81479ee21c25b43215cf524541e0503269"/>
    <s v="776dae374cac039d62ec9a353119108ad2c4887d941bedca3f0ebe3c3de89ab1"/>
    <x v="7"/>
    <n v="12084.1675"/>
    <n v="11578.887580000001"/>
    <n v="57085.582590000005"/>
    <n v="56353.493749999994"/>
    <n v="8138.6666299999979"/>
    <n v="5548.3798899999983"/>
    <n v="35889.527550000013"/>
    <n v="17878.017950000001"/>
    <n v="35255452.915749952"/>
    <n v="34225193.414999902"/>
    <n v="145.54400000000001"/>
    <n v="139.161"/>
    <n v="0"/>
    <n v="0"/>
    <n v="8138.6666299999997"/>
    <n v="5548.3798899999992"/>
    <n v="10127.110640000001"/>
    <n v="12207.620650000001"/>
    <n v="0"/>
    <n v="0"/>
    <n v="0"/>
    <n v="0"/>
    <n v="0"/>
    <n v="0"/>
    <s v="Automoviles Turistas"/>
    <s v="Automóviles"/>
    <s v="Automóviles"/>
    <x v="32"/>
    <x v="1"/>
    <n v="19464505.3893"/>
    <n v="18106734.740540002"/>
    <n v="299929338.30901009"/>
    <n v="286204877.29896003"/>
    <n v="288421232.45699012"/>
    <n v="276418493.85822004"/>
    <n v="664166.66367999988"/>
    <n v="632124.19282999996"/>
    <n v="297526.76684"/>
    <n v="352424.85213000001"/>
    <n v="4223764.3416900001"/>
    <n v="3967197.5553800003"/>
    <n v="1.8194480633888357"/>
    <n v="1.8317425137869963"/>
    <n v="505.27991999999904"/>
    <n v="4.363803659971266"/>
    <n v="0.28609947247115869"/>
    <n v="0.29186566633914229"/>
    <n v="6.2083095656994658E-2"/>
    <n v="6.3947960501544748E-2"/>
    <n v="4.0290048209788562E-3"/>
    <n v="4.1897634917713667E-3"/>
    <n v="4.0456639625694015E-3"/>
    <n v="4.1888975728009781E-3"/>
    <m/>
    <m/>
    <m/>
    <n v="0"/>
    <m/>
    <n v="0"/>
    <m/>
    <n v="0"/>
    <m/>
    <n v="46.685461186040023"/>
    <n v="67.349832994287766"/>
    <n v="47.918073749879156"/>
    <n v="2.7354401476008046"/>
    <n v="46.685461186040044"/>
    <n v="-17.042715117462304"/>
    <n v="80.365139863821994"/>
    <n v="45.450133560629595"/>
    <s v="Medianas"/>
    <n v="2025"/>
    <n v="1"/>
    <d v="2026-05-08T00:00:00"/>
    <n v="1.0458677359317625"/>
    <s v="43 Automoviles Turistas"/>
    <n v="4.363803659971266"/>
    <n v="-0.21319132959612647"/>
    <n v="46.68546118604003"/>
    <n v="40.252401089090014"/>
    <n v="1.6191986733631692E-4"/>
    <n v="3.3103912553693847E-4"/>
    <m/>
    <m/>
    <m/>
    <m/>
    <n v="1.5951657037304958E-4"/>
    <n v="3.3552806368147045E-4"/>
    <x v="32"/>
    <x v="7"/>
  </r>
  <r>
    <n v="2026"/>
    <n v="3"/>
    <n v="10"/>
    <x v="17"/>
    <s v="Otros Automoviles y Obligatorios"/>
    <n v="10"/>
    <s v="4a44dc15364204a80fe80e9039455cc1608281820fe2b24f1e5233ade6af1dd5"/>
    <s v="776dae374cac039d62ec9a353119108ad2c4887d941bedca3f0ebe3c3de89ab1"/>
    <x v="7"/>
    <n v="29344.448700000001"/>
    <n v="24642.34564"/>
    <n v="184391.21953"/>
    <n v="50839.954500000007"/>
    <n v="14926.78405"/>
    <n v="2262.5575500000004"/>
    <n v="58048.183689999991"/>
    <n v="41575.043110000013"/>
    <n v="35255452.915749952"/>
    <n v="34225193.414999902"/>
    <n v="145.54400000000001"/>
    <n v="139.161"/>
    <n v="0"/>
    <n v="0"/>
    <n v="14702.547170000002"/>
    <n v="2172.0457099999999"/>
    <n v="40192.66401"/>
    <n v="17845.83584"/>
    <n v="0"/>
    <n v="0"/>
    <n v="0"/>
    <n v="0"/>
    <n v="0"/>
    <n v="0"/>
    <s v="Otros Automoviles y Obligatorios"/>
    <s v="Automóviles"/>
    <s v="Automóviles"/>
    <x v="33"/>
    <x v="1"/>
    <n v="1825206.99131"/>
    <n v="1657972.1827799999"/>
    <n v="299929338.30901009"/>
    <n v="286204877.29896003"/>
    <n v="288421232.45699012"/>
    <n v="276418493.85822004"/>
    <n v="1715215.5084700002"/>
    <n v="2642495.7059500003"/>
    <n v="839716.91993000079"/>
    <n v="707847.31065"/>
    <n v="469749.16473000002"/>
    <n v="407840.40747999999"/>
    <n v="1.7108315867651942"/>
    <n v="0.93254061244125508"/>
    <n v="4702.1030600000013"/>
    <n v="19.081393990219198"/>
    <n v="6.246833608925404"/>
    <n v="6.04215403575685"/>
    <n v="1.607732648390674"/>
    <n v="1.4862942753768655"/>
    <n v="9.7837873631978975E-3"/>
    <n v="1.0174163826297322E-2"/>
    <n v="8.6100369331789661E-3"/>
    <n v="8.9148686457424572E-3"/>
    <m/>
    <m/>
    <m/>
    <n v="0"/>
    <m/>
    <n v="0"/>
    <m/>
    <n v="0"/>
    <m/>
    <n v="559.73058011275771"/>
    <n v="50.867488439133638"/>
    <n v="9.1815835353245241"/>
    <n v="1.7775971515786897"/>
    <n v="576.89860771852727"/>
    <n v="125.22152714142641"/>
    <n v="36.580175840899685"/>
    <n v="12.171162670517987"/>
    <s v="Medianas"/>
    <n v="2025"/>
    <n v="1"/>
    <d v="2026-05-08T00:00:00"/>
    <n v="1.0458677359317625"/>
    <s v="44 Otros Automoviles y Obligatorios"/>
    <n v="19.081393990219198"/>
    <n v="13.858942100484347"/>
    <n v="559.73058011275771"/>
    <n v="530.79733454537086"/>
    <n v="5.2301475170561619E-4"/>
    <n v="2.9269447182735125E-4"/>
    <m/>
    <m/>
    <m/>
    <m/>
    <n v="1.4390971420049517E-4"/>
    <n v="8.6963199385231118E-5"/>
    <x v="33"/>
    <x v="7"/>
  </r>
  <r>
    <n v="2026"/>
    <n v="3"/>
    <n v="22"/>
    <x v="29"/>
    <s v="Daños Sin Autos"/>
    <n v="16"/>
    <s v="b17ef6d19c7a5b1ee83b907c595526dcb1eb06db8227d650d5dda0a9f4ce8cd9"/>
    <s v="776dae374cac039d62ec9a353119108ad2c4887d941bedca3f0ebe3c3de89ab1"/>
    <x v="7"/>
    <n v="2330473.4322100002"/>
    <n v="3595452.6616700003"/>
    <n v="9141568.7868399993"/>
    <n v="12498247.085409999"/>
    <n v="1479618.2607300002"/>
    <n v="1853611.3198799998"/>
    <n v="7405448.3452200005"/>
    <n v="6266831.4421599992"/>
    <n v="35255452.915749952"/>
    <n v="34225193.414999902"/>
    <n v="145.54400000000001"/>
    <n v="139.161"/>
    <n v="0"/>
    <n v="0"/>
    <n v="362260.61877"/>
    <n v="196479.99691000002"/>
    <n v="468542.52139000007"/>
    <n v="433527.09763999999"/>
    <n v="0"/>
    <n v="0"/>
    <n v="0"/>
    <n v="0"/>
    <n v="0"/>
    <n v="0"/>
    <s v="Daños Sin Autos"/>
    <s v="Totales"/>
    <s v="Daños Sin Autos Total"/>
    <x v="34"/>
    <x v="1"/>
    <n v="9423494.2927800007"/>
    <n v="9409393.7623899989"/>
    <n v="299929338.30901009"/>
    <n v="286204877.29896003"/>
    <n v="288421232.45699012"/>
    <n v="276418493.85822004"/>
    <n v="44416496.991719998"/>
    <n v="47995470.177200004"/>
    <n v="11314830.52578"/>
    <n v="9690720.4485899974"/>
    <n v="5194306.7446499998"/>
    <n v="5656389.3873800002"/>
    <n v="5.2468645436951968"/>
    <n v="7.4912333359701124"/>
    <n v="-1264979.2294600001"/>
    <n v="-35.182753007585092"/>
    <n v="44.865918529172866"/>
    <n v="63.564447484676947"/>
    <n v="24.730459421995292"/>
    <n v="38.21131044638895"/>
    <n v="0.77700749294787852"/>
    <n v="0.80801035775253627"/>
    <n v="1.2562513593764899"/>
    <n v="1.3007279692053353"/>
    <m/>
    <m/>
    <m/>
    <n v="0"/>
    <m/>
    <n v="0"/>
    <m/>
    <n v="0"/>
    <m/>
    <n v="-20.176455286980634"/>
    <n v="63.490029119399594"/>
    <n v="51.554324150635388"/>
    <n v="13.076804441381601"/>
    <n v="84.375317827360192"/>
    <n v="8.0768708439712853"/>
    <n v="77.316487241179473"/>
    <n v="45.321272414015652"/>
    <s v="Medianas"/>
    <n v="2025"/>
    <n v="1"/>
    <d v="2026-05-08T00:00:00"/>
    <n v="1.0458677359317625"/>
    <s v="46 Daños Sin Autos Total"/>
    <n v="-35.182753007585092"/>
    <n v="-38.025388138903352"/>
    <n v="-20.17645528698063"/>
    <n v="-23.677208914084481"/>
    <n v="2.5929517367669703E-2"/>
    <n v="2.7529587539885806E-3"/>
    <m/>
    <m/>
    <m/>
    <m/>
    <n v="3.5378064039544417E-2"/>
    <n v="5.6118576893949904E-3"/>
    <x v="34"/>
    <x v="7"/>
  </r>
  <r>
    <n v="2026"/>
    <n v="3"/>
    <n v="43"/>
    <x v="0"/>
    <s v="Responsabilidad Civil y Riesgos Profesionales"/>
    <n v="31"/>
    <s v="eb1e33e8a81b697b75855af6bfcdbcbf7cbbde9f94962ceaec1ed8af21f5a50f"/>
    <s v="776dae374cac039d62ec9a353119108ad2c4887d941bedca3f0ebe3c3de89ab1"/>
    <x v="7"/>
    <n v="313790.60830999998"/>
    <n v="177210.82113"/>
    <n v="1165298.5766799999"/>
    <n v="904370.23840999999"/>
    <n v="10286.419850000004"/>
    <n v="8156.1558799999966"/>
    <n v="469905.20672999998"/>
    <n v="301044.37910999986"/>
    <n v="35255452.915749952"/>
    <n v="34225193.414999902"/>
    <n v="145.54400000000001"/>
    <n v="139.161"/>
    <n v="0"/>
    <n v="0"/>
    <n v="8873.6833299999998"/>
    <n v="300.39947999999998"/>
    <n v="78241.673689999996"/>
    <n v="62107.645490000003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33949921.470059998"/>
    <n v="33699803.03413"/>
    <n v="299929338.30901009"/>
    <n v="286204877.29896003"/>
    <n v="288421232.45699012"/>
    <n v="276418493.85822004"/>
    <n v="6482889.0618800009"/>
    <n v="6624791.841479999"/>
    <n v="3138672.4045500001"/>
    <n v="1702809.9258199998"/>
    <n v="313790.60830999998"/>
    <n v="177210.82113"/>
    <n v="4.8402896504140163"/>
    <n v="2.6749643667356429"/>
    <n v="136579.78717999998"/>
    <n v="77.071922757925975"/>
    <n v="100"/>
    <n v="100"/>
    <n v="0.92427491647286397"/>
    <n v="0.5258512073513516"/>
    <n v="0.10462151187981117"/>
    <n v="0.10879594599776665"/>
    <n v="6.1917470730204052E-2"/>
    <n v="6.4109610994731267E-2"/>
    <m/>
    <m/>
    <m/>
    <n v="0"/>
    <m/>
    <n v="0"/>
    <m/>
    <n v="0"/>
    <m/>
    <n v="26.118480339784877"/>
    <n v="3.2781159083760234"/>
    <n v="4.6025157086861679"/>
    <n v="0.3277315541146702"/>
    <n v="2853.9609489337336"/>
    <n v="25.977523496036813"/>
    <n v="11.341377186227215"/>
    <n v="0.48367552437383499"/>
    <s v="Medianas"/>
    <n v="2025"/>
    <n v="1"/>
    <d v="2026-05-08T00:00:00"/>
    <n v="1.0458677359317625"/>
    <s v="46 Responsabilidad Civil y Riesgos Profesionales"/>
    <n v="77.071922757925975"/>
    <n v="69.306229339002229"/>
    <n v="26.118480339784877"/>
    <n v="20.587408911152657"/>
    <n v="3.3053002594087134E-3"/>
    <n v="2.342840389990504E-3"/>
    <m/>
    <m/>
    <m/>
    <m/>
    <n v="2.5599484464726807E-3"/>
    <n v="7.1554343633054181E-4"/>
    <x v="35"/>
    <x v="7"/>
  </r>
  <r>
    <n v="2026"/>
    <n v="3"/>
    <n v="41"/>
    <x v="11"/>
    <s v="RC General"/>
    <n v="29"/>
    <s v="35135aaa6cc23891b40cb3f378c53a17a1127210ce60e125ccf03efcfdaec458"/>
    <s v="776dae374cac039d62ec9a353119108ad2c4887d941bedca3f0ebe3c3de89ab1"/>
    <x v="7"/>
    <n v="207956.82540999999"/>
    <n v="213241.90231999999"/>
    <n v="654747.8472800001"/>
    <n v="1124221.8878500001"/>
    <n v="78138.685610000015"/>
    <n v="161176.21709000002"/>
    <n v="453765.66493999999"/>
    <n v="223206.61509999997"/>
    <n v="35255452.915749952"/>
    <n v="34225193.414999902"/>
    <n v="145.54400000000001"/>
    <n v="139.161"/>
    <n v="0"/>
    <n v="0"/>
    <n v="26372.683199999999"/>
    <n v="42363.926359999998"/>
    <n v="20491.140589999999"/>
    <n v="26475.030569999999"/>
    <n v="0"/>
    <n v="0"/>
    <n v="0"/>
    <n v="0"/>
    <n v="0"/>
    <n v="0"/>
    <s v="RC General"/>
    <s v="Daños Sin Autos"/>
    <s v="Responsabilidad Civil y Riesgos Profesionales"/>
    <x v="36"/>
    <x v="1"/>
    <n v="8810777.3005300015"/>
    <n v="7965231.1104300003"/>
    <n v="299929338.30901009"/>
    <n v="286204877.29896003"/>
    <n v="288421232.45699012"/>
    <n v="276418493.85822004"/>
    <n v="4191040.9426000006"/>
    <n v="5155326.3222199995"/>
    <n v="2776304.65221"/>
    <n v="1116237.2139900001"/>
    <n v="470570.70030999999"/>
    <n v="447318.16411000001"/>
    <n v="4.9619373386743773"/>
    <n v="4.1363415037551539"/>
    <n v="-5285.0769100000034"/>
    <n v="-2.4784420193686874"/>
    <n v="44.192472092504552"/>
    <n v="47.671192325550557"/>
    <n v="2.3602551547579189"/>
    <n v="2.6771590097464002"/>
    <n v="6.9335272962109173E-2"/>
    <n v="7.2101774074837185E-2"/>
    <n v="7.4506732496125369E-2"/>
    <n v="7.7144585857332526E-2"/>
    <m/>
    <m/>
    <m/>
    <n v="0"/>
    <m/>
    <n v="0"/>
    <m/>
    <n v="0"/>
    <m/>
    <n v="-51.519717349881866"/>
    <n v="37.574475113257122"/>
    <n v="75.583745659955724"/>
    <n v="2.8144852744384479"/>
    <n v="-37.747311295250775"/>
    <n v="-22.602013486551375"/>
    <n v="128.7028561644357"/>
    <n v="160.01464567902858"/>
    <s v="Medianas"/>
    <n v="2025"/>
    <n v="1"/>
    <d v="2026-05-08T00:00:00"/>
    <n v="1.0458677359317625"/>
    <s v="47 RC General"/>
    <n v="-2.4784420193686874"/>
    <n v="-6.7553624323734791"/>
    <n v="-51.519717349881866"/>
    <n v="-53.645876065842025"/>
    <n v="1.8571534135291149E-3"/>
    <n v="2.4620822152930958E-3"/>
    <m/>
    <m/>
    <m/>
    <m/>
    <n v="3.1822697752106489E-3"/>
    <n v="1.7109321035687448E-3"/>
    <x v="36"/>
    <x v="7"/>
  </r>
  <r>
    <n v="2026"/>
    <n v="3"/>
    <n v="81"/>
    <x v="55"/>
    <s v="RC Aviones y Barcos"/>
    <n v="53"/>
    <s v="2858dcd1057d3eae7f7d5f782167e24b61153c01551450a628cee722509f6529"/>
    <s v="776dae374cac039d62ec9a353119108ad2c4887d941bedca3f0ebe3c3de89ab1"/>
    <x v="7"/>
    <n v="9111.3624999999993"/>
    <n v="7710.48387"/>
    <n v="43258.49152000001"/>
    <n v="38576.783230000001"/>
    <n v="-6138.1577100000004"/>
    <n v="273192.19801999995"/>
    <n v="-3453.3933499999757"/>
    <n v="270793.60229000001"/>
    <n v="35255452.915749952"/>
    <n v="34225193.414999902"/>
    <n v="145.54400000000001"/>
    <n v="139.161"/>
    <n v="0"/>
    <n v="0"/>
    <n v="-6138.1577100000004"/>
    <n v="6243.0144199999995"/>
    <n v="-8644.0928800000002"/>
    <n v="5311.6035999999995"/>
    <n v="0"/>
    <n v="0"/>
    <n v="0"/>
    <n v="0"/>
    <n v="0"/>
    <n v="0"/>
    <s v="RC Aviones y Barcos"/>
    <s v="Daños Sin Autos"/>
    <s v="Responsabilidad Civil y Riesgos Profesionales"/>
    <x v="37"/>
    <x v="1"/>
    <n v="478919.76442000002"/>
    <n v="477689.46314999997"/>
    <n v="299929338.30901009"/>
    <n v="286204877.29896003"/>
    <n v="288421232.45699012"/>
    <n v="276418493.85822004"/>
    <n v="1338691.44667"/>
    <n v="839803.10813999991"/>
    <n v="83423.509590000016"/>
    <n v="390730.89138999995"/>
    <n v="24792.271270000001"/>
    <n v="23650.422609999998"/>
    <n v="0.6806170699502524"/>
    <n v="0.91812995156414923"/>
    <n v="1400.8786299999992"/>
    <n v="18.16849180439306"/>
    <n v="36.750818030235273"/>
    <n v="32.601886220586238"/>
    <n v="1.9024820391437374"/>
    <n v="1.6141205667705549"/>
    <n v="3.0378363621810078E-3"/>
    <n v="3.1590470723609782E-3"/>
    <n v="2.694043491769669E-3"/>
    <n v="2.7894240223864486E-3"/>
    <m/>
    <m/>
    <m/>
    <n v="0"/>
    <m/>
    <n v="0"/>
    <m/>
    <n v="0"/>
    <m/>
    <n v="-102.2468276014056"/>
    <n v="-67.368164860085429"/>
    <n v="3543.1265096466632"/>
    <n v="-7.3578272361916817"/>
    <n v="-198.32041538036367"/>
    <n v="-262.73979632064413"/>
    <n v="71.009853725680941"/>
    <n v="117.53539778457866"/>
    <s v="Medianas"/>
    <n v="2025"/>
    <n v="1"/>
    <d v="2026-05-08T00:00:00"/>
    <n v="1.0458677359317625"/>
    <s v="48 RC Aviones y Barcos"/>
    <n v="18.16849180439306"/>
    <n v="12.986076293018906"/>
    <n v="-102.2468276014056"/>
    <n v="-102.14829038530758"/>
    <n v="1.2270014406955696E-4"/>
    <n v="4.6323959590766673E-5"/>
    <m/>
    <m/>
    <m/>
    <m/>
    <n v="1.0919706565441073E-4"/>
    <n v="8.4296260795918695E-5"/>
    <x v="37"/>
    <x v="7"/>
  </r>
  <r>
    <n v="2026"/>
    <n v="3"/>
    <n v="27"/>
    <x v="34"/>
    <s v="RC Viajero"/>
    <n v="21"/>
    <s v="6f4b6612125fb3a0daecd2799dfd6c9c299424fd920f9b308110a2c1fbd8f443"/>
    <s v="776dae374cac039d62ec9a353119108ad2c4887d941bedca3f0ebe3c3de89ab1"/>
    <x v="7"/>
    <n v="4855.8155900000002"/>
    <n v="3214.6263100000001"/>
    <n v="15013.389590000001"/>
    <n v="10808.43146"/>
    <n v="-19.31297"/>
    <n v="253.37684999999996"/>
    <n v="500.77423000000005"/>
    <n v="-51.748940000000047"/>
    <n v="35255452.915749952"/>
    <n v="34225193.414999902"/>
    <n v="145.54400000000001"/>
    <n v="139.161"/>
    <n v="0"/>
    <n v="0"/>
    <n v="-19.31297"/>
    <n v="253.37685000000002"/>
    <n v="4159.8707700000004"/>
    <n v="3214.6263100000001"/>
    <n v="0"/>
    <n v="0"/>
    <n v="0"/>
    <n v="0"/>
    <n v="0"/>
    <n v="0"/>
    <s v="RC Viajero"/>
    <s v="Daños Sin Autos"/>
    <s v="Responsabilidad Civil y Riesgos Profesionales"/>
    <x v="38"/>
    <x v="1"/>
    <n v="4137685.76327"/>
    <n v="3901951.9240700002"/>
    <n v="299929338.30901009"/>
    <n v="286204877.29896003"/>
    <n v="288421232.45699012"/>
    <n v="276418493.85822004"/>
    <n v="149899.75170999998"/>
    <n v="99209.677110000004"/>
    <n v="32686.401400000002"/>
    <n v="7650.9299399999982"/>
    <n v="112482.2028"/>
    <n v="104964.77392000001"/>
    <n v="3.2393753389226352"/>
    <n v="3.2402346259384975"/>
    <n v="1641.1892800000001"/>
    <n v="51.053812223667137"/>
    <n v="4.3169634565513686"/>
    <n v="3.0625763196041951"/>
    <n v="0.11735583289346904"/>
    <n v="8.2385082455012082E-2"/>
    <n v="1.6189865310865883E-3"/>
    <n v="1.6835846475776043E-3"/>
    <n v="1.1231906109839315E-3"/>
    <n v="1.1629563077095845E-3"/>
    <m/>
    <m/>
    <m/>
    <n v="0"/>
    <m/>
    <n v="0"/>
    <m/>
    <n v="0"/>
    <m/>
    <n v="-107.62223147063357"/>
    <n v="-0.39772865427123844"/>
    <n v="7.8820001320775583"/>
    <n v="-5.9085641651576842E-2"/>
    <n v="-107.62223147063357"/>
    <n v="29.40448963102029"/>
    <n v="-0.46426850899505223"/>
    <n v="7.8820001320775601"/>
    <s v="Medianas"/>
    <n v="2025"/>
    <n v="1"/>
    <d v="2026-05-08T00:00:00"/>
    <n v="1.0458677359317625"/>
    <s v="49 RC Viajero"/>
    <n v="51.053812223667137"/>
    <n v="44.429173053219259"/>
    <n v="-107.62223147063357"/>
    <n v="-107.28794971750699"/>
    <n v="4.2584588619177682E-5"/>
    <n v="1.0493552586420137E-3"/>
    <m/>
    <m/>
    <m/>
    <m/>
    <n v="3.0594800834533405E-5"/>
    <n v="1.0499120431130796E-3"/>
    <x v="38"/>
    <x v="7"/>
  </r>
  <r>
    <n v="2026"/>
    <n v="3"/>
    <n v="80"/>
    <x v="51"/>
    <s v="RC Otros"/>
    <n v="52"/>
    <s v="41cfc0d1f2d127b04555b7246d84019b4d27710a3f3aff6e7764375b1e06e05d"/>
    <s v="776dae374cac039d62ec9a353119108ad2c4887d941bedca3f0ebe3c3de89ab1"/>
    <x v="7"/>
    <n v="1500.6430800000001"/>
    <n v="1992.9908500000001"/>
    <n v="5908.1933099999997"/>
    <n v="6159.0727299999999"/>
    <n v="0"/>
    <n v="0"/>
    <n v="336.46453000000008"/>
    <n v="-23.332469999999997"/>
    <n v="35255452.915749952"/>
    <n v="34225193.414999902"/>
    <n v="145.54400000000001"/>
    <n v="139.161"/>
    <n v="0"/>
    <n v="0"/>
    <n v="0"/>
    <n v="0"/>
    <n v="35.406829999999999"/>
    <n v="110.79044999999999"/>
    <n v="0"/>
    <n v="0"/>
    <n v="0"/>
    <n v="0"/>
    <n v="0"/>
    <n v="0"/>
    <s v="RC Otros"/>
    <s v="Daños Sin Autos"/>
    <s v="Responsabilidad Civil y Riesgos Profesionales"/>
    <x v="39"/>
    <x v="1"/>
    <n v="452100.89414999995"/>
    <n v="377875.53304000001"/>
    <n v="299929338.30901009"/>
    <n v="286204877.29896003"/>
    <n v="288421232.45699012"/>
    <n v="276418493.85822004"/>
    <n v="803256.92090000003"/>
    <n v="530452.73401000001"/>
    <n v="246257.84135000003"/>
    <n v="188190.89050000001"/>
    <n v="25970.46673"/>
    <n v="30818.986639999999"/>
    <n v="0.18681981330688338"/>
    <n v="0.37571506794466414"/>
    <n v="-492.34777000000008"/>
    <n v="-24.703965399540095"/>
    <n v="5.778267659188888"/>
    <n v="6.4667630810848751"/>
    <n v="0.33192658970988681"/>
    <n v="0.52741992421854744"/>
    <n v="5.0033220773285049E-4"/>
    <n v="5.2029563399906022E-4"/>
    <n v="6.9635111351306169E-4"/>
    <n v="7.210048872570156E-4"/>
    <m/>
    <m/>
    <m/>
    <n v="0"/>
    <m/>
    <n v="0"/>
    <m/>
    <n v="0"/>
    <m/>
    <m/>
    <m/>
    <m/>
    <m/>
    <m/>
    <n v="-68.041622721091926"/>
    <m/>
    <m/>
    <s v="Medianas"/>
    <n v="2025"/>
    <n v="1"/>
    <d v="2026-05-08T00:00:00"/>
    <n v="1.0458677359317625"/>
    <s v="50 RC Otros"/>
    <n v="-24.703965399540095"/>
    <n v="-28.006159848330402"/>
    <m/>
    <m/>
    <n v="1.6758239708673786E-5"/>
    <n v="3.4901642644018765E-6"/>
    <m/>
    <m/>
    <m/>
    <m/>
    <n v="1.7434130400615591E-5"/>
    <n v="1.4116181228066357E-5"/>
    <x v="39"/>
    <x v="7"/>
  </r>
  <r>
    <n v="2026"/>
    <n v="3"/>
    <n v="12"/>
    <x v="42"/>
    <s v="Maritimo y Transportes"/>
    <n v="12"/>
    <s v="6b51d431df5d7f141cbececcf79edf3dd861c3b4069f0b11661a3eefacbba918"/>
    <s v="776dae374cac039d62ec9a353119108ad2c4887d941bedca3f0ebe3c3de89ab1"/>
    <x v="7"/>
    <n v="362869.63895999995"/>
    <n v="298160.14327"/>
    <n v="1433247.4961999997"/>
    <n v="1286940.3012700002"/>
    <n v="155734.46963000001"/>
    <n v="239670.73309999995"/>
    <n v="658961.40358999989"/>
    <n v="763531.52226000011"/>
    <n v="35255452.915749952"/>
    <n v="34225193.414999902"/>
    <n v="145.54400000000001"/>
    <n v="139.161"/>
    <n v="9094.4174700000003"/>
    <n v="57.893000000000001"/>
    <n v="27495.408920000002"/>
    <n v="69751.502680000005"/>
    <n v="51365.190320000002"/>
    <n v="45495.505840000005"/>
    <n v="0"/>
    <n v="0"/>
    <n v="0"/>
    <n v="0"/>
    <n v="0"/>
    <n v="0"/>
    <s v="Maritimo y Transportes"/>
    <s v="Daños Sin Autos"/>
    <s v="Maritimo y Transportes"/>
    <x v="40"/>
    <x v="1"/>
    <n v="1766415.15328"/>
    <n v="2698569.0604299996"/>
    <n v="299929338.30901009"/>
    <n v="286204877.29896003"/>
    <n v="288421232.45699012"/>
    <n v="276418493.85822004"/>
    <n v="5553467.0168199996"/>
    <n v="5878639.8858999992"/>
    <n v="1842826.2323599998"/>
    <n v="-3640818.3417299963"/>
    <n v="362869.63895999995"/>
    <n v="298160.14327"/>
    <n v="6.534109914778691"/>
    <n v="5.0719239323562126"/>
    <n v="64709.495689999952"/>
    <n v="21.702932853571255"/>
    <n v="100"/>
    <n v="100"/>
    <n v="20.542715470154278"/>
    <n v="11.04882389863649"/>
    <n v="0.12098504301241246"/>
    <n v="0.12581238762098132"/>
    <n v="0.10417717059327115"/>
    <n v="0.10786548291625221"/>
    <m/>
    <m/>
    <m/>
    <n v="0"/>
    <m/>
    <n v="0"/>
    <m/>
    <n v="0"/>
    <m/>
    <n v="-35.021490686131663"/>
    <n v="42.917470328005869"/>
    <n v="80.383223079875322"/>
    <n v="8.4508494016041862"/>
    <n v="-60.580908133060454"/>
    <n v="12.901679784905973"/>
    <n v="53.529265147673655"/>
    <n v="153.31514924859664"/>
    <s v="Medianas"/>
    <n v="2025"/>
    <n v="1"/>
    <d v="2026-05-08T00:00:00"/>
    <n v="1.0458677359317625"/>
    <s v="51 Maritimo y Transportes"/>
    <n v="21.702932853571255"/>
    <n v="16.365510353129149"/>
    <n v="-35.021490686131656"/>
    <n v="-37.871198162567801"/>
    <n v="4.0653214684974685E-3"/>
    <n v="4.2694592378409186E-3"/>
    <m/>
    <m/>
    <m/>
    <m/>
    <n v="3.6428673622999575E-3"/>
    <n v="2.5724412375607709E-3"/>
    <x v="40"/>
    <x v="7"/>
  </r>
  <r>
    <n v="2026"/>
    <n v="3"/>
    <n v="41"/>
    <x v="11"/>
    <s v="MyT Carga"/>
    <n v="29"/>
    <s v="35135aaa6cc23891b40cb3f378c53a17a1127210ce60e125ccf03efcfdaec458"/>
    <s v="776dae374cac039d62ec9a353119108ad2c4887d941bedca3f0ebe3c3de89ab1"/>
    <x v="7"/>
    <n v="199308.16847999999"/>
    <n v="161398.88423"/>
    <n v="1081665.936"/>
    <n v="1065193.5658199999"/>
    <n v="104634.88722"/>
    <n v="129698.95969999993"/>
    <n v="1042358.9786299999"/>
    <n v="786686.27913999988"/>
    <n v="35255452.915749952"/>
    <n v="34225193.414999902"/>
    <n v="145.54400000000001"/>
    <n v="139.161"/>
    <n v="1012.30817"/>
    <n v="-12.97443"/>
    <n v="38733.464489999998"/>
    <n v="23211.71574"/>
    <n v="86140.761099999989"/>
    <n v="78603.462360000005"/>
    <n v="0"/>
    <n v="0"/>
    <n v="0"/>
    <n v="0"/>
    <n v="0"/>
    <n v="0"/>
    <s v="MyT Carga"/>
    <s v="Daños Sin Autos"/>
    <s v="Maritimo y Transportes"/>
    <x v="41"/>
    <x v="1"/>
    <n v="8810777.3005300015"/>
    <n v="7965231.1104300003"/>
    <n v="299929338.30901009"/>
    <n v="286204877.29896003"/>
    <n v="288421232.45699012"/>
    <n v="276418493.85822004"/>
    <n v="4253228.7956100004"/>
    <n v="4504728.8811800005"/>
    <n v="1360448.89381"/>
    <n v="1468645.7502600003"/>
    <n v="546125.93794000009"/>
    <n v="420322.23872000002"/>
    <n v="4.6860438988308672"/>
    <n v="3.5828767610032517"/>
    <n v="37909.284249999997"/>
    <n v="23.48794691540601"/>
    <n v="36.494909806297628"/>
    <n v="38.398844829506338"/>
    <n v="2.2620951782314469"/>
    <n v="2.0262925455942851"/>
    <n v="6.6451708126884709E-2"/>
    <n v="6.9103154016138937E-2"/>
    <n v="5.6392779100479171E-2"/>
    <n v="5.8389321921703388E-2"/>
    <m/>
    <m/>
    <m/>
    <n v="0"/>
    <m/>
    <n v="0"/>
    <m/>
    <n v="0"/>
    <m/>
    <n v="-19.324806103282832"/>
    <n v="52.499046084255106"/>
    <n v="80.359266619943682"/>
    <n v="7.69120307981325"/>
    <n v="66.870320677121995"/>
    <n v="9.5890162006853075"/>
    <n v="44.9653149047925"/>
    <n v="29.530144147711308"/>
    <s v="Medianas"/>
    <n v="2025"/>
    <n v="1"/>
    <d v="2026-05-08T00:00:00"/>
    <n v="1.0458677359317625"/>
    <s v="52 MyT Carga"/>
    <n v="23.48794691540601"/>
    <n v="18.072240564329796"/>
    <n v="-19.324806103282832"/>
    <n v="-22.862909787685805"/>
    <n v="3.0680812372056595E-3"/>
    <n v="2.1959007421769997E-3"/>
    <m/>
    <m/>
    <m/>
    <m/>
    <n v="3.0151817233700024E-3"/>
    <n v="1.283700588453715E-3"/>
    <x v="41"/>
    <x v="7"/>
  </r>
  <r>
    <n v="2026"/>
    <n v="3"/>
    <n v="8"/>
    <x v="40"/>
    <s v="MyT Cascos"/>
    <n v="8"/>
    <s v="2c624232cdd221771294dfbb310aca000a0df6ac8b66b696d90ef06fdefb64a3"/>
    <s v="776dae374cac039d62ec9a353119108ad2c4887d941bedca3f0ebe3c3de89ab1"/>
    <x v="7"/>
    <n v="24895.86001"/>
    <n v="10717.347880000001"/>
    <n v="77400.051819999993"/>
    <n v="73532.806360000002"/>
    <n v="3288.0027900000005"/>
    <n v="540.08434999999997"/>
    <n v="5662.2653300000002"/>
    <n v="11924.720760000002"/>
    <n v="35255452.915749952"/>
    <n v="34225193.414999902"/>
    <n v="145.54400000000001"/>
    <n v="139.161"/>
    <n v="0"/>
    <n v="0"/>
    <n v="507.24761000000001"/>
    <n v="4523.91392"/>
    <n v="-2614.2560600000002"/>
    <n v="-2816.7878900000001"/>
    <n v="0"/>
    <n v="0"/>
    <n v="0"/>
    <n v="0"/>
    <n v="0"/>
    <n v="0"/>
    <s v="MyT Cascos"/>
    <s v="Daños Sin Autos"/>
    <s v="Maritimo y Transportes"/>
    <x v="42"/>
    <x v="1"/>
    <n v="1281917.5166500001"/>
    <n v="1201622.1432"/>
    <n v="299929338.30901009"/>
    <n v="286204877.29896003"/>
    <n v="288421232.45699012"/>
    <n v="276418493.85822004"/>
    <n v="1300238.2212100001"/>
    <n v="1373911.0047200001"/>
    <n v="482377.33854999993"/>
    <n v="-5109464.0919899987"/>
    <n v="64428.89561"/>
    <n v="45210.652020000001"/>
    <n v="1.9147152886208763"/>
    <n v="0.7800612880442116"/>
    <n v="14178.512129999999"/>
    <n v="132.29496969543177"/>
    <n v="38.640829978988364"/>
    <n v="23.705360133401591"/>
    <n v="1.9420797115761137"/>
    <n v="0.89190665640190259"/>
    <n v="8.3005751122453997E-3"/>
    <n v="8.6317708990833446E-3"/>
    <n v="3.7446419436119598E-3"/>
    <n v="3.8772181015851708E-3"/>
    <m/>
    <m/>
    <m/>
    <n v="0"/>
    <m/>
    <n v="0"/>
    <m/>
    <n v="0"/>
    <m/>
    <n v="508.79430962959776"/>
    <n v="13.207026343654318"/>
    <n v="5.039347010540447"/>
    <n v="0.68162463847981714"/>
    <n v="-88.787416848108364"/>
    <n v="-7.1901697220091325"/>
    <n v="-19.403134136753227"/>
    <n v="-160.60541640570599"/>
    <s v="Medianas"/>
    <n v="2025"/>
    <n v="1"/>
    <d v="2026-05-08T00:00:00"/>
    <n v="1.0458677359317625"/>
    <s v="53 MyT Cascos"/>
    <n v="132.29496969543177"/>
    <n v="122.10740585517766"/>
    <n v="508.79430962959776"/>
    <n v="482.09493295748678"/>
    <n v="2.1954065376769685E-4"/>
    <n v="3.666134636478526E-4"/>
    <m/>
    <m/>
    <m/>
    <m/>
    <n v="2.0814505543328038E-4"/>
    <n v="6.0849561310519447E-5"/>
    <x v="42"/>
    <x v="7"/>
  </r>
  <r>
    <n v="2026"/>
    <n v="3"/>
    <n v="12"/>
    <x v="42"/>
    <s v="Incendio"/>
    <n v="12"/>
    <s v="6b51d431df5d7f141cbececcf79edf3dd861c3b4069f0b11661a3eefacbba918"/>
    <s v="776dae374cac039d62ec9a353119108ad2c4887d941bedca3f0ebe3c3de89ab1"/>
    <x v="7"/>
    <n v="585606.21747000003"/>
    <n v="666679.46317"/>
    <n v="1749143.2344599999"/>
    <n v="2019729.4545500001"/>
    <n v="17763.584940000001"/>
    <n v="31637.12599"/>
    <n v="710094.64621999988"/>
    <n v="170628.48129000003"/>
    <n v="35255452.915749952"/>
    <n v="34225193.414999902"/>
    <n v="145.54400000000001"/>
    <n v="139.161"/>
    <n v="0"/>
    <n v="0"/>
    <n v="6724.1264600000004"/>
    <n v="12159.641970000001"/>
    <n v="-5336.6897900000004"/>
    <n v="-433.66415000000001"/>
    <n v="0"/>
    <n v="0"/>
    <n v="0"/>
    <n v="0"/>
    <n v="0"/>
    <n v="0"/>
    <s v="Incendio"/>
    <s v="Daños Sin Autos"/>
    <s v="Incendio"/>
    <x v="43"/>
    <x v="1"/>
    <n v="1766415.15328"/>
    <n v="2698569.0604299996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5.5832150379084942"/>
    <n v="5.6663612875718554"/>
    <n v="-81073.24569999997"/>
    <n v="-12.16075343231725"/>
    <m/>
    <m/>
    <n v="33.152241497849843"/>
    <n v="24.704925026590534"/>
    <n v="0.19524806101717992"/>
    <n v="0.20303852545159851"/>
    <n v="0.23293784140289439"/>
    <n v="0.24118482590095863"/>
    <m/>
    <m/>
    <m/>
    <n v="0"/>
    <m/>
    <n v="0"/>
    <m/>
    <n v="0"/>
    <m/>
    <n v="-43.852090276421471"/>
    <n v="3.0333668615651286"/>
    <n v="4.7454778102160748"/>
    <n v="0.6991372566213494"/>
    <n v="-44.701279226891579"/>
    <n v="1130.6043259513151"/>
    <n v="-125.99807604706213"/>
    <n v="-2803.9306384906386"/>
    <s v="Medianas"/>
    <n v="2025"/>
    <n v="1"/>
    <d v="2026-05-08T00:00:00"/>
    <n v="1.0458677359317625"/>
    <s v="54 Incendio"/>
    <n v="-12.16075343231725"/>
    <n v="-16.013044910093864"/>
    <n v="-43.852090276421471"/>
    <n v="-46.314521622032437"/>
    <n v="4.9613409835917643E-3"/>
    <n v="3.1172290159527547E-3"/>
    <m/>
    <m/>
    <m/>
    <m/>
    <n v="5.7171311702612264E-3"/>
    <n v="3.2107650241292975E-3"/>
    <x v="43"/>
    <x v="7"/>
  </r>
  <r>
    <n v="2026"/>
    <n v="3"/>
    <n v="23"/>
    <x v="28"/>
    <s v="Riesgos Catastroficos"/>
    <n v="17"/>
    <s v="4523540f1504cd17100c4835e85b7eefd49911580f8efff0599a8f283be6b9e3"/>
    <s v="776dae374cac039d62ec9a353119108ad2c4887d941bedca3f0ebe3c3de89ab1"/>
    <x v="7"/>
    <n v="525000.81527999998"/>
    <n v="380580.41157999996"/>
    <n v="2400997.2414899999"/>
    <n v="1710723.0168100002"/>
    <n v="-42001.613700000002"/>
    <n v="20430.153590000005"/>
    <n v="581943.06836000027"/>
    <n v="-362766.50661999977"/>
    <n v="35255452.915749952"/>
    <n v="34225193.414999902"/>
    <n v="145.54400000000001"/>
    <n v="139.161"/>
    <n v="0"/>
    <n v="0"/>
    <n v="1596.8119099999999"/>
    <n v="-203.96870999999999"/>
    <n v="28953.761329999998"/>
    <n v="25354.84031"/>
    <n v="0"/>
    <n v="0"/>
    <n v="0"/>
    <n v="0"/>
    <n v="0"/>
    <n v="0"/>
    <s v="Riesgos Catastroficos"/>
    <s v="Daños Sin Autos"/>
    <s v="Riesgos Catastroficos"/>
    <x v="44"/>
    <x v="1"/>
    <n v="6886205.7375499997"/>
    <n v="7196469.1106400006"/>
    <n v="299929338.30901009"/>
    <n v="286204877.29896003"/>
    <n v="288421232.45699012"/>
    <n v="276418493.85822004"/>
    <n v="11411827.944420002"/>
    <n v="12882845.518050004"/>
    <n v="1673092.91444"/>
    <n v="528711.06807000004"/>
    <n v="525000.81527999998"/>
    <n v="380580.41157999996"/>
    <n v="4.6004971143707749"/>
    <n v="2.9541642104360655"/>
    <n v="144420.40370000002"/>
    <n v="37.947408564836806"/>
    <n v="100"/>
    <n v="100"/>
    <n v="7.6239490263441763"/>
    <n v="5.288432503897095"/>
    <n v="0.17504150085481271"/>
    <n v="0.18202571662552236"/>
    <n v="0.13297481691147367"/>
    <n v="0.13768268767689851"/>
    <m/>
    <m/>
    <m/>
    <n v="0"/>
    <m/>
    <n v="0"/>
    <m/>
    <n v="0"/>
    <m/>
    <n v="-305.58638247613874"/>
    <n v="-8.0002949476562577"/>
    <n v="5.3681568909926627"/>
    <n v="-2.510417283911476"/>
    <n v="-882.87101487282041"/>
    <n v="14.194216867461694"/>
    <n v="5.5150413509331777"/>
    <n v="-0.80445669349987703"/>
    <s v="Medianas"/>
    <n v="2025"/>
    <n v="1"/>
    <d v="2026-05-08T00:00:00"/>
    <n v="1.0458677359317625"/>
    <s v="55 Riesgos Catastroficos"/>
    <n v="37.947408564836806"/>
    <n v="31.897565844632901"/>
    <n v="-305.58638247613874"/>
    <n v="-296.5701545358238"/>
    <n v="6.8102861909834752E-3"/>
    <n v="2.1164573699333825E-3"/>
    <m/>
    <m/>
    <m/>
    <m/>
    <n v="4.842444546745925E-3"/>
    <n v="8.7270861822213422E-4"/>
    <x v="44"/>
    <x v="7"/>
  </r>
  <r>
    <n v="2026"/>
    <n v="3"/>
    <n v="37"/>
    <x v="27"/>
    <s v="Terremoto y Erupcion Volcanica"/>
    <n v="25"/>
    <s v="b7a56873cd771f2c446d369b649430b65a756ba278ff97ec81bb6f55b2e73569"/>
    <s v="776dae374cac039d62ec9a353119108ad2c4887d941bedca3f0ebe3c3de89ab1"/>
    <x v="7"/>
    <n v="249473.78511000003"/>
    <n v="231548.47469999999"/>
    <n v="872580.51320000004"/>
    <n v="783207.88601999998"/>
    <n v="10179.389710000001"/>
    <n v="2793.6339000000007"/>
    <n v="30816.060570000001"/>
    <n v="19264.467269999997"/>
    <n v="35255452.915749952"/>
    <n v="34225193.414999902"/>
    <n v="145.54400000000001"/>
    <n v="139.161"/>
    <n v="0"/>
    <n v="0"/>
    <n v="3419.5610299999998"/>
    <n v="3612.6758999999997"/>
    <n v="68741.154040000009"/>
    <n v="61209.183720000001"/>
    <n v="0"/>
    <n v="0"/>
    <n v="0"/>
    <n v="0"/>
    <n v="0"/>
    <n v="0"/>
    <s v="Terremoto y Erupcion Volcanica"/>
    <s v="Daños Sin Autos"/>
    <s v="Riesgos Catastroficos"/>
    <x v="45"/>
    <x v="1"/>
    <n v="4160869.2469200003"/>
    <n v="3594603.0314199999"/>
    <n v="299929338.30901009"/>
    <n v="286204877.29896003"/>
    <n v="288421232.45699012"/>
    <n v="276418493.85822004"/>
    <n v="4600656.5407699998"/>
    <n v="5084886.6188700013"/>
    <n v="666557.00630999985"/>
    <n v="163361.38342999999"/>
    <n v="362100.37862000003"/>
    <n v="330443.42595999996"/>
    <n v="5.4225692115727089"/>
    <n v="4.5536605249116899"/>
    <n v="17925.310410000035"/>
    <n v="7.7414936259996958"/>
    <n v="68.896306063188618"/>
    <n v="70.072047590993336"/>
    <n v="5.9957131624520033"/>
    <n v="6.4415589892976275"/>
    <n v="8.3177519917365703E-2"/>
    <n v="8.6496331419429043E-2"/>
    <n v="8.0903049900904453E-2"/>
    <n v="8.3767359943276914E-2"/>
    <m/>
    <m/>
    <m/>
    <n v="0"/>
    <m/>
    <n v="0"/>
    <m/>
    <n v="0"/>
    <m/>
    <n v="264.37808511702264"/>
    <n v="4.0803444359941956"/>
    <n v="1.206500670591548"/>
    <n v="1.527159659809473"/>
    <n v="-5.3454800636835387"/>
    <n v="12.305294503607222"/>
    <n v="4.9745470202757733"/>
    <n v="5.9021795103919406"/>
    <s v="Medianas"/>
    <n v="2025"/>
    <n v="1"/>
    <d v="2026-05-08T00:00:00"/>
    <n v="1.0458677359317625"/>
    <s v="56 Terremoto y Erupcion Volcanica"/>
    <n v="7.7414936259996958"/>
    <n v="3.0163661469228789"/>
    <n v="264.37808511702264"/>
    <n v="248.39786389662217"/>
    <n v="2.4750228433746348E-3"/>
    <n v="2.9404256854296267E-3"/>
    <m/>
    <m/>
    <m/>
    <m/>
    <n v="2.2169811941258164E-3"/>
    <n v="2.073582417613901E-3"/>
    <x v="45"/>
    <x v="7"/>
  </r>
  <r>
    <n v="2026"/>
    <n v="3"/>
    <n v="41"/>
    <x v="11"/>
    <s v="Huracan y Otros Riesgos Hidrometeorologicos"/>
    <n v="29"/>
    <s v="35135aaa6cc23891b40cb3f378c53a17a1127210ce60e125ccf03efcfdaec458"/>
    <s v="776dae374cac039d62ec9a353119108ad2c4887d941bedca3f0ebe3c3de89ab1"/>
    <x v="7"/>
    <n v="282770.90636999998"/>
    <n v="332019.50729000004"/>
    <n v="1480234.1951399997"/>
    <n v="1694758.5087500003"/>
    <n v="58346.706360000011"/>
    <n v="-95811.903780000022"/>
    <n v="2406702.9859100007"/>
    <n v="265259.08435000002"/>
    <n v="35255452.915749952"/>
    <n v="34225193.414999902"/>
    <n v="145.54400000000001"/>
    <n v="139.161"/>
    <n v="0"/>
    <n v="0"/>
    <n v="-1056.30484"/>
    <n v="-4241.8467199999996"/>
    <n v="72868.791750000004"/>
    <n v="71995.27870000001"/>
    <n v="0"/>
    <n v="0"/>
    <n v="0"/>
    <n v="0"/>
    <n v="0"/>
    <n v="0"/>
    <s v="Huracan y Otros Riesgos Hidrometeorologicos"/>
    <s v="Daños Sin Autos"/>
    <s v="Riesgos Catastroficos"/>
    <x v="46"/>
    <x v="1"/>
    <n v="8810777.3005300015"/>
    <n v="7965231.1104300003"/>
    <n v="299929338.30901009"/>
    <n v="286204877.29896003"/>
    <n v="288421232.45699012"/>
    <n v="276418493.85822004"/>
    <n v="6811171.4036499998"/>
    <n v="7797958.8991800006"/>
    <n v="1006535.90813"/>
    <n v="364394.42252000014"/>
    <n v="430467.13841000001"/>
    <n v="503954.22262000002"/>
    <n v="4.1515752520699669"/>
    <n v="4.2577745225729995"/>
    <n v="-49248.600920000055"/>
    <n v="-14.833044396088512"/>
    <n v="65.689313106329109"/>
    <n v="65.882870385303818"/>
    <n v="3.2093752540197591"/>
    <n v="4.1683599971787393"/>
    <n v="9.4279175209818197E-2"/>
    <n v="9.8040946556237768E-2"/>
    <n v="0.11600763425956"/>
    <n v="0.12011479501812883"/>
    <m/>
    <m/>
    <m/>
    <n v="0"/>
    <m/>
    <n v="0"/>
    <m/>
    <n v="0"/>
    <m/>
    <n v="-160.89713705509254"/>
    <n v="20.633914255540326"/>
    <n v="-28.857311596548396"/>
    <n v="5.7967833922984289"/>
    <n v="-75.09799599736597"/>
    <n v="1.2132921293906973"/>
    <n v="-1.4495984009505687"/>
    <n v="-5.8918401270109939"/>
    <s v="Medianas"/>
    <n v="2025"/>
    <n v="1"/>
    <d v="2026-05-08T00:00:00"/>
    <n v="1.0458677359317625"/>
    <s v="57 Huracan y Otros Riesgos Hidrometeorologicos"/>
    <n v="-14.833044396088512"/>
    <n v="-18.568139471253186"/>
    <n v="-160.89713705509254"/>
    <n v="-158.2264228667876"/>
    <n v="4.198596451667546E-3"/>
    <n v="1.7235577073599808E-3"/>
    <m/>
    <m/>
    <m/>
    <m/>
    <n v="4.797254738555478E-3"/>
    <n v="1.8128643885071737E-3"/>
    <x v="46"/>
    <x v="7"/>
  </r>
  <r>
    <n v="2026"/>
    <n v="3"/>
    <n v="127"/>
    <x v="52"/>
    <s v="Agricola y de Animales"/>
    <n v="263"/>
    <s v="4be84111a613654b362415e563cb7607df7b203b5d303802a8a546061bbc7847"/>
    <s v="776dae374cac039d62ec9a353119108ad2c4887d941bedca3f0ebe3c3de89ab1"/>
    <x v="7"/>
    <n v="0"/>
    <n v="0"/>
    <n v="0"/>
    <n v="0"/>
    <m/>
    <m/>
    <m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8"/>
    <x v="1"/>
    <n v="242282.02638999998"/>
    <n v="408775.34256000002"/>
    <n v="299929338.30901009"/>
    <n v="286204877.29896003"/>
    <n v="288421232.45699012"/>
    <n v="276418493.85822004"/>
    <n v="168077.99153999999"/>
    <n v="161647.23272"/>
    <n v="56611.31899"/>
    <n v="36131.5749899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1"/>
    <d v="2026-05-08T00:00:00"/>
    <n v="1.0458677359317625"/>
    <s v="59 Agricola y de Animales"/>
    <m/>
    <m/>
    <m/>
    <m/>
    <n v="0"/>
    <m/>
    <m/>
    <m/>
    <m/>
    <m/>
    <n v="0"/>
    <m/>
    <x v="48"/>
    <x v="7"/>
  </r>
  <r>
    <n v="2026"/>
    <n v="3"/>
    <n v="43"/>
    <x v="0"/>
    <s v="Agricola y de Animales"/>
    <n v="31"/>
    <s v="eb1e33e8a81b697b75855af6bfcdbcbf7cbbde9f94962ceaec1ed8af21f5a50f"/>
    <s v="776dae374cac039d62ec9a353119108ad2c4887d941bedca3f0ebe3c3de89ab1"/>
    <x v="7"/>
    <n v="0"/>
    <n v="0"/>
    <n v="5041.7632999999996"/>
    <n v="0"/>
    <n v="312.00069999999999"/>
    <n v="-3.3999999999999998E-3"/>
    <n v="331.27280000000002"/>
    <n v="-5.0000000000000044E-3"/>
    <n v="35255452.915749952"/>
    <n v="34225193.414999902"/>
    <n v="145.54400000000001"/>
    <n v="139.161"/>
    <n v="0"/>
    <n v="0"/>
    <n v="17.910040000000002"/>
    <n v="-3.3999999999999998E-3"/>
    <n v="353.4556"/>
    <n v="0"/>
    <n v="0"/>
    <n v="0"/>
    <n v="0"/>
    <n v="0"/>
    <n v="0"/>
    <n v="0"/>
    <s v="Agricola y de Animales"/>
    <s v="Daños Sin Autos"/>
    <s v="Agricola y de Animales"/>
    <x v="48"/>
    <x v="1"/>
    <n v="33949921.470059998"/>
    <n v="33699803.03413"/>
    <n v="299929338.30901009"/>
    <n v="286204877.29896003"/>
    <n v="288421232.45699012"/>
    <n v="276418493.85822004"/>
    <n v="168077.99153999999"/>
    <n v="161647.23272"/>
    <n v="56611.31899"/>
    <n v="36131.574989999994"/>
    <n v="0"/>
    <n v="0"/>
    <m/>
    <m/>
    <m/>
    <m/>
    <m/>
    <m/>
    <m/>
    <m/>
    <m/>
    <m/>
    <m/>
    <m/>
    <m/>
    <m/>
    <m/>
    <n v="0"/>
    <m/>
    <n v="0"/>
    <m/>
    <n v="0"/>
    <m/>
    <n v="-9176591.1764705889"/>
    <m/>
    <m/>
    <n v="0.55112777014630732"/>
    <n v="-526865.88235294132"/>
    <m/>
    <n v="5.067125828534051"/>
    <m/>
    <s v="Medianas"/>
    <n v="2025"/>
    <n v="1"/>
    <d v="2026-05-08T00:00:00"/>
    <n v="1.0458677359317625"/>
    <s v="59 Agricola y de Animales"/>
    <m/>
    <m/>
    <n v="-9176591.1764705889"/>
    <n v="-8774145.5711593982"/>
    <n v="1.4300662402631202E-5"/>
    <m/>
    <m/>
    <m/>
    <m/>
    <m/>
    <n v="0"/>
    <m/>
    <x v="48"/>
    <x v="7"/>
  </r>
  <r>
    <n v="2026"/>
    <n v="3"/>
    <n v="43"/>
    <x v="0"/>
    <s v="AyA Agricola"/>
    <n v="31"/>
    <s v="eb1e33e8a81b697b75855af6bfcdbcbf7cbbde9f94962ceaec1ed8af21f5a50f"/>
    <s v="776dae374cac039d62ec9a353119108ad2c4887d941bedca3f0ebe3c3de89ab1"/>
    <x v="7"/>
    <n v="0"/>
    <n v="0"/>
    <n v="5041.7632999999996"/>
    <n v="0"/>
    <n v="312.00069999999999"/>
    <n v="-3.3999999999999998E-3"/>
    <n v="331.27280000000002"/>
    <n v="-5.0000000000000044E-3"/>
    <n v="35255452.915749952"/>
    <n v="34225193.414999902"/>
    <n v="145.54400000000001"/>
    <n v="139.161"/>
    <n v="0"/>
    <n v="0"/>
    <n v="17.910040000000002"/>
    <n v="-3.3999999999999998E-3"/>
    <n v="353.4556"/>
    <n v="0"/>
    <n v="0"/>
    <n v="0"/>
    <n v="0"/>
    <n v="0"/>
    <n v="0"/>
    <n v="0"/>
    <s v="AyA Agricola"/>
    <s v="Daños Sin Autos"/>
    <s v="Agricola y de Animales"/>
    <x v="49"/>
    <x v="1"/>
    <n v="33949921.470059998"/>
    <n v="33699803.03413"/>
    <n v="299929338.30901009"/>
    <n v="286204877.29896003"/>
    <n v="288421232.45699012"/>
    <n v="276418493.85822004"/>
    <n v="69803.324380000005"/>
    <n v="54036.03168"/>
    <n v="43121.997350000005"/>
    <n v="31120.674730000006"/>
    <n v="0"/>
    <n v="0"/>
    <m/>
    <m/>
    <m/>
    <m/>
    <m/>
    <m/>
    <m/>
    <m/>
    <m/>
    <m/>
    <m/>
    <m/>
    <m/>
    <m/>
    <m/>
    <n v="0"/>
    <m/>
    <n v="0"/>
    <m/>
    <n v="0"/>
    <m/>
    <n v="-9176591.1764705889"/>
    <m/>
    <m/>
    <n v="0.72353026105828089"/>
    <n v="-526865.88235294132"/>
    <m/>
    <n v="5.067125828534051"/>
    <m/>
    <s v="Medianas"/>
    <n v="2025"/>
    <n v="1"/>
    <d v="2026-05-08T00:00:00"/>
    <n v="1.0458677359317625"/>
    <s v="60 AyA Agricola"/>
    <m/>
    <m/>
    <n v="-9176591.1764705889"/>
    <n v="-8774145.5711593982"/>
    <n v="1.4300662402631202E-5"/>
    <m/>
    <m/>
    <m/>
    <m/>
    <m/>
    <n v="0"/>
    <m/>
    <x v="49"/>
    <x v="7"/>
  </r>
  <r>
    <n v="2026"/>
    <n v="3"/>
    <n v="127"/>
    <x v="52"/>
    <s v="AyA Agricola"/>
    <n v="263"/>
    <s v="4be84111a613654b362415e563cb7607df7b203b5d303802a8a546061bbc7847"/>
    <s v="776dae374cac039d62ec9a353119108ad2c4887d941bedca3f0ebe3c3de89ab1"/>
    <x v="7"/>
    <n v="0"/>
    <n v="0"/>
    <n v="0"/>
    <n v="0"/>
    <m/>
    <m/>
    <m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9"/>
    <x v="1"/>
    <n v="242282.02638999998"/>
    <n v="408775.34256000002"/>
    <n v="299929338.30901009"/>
    <n v="286204877.29896003"/>
    <n v="288421232.45699012"/>
    <n v="276418493.85822004"/>
    <n v="69803.324380000005"/>
    <n v="54036.03168"/>
    <n v="43121.997350000005"/>
    <n v="31120.674730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1"/>
    <d v="2026-05-08T00:00:00"/>
    <n v="1.0458677359317625"/>
    <s v="60 AyA Agricola"/>
    <m/>
    <m/>
    <m/>
    <m/>
    <n v="0"/>
    <m/>
    <m/>
    <m/>
    <m/>
    <m/>
    <n v="0"/>
    <m/>
    <x v="49"/>
    <x v="7"/>
  </r>
  <r>
    <n v="2026"/>
    <n v="3"/>
    <n v="23"/>
    <x v="28"/>
    <s v="Diversos"/>
    <n v="17"/>
    <s v="4523540f1504cd17100c4835e85b7eefd49911580f8efff0599a8f283be6b9e3"/>
    <s v="776dae374cac039d62ec9a353119108ad2c4887d941bedca3f0ebe3c3de89ab1"/>
    <x v="7"/>
    <n v="528492.23526999995"/>
    <n v="452424.09260999999"/>
    <n v="2124510.2948500002"/>
    <n v="2113620.2623300003"/>
    <n v="327487.71861999988"/>
    <n v="52645.59294000001"/>
    <n v="725217.47149999999"/>
    <n v="271054.84484000009"/>
    <n v="35255452.915749952"/>
    <n v="34225193.414999902"/>
    <n v="145.54400000000001"/>
    <n v="139.161"/>
    <n v="0"/>
    <n v="0"/>
    <n v="19433.687180000001"/>
    <n v="18923.756679999999"/>
    <n v="72403.116959999999"/>
    <n v="27985.269530000001"/>
    <n v="0"/>
    <n v="0"/>
    <n v="0"/>
    <n v="0"/>
    <n v="0"/>
    <n v="0"/>
    <s v="Diversos"/>
    <s v="Daños Sin Autos"/>
    <s v="Diversos"/>
    <x v="52"/>
    <x v="1"/>
    <n v="6886205.7375499997"/>
    <n v="7196469.1106400006"/>
    <n v="299929338.30901009"/>
    <n v="286204877.29896003"/>
    <n v="288421232.45699012"/>
    <n v="276418493.85822004"/>
    <n v="9670459.9122499991"/>
    <n v="9643676.3713200018"/>
    <n v="1771524.9683199998"/>
    <n v="2144854.7040200005"/>
    <n v="528492.23526999995"/>
    <n v="452424.09260999999"/>
    <n v="5.4650165562501893"/>
    <n v="4.6914068368728685"/>
    <n v="76068.142659999954"/>
    <n v="16.813459738885395"/>
    <n v="100"/>
    <n v="100"/>
    <n v="7.6746506771961318"/>
    <n v="6.286750983771884"/>
    <n v="0.17620558170455033"/>
    <n v="0.1832362446994292"/>
    <n v="0.15807700304751024"/>
    <n v="0.16367359733971215"/>
    <m/>
    <m/>
    <m/>
    <n v="0"/>
    <m/>
    <n v="0"/>
    <m/>
    <n v="0"/>
    <m/>
    <n v="522.06103176240492"/>
    <n v="61.966420084240326"/>
    <n v="11.636337188917507"/>
    <n v="18.486203947244849"/>
    <n v="2.6946578769897922"/>
    <n v="158.71866941422309"/>
    <n v="26.840953809676982"/>
    <n v="67.620419591506419"/>
    <s v="Medianas"/>
    <n v="2025"/>
    <n v="1"/>
    <d v="2026-05-08T00:00:00"/>
    <n v="1.0458677359317625"/>
    <s v="63 Diversos"/>
    <n v="16.813459738885395"/>
    <n v="11.690470721726982"/>
    <n v="522.06103176240492"/>
    <n v="494.77982768845186"/>
    <n v="6.0260473746485341E-3"/>
    <n v="2.9866405960088677E-3"/>
    <m/>
    <m/>
    <m/>
    <m/>
    <n v="5.9829024410375103E-3"/>
    <n v="2.2009298109057491E-3"/>
    <x v="52"/>
    <x v="7"/>
  </r>
  <r>
    <n v="2026"/>
    <n v="3"/>
    <n v="105"/>
    <x v="35"/>
    <s v="Miscelaneos"/>
    <n v="226"/>
    <s v="8f1f64db81c40ea10e1e9080c9ae60a7acb8925968c431ee16784dea9841c66f"/>
    <s v="776dae374cac039d62ec9a353119108ad2c4887d941bedca3f0ebe3c3de89ab1"/>
    <x v="7"/>
    <n v="256060.88153000001"/>
    <n v="296580.45772000001"/>
    <n v="1312358.5959000001"/>
    <n v="1268404.63375"/>
    <n v="16086.958960000002"/>
    <n v="32829.025900000001"/>
    <n v="140637.47405000002"/>
    <n v="135679.51942999999"/>
    <n v="35255452.915749952"/>
    <n v="34225193.414999902"/>
    <n v="145.54400000000001"/>
    <n v="139.161"/>
    <n v="0"/>
    <n v="0"/>
    <n v="15182.63112"/>
    <n v="31739.592800000002"/>
    <n v="388106.10055000003"/>
    <n v="297309.24610000005"/>
    <n v="0"/>
    <n v="0"/>
    <n v="0"/>
    <n v="0"/>
    <n v="0"/>
    <n v="0"/>
    <s v="Miscelaneos"/>
    <s v="Daños Sin Autos"/>
    <s v="Diversos"/>
    <x v="53"/>
    <x v="1"/>
    <n v="591571.26609000005"/>
    <n v="593688.09351000004"/>
    <n v="299929338.30901009"/>
    <n v="286204877.29896003"/>
    <n v="288421232.45699012"/>
    <n v="276418493.85822004"/>
    <n v="4681296.8725100001"/>
    <n v="4825169.1077200007"/>
    <n v="696171.22916999983"/>
    <n v="802925.30443000002"/>
    <n v="256639.78313"/>
    <n v="297203.41751999996"/>
    <n v="5.4698706043119678"/>
    <n v="6.1465298127165706"/>
    <n v="-40519.576189999992"/>
    <n v="-13.662254250161787"/>
    <n v="99.774430295669816"/>
    <n v="99.790392787136099"/>
    <n v="43.284874740864041"/>
    <n v="49.955601428109894"/>
    <n v="8.5373736018510643E-2"/>
    <n v="8.8780177294396759E-2"/>
    <n v="0.10362522837449831"/>
    <n v="0.10729399960920176"/>
    <m/>
    <m/>
    <m/>
    <n v="0"/>
    <m/>
    <n v="0"/>
    <m/>
    <n v="0"/>
    <m/>
    <n v="-50.997757262118462"/>
    <n v="6.2824742552935628"/>
    <n v="11.069180401290534"/>
    <n v="2.3107761834943172"/>
    <n v="-52.16500975400038"/>
    <n v="30.539532705774121"/>
    <n v="3.9119795072749723"/>
    <n v="10.67561578267377"/>
    <s v="Medianas"/>
    <n v="2025"/>
    <n v="1"/>
    <d v="2026-05-08T00:00:00"/>
    <n v="1.0458677359317625"/>
    <s v="64 Miscelaneos"/>
    <n v="-13.662254250161787"/>
    <n v="-17.448695677642267"/>
    <n v="-50.997757262118448"/>
    <n v="-53.146807139790489"/>
    <n v="3.7224272768134532E-3"/>
    <n v="2.9919484427916175E-3"/>
    <m/>
    <m/>
    <m/>
    <m/>
    <n v="3.5903995219654697E-3"/>
    <n v="3.7779828738613596E-3"/>
    <x v="53"/>
    <x v="7"/>
  </r>
  <r>
    <n v="2026"/>
    <n v="3"/>
    <n v="43"/>
    <x v="0"/>
    <s v="Tecnicos"/>
    <n v="31"/>
    <s v="eb1e33e8a81b697b75855af6bfcdbcbf7cbbde9f94962ceaec1ed8af21f5a50f"/>
    <s v="776dae374cac039d62ec9a353119108ad2c4887d941bedca3f0ebe3c3de89ab1"/>
    <x v="7"/>
    <n v="287625.33626999997"/>
    <n v="213076.01058"/>
    <n v="1012233.3216200001"/>
    <n v="941966.04824999999"/>
    <n v="27540.736000000004"/>
    <n v="15566.673290000001"/>
    <n v="295884.33036000008"/>
    <n v="143393.21226999996"/>
    <n v="35255452.915749952"/>
    <n v="34225193.414999902"/>
    <n v="145.54400000000001"/>
    <n v="139.161"/>
    <n v="0"/>
    <n v="0"/>
    <n v="12169.19954"/>
    <n v="15842.795619999999"/>
    <n v="48302.536009999996"/>
    <n v="43742.024380000003"/>
    <n v="0"/>
    <n v="0"/>
    <n v="0"/>
    <n v="0"/>
    <n v="0"/>
    <n v="0"/>
    <s v="Tecnicos"/>
    <s v="Daños Sin Autos"/>
    <s v="Diversos"/>
    <x v="54"/>
    <x v="1"/>
    <n v="33949921.470059998"/>
    <n v="33699803.03413"/>
    <n v="299929338.30901009"/>
    <n v="286204877.29896003"/>
    <n v="288421232.45699012"/>
    <n v="276418493.85822004"/>
    <n v="4989163.0397400009"/>
    <n v="4818507.2636000002"/>
    <n v="1075353.7391499998"/>
    <n v="1341929.3995900003"/>
    <n v="453111.01075999998"/>
    <n v="371592.60256999999"/>
    <n v="5.7650017443604913"/>
    <n v="4.4220336075784346"/>
    <n v="74549.325689999969"/>
    <n v="34.987197989616114"/>
    <n v="63.477896021014359"/>
    <n v="57.341295038256611"/>
    <n v="0.84720471746496695"/>
    <n v="0.63227672388531164"/>
    <n v="9.5897699735417813E-2"/>
    <n v="9.9724050764151403E-2"/>
    <n v="7.4448769912969698E-2"/>
    <n v="7.7084571153654594E-2"/>
    <m/>
    <m/>
    <m/>
    <n v="0"/>
    <m/>
    <n v="0"/>
    <m/>
    <n v="0"/>
    <m/>
    <n v="76.921140997364645"/>
    <n v="9.5752120995860164"/>
    <n v="7.3056902312123251"/>
    <n v="2.5610861800479947"/>
    <n v="-23.187802002333726"/>
    <n v="10.425927228199283"/>
    <n v="25.193707298268208"/>
    <n v="36.218706940421669"/>
    <s v="Medianas"/>
    <n v="2025"/>
    <n v="1"/>
    <d v="2026-05-08T00:00:00"/>
    <n v="1.0458677359317625"/>
    <s v="65 Tecnicos"/>
    <n v="34.987197989616114"/>
    <n v="29.067178718689657"/>
    <n v="76.92114099736466"/>
    <n v="69.162060286471871"/>
    <n v="2.8711397469178362E-3"/>
    <n v="3.3235245112479511E-3"/>
    <m/>
    <m/>
    <m/>
    <m/>
    <n v="2.6663687275767984E-3"/>
    <n v="1.9554381226553142E-3"/>
    <x v="54"/>
    <x v="7"/>
  </r>
  <r>
    <n v="2026"/>
    <n v="3"/>
    <n v="38"/>
    <x v="33"/>
    <s v="Total General"/>
    <n v="26"/>
    <s v="5f9c4ab08cac7457e9111a30e4664920607ea2c115a1433d7be98e97e64244ca"/>
    <s v="776dae374cac039d62ec9a353119108ad2c4887d941bedca3f0ebe3c3de89ab1"/>
    <x v="8"/>
    <n v="12322993.422950001"/>
    <n v="11775468.25543"/>
    <n v="46341639.097500004"/>
    <n v="44087569.561720006"/>
    <n v="7590690.7665400011"/>
    <n v="7587474.1248699985"/>
    <n v="31273134.086099997"/>
    <n v="29329300.844730008"/>
    <n v="35255452.915749952"/>
    <n v="34225193.414999902"/>
    <n v="145.54400000000001"/>
    <n v="139.161"/>
    <n v="16425.134870000002"/>
    <n v="-2880.2096499999998"/>
    <n v="7070902.0940399999"/>
    <n v="7168695.3638800001"/>
    <n v="8994574.0087800007"/>
    <n v="9063706.2356499992"/>
    <n v="668913.36921999999"/>
    <n v="622301.98741000006"/>
    <n v="4715111.0452399999"/>
    <n v="4741826.2334599998"/>
    <n v="1762694.9025599998"/>
    <n v="1581636.42567"/>
    <s v="Total General"/>
    <s v="Totales"/>
    <s v="Total General"/>
    <x v="0"/>
    <x v="1"/>
    <n v="12322993.422950001"/>
    <n v="11775468.25543"/>
    <n v="299929338.30901009"/>
    <n v="286204877.29896003"/>
    <n v="288421232.45699012"/>
    <n v="276418493.85822004"/>
    <n v="299929338.30901009"/>
    <n v="286204877.29896003"/>
    <n v="142306587.69164005"/>
    <n v="131621014.33455998"/>
    <n v="12322993.422950001"/>
    <n v="11775468.25543"/>
    <n v="4.1086322173171048"/>
    <n v="4.1143492614661978"/>
    <n v="547525.16752000153"/>
    <n v="4.6497103609236312"/>
    <n v="100"/>
    <n v="100"/>
    <n v="100"/>
    <n v="100"/>
    <n v="4.1086322173171048"/>
    <n v="4.2725680484662751"/>
    <n v="4.1143492614661978"/>
    <n v="4.2600146216952641"/>
    <n v="0.22302365383503578"/>
    <n v="1.5720739664294305"/>
    <n v="0.58770339457220322"/>
    <n v="46611.381809999933"/>
    <n v="7.4901547404653046"/>
    <n v="-26715.188219999894"/>
    <n v="-0.56339450044559092"/>
    <n v="181058.47688999982"/>
    <n v="11.447540910882935"/>
    <n v="4.2394103980658571E-2"/>
    <n v="61.597783152292443"/>
    <n v="64.434585192577813"/>
    <n v="5.3340403207390832"/>
    <n v="-1.3641710921730499"/>
    <n v="-0.76273684376577666"/>
    <n v="78.61297363430198"/>
    <n v="79.092318059510674"/>
    <s v="Medianas"/>
    <n v="2025"/>
    <n v="1"/>
    <d v="2026-05-08T00:00:00"/>
    <n v="1.0458677359317625"/>
    <s v="10 Total General"/>
    <n v="4.6497103609236312"/>
    <n v="6.0176603202422692E-2"/>
    <n v="4.239410398065397E-2"/>
    <n v="-4.3450804849114313"/>
    <n v="0.13144530920718206"/>
    <n v="1.6880858697176069E-3"/>
    <n v="154262980.71737"/>
    <n v="145622550.71723002"/>
    <n v="0.43755779024031449"/>
    <n v="0.41220531884747624"/>
    <n v="0.12479612930065812"/>
    <n v="1.6927869845327448E-3"/>
    <x v="0"/>
    <x v="8"/>
  </r>
  <r>
    <n v="2026"/>
    <n v="3"/>
    <n v="38"/>
    <x v="33"/>
    <s v="Total General Sin Pensiones"/>
    <n v="26"/>
    <s v="5f9c4ab08cac7457e9111a30e4664920607ea2c115a1433d7be98e97e64244ca"/>
    <s v="776dae374cac039d62ec9a353119108ad2c4887d941bedca3f0ebe3c3de89ab1"/>
    <x v="8"/>
    <n v="12322993.422950001"/>
    <n v="11775468.25543"/>
    <n v="46341639.097500004"/>
    <n v="44087569.561720006"/>
    <n v="7590690.7665400011"/>
    <n v="7587474.1248699985"/>
    <n v="31273134.086099997"/>
    <n v="29329300.844730008"/>
    <n v="35255452.915749952"/>
    <n v="34225193.414999902"/>
    <n v="145.54400000000001"/>
    <n v="139.161"/>
    <n v="16425.134870000002"/>
    <n v="-2880.2096499999998"/>
    <n v="7070902.0940399999"/>
    <n v="7168695.3638800001"/>
    <n v="8994574.0087800007"/>
    <n v="9063706.2356499992"/>
    <n v="668913.36921999999"/>
    <n v="622301.98741000006"/>
    <n v="4715111.0452399999"/>
    <n v="4741826.2334599998"/>
    <n v="1762694.9025599998"/>
    <n v="1581636.42567"/>
    <s v="Total General Sin Pensiones"/>
    <s v="Totales"/>
    <s v="Total General Sin Pensiones"/>
    <x v="1"/>
    <x v="1"/>
    <n v="12322993.422950001"/>
    <n v="11775468.25543"/>
    <n v="299929338.30901009"/>
    <n v="286204877.29896003"/>
    <n v="288421232.45699012"/>
    <n v="276418493.85822004"/>
    <n v="288421232.45699012"/>
    <n v="276418493.85822004"/>
    <n v="133101313.88157998"/>
    <n v="123282522.02188997"/>
    <n v="12322993.422950001"/>
    <n v="11775468.25543"/>
    <n v="4.2725680484662751"/>
    <n v="4.2600146216952641"/>
    <n v="547525.16752000153"/>
    <n v="4.6497103609236312"/>
    <n v="100"/>
    <n v="100"/>
    <n v="100"/>
    <n v="100"/>
    <n v="4.1086322173171048"/>
    <n v="4.2725680484662751"/>
    <n v="4.1143492614661978"/>
    <n v="4.2600146216952641"/>
    <n v="0.23192237392569548"/>
    <n v="1.634800255540523"/>
    <n v="0.6111529610854346"/>
    <n v="46611.381809999933"/>
    <n v="7.4901547404653046"/>
    <n v="-26715.188219999894"/>
    <n v="-0.56339450044559092"/>
    <n v="181058.47688999982"/>
    <n v="11.447540910882935"/>
    <n v="4.2394103980658571E-2"/>
    <n v="61.597783152292443"/>
    <n v="64.434585192577813"/>
    <n v="5.7029420260219412"/>
    <n v="-1.3641710921730499"/>
    <n v="-0.76273684376577666"/>
    <n v="78.61297363430198"/>
    <n v="79.092318059510674"/>
    <s v="Medianas"/>
    <n v="2025"/>
    <n v="1"/>
    <d v="2026-05-08T00:00:00"/>
    <n v="1.0458677359317625"/>
    <s v="11 Total General Sin Pensiones"/>
    <n v="4.6497103609236312"/>
    <n v="6.0176603202422692E-2"/>
    <n v="4.239410398065397E-2"/>
    <n v="-4.3450804849114313"/>
    <n v="0.13144530920718206"/>
    <n v="1.8254837728774913E-3"/>
    <m/>
    <m/>
    <m/>
    <m/>
    <n v="0.12479612930065812"/>
    <n v="1.8147724577057445E-3"/>
    <x v="1"/>
    <x v="8"/>
  </r>
  <r>
    <n v="2026"/>
    <n v="3"/>
    <n v="77"/>
    <x v="43"/>
    <s v="Vida Total"/>
    <n v="49"/>
    <s v="0e17daca5f3e175f448bacace3bc0da47d0655a74c8dd0dc497a3afbdad95f1f"/>
    <s v="776dae374cac039d62ec9a353119108ad2c4887d941bedca3f0ebe3c3de89ab1"/>
    <x v="8"/>
    <n v="4564119.8505800003"/>
    <n v="3602708.6710000001"/>
    <n v="18493996.355769999"/>
    <n v="17629766.830779999"/>
    <n v="1347820.8363999999"/>
    <n v="1078937.6910400002"/>
    <n v="5280540.9306099992"/>
    <n v="3787743.9191600005"/>
    <n v="35255452.915749952"/>
    <n v="34225193.414999902"/>
    <n v="145.54400000000001"/>
    <n v="139.161"/>
    <n v="0"/>
    <n v="0"/>
    <n v="1346659.4270899999"/>
    <n v="1062187.6582299999"/>
    <n v="1476282.9542699999"/>
    <n v="1042266.7307899999"/>
    <n v="2988347.3874000004"/>
    <n v="2550960.6306900005"/>
    <n v="1575772.46318"/>
    <n v="1051748.0403100001"/>
    <n v="0"/>
    <n v="0"/>
    <s v="Vida Total"/>
    <s v="Totales"/>
    <s v="Vida Total"/>
    <x v="2"/>
    <x v="1"/>
    <n v="4733249.5142000001"/>
    <n v="3770209.43444"/>
    <n v="299929338.30901009"/>
    <n v="286204877.29896003"/>
    <n v="288421232.45699012"/>
    <n v="276418493.85822004"/>
    <n v="121198789.86534001"/>
    <n v="116547964.87996998"/>
    <n v="53724409.366050005"/>
    <n v="55147073.013400003"/>
    <n v="4564119.8505800003"/>
    <n v="3602708.6710000001"/>
    <n v="3.7658130544463715"/>
    <n v="3.0911811070320665"/>
    <n v="961411.17958000023"/>
    <n v="26.685787483147848"/>
    <n v="100"/>
    <n v="100"/>
    <n v="96.426774816907454"/>
    <n v="95.557255734657105"/>
    <n v="1.5217317106463575"/>
    <n v="1.5824493265282089"/>
    <n v="1.2587866094387803"/>
    <n v="1.3033529778394253"/>
    <n v="2.46565777655062"/>
    <n v="1.3001552778957521"/>
    <m/>
    <n v="437386.75670999987"/>
    <n v="17.145962640422741"/>
    <n v="524024.42286999989"/>
    <n v="49.824140648319634"/>
    <n v="0"/>
    <m/>
    <n v="24.921100411351848"/>
    <n v="29.530794118579539"/>
    <n v="29.947958316055583"/>
    <n v="2.5087680856883026"/>
    <n v="26.781686517995862"/>
    <n v="41.641569346747872"/>
    <n v="91.219601445300384"/>
    <n v="101.91130800317312"/>
    <s v="Medianas"/>
    <n v="2025"/>
    <n v="1"/>
    <d v="2026-05-08T00:00:00"/>
    <n v="1.0458677359317625"/>
    <s v="12 Vida Total"/>
    <n v="26.685787483147848"/>
    <n v="21.12983614537416"/>
    <n v="24.921100411351858"/>
    <n v="19.442541460617658"/>
    <n v="5.2457123157558495E-2"/>
    <n v="1.4181347961038711E-3"/>
    <m/>
    <m/>
    <m/>
    <m/>
    <n v="4.9903559729561099E-2"/>
    <n v="9.5554006364719911E-4"/>
    <x v="2"/>
    <x v="8"/>
  </r>
  <r>
    <n v="2026"/>
    <n v="3"/>
    <n v="77"/>
    <x v="43"/>
    <s v="Vida Individual"/>
    <n v="49"/>
    <s v="0e17daca5f3e175f448bacace3bc0da47d0655a74c8dd0dc497a3afbdad95f1f"/>
    <s v="776dae374cac039d62ec9a353119108ad2c4887d941bedca3f0ebe3c3de89ab1"/>
    <x v="8"/>
    <n v="4388935.55681"/>
    <n v="3481839.6718099997"/>
    <n v="17726906.544979997"/>
    <n v="16823198.128190003"/>
    <n v="1255726.8322399999"/>
    <n v="933869.2389"/>
    <n v="4952094.4390099999"/>
    <n v="3395031.8015700006"/>
    <n v="35255452.915749952"/>
    <n v="34225193.414999902"/>
    <n v="145.54400000000001"/>
    <n v="139.161"/>
    <n v="0"/>
    <n v="0"/>
    <n v="1255576.5770399999"/>
    <n v="933600.2165499999"/>
    <n v="1304762.42032"/>
    <n v="869911.99149000004"/>
    <n v="2812772.6807800001"/>
    <n v="2429118.8904300001"/>
    <n v="1576162.8760299999"/>
    <n v="1052720.7813800001"/>
    <n v="0"/>
    <n v="0"/>
    <s v="Vida Individual"/>
    <s v="Vida"/>
    <s v="Vida"/>
    <x v="3"/>
    <x v="1"/>
    <n v="4733249.5142000001"/>
    <n v="3770209.43444"/>
    <n v="299929338.30901009"/>
    <n v="286204877.29896003"/>
    <n v="288421232.45699012"/>
    <n v="276418493.85822004"/>
    <n v="85473069.007720008"/>
    <n v="77996017.203430012"/>
    <n v="38897096.515840001"/>
    <n v="40640024.39702002"/>
    <n v="4564119.8505800003"/>
    <n v="3602708.6710000001"/>
    <n v="5.1348753563693696"/>
    <n v="4.464124960033061"/>
    <n v="907095.88500000024"/>
    <n v="26.052201436617416"/>
    <n v="96.161706977354271"/>
    <n v="96.645052091973596"/>
    <n v="92.725632647147805"/>
    <n v="92.351359582419789"/>
    <n v="1.463323188573231"/>
    <n v="1.5217102844411725"/>
    <n v="1.2165549744188975"/>
    <n v="1.2596261643752018"/>
    <n v="3.2908291622545431"/>
    <n v="1.8440461941148261"/>
    <m/>
    <n v="383653.79034999991"/>
    <n v="15.793948656094226"/>
    <n v="523442.09464999987"/>
    <n v="49.722785368008537"/>
    <n v="0"/>
    <m/>
    <n v="34.464952900591769"/>
    <n v="28.611193214983022"/>
    <n v="26.821144191700746"/>
    <n v="3.2283305046396773"/>
    <n v="34.487605592019086"/>
    <n v="49.987864644236105"/>
    <n v="96.230283573929341"/>
    <n v="107.32122624852126"/>
    <s v="Medianas"/>
    <n v="2025"/>
    <n v="1"/>
    <d v="2026-05-08T00:00:00"/>
    <n v="1.0458677359317625"/>
    <s v="13 Vida Individual"/>
    <n v="26.052201436617416"/>
    <n v="20.524036745734062"/>
    <n v="34.464952900591776"/>
    <n v="28.567837290436245"/>
    <n v="5.0281318431341759E-2"/>
    <n v="2.6366944925449464E-3"/>
    <m/>
    <m/>
    <m/>
    <m/>
    <n v="4.762045242519105E-2"/>
    <n v="1.992841165879018E-3"/>
    <x v="3"/>
    <x v="8"/>
  </r>
  <r>
    <n v="2026"/>
    <n v="3"/>
    <n v="120"/>
    <x v="56"/>
    <s v="Vida Gpo y Col"/>
    <n v="234"/>
    <s v="114bd151f8fb0c58642d2170da4ae7d7c57977260ac2cc8905306cab6b2acabc"/>
    <s v="776dae374cac039d62ec9a353119108ad2c4887d941bedca3f0ebe3c3de89ab1"/>
    <x v="8"/>
    <n v="1225418.75657"/>
    <n v="1219138.5804699999"/>
    <n v="3582307.5817"/>
    <n v="3365589.5234200004"/>
    <n v="521481.55864000006"/>
    <n v="509315.47431000002"/>
    <n v="2254405.5493399999"/>
    <n v="2284927.8463800005"/>
    <n v="35255452.915749952"/>
    <n v="34225193.414999902"/>
    <n v="145.54400000000001"/>
    <n v="139.161"/>
    <n v="1762.97432"/>
    <n v="-136.4641"/>
    <n v="236289.63496999998"/>
    <n v="228098.65587000002"/>
    <n v="731994.26436000003"/>
    <n v="692096.27405999997"/>
    <n v="1225418.75657"/>
    <n v="1219138.5804699999"/>
    <n v="0"/>
    <n v="0"/>
    <n v="0"/>
    <n v="0"/>
    <s v="Vida Gpo y Col"/>
    <s v="Vida"/>
    <s v="Vida"/>
    <x v="4"/>
    <x v="1"/>
    <n v="1267436.976"/>
    <n v="1246423.7302300001"/>
    <n v="299929338.30901009"/>
    <n v="286204877.29896003"/>
    <n v="288421232.45699012"/>
    <n v="276418493.85822004"/>
    <n v="35725720.857619993"/>
    <n v="38551947.676540002"/>
    <n v="14827312.85021"/>
    <n v="14507048.616379999"/>
    <n v="1226135.0501900001"/>
    <n v="1219753.54217"/>
    <n v="3.4300742634522057"/>
    <n v="3.1623268186055404"/>
    <n v="6280.1761000000406"/>
    <n v="0.51513225818666797"/>
    <n v="99.941581180646523"/>
    <n v="99.949583118331759"/>
    <n v="96.684788259641238"/>
    <n v="97.810925041120228"/>
    <n v="0.40856915281408052"/>
    <n v="0.42487120179431886"/>
    <n v="0.42596708762462093"/>
    <n v="0.44104812360902229"/>
    <n v="3.4300742634522057"/>
    <m/>
    <m/>
    <n v="6280.1761000000406"/>
    <n v="0.51513225818666797"/>
    <n v="0"/>
    <m/>
    <n v="0"/>
    <m/>
    <n v="2.3887128790819112"/>
    <n v="42.55537593529656"/>
    <n v="41.776667761071892"/>
    <n v="3.5170334902093487"/>
    <n v="3.5909808713069591"/>
    <n v="5.7648035100592354"/>
    <n v="32.280257711663026"/>
    <n v="32.957648295362077"/>
    <s v="Medianas"/>
    <n v="2025"/>
    <n v="1"/>
    <d v="2026-05-08T00:00:00"/>
    <n v="1.0458677359317625"/>
    <s v="14 Vida Gpo y Col"/>
    <n v="0.51513225818666797"/>
    <n v="-3.8930748077453154"/>
    <n v="2.388712879081901"/>
    <n v="-2.1016622260902738"/>
    <n v="1.0161002867444788E-2"/>
    <n v="1.1765409452797191E-3"/>
    <m/>
    <m/>
    <m/>
    <m/>
    <n v="9.5267793056650514E-3"/>
    <n v="1.0000310907671839E-3"/>
    <x v="4"/>
    <x v="8"/>
  </r>
  <r>
    <n v="2026"/>
    <n v="3"/>
    <n v="1"/>
    <x v="23"/>
    <s v="Accidentes y Enfermedades Total"/>
    <n v="30"/>
    <s v="624b60c58c9d8bfb6ff1886c2fd605d2adeb6ea4da576068201b6c6958ce93f4"/>
    <s v="776dae374cac039d62ec9a353119108ad2c4887d941bedca3f0ebe3c3de89ab1"/>
    <x v="8"/>
    <n v="1982053.5571700002"/>
    <n v="1724817.1569999999"/>
    <n v="5371364.8798599998"/>
    <n v="5056631.9426099993"/>
    <n v="1244130.2708200004"/>
    <n v="1014132.8833200004"/>
    <n v="5032723.4586300012"/>
    <n v="4563307.0517499996"/>
    <n v="35255452.915749952"/>
    <n v="34225193.414999902"/>
    <n v="145.54400000000001"/>
    <n v="139.161"/>
    <n v="0"/>
    <n v="0"/>
    <n v="1185328.8051300002"/>
    <n v="964838.67275000003"/>
    <n v="1211575.58357"/>
    <n v="1194163.7812300001"/>
    <n v="0"/>
    <n v="0"/>
    <n v="0"/>
    <n v="0"/>
    <n v="0"/>
    <n v="0"/>
    <s v="Accidentes y Enfermedades Total"/>
    <s v="Totales"/>
    <s v="Accidentes y Enfermedades Total"/>
    <x v="18"/>
    <x v="1"/>
    <n v="20562971.173730001"/>
    <n v="22498819.590630002"/>
    <n v="299929338.30901009"/>
    <n v="286204877.29896003"/>
    <n v="288421232.45699012"/>
    <n v="276418493.85822004"/>
    <n v="62046993.437230021"/>
    <n v="55650266.202029996"/>
    <n v="35517726.305569991"/>
    <n v="30168381.219329994"/>
    <n v="1982053.5571700002"/>
    <n v="1724817.1569999999"/>
    <n v="3.1944393231158719"/>
    <n v="3.0993870734388014"/>
    <n v="257236.40017000027"/>
    <n v="14.913835888403115"/>
    <n v="100"/>
    <n v="100"/>
    <n v="9.6389453665244211"/>
    <n v="7.6662562231412714"/>
    <n v="0.66084017267024986"/>
    <n v="0.68720792165173461"/>
    <n v="0.60265121030705338"/>
    <n v="0.62398761129372526"/>
    <m/>
    <m/>
    <m/>
    <n v="0"/>
    <m/>
    <n v="0"/>
    <m/>
    <n v="0"/>
    <m/>
    <n v="22.679216035974491"/>
    <n v="62.76976050013424"/>
    <n v="58.796544271619887"/>
    <n v="3.5028432285230275"/>
    <n v="22.852538834451508"/>
    <n v="1.4580748984084568"/>
    <n v="97.833665617240186"/>
    <n v="80.796176195882197"/>
    <s v="Medianas"/>
    <n v="2025"/>
    <n v="1"/>
    <d v="2026-05-08T00:00:00"/>
    <n v="1.0458677359317625"/>
    <s v="28 Accidentes y Enfermedades Total"/>
    <n v="14.913835888403115"/>
    <n v="9.8741570663583929"/>
    <n v="22.679216035974498"/>
    <n v="17.298977510459011"/>
    <n v="1.5235557724066019E-2"/>
    <n v="1.0204442589068989E-3"/>
    <m/>
    <m/>
    <m/>
    <m/>
    <n v="1.4313515124764708E-2"/>
    <n v="9.6062002309995394E-4"/>
    <x v="18"/>
    <x v="8"/>
  </r>
  <r>
    <n v="2026"/>
    <n v="3"/>
    <n v="91"/>
    <x v="32"/>
    <s v="Accidentes Personales"/>
    <n v="218"/>
    <s v="5966abd0cbfc86f98a186531b2b4ee5f6e910120ce13222f98207203dfc9a9a2"/>
    <s v="776dae374cac039d62ec9a353119108ad2c4887d941bedca3f0ebe3c3de89ab1"/>
    <x v="8"/>
    <n v="75900.244980000003"/>
    <n v="8282.7649799999999"/>
    <n v="159063.10984000002"/>
    <n v="84300.608450000014"/>
    <n v="18293.038479999999"/>
    <n v="8636.7285599999996"/>
    <n v="61878.666830000016"/>
    <n v="47532.158760000006"/>
    <n v="35255452.915749952"/>
    <n v="34225193.414999902"/>
    <n v="145.54400000000001"/>
    <n v="139.161"/>
    <n v="0"/>
    <n v="0"/>
    <n v="18293.038479999999"/>
    <n v="8636.7285600000014"/>
    <n v="31711.276329999997"/>
    <n v="12378.623539999999"/>
    <n v="0"/>
    <n v="0"/>
    <n v="0"/>
    <n v="0"/>
    <n v="0"/>
    <n v="0"/>
    <s v="Accidentes Personales"/>
    <s v="Accidentes y Enfermedades"/>
    <s v="Accidentes Personales"/>
    <x v="19"/>
    <x v="1"/>
    <n v="3072737.3879"/>
    <n v="2926330.4537199996"/>
    <n v="299929338.30901009"/>
    <n v="286204877.29896003"/>
    <n v="288421232.45699012"/>
    <n v="276418493.85822004"/>
    <n v="1868441.4574600002"/>
    <n v="1845344.210459999"/>
    <n v="356127.37222000014"/>
    <n v="376409.51678000001"/>
    <n v="75900.244980000003"/>
    <n v="8282.7649799999999"/>
    <n v="4.0622222696332404"/>
    <n v="0.44884661262926717"/>
    <n v="67617.48000000001"/>
    <n v="816.36361967619177"/>
    <n v="100"/>
    <n v="100"/>
    <n v="2.4701181844854139"/>
    <n v="0.283042708641152"/>
    <n v="2.5306042219118217E-2"/>
    <n v="2.6315761961567229E-2"/>
    <n v="2.8939985433400215E-3"/>
    <n v="2.9964583282363071E-3"/>
    <m/>
    <m/>
    <m/>
    <n v="0"/>
    <m/>
    <n v="0"/>
    <m/>
    <n v="0"/>
    <m/>
    <n v="111.80518008545586"/>
    <n v="24.101422182260787"/>
    <n v="104.2734953950124"/>
    <n v="5.1366561255783925"/>
    <n v="111.80518008545582"/>
    <n v="156.17772628377389"/>
    <n v="57.686225838517046"/>
    <n v="69.771316108705278"/>
    <s v="Medianas"/>
    <n v="2025"/>
    <n v="1"/>
    <d v="2026-05-08T00:00:00"/>
    <n v="1.0458677359317625"/>
    <s v="29 Accidentes Personales"/>
    <n v="816.36361967619177"/>
    <n v="776.17543614136298"/>
    <n v="111.80518008545587"/>
    <n v="102.51621960281511"/>
    <n v="4.5117307163834638E-4"/>
    <n v="1.6501649767904233E-3"/>
    <m/>
    <m/>
    <m/>
    <m/>
    <n v="2.3862484906368958E-4"/>
    <n v="2.014632816687674E-5"/>
    <x v="19"/>
    <x v="8"/>
  </r>
  <r>
    <n v="2026"/>
    <n v="3"/>
    <n v="41"/>
    <x v="11"/>
    <s v="AP Individual"/>
    <n v="29"/>
    <s v="35135aaa6cc23891b40cb3f378c53a17a1127210ce60e125ccf03efcfdaec458"/>
    <s v="776dae374cac039d62ec9a353119108ad2c4887d941bedca3f0ebe3c3de89ab1"/>
    <x v="8"/>
    <n v="29868.116839999999"/>
    <n v="24874.000399999997"/>
    <n v="140490.76011"/>
    <n v="121025.70705999999"/>
    <n v="4049.4835299999995"/>
    <n v="11865.954329999995"/>
    <n v="19242.081260000006"/>
    <n v="18144.699200000003"/>
    <n v="35255452.915749952"/>
    <n v="34225193.414999902"/>
    <n v="145.54400000000001"/>
    <n v="139.161"/>
    <n v="0"/>
    <n v="0"/>
    <n v="3079.5971400000003"/>
    <n v="16841.692920000001"/>
    <n v="15891.89639"/>
    <n v="13410.975369999998"/>
    <n v="0"/>
    <n v="0"/>
    <n v="0"/>
    <n v="0"/>
    <n v="0"/>
    <n v="0"/>
    <s v="AP Individual"/>
    <s v="Accidentes y Enfermedades"/>
    <s v="Accidentes Personales"/>
    <x v="20"/>
    <x v="1"/>
    <n v="8810777.3005300015"/>
    <n v="7965231.1104300003"/>
    <n v="299929338.30901009"/>
    <n v="286204877.29896003"/>
    <n v="288421232.45699012"/>
    <n v="276418493.85822004"/>
    <n v="934068.18382999999"/>
    <n v="999040.19241000025"/>
    <n v="84015.655269999988"/>
    <n v="109316.45723999999"/>
    <n v="2344132.6434499999"/>
    <n v="1797171.7203599999"/>
    <n v="3.1976377481920513"/>
    <n v="2.4897897591082954"/>
    <n v="4994.1164400000016"/>
    <n v="20.077656829176547"/>
    <n v="1.2741649634656045"/>
    <n v="1.3840636439025076"/>
    <n v="0.33899525344038967"/>
    <n v="0.31228221824510477"/>
    <n v="9.9583845343024051E-3"/>
    <n v="1.0355727484263484E-2"/>
    <n v="8.690977119169583E-3"/>
    <n v="8.9986744565500425E-3"/>
    <m/>
    <m/>
    <m/>
    <n v="0"/>
    <m/>
    <n v="0"/>
    <m/>
    <n v="0"/>
    <m/>
    <n v="-65.87309020934012"/>
    <n v="13.557880303243113"/>
    <n v="47.704245956352068"/>
    <n v="4.8199154276500362"/>
    <n v="-81.714444298275453"/>
    <n v="18.499184075378714"/>
    <n v="19.378411892603591"/>
    <n v="125.58141712551667"/>
    <s v="Medianas"/>
    <n v="2025"/>
    <n v="1"/>
    <d v="2026-05-08T00:00:00"/>
    <n v="1.0458677359317625"/>
    <s v="30 AP Individual"/>
    <n v="20.077656829176547"/>
    <n v="14.811512683484295"/>
    <n v="-65.87309020934012"/>
    <n v="-67.369765202426606"/>
    <n v="3.9849370378457807E-4"/>
    <n v="1.0224887168662732E-3"/>
    <m/>
    <m/>
    <m/>
    <m/>
    <n v="3.4258045832667782E-4"/>
    <n v="6.1990530445605425E-4"/>
    <x v="20"/>
    <x v="8"/>
  </r>
  <r>
    <n v="2026"/>
    <n v="3"/>
    <n v="12"/>
    <x v="42"/>
    <s v="AP Gpo y Col"/>
    <n v="12"/>
    <s v="6b51d431df5d7f141cbececcf79edf3dd861c3b4069f0b11661a3eefacbba918"/>
    <s v="776dae374cac039d62ec9a353119108ad2c4887d941bedca3f0ebe3c3de89ab1"/>
    <x v="8"/>
    <n v="36243.416810000002"/>
    <n v="50096.478200000005"/>
    <n v="149687.24167999998"/>
    <n v="162366.50995000004"/>
    <n v="8164.7695499999991"/>
    <n v="11438.294820000001"/>
    <n v="49468.65256000001"/>
    <n v="52781.305860000015"/>
    <n v="35255452.915749952"/>
    <n v="34225193.414999902"/>
    <n v="145.54400000000001"/>
    <n v="139.161"/>
    <n v="0"/>
    <n v="0"/>
    <n v="5804.7296900000001"/>
    <n v="8147.55987"/>
    <n v="28553.614890000001"/>
    <n v="27998.018359999998"/>
    <n v="0"/>
    <n v="0"/>
    <n v="0"/>
    <n v="0"/>
    <n v="0"/>
    <n v="0"/>
    <s v="AP Gpo y Col"/>
    <s v="Accidentes y Enfermedades"/>
    <s v="Accidentes Personales"/>
    <x v="21"/>
    <x v="1"/>
    <n v="1766415.15328"/>
    <n v="2698569.0604299996"/>
    <n v="299929338.30901009"/>
    <n v="286204877.29896003"/>
    <n v="288421232.45699012"/>
    <n v="276418493.85822004"/>
    <n v="934373.2736299996"/>
    <n v="846304.01804999996"/>
    <n v="272111.73791999999"/>
    <n v="267093.05953999993"/>
    <n v="58009.661039999999"/>
    <n v="74616.868889999998"/>
    <n v="3.8789012734916852"/>
    <n v="5.9194423199631183"/>
    <n v="-13853.061390000003"/>
    <n v="-27.652765000155245"/>
    <n v="62.478242693072637"/>
    <n v="67.138274421367257"/>
    <n v="2.0518062666469294"/>
    <n v="1.8564089737254104"/>
    <n v="1.2083985186090489E-2"/>
    <n v="1.256614032928546E-2"/>
    <n v="1.750371226122429E-2"/>
    <n v="1.8123417684815034E-2"/>
    <m/>
    <m/>
    <m/>
    <n v="0"/>
    <m/>
    <n v="0"/>
    <m/>
    <n v="0"/>
    <m/>
    <n v="-28.618997162725712"/>
    <n v="22.527593335922013"/>
    <n v="22.832532806667434"/>
    <n v="3.0005208935163306"/>
    <n v="-28.754991891823924"/>
    <n v="1.984413764060422"/>
    <n v="20.329228759168153"/>
    <n v="29.100487631796813"/>
    <s v="Medianas"/>
    <n v="2025"/>
    <n v="1"/>
    <d v="2026-05-08T00:00:00"/>
    <n v="1.0458677359317625"/>
    <s v="31 AP Gpo y Col"/>
    <n v="-27.652765000155245"/>
    <n v="-30.825636441121617"/>
    <n v="-28.618997162725705"/>
    <n v="-31.749493377686971"/>
    <n v="4.2457897800294317E-4"/>
    <n v="1.504587508949542E-3"/>
    <m/>
    <m/>
    <m/>
    <m/>
    <n v="4.5960147432146808E-4"/>
    <n v="3.5039797379370343E-3"/>
    <x v="21"/>
    <x v="8"/>
  </r>
  <r>
    <n v="2026"/>
    <n v="3"/>
    <n v="1"/>
    <x v="23"/>
    <s v="Gastos Medicos"/>
    <n v="30"/>
    <s v="624b60c58c9d8bfb6ff1886c2fd605d2adeb6ea4da576068201b6c6958ce93f4"/>
    <s v="776dae374cac039d62ec9a353119108ad2c4887d941bedca3f0ebe3c3de89ab1"/>
    <x v="8"/>
    <n v="1930144.8019100002"/>
    <n v="1669550.7401400001"/>
    <n v="5187319.1769500002"/>
    <n v="4844897.6769500002"/>
    <n v="1231259.9789100005"/>
    <n v="1006735.8171100002"/>
    <n v="4979437.1253000023"/>
    <n v="4515148.9217800014"/>
    <n v="35255452.915749952"/>
    <n v="34225193.414999902"/>
    <n v="145.54400000000001"/>
    <n v="139.161"/>
    <n v="0"/>
    <n v="0"/>
    <n v="1172476.3632199999"/>
    <n v="957455.55654000002"/>
    <n v="1165972.6865099999"/>
    <n v="1145963.5927299999"/>
    <n v="0"/>
    <n v="0"/>
    <n v="0"/>
    <n v="0"/>
    <n v="0"/>
    <n v="0"/>
    <s v="Gastos Medicos"/>
    <s v="Accidentes y Enfermedades"/>
    <s v="Gastos Medicos"/>
    <x v="22"/>
    <x v="1"/>
    <n v="20562971.173730001"/>
    <n v="22498819.590630002"/>
    <n v="299929338.30901009"/>
    <n v="286204877.29896003"/>
    <n v="288421232.45699012"/>
    <n v="276418493.85822004"/>
    <n v="58270019.802700005"/>
    <n v="52140391.075669996"/>
    <n v="34338123.082540013"/>
    <n v="28893520.681470007"/>
    <n v="1982053.5571700002"/>
    <n v="1724817.1569999999"/>
    <n v="3.3124148720824094"/>
    <n v="3.202029569968174"/>
    <n v="260594.06177000003"/>
    <n v="15.608633838115505"/>
    <n v="97.381061925787932"/>
    <n v="96.795810116121203"/>
    <n v="9.3865073563680106"/>
    <n v="7.4206148167671504"/>
    <n v="0.64353317777849983"/>
    <n v="0.6692103717425959"/>
    <n v="0.58334112119132175"/>
    <n v="0.60399386337599481"/>
    <m/>
    <m/>
    <m/>
    <n v="0"/>
    <m/>
    <n v="0"/>
    <m/>
    <n v="0"/>
    <m/>
    <n v="22.302192688895662"/>
    <n v="63.791067783701571"/>
    <n v="60.299803588214417"/>
    <n v="3.5856938830068503"/>
    <n v="22.457523507099395"/>
    <n v="1.7460496918870527"/>
    <n v="100.55778979947351"/>
    <n v="83.550259590627832"/>
    <s v="Medianas"/>
    <n v="2025"/>
    <n v="1"/>
    <d v="2026-05-08T00:00:00"/>
    <n v="1.0458677359317625"/>
    <s v="32 Gastos Medicos"/>
    <n v="15.608633838115505"/>
    <n v="10.538483850560599"/>
    <n v="22.302192688895651"/>
    <n v="16.938488957149772"/>
    <n v="1.4713523009748734E-2"/>
    <n v="1.0972092284792724E-3"/>
    <m/>
    <m/>
    <m/>
    <m/>
    <n v="1.3714171204077641E-2"/>
    <n v="1.0252993366950569E-3"/>
    <x v="22"/>
    <x v="8"/>
  </r>
  <r>
    <n v="2026"/>
    <n v="3"/>
    <n v="16"/>
    <x v="50"/>
    <s v="GMM. Individual"/>
    <n v="14"/>
    <s v="8527a891e224136950ff32ca212b45bc93f69fbb801c3b1ebedac52775f99e61"/>
    <s v="776dae374cac039d62ec9a353119108ad2c4887d941bedca3f0ebe3c3de89ab1"/>
    <x v="8"/>
    <n v="621171.11837000004"/>
    <n v="543028.44175999996"/>
    <n v="2259521.5742699997"/>
    <n v="2005574.2054999999"/>
    <n v="469581.47833999991"/>
    <n v="420583.99619999999"/>
    <n v="1846493.8417799997"/>
    <n v="1563321.2052500001"/>
    <n v="35255452.915749952"/>
    <n v="34225193.414999902"/>
    <n v="145.54400000000001"/>
    <n v="139.161"/>
    <n v="0"/>
    <n v="0"/>
    <n v="428595.34707999998"/>
    <n v="361816.19710000005"/>
    <n v="569890.7793099999"/>
    <n v="505588.57094999996"/>
    <n v="0"/>
    <n v="0"/>
    <n v="0"/>
    <n v="0"/>
    <n v="0"/>
    <n v="0"/>
    <s v="GMM. Individual"/>
    <s v="Accidentes y Enfermedades"/>
    <s v="Gastos Medicos"/>
    <x v="23"/>
    <x v="1"/>
    <n v="1278618.8197300001"/>
    <n v="1168356.06944"/>
    <n v="299929338.30901009"/>
    <n v="286204877.29896003"/>
    <n v="288421232.45699012"/>
    <n v="276418493.85822004"/>
    <n v="24720621.761749998"/>
    <n v="21907998.164389998"/>
    <n v="16007111.755169999"/>
    <n v="14079798.808590002"/>
    <n v="726891.77516999992"/>
    <n v="650126.94371000002"/>
    <n v="2.5127649472438942"/>
    <n v="2.4786766809331615"/>
    <n v="78142.676610000082"/>
    <n v="14.390162761407721"/>
    <n v="85.455791300530976"/>
    <n v="83.526524629354057"/>
    <n v="48.581415257220272"/>
    <n v="46.477992109055997"/>
    <n v="0.2071058209484069"/>
    <n v="0.21536941406095342"/>
    <n v="0.18973416766506415"/>
    <n v="0.19645155943817885"/>
    <m/>
    <m/>
    <m/>
    <n v="0"/>
    <m/>
    <n v="0"/>
    <m/>
    <n v="0"/>
    <m/>
    <n v="11.649868416938091"/>
    <n v="75.596154498009696"/>
    <n v="77.45155941314097"/>
    <n v="2.9335803080673428"/>
    <n v="18.456650231593486"/>
    <n v="12.718287567137088"/>
    <n v="75.206576881086846"/>
    <n v="71.563365528644781"/>
    <s v="Medianas"/>
    <n v="2025"/>
    <n v="1"/>
    <d v="2026-05-08T00:00:00"/>
    <n v="1.0458677359317625"/>
    <s v="33 GMM. Individual"/>
    <n v="14.390162761407721"/>
    <n v="9.3734502283863161"/>
    <n v="11.649868416938096"/>
    <n v="6.7533346532287277"/>
    <n v="6.4089988566295953E-3"/>
    <n v="6.3139876800976096E-4"/>
    <m/>
    <m/>
    <m/>
    <m/>
    <n v="5.6770627267455579E-3"/>
    <n v="6.1438380886018329E-4"/>
    <x v="23"/>
    <x v="8"/>
  </r>
  <r>
    <n v="2026"/>
    <n v="3"/>
    <n v="41"/>
    <x v="11"/>
    <s v="GMM. Gpo y Col"/>
    <n v="29"/>
    <s v="35135aaa6cc23891b40cb3f378c53a17a1127210ce60e125ccf03efcfdaec458"/>
    <s v="776dae374cac039d62ec9a353119108ad2c4887d941bedca3f0ebe3c3de89ab1"/>
    <x v="8"/>
    <n v="796803.54572000005"/>
    <n v="607415.50751999998"/>
    <n v="2086683.33501"/>
    <n v="1519542.6508899999"/>
    <n v="432391.49984"/>
    <n v="349417.15283000004"/>
    <n v="1356324.1432899998"/>
    <n v="1211695.3478699997"/>
    <n v="35255452.915749952"/>
    <n v="34225193.414999902"/>
    <n v="145.54400000000001"/>
    <n v="139.161"/>
    <n v="0"/>
    <n v="0"/>
    <n v="432391.49984"/>
    <n v="349417.15282999998"/>
    <n v="520352.71851999999"/>
    <n v="462988.79300999996"/>
    <n v="0"/>
    <n v="0"/>
    <n v="0"/>
    <n v="0"/>
    <n v="0"/>
    <n v="0"/>
    <s v="GMM. Gpo y Col"/>
    <s v="Accidentes y Enfermedades"/>
    <s v="Gastos Medicos"/>
    <x v="24"/>
    <x v="1"/>
    <n v="8810777.3005300015"/>
    <n v="7965231.1104300003"/>
    <n v="299929338.30901009"/>
    <n v="286204877.29896003"/>
    <n v="288421232.45699012"/>
    <n v="276418493.85822004"/>
    <n v="33549398.04095"/>
    <n v="30232392.911280002"/>
    <n v="18331408.022360004"/>
    <n v="14814107.762880005"/>
    <n v="2344132.6434499999"/>
    <n v="1797171.7203599999"/>
    <n v="2.3750159235269468"/>
    <n v="2.0091545823134873"/>
    <n v="189388.03820000007"/>
    <n v="31.179322202893257"/>
    <n v="33.991401806823383"/>
    <n v="33.798412285183616"/>
    <n v="9.0435102209661942"/>
    <n v="7.62583657773125"/>
    <n v="0.26566375607412979"/>
    <n v="0.27626383083250322"/>
    <n v="0.21223101201224959"/>
    <n v="0.2197448871968582"/>
    <m/>
    <m/>
    <m/>
    <n v="0"/>
    <m/>
    <n v="0"/>
    <m/>
    <n v="0"/>
    <m/>
    <n v="23.746500805119041"/>
    <n v="54.265760006035933"/>
    <n v="57.525227542613408"/>
    <n v="2.358746798459693"/>
    <n v="23.746500805119062"/>
    <n v="12.389916640760035"/>
    <n v="83.095847191846815"/>
    <n v="75.46989432689206"/>
    <s v="Medianas"/>
    <n v="2025"/>
    <n v="1"/>
    <d v="2026-05-08T00:00:00"/>
    <n v="1.0458677359317625"/>
    <s v="34 GMM. Gpo y Col"/>
    <n v="31.179322202893257"/>
    <n v="25.426301716847316"/>
    <n v="23.746500805119037"/>
    <n v="18.319455274976431"/>
    <n v="5.918753447861109E-3"/>
    <n v="5.640700637006556E-4"/>
    <m/>
    <m/>
    <m/>
    <m/>
    <n v="4.3012813594284919E-3"/>
    <n v="4.036702135631283E-4"/>
    <x v="24"/>
    <x v="8"/>
  </r>
  <r>
    <n v="2026"/>
    <n v="3"/>
    <n v="65"/>
    <x v="47"/>
    <s v="Salud"/>
    <n v="225"/>
    <s v="0e6523810856a138a75dec70a9cf3778a5c70b83ac915f22c33f05db97cb3e68"/>
    <s v="776dae374cac039d62ec9a353119108ad2c4887d941bedca3f0ebe3c3de89ab1"/>
    <x v="8"/>
    <n v="886.89"/>
    <n v="0"/>
    <n v="895.08910000000003"/>
    <n v="8.1990999999999996"/>
    <n v="13.065110000000001"/>
    <n v="0.39955000000000002"/>
    <n v="13.32638"/>
    <n v="1.3064"/>
    <n v="35255452.915749952"/>
    <n v="34225193.414999902"/>
    <n v="145.54400000000001"/>
    <n v="139.161"/>
    <n v="0"/>
    <n v="0"/>
    <n v="13.065110000000001"/>
    <n v="0.39955000000000002"/>
    <n v="-166.18378000000001"/>
    <n v="2.6909099999999997"/>
    <n v="0"/>
    <n v="0"/>
    <n v="0"/>
    <n v="0"/>
    <n v="0"/>
    <n v="0"/>
    <s v="Salud"/>
    <s v="Accidentes y Enfermedades"/>
    <s v="Salud"/>
    <x v="25"/>
    <x v="1"/>
    <n v="1648049.7717000002"/>
    <n v="1376118.0223399999"/>
    <n v="299929338.30901009"/>
    <n v="286204877.29896003"/>
    <n v="288421232.45699012"/>
    <n v="276418493.85822004"/>
    <n v="1908532.17707"/>
    <n v="1664530.9158999999"/>
    <n v="823475.85080999997"/>
    <n v="898451.02107999986"/>
    <n v="1648049.7717000002"/>
    <n v="1376118.0223399999"/>
    <n v="4.6469743117538813E-2"/>
    <m/>
    <m/>
    <m/>
    <n v="5.38145155097563E-2"/>
    <m/>
    <n v="5.38145155097563E-2"/>
    <m/>
    <n v="2.9569964879069555E-4"/>
    <n v="3.0749816594458058E-4"/>
    <m/>
    <m/>
    <m/>
    <m/>
    <m/>
    <n v="0"/>
    <m/>
    <n v="0"/>
    <m/>
    <n v="0"/>
    <m/>
    <n v="3169.9562007258164"/>
    <n v="1.4731375931626247"/>
    <m/>
    <n v="1.5865808313806284E-3"/>
    <n v="3169.9562007258164"/>
    <n v="-6275.7464946802393"/>
    <n v="-7.8618442786654628"/>
    <n v="14.848136875629436"/>
    <s v="Medianas"/>
    <n v="2025"/>
    <n v="1"/>
    <d v="2026-05-08T00:00:00"/>
    <n v="1.0458677359317625"/>
    <s v="35 Salud"/>
    <m/>
    <m/>
    <n v="3169.9562007258164"/>
    <n v="3026.5484997609337"/>
    <n v="2.5388671140858602E-6"/>
    <n v="2.1594370254100457E-7"/>
    <m/>
    <m/>
    <m/>
    <m/>
    <n v="2.3208717421280927E-8"/>
    <m/>
    <x v="25"/>
    <x v="8"/>
  </r>
  <r>
    <n v="2026"/>
    <n v="3"/>
    <n v="704"/>
    <x v="54"/>
    <s v="Salud Individual"/>
    <n v="51"/>
    <s v="031b4af5197ec30a926f48cf40e11a7dbc470048a21e4003b7a3c07c5dab1baa"/>
    <s v="776dae374cac039d62ec9a353119108ad2c4887d941bedca3f0ebe3c3de89ab1"/>
    <x v="8"/>
    <n v="435.18503999999996"/>
    <n v="350.92293999999998"/>
    <n v="1374.3362699999998"/>
    <n v="1522.1395299999999"/>
    <n v="364.77749999999997"/>
    <n v="130.89552999999998"/>
    <n v="863.64406999999983"/>
    <n v="907.72808000000043"/>
    <n v="35255452.915749952"/>
    <n v="34225193.414999902"/>
    <n v="145.54400000000001"/>
    <n v="139.161"/>
    <n v="0"/>
    <n v="0"/>
    <n v="364.77749999999997"/>
    <n v="130.89553000000001"/>
    <n v="354.49069000000003"/>
    <n v="365.57524000000001"/>
    <n v="0"/>
    <n v="0"/>
    <n v="0"/>
    <n v="0"/>
    <n v="0"/>
    <n v="0"/>
    <s v="Salud Individual"/>
    <s v="Accidentes y Enfermedades"/>
    <s v="Salud"/>
    <x v="26"/>
    <x v="1"/>
    <n v="210933.84811000002"/>
    <n v="112639.99425"/>
    <n v="299929338.30901009"/>
    <n v="286204877.29896003"/>
    <n v="288421232.45699012"/>
    <n v="276418493.85822004"/>
    <n v="772824.61253000004"/>
    <n v="652388.54473999992"/>
    <n v="440246.35314000002"/>
    <n v="470383.08709000004"/>
    <n v="210933.84811000002"/>
    <n v="112639.99425"/>
    <n v="5.6310970554539194E-2"/>
    <n v="5.3790481581778127E-2"/>
    <n v="84.262099999999975"/>
    <n v="24.011567895789309"/>
    <n v="0.20631351672542148"/>
    <n v="0.31154381917060509"/>
    <n v="0.20631351672542148"/>
    <n v="0.31154381917060509"/>
    <n v="1.4509585572840465E-4"/>
    <n v="1.5088523001332627E-4"/>
    <n v="1.2261249469674049E-4"/>
    <n v="1.269534954415874E-4"/>
    <m/>
    <m/>
    <m/>
    <n v="0"/>
    <m/>
    <n v="0"/>
    <m/>
    <n v="0"/>
    <m/>
    <n v="178.67834753409841"/>
    <n v="83.821240730150109"/>
    <n v="37.300362865989889"/>
    <n v="8.2857585848984727E-2"/>
    <n v="178.67834753409832"/>
    <n v="-3.0320844486076193"/>
    <n v="102.90185618132874"/>
    <n v="35.80535979406045"/>
    <s v="Medianas"/>
    <n v="2025"/>
    <n v="1"/>
    <d v="2026-05-08T00:00:00"/>
    <n v="1.0458677359317625"/>
    <s v="36 Salud Individual"/>
    <n v="24.011567895789309"/>
    <n v="18.572897542639584"/>
    <n v="178.67834753409838"/>
    <n v="166.45658715709794"/>
    <n v="3.8982232714021709E-6"/>
    <n v="3.1709254047941805E-7"/>
    <m/>
    <m/>
    <m/>
    <m/>
    <n v="4.3086321946959259E-6"/>
    <n v="2.8934159087996116E-7"/>
    <x v="26"/>
    <x v="8"/>
  </r>
  <r>
    <n v="2026"/>
    <n v="3"/>
    <n v="65"/>
    <x v="47"/>
    <s v="Salud Gpo y Col"/>
    <n v="225"/>
    <s v="0e6523810856a138a75dec70a9cf3778a5c70b83ac915f22c33f05db97cb3e68"/>
    <s v="776dae374cac039d62ec9a353119108ad2c4887d941bedca3f0ebe3c3de89ab1"/>
    <x v="8"/>
    <n v="886.89"/>
    <n v="0"/>
    <n v="886.89"/>
    <n v="0"/>
    <n v="13.07429"/>
    <n v="0"/>
    <n v="13.07429"/>
    <n v="0"/>
    <n v="35255452.915749952"/>
    <n v="34225193.414999902"/>
    <n v="145.54400000000001"/>
    <n v="139.161"/>
    <n v="0"/>
    <n v="0"/>
    <n v="13.074290000000001"/>
    <n v="0"/>
    <n v="-168.84045"/>
    <n v="0"/>
    <n v="0"/>
    <n v="0"/>
    <n v="0"/>
    <n v="0"/>
    <n v="0"/>
    <n v="0"/>
    <s v="Salud Gpo y Col"/>
    <s v="Accidentes y Enfermedades"/>
    <s v="Salud"/>
    <x v="27"/>
    <x v="1"/>
    <n v="1648049.7717000002"/>
    <n v="1376118.0223399999"/>
    <n v="299929338.30901009"/>
    <n v="286204877.29896003"/>
    <n v="288421232.45699012"/>
    <n v="276418493.85822004"/>
    <n v="1135707.5645399999"/>
    <n v="1012142.3711599999"/>
    <n v="383229.49767000001"/>
    <n v="428067.93399000005"/>
    <n v="1648049.7717000002"/>
    <n v="1376118.0223399999"/>
    <n v="7.8091405542343159E-2"/>
    <m/>
    <m/>
    <m/>
    <n v="5.38145155097563E-2"/>
    <m/>
    <n v="5.38145155097563E-2"/>
    <m/>
    <n v="2.9569964879069555E-4"/>
    <n v="3.0749816594458058E-4"/>
    <m/>
    <m/>
    <m/>
    <m/>
    <m/>
    <n v="0"/>
    <m/>
    <n v="0"/>
    <m/>
    <n v="0"/>
    <m/>
    <m/>
    <n v="1.4741726707934468"/>
    <m/>
    <n v="3.4116084694655493E-3"/>
    <m/>
    <m/>
    <n v="-7.7435768502156925"/>
    <m/>
    <s v="Medianas"/>
    <n v="2025"/>
    <n v="1"/>
    <d v="2026-05-08T00:00:00"/>
    <n v="1.0458677359317625"/>
    <s v="37 Salud Gpo y Col"/>
    <m/>
    <m/>
    <m/>
    <m/>
    <n v="2.5156108535023028E-6"/>
    <n v="6.0982676195787044E-7"/>
    <m/>
    <m/>
    <m/>
    <m/>
    <m/>
    <m/>
    <x v="27"/>
    <x v="8"/>
  </r>
  <r>
    <n v="2026"/>
    <n v="3"/>
    <n v="22"/>
    <x v="29"/>
    <s v="Daños"/>
    <n v="16"/>
    <s v="b17ef6d19c7a5b1ee83b907c595526dcb1eb06db8227d650d5dda0a9f4ce8cd9"/>
    <s v="776dae374cac039d62ec9a353119108ad2c4887d941bedca3f0ebe3c3de89ab1"/>
    <x v="8"/>
    <n v="5194306.7446499998"/>
    <n v="5656389.3873800002"/>
    <n v="18299553.308389999"/>
    <n v="19619203.677370001"/>
    <n v="2832197.5389900012"/>
    <n v="2962212.3809999982"/>
    <n v="12682590.358840002"/>
    <n v="10722400.7696"/>
    <n v="35255452.915749952"/>
    <n v="34225193.414999902"/>
    <n v="145.54400000000001"/>
    <n v="139.161"/>
    <n v="0"/>
    <n v="0"/>
    <n v="1714839.8970299999"/>
    <n v="1305081.05803"/>
    <n v="2591340.93108"/>
    <n v="2170971.5818099999"/>
    <n v="0"/>
    <n v="0"/>
    <n v="0"/>
    <n v="0"/>
    <n v="0"/>
    <n v="0"/>
    <s v="Daños"/>
    <s v="Totales"/>
    <s v="Daños Total"/>
    <x v="28"/>
    <x v="1"/>
    <n v="9423494.2927800007"/>
    <n v="9409393.7623899989"/>
    <n v="299929338.30901009"/>
    <n v="286204877.29896003"/>
    <n v="288421232.45699012"/>
    <n v="276418493.85822004"/>
    <n v="105175449.15441999"/>
    <n v="104220262.77622002"/>
    <n v="43859178.209959999"/>
    <n v="37967067.789159983"/>
    <n v="5194306.7446499998"/>
    <n v="5656389.3873800002"/>
    <n v="4.9387065008143205"/>
    <n v="5.4273413218361419"/>
    <n v="-462082.64273000043"/>
    <n v="-8.1692155734708667"/>
    <n v="100"/>
    <n v="100"/>
    <n v="55.120813821999363"/>
    <n v="60.114280794465017"/>
    <n v="1.731843498183705"/>
    <n v="1.8009446462734273"/>
    <n v="1.9763427656306238"/>
    <n v="2.0463136559456339"/>
    <m/>
    <m/>
    <m/>
    <n v="0"/>
    <m/>
    <n v="0"/>
    <m/>
    <n v="0"/>
    <m/>
    <n v="-4.3891127740849578"/>
    <n v="54.525034392839636"/>
    <n v="52.369315090099796"/>
    <n v="6.4574797216488564"/>
    <n v="31.397194563418516"/>
    <n v="19.363189863569129"/>
    <n v="66.175773186097189"/>
    <n v="60.115068707712759"/>
    <s v="Medianas"/>
    <n v="2025"/>
    <n v="1"/>
    <d v="2026-05-08T00:00:00"/>
    <n v="1.0458677359317625"/>
    <s v="38 Daños Total"/>
    <n v="-8.1692155734708667"/>
    <n v="-12.196560548148879"/>
    <n v="-4.3891127740849543"/>
    <n v="-8.5822385172486388"/>
    <n v="5.190559699267086E-2"/>
    <n v="2.4390821901185628E-3"/>
    <m/>
    <m/>
    <m/>
    <m/>
    <n v="5.5534943369227846E-2"/>
    <n v="2.9456033823710079E-3"/>
    <x v="28"/>
    <x v="8"/>
  </r>
  <r>
    <n v="2026"/>
    <n v="3"/>
    <n v="22"/>
    <x v="29"/>
    <s v="Automoviles"/>
    <n v="16"/>
    <s v="b17ef6d19c7a5b1ee83b907c595526dcb1eb06db8227d650d5dda0a9f4ce8cd9"/>
    <s v="776dae374cac039d62ec9a353119108ad2c4887d941bedca3f0ebe3c3de89ab1"/>
    <x v="8"/>
    <n v="2863833.31244"/>
    <n v="2060936.7257100001"/>
    <n v="9157984.5215499997"/>
    <n v="7120956.5919600008"/>
    <n v="1352579.2782599996"/>
    <n v="1108601.0611199995"/>
    <n v="5277142.0136200041"/>
    <n v="4455569.3274399973"/>
    <n v="35255452.915749952"/>
    <n v="34225193.414999902"/>
    <n v="145.54400000000001"/>
    <n v="139.161"/>
    <n v="0"/>
    <n v="0"/>
    <n v="1352579.2782600001"/>
    <n v="1108601.06112"/>
    <n v="2122798.4096900001"/>
    <n v="1737444.4841700001"/>
    <n v="0"/>
    <n v="0"/>
    <n v="0"/>
    <n v="0"/>
    <n v="0"/>
    <n v="0"/>
    <s v="Automoviles"/>
    <s v="Totales"/>
    <s v="Automoviles Total"/>
    <x v="29"/>
    <x v="1"/>
    <n v="9423494.2927800007"/>
    <n v="9409393.7623899989"/>
    <n v="299929338.30901009"/>
    <n v="286204877.29896003"/>
    <n v="288421232.45699012"/>
    <n v="276418493.85822004"/>
    <n v="60758952.16269999"/>
    <n v="56224792.599020004"/>
    <n v="32544347.684180006"/>
    <n v="28276347.340569999"/>
    <n v="2863833.31244"/>
    <n v="2060936.7257100001"/>
    <n v="4.7134343343697616"/>
    <n v="3.6655301521662209"/>
    <n v="802896.58672999986"/>
    <n v="38.957847502736854"/>
    <n v="100"/>
    <n v="100"/>
    <n v="30.390354400004078"/>
    <n v="21.902970348076064"/>
    <n v="0.95483600523582679"/>
    <n v="0.99293428852089105"/>
    <n v="0.72009140625413404"/>
    <n v="0.74558568674029868"/>
    <m/>
    <m/>
    <m/>
    <n v="0"/>
    <m/>
    <n v="0"/>
    <m/>
    <n v="0"/>
    <m/>
    <n v="22.007756053698291"/>
    <n v="47.229678919671322"/>
    <n v="53.791125525121707"/>
    <n v="4.1561111975137113"/>
    <n v="22.007756053698269"/>
    <n v="22.179351860217199"/>
    <n v="63.716802880850189"/>
    <n v="63.80641633275512"/>
    <s v="Medianas"/>
    <n v="2025"/>
    <n v="1"/>
    <d v="2026-05-08T00:00:00"/>
    <n v="1.0458677359317625"/>
    <s v="39 Automoviles Total"/>
    <n v="38.957847502736854"/>
    <n v="32.863690817404795"/>
    <n v="22.007756053698284"/>
    <n v="16.656965180211529"/>
    <n v="2.5976079625001158E-2"/>
    <n v="2.2216463224415716E-3"/>
    <m/>
    <m/>
    <m/>
    <m/>
    <n v="2.0156879329683422E-2"/>
    <n v="1.3436111296439718E-3"/>
    <x v="29"/>
    <x v="8"/>
  </r>
  <r>
    <n v="2026"/>
    <n v="3"/>
    <n v="22"/>
    <x v="29"/>
    <s v="Automoviles Residentes"/>
    <n v="16"/>
    <s v="b17ef6d19c7a5b1ee83b907c595526dcb1eb06db8227d650d5dda0a9f4ce8cd9"/>
    <s v="776dae374cac039d62ec9a353119108ad2c4887d941bedca3f0ebe3c3de89ab1"/>
    <x v="8"/>
    <n v="2022702.4398399999"/>
    <n v="1318128.76036"/>
    <n v="6428661.1238100007"/>
    <n v="4658718.5817999998"/>
    <n v="966771.18487999926"/>
    <n v="675068.1972500002"/>
    <n v="3524596.9013400008"/>
    <n v="2807594.667630001"/>
    <n v="35255452.915749952"/>
    <n v="34225193.414999902"/>
    <n v="145.54400000000001"/>
    <n v="139.161"/>
    <n v="0"/>
    <n v="0"/>
    <n v="966771.18487999996"/>
    <n v="675068.19724999997"/>
    <n v="1451050.1922200001"/>
    <n v="1105479.6673699999"/>
    <n v="0"/>
    <n v="0"/>
    <n v="0"/>
    <n v="0"/>
    <n v="0"/>
    <n v="0"/>
    <s v="Automoviles Residentes"/>
    <s v="Automóviles"/>
    <s v="Automóviles"/>
    <x v="30"/>
    <x v="1"/>
    <n v="9423494.2927800007"/>
    <n v="9409393.7623899989"/>
    <n v="299929338.30901009"/>
    <n v="286204877.29896003"/>
    <n v="288421232.45699012"/>
    <n v="276418493.85822004"/>
    <n v="37930526.874799997"/>
    <n v="33933542.557379998"/>
    <n v="20392182.848360002"/>
    <n v="17354647.463510003"/>
    <n v="2863833.31244"/>
    <n v="2060936.7257100001"/>
    <n v="5.3326505231959436"/>
    <n v="3.8844419445187817"/>
    <n v="704573.67947999993"/>
    <n v="53.452568570582649"/>
    <n v="70.62919587720863"/>
    <n v="63.957750081138464"/>
    <n v="21.464462936956771"/>
    <n v="14.008647035568353"/>
    <n v="0.67439299244412609"/>
    <n v="0.70130150357138799"/>
    <n v="0.46055426196777449"/>
    <n v="0.47685983016610017"/>
    <m/>
    <m/>
    <m/>
    <n v="0"/>
    <m/>
    <n v="0"/>
    <m/>
    <n v="0"/>
    <m/>
    <n v="43.210891702245569"/>
    <n v="47.796016153343487"/>
    <n v="51.214131543994931"/>
    <n v="4.7408911153312348"/>
    <n v="43.210891702245725"/>
    <n v="31.259781165594159"/>
    <n v="66.625619848539571"/>
    <n v="61.065636680231869"/>
    <s v="Medianas"/>
    <n v="2025"/>
    <n v="1"/>
    <d v="2026-05-08T00:00:00"/>
    <n v="1.0458677359317625"/>
    <s v="41 Automoviles Residentes"/>
    <n v="53.452568570582649"/>
    <n v="46.722729173657804"/>
    <n v="43.210891702245561"/>
    <n v="36.930212857803788"/>
    <n v="1.8234515775964043E-2"/>
    <n v="2.8437161602541971E-3"/>
    <m/>
    <m/>
    <m/>
    <m/>
    <n v="1.3187164824220566E-2"/>
    <n v="1.5088889220336852E-3"/>
    <x v="30"/>
    <x v="8"/>
  </r>
  <r>
    <n v="2026"/>
    <n v="3"/>
    <n v="89"/>
    <x v="39"/>
    <s v="Camiones"/>
    <n v="61"/>
    <s v="d029fa3a95e174a19934857f535eb9427d967218a36ea014b70ad704bc6c8d1c"/>
    <s v="776dae374cac039d62ec9a353119108ad2c4887d941bedca3f0ebe3c3de89ab1"/>
    <x v="8"/>
    <n v="793265.11274999997"/>
    <n v="559878.52541999996"/>
    <n v="2413914.9256799999"/>
    <n v="1869603.7576299999"/>
    <n v="342800.25520000001"/>
    <n v="249036.08856999999"/>
    <n v="1241465.28996"/>
    <n v="1038115.3711100003"/>
    <n v="35255452.915749952"/>
    <n v="34225193.414999902"/>
    <n v="145.54400000000001"/>
    <n v="139.161"/>
    <n v="0"/>
    <n v="0"/>
    <n v="255012.43877000001"/>
    <n v="188895.07306"/>
    <n v="495116.46979"/>
    <n v="328729.94293999998"/>
    <n v="0"/>
    <n v="0"/>
    <n v="0"/>
    <n v="0"/>
    <n v="0"/>
    <n v="0"/>
    <s v="Camiones"/>
    <s v="Automóviles"/>
    <s v="Automóviles"/>
    <x v="31"/>
    <x v="1"/>
    <n v="1660435.4207000001"/>
    <n v="1155771.3412000001"/>
    <n v="299929338.30901009"/>
    <n v="286204877.29896003"/>
    <n v="288421232.45699012"/>
    <n v="276418493.85822004"/>
    <n v="20449043.115749996"/>
    <n v="19016630.142860003"/>
    <n v="11014921.149049997"/>
    <n v="9861427.71428"/>
    <n v="1660435.4207000001"/>
    <n v="1155771.3412000001"/>
    <n v="3.8792285206686352"/>
    <n v="2.9441521511118642"/>
    <n v="233386.58733000001"/>
    <n v="41.685218620400221"/>
    <n v="47.774523649680887"/>
    <n v="48.441980300246598"/>
    <n v="47.774523649680887"/>
    <n v="48.441980300246598"/>
    <n v="0.26448400053905952"/>
    <n v="0.27503700264795622"/>
    <n v="0.19562158783030439"/>
    <n v="0.20254741917057534"/>
    <m/>
    <m/>
    <m/>
    <n v="0"/>
    <m/>
    <n v="0"/>
    <m/>
    <n v="0"/>
    <m/>
    <n v="37.650834932562162"/>
    <n v="43.213832259888456"/>
    <n v="44.480378736295059"/>
    <n v="3.1121444317335443"/>
    <n v="35.00216529681466"/>
    <n v="50.614959307302598"/>
    <n v="51.505545529148257"/>
    <n v="57.462083122278052"/>
    <s v="Medianas"/>
    <n v="2025"/>
    <n v="1"/>
    <d v="2026-05-08T00:00:00"/>
    <n v="1.0458677359317625"/>
    <s v="42 Camiones"/>
    <n v="41.685218620400221"/>
    <n v="35.47144992877422"/>
    <n v="37.650834932562169"/>
    <n v="31.613998791089188"/>
    <n v="6.8469264356028521E-3"/>
    <n v="1.5048413915568967E-3"/>
    <m/>
    <m/>
    <m/>
    <m/>
    <n v="5.2921790563110176E-3"/>
    <n v="8.668031888896617E-4"/>
    <x v="31"/>
    <x v="8"/>
  </r>
  <r>
    <n v="2026"/>
    <n v="3"/>
    <n v="81"/>
    <x v="55"/>
    <s v="Automoviles Turistas"/>
    <n v="53"/>
    <s v="2858dcd1057d3eae7f7d5f782167e24b61153c01551450a628cee722509f6529"/>
    <s v="776dae374cac039d62ec9a353119108ad2c4887d941bedca3f0ebe3c3de89ab1"/>
    <x v="8"/>
    <n v="6781.54043"/>
    <n v="8877.754570000001"/>
    <n v="46985.583469999998"/>
    <n v="57587.872170000002"/>
    <n v="4316.9715499999993"/>
    <n v="5552.9252200000001"/>
    <n v="10004.777939999998"/>
    <n v="19386.304090000001"/>
    <n v="35255452.915749952"/>
    <n v="34225193.414999902"/>
    <n v="145.54400000000001"/>
    <n v="139.161"/>
    <n v="0"/>
    <n v="0"/>
    <n v="4316.9715500000002"/>
    <n v="5552.9252200000001"/>
    <n v="9470.6888500000005"/>
    <n v="11600.173070000001"/>
    <n v="0"/>
    <n v="0"/>
    <n v="0"/>
    <n v="0"/>
    <n v="0"/>
    <n v="0"/>
    <s v="Automoviles Turistas"/>
    <s v="Automóviles"/>
    <s v="Automóviles"/>
    <x v="32"/>
    <x v="1"/>
    <n v="478919.76442000002"/>
    <n v="477689.46314999997"/>
    <n v="299929338.30901009"/>
    <n v="286204877.29896003"/>
    <n v="288421232.45699012"/>
    <n v="276418493.85822004"/>
    <n v="664166.66367999988"/>
    <n v="632124.19282999996"/>
    <n v="297526.76684"/>
    <n v="352424.85213000001"/>
    <n v="261546.26329"/>
    <n v="260388.27383000002"/>
    <n v="1.0210600442402502"/>
    <n v="1.4044320199571187"/>
    <n v="-2096.214140000001"/>
    <n v="-23.611985705074535"/>
    <n v="2.5928645833799173"/>
    <n v="3.4094294798374944"/>
    <n v="1.4160076350602995"/>
    <n v="1.8584782070464645"/>
    <n v="2.2610460411222389E-3"/>
    <n v="2.3512625517302286E-3"/>
    <n v="3.1018879390816933E-3"/>
    <n v="3.2117078875893009E-3"/>
    <m/>
    <m/>
    <m/>
    <n v="0"/>
    <m/>
    <n v="0"/>
    <m/>
    <n v="0"/>
    <m/>
    <n v="-22.257704201534356"/>
    <n v="63.657683598002222"/>
    <n v="62.548757979462813"/>
    <n v="1.4509523280376058"/>
    <n v="-22.257704201534334"/>
    <n v="-18.357348697729392"/>
    <n v="45.582445146004346"/>
    <n v="47.869330797837826"/>
    <s v="Medianas"/>
    <n v="2025"/>
    <n v="1"/>
    <d v="2026-05-08T00:00:00"/>
    <n v="1.0458677359317625"/>
    <s v="43 Automoviles Turistas"/>
    <n v="-23.611985705074535"/>
    <n v="-26.962070182926663"/>
    <n v="-22.257704201534352"/>
    <n v="-25.667182256841386"/>
    <n v="1.3327181920561786E-4"/>
    <n v="1.0425636139439018E-4"/>
    <m/>
    <m/>
    <m/>
    <m/>
    <n v="1.6301065386278716E-4"/>
    <n v="1.9724292986808326E-4"/>
    <x v="32"/>
    <x v="8"/>
  </r>
  <r>
    <n v="2026"/>
    <n v="3"/>
    <n v="23"/>
    <x v="28"/>
    <s v="Otros Automoviles y Obligatorios"/>
    <n v="17"/>
    <s v="4523540f1504cd17100c4835e85b7eefd49911580f8efff0599a8f283be6b9e3"/>
    <s v="776dae374cac039d62ec9a353119108ad2c4887d941bedca3f0ebe3c3de89ab1"/>
    <x v="8"/>
    <n v="21249.489079999999"/>
    <n v="45195.969529999995"/>
    <n v="91910.129950000002"/>
    <n v="108672.32315999999"/>
    <n v="9878.5300300000017"/>
    <n v="9924.7866099999974"/>
    <n v="41247.876669999998"/>
    <n v="32865.802520000012"/>
    <n v="35255452.915749952"/>
    <n v="34225193.414999902"/>
    <n v="145.54400000000001"/>
    <n v="139.161"/>
    <n v="0"/>
    <n v="0"/>
    <n v="9878.5300299999981"/>
    <n v="9924.7866099999992"/>
    <n v="24175.14733"/>
    <n v="31289.2752"/>
    <n v="0"/>
    <n v="0"/>
    <n v="0"/>
    <n v="0"/>
    <n v="0"/>
    <n v="0"/>
    <s v="Otros Automoviles y Obligatorios"/>
    <s v="Automóviles"/>
    <s v="Automóviles"/>
    <x v="33"/>
    <x v="1"/>
    <n v="6886205.7375499997"/>
    <n v="7196469.1106400006"/>
    <n v="299929338.30901009"/>
    <n v="286204877.29896003"/>
    <n v="288421232.45699012"/>
    <n v="276418493.85822004"/>
    <n v="1715215.5084700002"/>
    <n v="2642495.7059500003"/>
    <n v="839716.91993000079"/>
    <n v="707847.31065"/>
    <n v="1461239.0445399999"/>
    <n v="1431801.6990199999"/>
    <n v="1.2388815851458155"/>
    <n v="1.7103516735423283"/>
    <n v="-23946.480449999995"/>
    <n v="-52.983663585543617"/>
    <n v="1.4542103264623187"/>
    <n v="3.1565802415889355"/>
    <n v="0.30858051429001049"/>
    <n v="0.62802978565109968"/>
    <n v="7.0848317806466643E-3"/>
    <n v="7.3675189926139572E-3"/>
    <n v="1.5791474260164265E-2"/>
    <n v="1.6350559218798799E-2"/>
    <m/>
    <m/>
    <m/>
    <n v="0"/>
    <m/>
    <n v="0"/>
    <m/>
    <n v="0"/>
    <m/>
    <n v="-0.46607128009572563"/>
    <n v="46.488317873476149"/>
    <n v="21.959450617409949"/>
    <n v="1.1764119306805776"/>
    <n v="-0.46607128009577004"/>
    <n v="-22.736633637330151"/>
    <n v="40.862336411663961"/>
    <n v="31.719451941795057"/>
    <s v="Medianas"/>
    <n v="2025"/>
    <n v="1"/>
    <d v="2026-05-08T00:00:00"/>
    <n v="1.0458677359317625"/>
    <s v="44 Otros Automoviles y Obligatorios"/>
    <n v="-52.983663585543617"/>
    <n v="-55.045619250727171"/>
    <n v="-0.46607128009572069"/>
    <n v="-4.8312465330717966"/>
    <n v="2.6069762929904175E-4"/>
    <n v="1.5348275820134086E-4"/>
    <m/>
    <m/>
    <m/>
    <m/>
    <n v="3.0761245011459341E-4"/>
    <n v="2.9253028471890437E-4"/>
    <x v="33"/>
    <x v="8"/>
  </r>
  <r>
    <n v="2026"/>
    <n v="3"/>
    <n v="79"/>
    <x v="1"/>
    <s v="Daños Sin Autos"/>
    <n v="51"/>
    <s v="031b4af5197ec30a926f48cf40e11a7dbc470048a21e4003b7a3c07c5dab1baa"/>
    <s v="776dae374cac039d62ec9a353119108ad2c4887d941bedca3f0ebe3c3de89ab1"/>
    <x v="8"/>
    <n v="2207649.3247499997"/>
    <n v="2044625.5985999999"/>
    <n v="7744406.2848100001"/>
    <n v="6811800.3122900007"/>
    <n v="146122.65381000002"/>
    <n v="159560.18761999998"/>
    <n v="1057508.5939000002"/>
    <n v="756744.11378999997"/>
    <n v="35255452.915749952"/>
    <n v="34225193.414999902"/>
    <n v="145.54400000000001"/>
    <n v="139.161"/>
    <n v="0"/>
    <n v="0"/>
    <n v="147267.00555999999"/>
    <n v="179682.12336000003"/>
    <n v="1977402.6450699999"/>
    <n v="1708814.7243299999"/>
    <n v="0"/>
    <n v="0"/>
    <n v="0"/>
    <n v="0"/>
    <n v="0"/>
    <n v="0"/>
    <s v="Daños Sin Autos"/>
    <s v="Totales"/>
    <s v="Daños Sin Autos Total"/>
    <x v="34"/>
    <x v="1"/>
    <n v="29465273.395770002"/>
    <n v="25064503.866439998"/>
    <n v="299929338.30901009"/>
    <n v="286204877.29896003"/>
    <n v="288421232.45699012"/>
    <n v="276418493.85822004"/>
    <n v="44416496.991719998"/>
    <n v="47995470.177200004"/>
    <n v="11314830.52578"/>
    <n v="9690720.4485899974"/>
    <n v="5754955.7831499996"/>
    <n v="5171625.3189700004"/>
    <n v="4.9703364161328247"/>
    <n v="4.2600386891746469"/>
    <n v="163023.72614999977"/>
    <n v="7.9732801086724869"/>
    <n v="38.36083903917735"/>
    <n v="39.535454958427167"/>
    <n v="7.49237685697811"/>
    <n v="8.1574548991478029"/>
    <n v="0.73605647823472031"/>
    <n v="0.76542538354183354"/>
    <n v="0.71439229753735201"/>
    <n v="0.73968480547785798"/>
    <m/>
    <m/>
    <m/>
    <n v="0"/>
    <m/>
    <n v="0"/>
    <m/>
    <n v="0"/>
    <m/>
    <n v="-8.4216081783521588"/>
    <n v="6.6189250336009477"/>
    <n v="7.803882907914991"/>
    <n v="1.2914259164295074"/>
    <n v="-18.040257535834602"/>
    <n v="15.717790636741459"/>
    <n v="7.4474971461761523"/>
    <n v="10.515014928283149"/>
    <s v="Medianas"/>
    <n v="2025"/>
    <n v="1"/>
    <d v="2026-05-08T00:00:00"/>
    <n v="1.0458677359317625"/>
    <s v="46 Daños Sin Autos Total"/>
    <n v="7.9732801086724869"/>
    <n v="3.2379873660403318"/>
    <n v="-8.421608178352157"/>
    <n v="-12.437884184216909"/>
    <n v="2.1966548843711717E-2"/>
    <n v="2.4704244089536094E-3"/>
    <m/>
    <m/>
    <m/>
    <m/>
    <n v="1.9281768557296755E-2"/>
    <n v="1.8147929633264847E-3"/>
    <x v="34"/>
    <x v="8"/>
  </r>
  <r>
    <n v="2026"/>
    <n v="3"/>
    <n v="48"/>
    <x v="14"/>
    <s v="Responsabilidad Civil y Riesgos Profesionales"/>
    <n v="36"/>
    <s v="76a50887d8f1c2e9301755428990ad81479ee21c25b43215cf524541e0503269"/>
    <s v="776dae374cac039d62ec9a353119108ad2c4887d941bedca3f0ebe3c3de89ab1"/>
    <x v="8"/>
    <n v="313753.94885000004"/>
    <n v="323776.96694000001"/>
    <n v="1320756.6893100003"/>
    <n v="1125380.4982099999"/>
    <n v="171583.52461999998"/>
    <n v="121845.64861000002"/>
    <n v="566401.06011000008"/>
    <n v="313935.78583999991"/>
    <n v="35255452.915749952"/>
    <n v="34225193.414999902"/>
    <n v="145.54400000000001"/>
    <n v="139.161"/>
    <n v="0"/>
    <n v="0"/>
    <n v="90443.994839999999"/>
    <n v="15107.42409"/>
    <n v="211816.19644"/>
    <n v="194509.42333000002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9464505.3893"/>
    <n v="18106734.740540002"/>
    <n v="299929338.30901009"/>
    <n v="286204877.29896003"/>
    <n v="288421232.45699012"/>
    <n v="276418493.85822004"/>
    <n v="6482889.0618800009"/>
    <n v="6624791.841479999"/>
    <n v="3138672.4045500001"/>
    <n v="1702809.9258199998"/>
    <n v="313753.94885000004"/>
    <n v="323776.96694000001"/>
    <n v="4.8397241701219729"/>
    <n v="4.8873530623668202"/>
    <n v="-10023.018089999969"/>
    <n v="-3.0956550692061269"/>
    <n v="100"/>
    <n v="100"/>
    <n v="1.6119287008570813"/>
    <n v="1.7881576749179457"/>
    <n v="0.10460928918088926"/>
    <n v="0.10878323560897604"/>
    <n v="0.11312769020417268"/>
    <n v="0.11713288876614421"/>
    <m/>
    <m/>
    <m/>
    <n v="0"/>
    <m/>
    <n v="0"/>
    <m/>
    <n v="0"/>
    <m/>
    <n v="40.820395785490462"/>
    <n v="54.687287681606492"/>
    <n v="37.632586950689287"/>
    <n v="5.4667548091754536"/>
    <n v="498.67250896774158"/>
    <n v="8.8976527788259041"/>
    <n v="42.699281905772288"/>
    <n v="7.7669368565085435"/>
    <s v="Medianas"/>
    <n v="2025"/>
    <n v="1"/>
    <d v="2026-05-08T00:00:00"/>
    <n v="1.0458677359317625"/>
    <s v="46 Responsabilidad Civil y Riesgos Profesionales"/>
    <n v="-3.0956550692061269"/>
    <n v="-7.3455068919762789"/>
    <n v="40.820395785490462"/>
    <n v="34.644554896832823"/>
    <n v="3.7462479703954336E-3"/>
    <n v="2.3422930042862819E-3"/>
    <m/>
    <m/>
    <m/>
    <m/>
    <n v="3.1855493864419555E-3"/>
    <n v="2.3886219956226334E-3"/>
    <x v="35"/>
    <x v="8"/>
  </r>
  <r>
    <n v="2026"/>
    <n v="3"/>
    <n v="37"/>
    <x v="27"/>
    <s v="RC General"/>
    <n v="25"/>
    <s v="b7a56873cd771f2c446d369b649430b65a756ba278ff97ec81bb6f55b2e73569"/>
    <s v="776dae374cac039d62ec9a353119108ad2c4887d941bedca3f0ebe3c3de89ab1"/>
    <x v="8"/>
    <n v="205067.66222"/>
    <n v="189637.50016999998"/>
    <n v="781299.74503000011"/>
    <n v="774868.08710999996"/>
    <n v="67147.579169999997"/>
    <n v="97033.725379999989"/>
    <n v="395805.45413999999"/>
    <n v="379647.54495000001"/>
    <n v="35255452.915749952"/>
    <n v="34225193.414999902"/>
    <n v="145.54400000000001"/>
    <n v="139.161"/>
    <n v="0"/>
    <n v="0"/>
    <n v="32751.815409999999"/>
    <n v="78968.405379999997"/>
    <n v="113051.39177"/>
    <n v="108196.7527"/>
    <n v="0"/>
    <n v="0"/>
    <n v="0"/>
    <n v="0"/>
    <n v="0"/>
    <n v="0"/>
    <s v="RC General"/>
    <s v="Daños Sin Autos"/>
    <s v="Responsabilidad Civil y Riesgos Profesionales"/>
    <x v="36"/>
    <x v="1"/>
    <n v="4160869.2469200003"/>
    <n v="3594603.0314199999"/>
    <n v="299929338.30901009"/>
    <n v="286204877.29896003"/>
    <n v="288421232.45699012"/>
    <n v="276418493.85822004"/>
    <n v="4191040.9426000006"/>
    <n v="5155326.3222199995"/>
    <n v="2776304.65221"/>
    <n v="1116237.2139900001"/>
    <n v="272688.22531000001"/>
    <n v="234502.31262000001"/>
    <n v="4.8930006895323235"/>
    <n v="3.678477138346071"/>
    <n v="15430.162050000014"/>
    <n v="8.1366618080114463"/>
    <n v="75.202243143015451"/>
    <n v="80.868072494150042"/>
    <n v="4.9284812872165409"/>
    <n v="5.2756173216458402"/>
    <n v="6.8371991675160379E-2"/>
    <n v="7.1100057534973615E-2"/>
    <n v="6.6259353075912478E-2"/>
    <n v="6.8605214333910813E-2"/>
    <m/>
    <m/>
    <m/>
    <n v="0"/>
    <m/>
    <n v="0"/>
    <m/>
    <n v="0"/>
    <m/>
    <n v="-30.79975141937603"/>
    <n v="32.744109160401393"/>
    <n v="51.16800490040967"/>
    <n v="2.4185954922687984"/>
    <n v="-58.525418802118899"/>
    <n v="4.4868620812129167"/>
    <n v="28.970731715212032"/>
    <n v="72.98592925330928"/>
    <s v="Medianas"/>
    <n v="2025"/>
    <n v="1"/>
    <d v="2026-05-08T00:00:00"/>
    <n v="1.0458677359317625"/>
    <s v="47 RC General"/>
    <n v="8.1366618080114463"/>
    <n v="3.3942037724995795"/>
    <n v="-30.799751419376037"/>
    <n v="-33.834608140986845"/>
    <n v="2.2161103614157904E-3"/>
    <n v="2.3941455747763796E-3"/>
    <m/>
    <m/>
    <m/>
    <m/>
    <n v="2.1933742084502546E-3"/>
    <n v="1.3531194057334699E-3"/>
    <x v="36"/>
    <x v="8"/>
  </r>
  <r>
    <n v="2026"/>
    <n v="3"/>
    <n v="94"/>
    <x v="41"/>
    <s v="RC Aviones y Barcos"/>
    <n v="7"/>
    <s v="7902699be42c8a8e46fbbb4501726517e86b22c56a189f7625a6da49081b2451"/>
    <s v="776dae374cac039d62ec9a353119108ad2c4887d941bedca3f0ebe3c3de89ab1"/>
    <x v="8"/>
    <n v="8797.7510000000002"/>
    <n v="19414.872469999998"/>
    <n v="51193.038420000012"/>
    <n v="85489.637969999996"/>
    <n v="633.72929999999985"/>
    <n v="4386.7300099999975"/>
    <n v="-611.61476000000096"/>
    <n v="1962.8098100000009"/>
    <n v="35255452.915749952"/>
    <n v="34225193.414999902"/>
    <n v="145.54400000000001"/>
    <n v="139.161"/>
    <n v="0"/>
    <n v="0"/>
    <n v="439.19684999999998"/>
    <n v="-551.44398999999999"/>
    <n v="1837.5336399999999"/>
    <n v="316.79252000000002"/>
    <n v="0"/>
    <n v="0"/>
    <n v="0"/>
    <n v="0"/>
    <n v="0"/>
    <n v="0"/>
    <s v="RC Aviones y Barcos"/>
    <s v="Daños Sin Autos"/>
    <s v="Responsabilidad Civil y Riesgos Profesionales"/>
    <x v="37"/>
    <x v="1"/>
    <n v="1808477.90475"/>
    <n v="2139089.51168"/>
    <n v="299929338.30901009"/>
    <n v="286204877.29896003"/>
    <n v="288421232.45699012"/>
    <n v="276418493.85822004"/>
    <n v="1338691.44667"/>
    <n v="839803.10813999991"/>
    <n v="83423.509590000016"/>
    <n v="390730.89138999995"/>
    <n v="155605.85154"/>
    <n v="193933.06408000001"/>
    <n v="0.65719034971684021"/>
    <n v="2.3118362246836823"/>
    <n v="-10617.121469999998"/>
    <n v="-54.685507135860156"/>
    <n v="5.6538689984537323"/>
    <n v="10.011120363668931"/>
    <n v="0.48647268384604242"/>
    <n v="0.90762319033353256"/>
    <n v="2.9332745671368388E-3"/>
    <n v="3.0503132259210274E-3"/>
    <n v="6.7835575176868387E-3"/>
    <n v="7.0237241361854139E-3"/>
    <m/>
    <m/>
    <m/>
    <n v="0"/>
    <m/>
    <n v="0"/>
    <m/>
    <n v="0"/>
    <m/>
    <n v="-85.553492041786257"/>
    <n v="7.2033102550867811"/>
    <n v="22.594688771602307"/>
    <n v="0.7596531278947356"/>
    <n v="-179.64487018890171"/>
    <n v="480.04325354651672"/>
    <n v="23.901431812698679"/>
    <n v="-174.0710260456907"/>
    <s v="Medianas"/>
    <n v="2025"/>
    <n v="1"/>
    <d v="2026-05-08T00:00:00"/>
    <n v="1.0458677359317625"/>
    <s v="48 RC Aviones y Barcos"/>
    <n v="-54.685507135860156"/>
    <n v="-56.672826489126557"/>
    <n v="-85.553492041786257"/>
    <n v="-86.187060311843965"/>
    <n v="1.4520601548457241E-4"/>
    <n v="4.3189915576094279E-5"/>
    <m/>
    <m/>
    <m/>
    <m/>
    <n v="2.4199056604911985E-4"/>
    <n v="5.3445867297597011E-4"/>
    <x v="37"/>
    <x v="8"/>
  </r>
  <r>
    <n v="2026"/>
    <n v="3"/>
    <n v="22"/>
    <x v="29"/>
    <s v="RC Viajero"/>
    <n v="16"/>
    <s v="b17ef6d19c7a5b1ee83b907c595526dcb1eb06db8227d650d5dda0a9f4ce8cd9"/>
    <s v="776dae374cac039d62ec9a353119108ad2c4887d941bedca3f0ebe3c3de89ab1"/>
    <x v="8"/>
    <n v="3725.48342"/>
    <n v="1467.7360000000001"/>
    <n v="8879.0664399999987"/>
    <n v="6857.8298299999997"/>
    <n v="1380.9346299999995"/>
    <n v="1430.9088999999999"/>
    <n v="6838.4503900000009"/>
    <n v="9457.9808900000007"/>
    <n v="35255452.915749952"/>
    <n v="34225193.414999902"/>
    <n v="145.54400000000001"/>
    <n v="139.161"/>
    <n v="0"/>
    <n v="0"/>
    <n v="1380.93463"/>
    <n v="1430.9088999999999"/>
    <n v="2370.47874"/>
    <n v="1556.1569999999999"/>
    <n v="0"/>
    <n v="0"/>
    <n v="0"/>
    <n v="0"/>
    <n v="0"/>
    <n v="0"/>
    <s v="RC Viajero"/>
    <s v="Daños Sin Autos"/>
    <s v="Responsabilidad Civil y Riesgos Profesionales"/>
    <x v="38"/>
    <x v="1"/>
    <n v="9423494.2927800007"/>
    <n v="9409393.7623899989"/>
    <n v="299929338.30901009"/>
    <n v="286204877.29896003"/>
    <n v="288421232.45699012"/>
    <n v="276418493.85822004"/>
    <n v="149899.75170999998"/>
    <n v="99209.677110000004"/>
    <n v="32686.401400000002"/>
    <n v="7650.9299399999982"/>
    <n v="606569.9719"/>
    <n v="726018.65625"/>
    <n v="2.485316604931687"/>
    <n v="1.479428260181342"/>
    <n v="2257.7474199999997"/>
    <n v="153.82517155673773"/>
    <n v="0.61418856728604898"/>
    <n v="0.20216229808488481"/>
    <n v="3.9533991365117649E-2"/>
    <n v="1.5598624492330664E-2"/>
    <n v="1.2421203744202318E-3"/>
    <n v="1.2916814023237872E-3"/>
    <n v="5.1282703979459165E-4"/>
    <n v="5.3098328534878275E-4"/>
    <m/>
    <m/>
    <m/>
    <n v="0"/>
    <m/>
    <n v="0"/>
    <m/>
    <n v="0"/>
    <m/>
    <n v="-3.4924843922628734"/>
    <n v="37.067260119493419"/>
    <n v="97.490890732393282"/>
    <n v="4.2247986038622152"/>
    <n v="-3.4924843922628401"/>
    <n v="52.329022071680441"/>
    <n v="58.25551635194163"/>
    <n v="91.951448343579727"/>
    <s v="Medianas"/>
    <n v="2025"/>
    <n v="1"/>
    <d v="2026-05-08T00:00:00"/>
    <n v="1.0458677359317625"/>
    <s v="49 RC Viajero"/>
    <n v="153.82517155673773"/>
    <n v="142.69337587950847"/>
    <n v="-3.4924843922628748"/>
    <n v="-7.7249328073413812"/>
    <n v="2.5184945038766987E-5"/>
    <n v="6.1767986267491674E-4"/>
    <m/>
    <m/>
    <m/>
    <m/>
    <n v="1.9412061646729642E-5"/>
    <n v="2.1887079770231924E-4"/>
    <x v="38"/>
    <x v="8"/>
  </r>
  <r>
    <n v="2026"/>
    <n v="3"/>
    <n v="103"/>
    <x v="59"/>
    <s v="RC Otros"/>
    <n v="205"/>
    <s v="f8809aff4d69bece79dabe35be0c708b890d7eafb841f121330667b77d2e2590"/>
    <s v="776dae374cac039d62ec9a353119108ad2c4887d941bedca3f0ebe3c3de89ab1"/>
    <x v="8"/>
    <n v="992.69541000000004"/>
    <n v="11680.54292"/>
    <n v="81333.911140000011"/>
    <n v="91720.76642"/>
    <n v="-12.664529999999999"/>
    <n v="-49.150660000000002"/>
    <n v="-50.92877"/>
    <n v="182.13940999999997"/>
    <n v="35255452.915749952"/>
    <n v="34225193.414999902"/>
    <n v="145.54400000000001"/>
    <n v="139.161"/>
    <n v="0"/>
    <n v="0"/>
    <n v="-18.46453"/>
    <n v="-51.451660000000004"/>
    <n v="69.590109999999996"/>
    <n v="139.64864"/>
    <n v="0"/>
    <n v="0"/>
    <n v="0"/>
    <n v="0"/>
    <n v="0"/>
    <n v="0"/>
    <s v="RC Otros"/>
    <s v="Daños Sin Autos"/>
    <s v="Responsabilidad Civil y Riesgos Profesionales"/>
    <x v="39"/>
    <x v="1"/>
    <n v="483327.49163999996"/>
    <n v="1404442.7234499999"/>
    <n v="299929338.30901009"/>
    <n v="286204877.29896003"/>
    <n v="288421232.45699012"/>
    <n v="276418493.85822004"/>
    <n v="803256.92090000003"/>
    <n v="530452.73401000001"/>
    <n v="246257.84135000003"/>
    <n v="188190.89050000001"/>
    <n v="30527.39169"/>
    <n v="158241.12516999998"/>
    <n v="0.12358379793201729"/>
    <n v="2.2019950451946957"/>
    <n v="-10687.84751"/>
    <n v="-91.501290506794348"/>
    <n v="3.251818629251519"/>
    <n v="7.3814837372089448"/>
    <n v="0.20538773961142603"/>
    <n v="0.83168524603886018"/>
    <n v="3.3097642784689823E-4"/>
    <n v="3.4418250055430038E-4"/>
    <n v="4.0811823440027881E-3"/>
    <n v="4.2256734551166311E-3"/>
    <m/>
    <m/>
    <m/>
    <n v="0"/>
    <m/>
    <n v="0"/>
    <m/>
    <n v="0"/>
    <m/>
    <n v="-74.233245291111047"/>
    <n v="-1.2757719913301502"/>
    <n v="-0.4207908856346208"/>
    <n v="-5.1427925829984934E-3"/>
    <n v="-64.112858555000955"/>
    <n v="-50.167713770789327"/>
    <n v="-26.533267442744378"/>
    <n v="-36.843652755945214"/>
    <s v="Medianas"/>
    <n v="2025"/>
    <n v="1"/>
    <d v="2026-05-08T00:00:00"/>
    <n v="1.0458677359317625"/>
    <s v="50 RC Otros"/>
    <n v="-91.501290506794348"/>
    <n v="-91.874011214588094"/>
    <n v="-74.233245291111047"/>
    <n v="-75.36327603993503"/>
    <n v="2.3069881227838392E-4"/>
    <n v="1.5272955111301683E-6"/>
    <m/>
    <m/>
    <m/>
    <m/>
    <n v="2.5962866040237257E-4"/>
    <n v="4.8487821790619895E-4"/>
    <x v="39"/>
    <x v="8"/>
  </r>
  <r>
    <n v="2026"/>
    <n v="3"/>
    <n v="48"/>
    <x v="14"/>
    <s v="Maritimo y Transportes"/>
    <n v="36"/>
    <s v="76a50887d8f1c2e9301755428990ad81479ee21c25b43215cf524541e0503269"/>
    <s v="776dae374cac039d62ec9a353119108ad2c4887d941bedca3f0ebe3c3de89ab1"/>
    <x v="8"/>
    <n v="263832.76848999999"/>
    <n v="368967.16777"/>
    <n v="997472.91103999992"/>
    <n v="1102759.21468"/>
    <n v="104272.41342"/>
    <n v="148608.53824999995"/>
    <n v="1612402.3772000005"/>
    <n v="795099.89194000023"/>
    <n v="35255452.915749952"/>
    <n v="34225193.414999902"/>
    <n v="145.54400000000001"/>
    <n v="139.161"/>
    <n v="0"/>
    <n v="0"/>
    <n v="89593.973660000003"/>
    <n v="79231.425879999995"/>
    <n v="157100.53249000001"/>
    <n v="226695.47166000001"/>
    <n v="0"/>
    <n v="0"/>
    <n v="0"/>
    <n v="0"/>
    <n v="0"/>
    <n v="0"/>
    <s v="Maritimo y Transportes"/>
    <s v="Daños Sin Autos"/>
    <s v="Maritimo y Transportes"/>
    <x v="40"/>
    <x v="1"/>
    <n v="19464505.3893"/>
    <n v="18106734.740540002"/>
    <n v="299929338.30901009"/>
    <n v="286204877.29896003"/>
    <n v="288421232.45699012"/>
    <n v="276418493.85822004"/>
    <n v="5553467.0168199996"/>
    <n v="5878639.8858999992"/>
    <n v="1842826.2323599998"/>
    <n v="-3640818.3417299963"/>
    <n v="263832.76848999999"/>
    <n v="368967.16777"/>
    <n v="4.7507758251002397"/>
    <n v="6.2764036398108516"/>
    <n v="-105134.39928000001"/>
    <n v="-28.494242432306816"/>
    <n v="100"/>
    <n v="100"/>
    <n v="1.355455806418969"/>
    <n v="2.0377344289685895"/>
    <n v="8.7964975343018739E-2"/>
    <n v="9.1474807954488299E-2"/>
    <n v="0.12891714888023703"/>
    <n v="0.13348136104064362"/>
    <m/>
    <m/>
    <m/>
    <n v="0"/>
    <m/>
    <n v="0"/>
    <m/>
    <n v="0"/>
    <m/>
    <n v="-29.83417060156701"/>
    <n v="39.522161715083627"/>
    <n v="40.276900285782837"/>
    <n v="5.6582878835224966"/>
    <n v="13.078835405151757"/>
    <n v="-30.699748283626562"/>
    <n v="57.029707181739163"/>
    <n v="34.95059927744478"/>
    <s v="Medianas"/>
    <n v="2025"/>
    <n v="1"/>
    <d v="2026-05-08T00:00:00"/>
    <n v="1.0458677359317625"/>
    <s v="51 Maritimo y Transportes"/>
    <n v="-28.494242432306816"/>
    <n v="-31.630209909870892"/>
    <n v="-29.83417060156701"/>
    <n v="-32.911373983707101"/>
    <n v="2.8292727182477658E-3"/>
    <n v="2.2569870940356862E-3"/>
    <m/>
    <m/>
    <m/>
    <m/>
    <n v="3.1215166295351674E-3"/>
    <n v="3.9393242649830903E-3"/>
    <x v="40"/>
    <x v="8"/>
  </r>
  <r>
    <n v="2026"/>
    <n v="3"/>
    <n v="80"/>
    <x v="51"/>
    <s v="MyT Carga"/>
    <n v="52"/>
    <s v="41cfc0d1f2d127b04555b7246d84019b4d27710a3f3aff6e7764375b1e06e05d"/>
    <s v="776dae374cac039d62ec9a353119108ad2c4887d941bedca3f0ebe3c3de89ab1"/>
    <x v="8"/>
    <n v="188315.00362"/>
    <n v="128327.98754"/>
    <n v="706968.91755999997"/>
    <n v="501208.98728"/>
    <n v="65684.187490000011"/>
    <n v="64826.371200000023"/>
    <n v="311359.33063999994"/>
    <n v="316349.01967999997"/>
    <n v="35255452.915749952"/>
    <n v="34225193.414999902"/>
    <n v="145.54400000000001"/>
    <n v="139.161"/>
    <n v="336.84219999999999"/>
    <n v="850.78055000000006"/>
    <n v="26358.718280000001"/>
    <n v="6073.8202099999999"/>
    <n v="22321.452430000001"/>
    <n v="21943.31653"/>
    <n v="0"/>
    <n v="0"/>
    <n v="0"/>
    <n v="0"/>
    <n v="0"/>
    <n v="0"/>
    <s v="MyT Carga"/>
    <s v="Daños Sin Autos"/>
    <s v="Maritimo y Transportes"/>
    <x v="41"/>
    <x v="1"/>
    <n v="452100.89414999995"/>
    <n v="377875.53304000001"/>
    <n v="299929338.30901009"/>
    <n v="286204877.29896003"/>
    <n v="288421232.45699012"/>
    <n v="276418493.85822004"/>
    <n v="4253228.7956100004"/>
    <n v="4504728.8811800005"/>
    <n v="1360448.89381"/>
    <n v="1468645.7502600003"/>
    <n v="188315.00362"/>
    <n v="128327.98754"/>
    <n v="4.4275775574163951"/>
    <n v="2.8487394230567959"/>
    <n v="59987.016080000001"/>
    <n v="46.745076604043192"/>
    <n v="100"/>
    <n v="100"/>
    <n v="41.653313686550696"/>
    <n v="33.960385449569671"/>
    <n v="6.2786456530632404E-2"/>
    <n v="6.529165762721087E-2"/>
    <n v="4.4837805963017494E-2"/>
    <n v="4.6425253878208929E-2"/>
    <m/>
    <m/>
    <m/>
    <n v="0"/>
    <m/>
    <n v="0"/>
    <m/>
    <n v="0"/>
    <m/>
    <n v="1.3232520564100181"/>
    <n v="34.879954452563872"/>
    <n v="50.516159758052439"/>
    <n v="4.8281260537504211"/>
    <n v="333.97264602272446"/>
    <n v="1.7232395088637942"/>
    <n v="118.08693167552985"/>
    <n v="27.679590738693133"/>
    <s v="Medianas"/>
    <n v="2025"/>
    <n v="1"/>
    <d v="2026-05-08T00:00:00"/>
    <n v="1.0458677359317625"/>
    <s v="52 MyT Carga"/>
    <n v="46.745076604043192"/>
    <n v="40.309402004172298"/>
    <n v="1.3232520564100119"/>
    <n v="-3.1203960354114724"/>
    <n v="2.0052753803771728E-3"/>
    <n v="1.9603443026937331E-3"/>
    <m/>
    <m/>
    <m/>
    <m/>
    <n v="1.4187432467939051E-3"/>
    <n v="8.115316300477967E-4"/>
    <x v="41"/>
    <x v="8"/>
  </r>
  <r>
    <n v="2026"/>
    <n v="3"/>
    <n v="48"/>
    <x v="14"/>
    <s v="MyT Cascos"/>
    <n v="36"/>
    <s v="76a50887d8f1c2e9301755428990ad81479ee21c25b43215cf524541e0503269"/>
    <s v="776dae374cac039d62ec9a353119108ad2c4887d941bedca3f0ebe3c3de89ab1"/>
    <x v="8"/>
    <n v="23863.305199999999"/>
    <n v="52921.507469999997"/>
    <n v="142793.67803000001"/>
    <n v="194717.90989000001"/>
    <n v="25568.60298"/>
    <n v="30224.143339999999"/>
    <n v="151484.99770000001"/>
    <n v="38642.740809999996"/>
    <n v="35255452.915749952"/>
    <n v="34225193.414999902"/>
    <n v="145.54400000000001"/>
    <n v="139.161"/>
    <n v="0"/>
    <n v="0"/>
    <n v="4720.3183899999995"/>
    <n v="19123.358550000001"/>
    <n v="6672.3489300000001"/>
    <n v="10990.914130000001"/>
    <n v="0"/>
    <n v="0"/>
    <n v="0"/>
    <n v="0"/>
    <n v="0"/>
    <n v="0"/>
    <s v="MyT Cascos"/>
    <s v="Daños Sin Autos"/>
    <s v="Maritimo y Transportes"/>
    <x v="42"/>
    <x v="1"/>
    <n v="19464505.3893"/>
    <n v="18106734.740540002"/>
    <n v="299929338.30901009"/>
    <n v="286204877.29896003"/>
    <n v="288421232.45699012"/>
    <n v="276418493.85822004"/>
    <n v="1300238.2212100001"/>
    <n v="1373911.0047200001"/>
    <n v="482377.33854999993"/>
    <n v="-5109464.0919899987"/>
    <n v="263832.76848999999"/>
    <n v="368967.16777"/>
    <n v="1.8353025476972085"/>
    <n v="3.8518875886568269"/>
    <n v="-29058.202269999998"/>
    <n v="-54.90811516749109"/>
    <n v="9.0448602486254419"/>
    <n v="14.343148142381393"/>
    <n v="0.12259908342247473"/>
    <n v="0.2922752678952743"/>
    <n v="7.9563090875138728E-3"/>
    <n v="8.2737685421819755E-3"/>
    <n v="1.8490777644826775E-2"/>
    <n v="1.9145429356526477E-2"/>
    <m/>
    <m/>
    <m/>
    <n v="0"/>
    <m/>
    <n v="0"/>
    <m/>
    <n v="0"/>
    <m/>
    <n v="-15.403382347775752"/>
    <n v="107.14610891369733"/>
    <n v="57.111266826882023"/>
    <n v="5.3005398339934109"/>
    <n v="-75.316478129831438"/>
    <n v="-39.292138478385155"/>
    <n v="70.744477537388022"/>
    <n v="173.99242978163454"/>
    <s v="Medianas"/>
    <n v="2025"/>
    <n v="1"/>
    <d v="2026-05-08T00:00:00"/>
    <n v="1.0458677359317625"/>
    <s v="53 MyT Cascos"/>
    <n v="-54.90811516749109"/>
    <n v="-56.885671788759595"/>
    <n v="-15.403382347775748"/>
    <n v="-19.113464594203958"/>
    <n v="4.0502579380056309E-4"/>
    <n v="3.3683354415838646E-4"/>
    <m/>
    <m/>
    <m/>
    <m/>
    <n v="5.5117670811423859E-4"/>
    <n v="1.4837037995648506E-3"/>
    <x v="42"/>
    <x v="8"/>
  </r>
  <r>
    <n v="2026"/>
    <n v="3"/>
    <n v="22"/>
    <x v="29"/>
    <s v="Incendio"/>
    <n v="16"/>
    <s v="b17ef6d19c7a5b1ee83b907c595526dcb1eb06db8227d650d5dda0a9f4ce8cd9"/>
    <s v="776dae374cac039d62ec9a353119108ad2c4887d941bedca3f0ebe3c3de89ab1"/>
    <x v="8"/>
    <n v="531725.82732000004"/>
    <n v="730215.80142999999"/>
    <n v="1689725.47431"/>
    <n v="2342967.0786000001"/>
    <n v="466634.68897000002"/>
    <n v="1275821.2907599998"/>
    <n v="2118389.5375700011"/>
    <n v="3684432.2689399994"/>
    <n v="35255452.915749952"/>
    <n v="34225193.414999902"/>
    <n v="145.54400000000001"/>
    <n v="139.161"/>
    <n v="0"/>
    <n v="0"/>
    <n v="97046.554700000008"/>
    <n v="-7426.3563400000003"/>
    <n v="50680.24265"/>
    <n v="69002.400139999998"/>
    <n v="0"/>
    <n v="0"/>
    <n v="0"/>
    <n v="0"/>
    <n v="0"/>
    <n v="0"/>
    <s v="Incendio"/>
    <s v="Daños Sin Autos"/>
    <s v="Incendio"/>
    <x v="43"/>
    <x v="1"/>
    <n v="9423494.2927800007"/>
    <n v="9409393.762389998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5.0695152246901216"/>
    <n v="6.2063806932374703"/>
    <n v="-198489.97410999995"/>
    <n v="-27.18237180314258"/>
    <m/>
    <m/>
    <n v="5.6425547763889714"/>
    <n v="7.760497858520103"/>
    <n v="0.17728369966000976"/>
    <n v="0.18435737993016582"/>
    <n v="0.25513744151440193"/>
    <n v="0.2641703857212031"/>
    <m/>
    <m/>
    <m/>
    <n v="0"/>
    <m/>
    <n v="0"/>
    <m/>
    <n v="0"/>
    <m/>
    <n v="-63.424760791377899"/>
    <n v="87.758514819926688"/>
    <n v="174.71838985975472"/>
    <n v="18.365757666191136"/>
    <n v="-1406.7855925157505"/>
    <n v="-26.552927800809677"/>
    <n v="191.48794406966007"/>
    <n v="-10.76246090705911"/>
    <s v="Medianas"/>
    <n v="2025"/>
    <n v="1"/>
    <d v="2026-05-08T00:00:00"/>
    <n v="1.0458677359317625"/>
    <s v="54 Incendio"/>
    <n v="-27.18237180314258"/>
    <n v="-30.375872880346328"/>
    <n v="-63.424760791377899"/>
    <n v="-65.028810095152949"/>
    <n v="4.7928060330069827E-3"/>
    <n v="2.5699984613364933E-3"/>
    <m/>
    <m/>
    <m/>
    <m/>
    <n v="6.6321011884952624E-3"/>
    <n v="3.8519161309390824E-3"/>
    <x v="43"/>
    <x v="8"/>
  </r>
  <r>
    <n v="2026"/>
    <n v="3"/>
    <n v="22"/>
    <x v="29"/>
    <s v="Riesgos Catastroficos"/>
    <n v="16"/>
    <s v="b17ef6d19c7a5b1ee83b907c595526dcb1eb06db8227d650d5dda0a9f4ce8cd9"/>
    <s v="776dae374cac039d62ec9a353119108ad2c4887d941bedca3f0ebe3c3de89ab1"/>
    <x v="8"/>
    <n v="478884.24778999999"/>
    <n v="1106122.8606500002"/>
    <n v="3026764.1985200001"/>
    <n v="4446896.14958"/>
    <n v="179166.18226999996"/>
    <n v="-53029.596839999977"/>
    <n v="1005494.5458600002"/>
    <n v="164303.27545000002"/>
    <n v="35255452.915749952"/>
    <n v="34225193.414999902"/>
    <n v="145.54400000000001"/>
    <n v="139.161"/>
    <n v="0"/>
    <n v="0"/>
    <n v="7035.7324900000003"/>
    <n v="32712.751239999998"/>
    <n v="34036.674180000002"/>
    <n v="62961.098239999999"/>
    <n v="0"/>
    <n v="0"/>
    <n v="0"/>
    <n v="0"/>
    <n v="0"/>
    <n v="0"/>
    <s v="Riesgos Catastroficos"/>
    <s v="Daños Sin Autos"/>
    <s v="Riesgos Catastroficos"/>
    <x v="44"/>
    <x v="1"/>
    <n v="9423494.2927800007"/>
    <n v="9409393.7623899989"/>
    <n v="299929338.30901009"/>
    <n v="286204877.29896003"/>
    <n v="288421232.45699012"/>
    <n v="276418493.85822004"/>
    <n v="11411827.944420002"/>
    <n v="12882845.518050004"/>
    <n v="1673092.91444"/>
    <n v="528711.06807000004"/>
    <n v="478884.24778999999"/>
    <n v="1106122.8606500002"/>
    <n v="4.196385102565082"/>
    <n v="8.586013541031944"/>
    <n v="-627238.61286000023"/>
    <n v="-56.706052751808315"/>
    <n v="100"/>
    <n v="100"/>
    <n v="5.0818118302136259"/>
    <n v="11.755516758914375"/>
    <n v="0.15966569008884915"/>
    <n v="0.16603640574950115"/>
    <n v="0.38647938885212685"/>
    <n v="0.40016239333731057"/>
    <m/>
    <m/>
    <m/>
    <n v="0"/>
    <m/>
    <n v="0"/>
    <m/>
    <n v="0"/>
    <m/>
    <n v="-437.86072862401204"/>
    <n v="37.413254475759622"/>
    <n v="-4.79418685993324"/>
    <n v="10.708680953918725"/>
    <n v="-78.492385313660336"/>
    <n v="-45.94015172629873"/>
    <n v="20.671033993486375"/>
    <n v="51.957084857864132"/>
    <s v="Medianas"/>
    <n v="2025"/>
    <n v="1"/>
    <d v="2026-05-08T00:00:00"/>
    <n v="1.0458677359317625"/>
    <s v="55 Riesgos Catastroficos"/>
    <n v="-56.706052751808315"/>
    <n v="-58.604758746457406"/>
    <n v="-437.86072862401204"/>
    <n v="-423.04345665947159"/>
    <n v="8.5852370291570682E-3"/>
    <n v="1.7609647929030152E-3"/>
    <m/>
    <m/>
    <m/>
    <m/>
    <n v="1.2587571335559322E-2"/>
    <n v="7.371962852678389E-3"/>
    <x v="44"/>
    <x v="8"/>
  </r>
  <r>
    <n v="2026"/>
    <n v="3"/>
    <n v="23"/>
    <x v="28"/>
    <s v="Terremoto y Erupcion Volcanica"/>
    <n v="17"/>
    <s v="4523540f1504cd17100c4835e85b7eefd49911580f8efff0599a8f283be6b9e3"/>
    <s v="776dae374cac039d62ec9a353119108ad2c4887d941bedca3f0ebe3c3de89ab1"/>
    <x v="8"/>
    <n v="221205.96406"/>
    <n v="132452.01499"/>
    <n v="732087.80177000002"/>
    <n v="553005.96439000021"/>
    <n v="14088.658619999995"/>
    <n v="3463.1679299999992"/>
    <n v="14507.850659999998"/>
    <n v="5124.9581300000009"/>
    <n v="35255452.915749952"/>
    <n v="34225193.414999902"/>
    <n v="145.54400000000001"/>
    <n v="139.161"/>
    <n v="0"/>
    <n v="0"/>
    <n v="1800.1461299999999"/>
    <n v="709.41019999999992"/>
    <n v="9778.9573499999988"/>
    <n v="9778.3000800000009"/>
    <n v="0"/>
    <n v="0"/>
    <n v="0"/>
    <n v="0"/>
    <n v="0"/>
    <n v="0"/>
    <s v="Terremoto y Erupcion Volcanica"/>
    <s v="Daños Sin Autos"/>
    <s v="Riesgos Catastroficos"/>
    <x v="45"/>
    <x v="1"/>
    <n v="6886205.7375499997"/>
    <n v="7196469.1106400006"/>
    <n v="299929338.30901009"/>
    <n v="286204877.29896003"/>
    <n v="288421232.45699012"/>
    <n v="276418493.85822004"/>
    <n v="4600656.5407699998"/>
    <n v="5084886.6188700013"/>
    <n v="666557.00630999985"/>
    <n v="163361.38342999999"/>
    <n v="525000.81527999998"/>
    <n v="380580.41157999996"/>
    <n v="4.8081390579740457"/>
    <n v="2.6048174702356373"/>
    <n v="88753.949070000002"/>
    <n v="67.008379658626453"/>
    <n v="42.134403913644149"/>
    <n v="34.802635910796972"/>
    <n v="3.2123054769301955"/>
    <n v="1.84051390971955"/>
    <n v="7.3752692986671656E-2"/>
    <n v="7.6695450669702903E-2"/>
    <n v="4.6278741382749067E-2"/>
    <n v="4.7917204504390715E-2"/>
    <m/>
    <m/>
    <m/>
    <n v="0"/>
    <m/>
    <n v="0"/>
    <m/>
    <n v="0"/>
    <m/>
    <n v="306.81419165255431"/>
    <n v="6.3690229510170813"/>
    <n v="2.6146585465396397"/>
    <n v="2.1136464678382949"/>
    <n v="153.75250172608176"/>
    <n v="6.7217204894554072E-3"/>
    <n v="18.408364670902262"/>
    <n v="7.2549440515840651"/>
    <s v="Medianas"/>
    <n v="2025"/>
    <n v="1"/>
    <d v="2026-05-08T00:00:00"/>
    <n v="1.0458677359317625"/>
    <s v="56 Terremoto y Erupcion Volcanica"/>
    <n v="67.008379658626453"/>
    <n v="59.684034530273408"/>
    <n v="306.81419165255431"/>
    <n v="288.9728860314483"/>
    <n v="2.0765236047866759E-3"/>
    <n v="2.3118201200815545E-3"/>
    <m/>
    <m/>
    <m/>
    <m/>
    <n v="1.5653619494591425E-3"/>
    <n v="6.7850740532447848E-4"/>
    <x v="45"/>
    <x v="8"/>
  </r>
  <r>
    <n v="2026"/>
    <n v="3"/>
    <n v="22"/>
    <x v="29"/>
    <s v="Huracan y Otros Riesgos Hidrometeorologicos"/>
    <n v="16"/>
    <s v="b17ef6d19c7a5b1ee83b907c595526dcb1eb06db8227d650d5dda0a9f4ce8cd9"/>
    <s v="776dae374cac039d62ec9a353119108ad2c4887d941bedca3f0ebe3c3de89ab1"/>
    <x v="8"/>
    <n v="280119.64717000001"/>
    <n v="702555.51045000006"/>
    <n v="1940171.6282500001"/>
    <n v="2603953.4077800005"/>
    <n v="18269.733229999998"/>
    <n v="-65503.65661999998"/>
    <n v="846794.44333999977"/>
    <n v="140751.84677"/>
    <n v="35255452.915749952"/>
    <n v="34225193.414999902"/>
    <n v="145.54400000000001"/>
    <n v="139.161"/>
    <n v="0"/>
    <n v="0"/>
    <n v="-21629.600280000002"/>
    <n v="30217.021250000002"/>
    <n v="13398.94275"/>
    <n v="35923.251670000005"/>
    <n v="0"/>
    <n v="0"/>
    <n v="0"/>
    <n v="0"/>
    <n v="0"/>
    <n v="0"/>
    <s v="Huracan y Otros Riesgos Hidrometeorologicos"/>
    <s v="Daños Sin Autos"/>
    <s v="Riesgos Catastroficos"/>
    <x v="46"/>
    <x v="1"/>
    <n v="9423494.2927800007"/>
    <n v="9409393.7623899989"/>
    <n v="299929338.30901009"/>
    <n v="286204877.29896003"/>
    <n v="288421232.45699012"/>
    <n v="276418493.85822004"/>
    <n v="6811171.4036499998"/>
    <n v="7797958.8991800006"/>
    <n v="1006535.90813"/>
    <n v="364394.42252000014"/>
    <n v="478884.24778999999"/>
    <n v="1106122.8606500002"/>
    <n v="4.1126500945180773"/>
    <n v="9.0094795257753635"/>
    <n v="-422435.86328000005"/>
    <n v="-60.128467714874503"/>
    <n v="58.494228712412756"/>
    <n v="63.515142435185865"/>
    <n v="2.9725666346996071"/>
    <n v="7.4665332134166098"/>
    <n v="9.3395213935823576E-2"/>
    <n v="9.7121714924982838E-2"/>
    <n v="0.24547293431206418"/>
    <n v="0.25416371410024152"/>
    <m/>
    <m/>
    <m/>
    <n v="0"/>
    <m/>
    <n v="0"/>
    <m/>
    <n v="0"/>
    <m/>
    <n v="-127.89116542910945"/>
    <n v="6.5221177502456289"/>
    <n v="-9.3236271932510579"/>
    <n v="1.8151099312435415"/>
    <n v="-171.5808487575525"/>
    <n v="-62.701197338464667"/>
    <n v="-161.42766398490659"/>
    <n v="84.115495800828754"/>
    <s v="Medianas"/>
    <n v="2025"/>
    <n v="1"/>
    <d v="2026-05-08T00:00:00"/>
    <n v="1.0458677359317625"/>
    <s v="57 Huracan y Otros Riesgos Hidrometeorologicos"/>
    <n v="-60.128467714874503"/>
    <n v="-61.877079753680334"/>
    <n v="-127.89116542910945"/>
    <n v="-126.66796619771547"/>
    <n v="5.5031816862101679E-3"/>
    <n v="1.6913890799939548E-3"/>
    <m/>
    <m/>
    <m/>
    <m/>
    <n v="7.3708600723673984E-3"/>
    <n v="8.1170721325365455E-3"/>
    <x v="46"/>
    <x v="8"/>
  </r>
  <r>
    <n v="2026"/>
    <n v="3"/>
    <n v="22"/>
    <x v="29"/>
    <s v="Diversos"/>
    <n v="16"/>
    <s v="b17ef6d19c7a5b1ee83b907c595526dcb1eb06db8227d650d5dda0a9f4ce8cd9"/>
    <s v="776dae374cac039d62ec9a353119108ad2c4887d941bedca3f0ebe3c3de89ab1"/>
    <x v="8"/>
    <n v="513160.5001"/>
    <n v="841382.53135000006"/>
    <n v="1852705.8823800003"/>
    <n v="2500033.5675300001"/>
    <n v="135237.87824000002"/>
    <n v="310158.00678000011"/>
    <n v="1308777.8198600006"/>
    <n v="894270.64537000016"/>
    <n v="35255452.915749952"/>
    <n v="34225193.414999902"/>
    <n v="145.54400000000001"/>
    <n v="139.161"/>
    <n v="0"/>
    <n v="0"/>
    <n v="35897.004509999999"/>
    <n v="25926.019489999999"/>
    <n v="164557.37605000002"/>
    <n v="91895.466540000009"/>
    <n v="0"/>
    <n v="0"/>
    <n v="0"/>
    <n v="0"/>
    <n v="0"/>
    <n v="0"/>
    <s v="Diversos"/>
    <s v="Daños Sin Autos"/>
    <s v="Diversos"/>
    <x v="52"/>
    <x v="1"/>
    <n v="9423494.2927800007"/>
    <n v="9409393.7623899989"/>
    <n v="299929338.30901009"/>
    <n v="286204877.29896003"/>
    <n v="288421232.45699012"/>
    <n v="276418493.85822004"/>
    <n v="9670459.9122499991"/>
    <n v="9643676.3713200018"/>
    <n v="1771524.9683199998"/>
    <n v="2144854.7040200005"/>
    <n v="513160.5001"/>
    <n v="841382.53135000006"/>
    <n v="5.3064746119257151"/>
    <n v="8.72470724808068"/>
    <n v="-328222.03125000006"/>
    <n v="-39.009846178214225"/>
    <n v="100"/>
    <n v="100"/>
    <n v="5.4455437033921505"/>
    <n v="8.9419419847542638"/>
    <n v="0.17109379929058588"/>
    <n v="0.17792050041826354"/>
    <n v="0.29397910311329883"/>
    <n v="0.30438720637178501"/>
    <m/>
    <m/>
    <m/>
    <n v="0"/>
    <m/>
    <n v="0"/>
    <m/>
    <n v="0"/>
    <m/>
    <n v="-56.397102353083419"/>
    <n v="26.35391426535092"/>
    <n v="36.862900669253371"/>
    <n v="7.6339809293374454"/>
    <n v="38.459374852533522"/>
    <n v="79.070178590770794"/>
    <n v="21.81427862528195"/>
    <n v="28.212511961855043"/>
    <s v="Medianas"/>
    <n v="2025"/>
    <n v="1"/>
    <d v="2026-05-08T00:00:00"/>
    <n v="1.0458677359317625"/>
    <s v="63 Diversos"/>
    <n v="-39.009846178214225"/>
    <n v="-41.684639724114149"/>
    <n v="-56.397102353083426"/>
    <n v="-58.309357723832264"/>
    <n v="5.2550902886070311E-3"/>
    <n v="2.8158672807012167E-3"/>
    <m/>
    <m/>
    <m/>
    <m/>
    <n v="7.0767002003293807E-3"/>
    <n v="7.612051656471156E-3"/>
    <x v="52"/>
    <x v="8"/>
  </r>
  <r>
    <n v="2026"/>
    <n v="3"/>
    <n v="92"/>
    <x v="12"/>
    <s v="Miscelaneos"/>
    <n v="219"/>
    <s v="314f04b30f62e0056bd059354a5536fb2e302107eed143b5fa2aa0bbba07f608"/>
    <s v="776dae374cac039d62ec9a353119108ad2c4887d941bedca3f0ebe3c3de89ab1"/>
    <x v="8"/>
    <n v="221256.14250999998"/>
    <n v="152741.27684000001"/>
    <n v="1640241.3994"/>
    <n v="1058783.2158900001"/>
    <n v="18623.531080000001"/>
    <n v="62577.837670000008"/>
    <n v="58287.338429999989"/>
    <n v="154160.32619999998"/>
    <n v="35255452.915749952"/>
    <n v="34225193.414999902"/>
    <n v="145.54400000000001"/>
    <n v="139.161"/>
    <n v="0"/>
    <n v="0"/>
    <n v="15342.3688"/>
    <n v="3289.1150400000001"/>
    <n v="66497.626669999998"/>
    <n v="35043.648979999998"/>
    <n v="0"/>
    <n v="0"/>
    <n v="0"/>
    <n v="0"/>
    <n v="0"/>
    <n v="0"/>
    <s v="Miscelaneos"/>
    <s v="Daños Sin Autos"/>
    <s v="Diversos"/>
    <x v="53"/>
    <x v="1"/>
    <n v="4357581.6381999999"/>
    <n v="3291398.6175000002"/>
    <n v="299929338.30901009"/>
    <n v="286204877.29896003"/>
    <n v="288421232.45699012"/>
    <n v="276418493.85822004"/>
    <n v="4681296.8725100001"/>
    <n v="4825169.1077200007"/>
    <n v="696171.22916999983"/>
    <n v="802925.30443000002"/>
    <n v="597678.18911000004"/>
    <n v="551154.00248000002"/>
    <n v="4.7263856263695514"/>
    <n v="3.1655113723500903"/>
    <n v="68514.86566999997"/>
    <n v="44.856810868335792"/>
    <n v="37.019276684576951"/>
    <n v="27.712994218080201"/>
    <n v="5.0774985044547538"/>
    <n v="4.640619219680401"/>
    <n v="7.3769423077259963E-2"/>
    <n v="7.6712848296629499E-2"/>
    <n v="5.3367810598297941E-2"/>
    <n v="5.5257256744313109E-2"/>
    <m/>
    <m/>
    <m/>
    <n v="0"/>
    <m/>
    <n v="0"/>
    <m/>
    <n v="0"/>
    <m/>
    <n v="-70.239414186520904"/>
    <n v="8.4171814932361873"/>
    <n v="40.969827517909081"/>
    <n v="2.6751365611882063"/>
    <n v="366.4588685228839"/>
    <n v="89.756571035029253"/>
    <n v="23.07205470074561"/>
    <n v="9.3857664248296562"/>
    <s v="Medianas"/>
    <n v="2025"/>
    <n v="1"/>
    <d v="2026-05-08T00:00:00"/>
    <n v="1.0458677359317625"/>
    <s v="64 Miscelaneos"/>
    <n v="44.856810868335792"/>
    <n v="38.503948340353958"/>
    <n v="-70.239414186520904"/>
    <n v="-71.544599005183557"/>
    <n v="4.6524473911019925E-3"/>
    <n v="2.2338721089152701E-3"/>
    <m/>
    <m/>
    <m/>
    <m/>
    <n v="2.997036317155065E-3"/>
    <n v="1.0020462248477753E-3"/>
    <x v="53"/>
    <x v="8"/>
  </r>
  <r>
    <n v="2026"/>
    <n v="3"/>
    <n v="39"/>
    <x v="6"/>
    <s v="Tecnicos"/>
    <n v="27"/>
    <s v="670671cd97404156226e507973f2ab8330d3022ca96e0c93bdbdb320c41adcaf"/>
    <s v="776dae374cac039d62ec9a353119108ad2c4887d941bedca3f0ebe3c3de89ab1"/>
    <x v="8"/>
    <n v="165855.99208000003"/>
    <n v="165098.93612"/>
    <n v="667434.34010000003"/>
    <n v="609030.49822000007"/>
    <n v="40315.04746999999"/>
    <n v="80963.467749999982"/>
    <n v="233980.83411999993"/>
    <n v="349681.94560999988"/>
    <n v="35255452.915749952"/>
    <n v="34225193.414999902"/>
    <n v="145.54400000000001"/>
    <n v="139.161"/>
    <n v="-2348.91815"/>
    <n v="27330.817139999999"/>
    <n v="13411.235369999999"/>
    <n v="41981.681649999999"/>
    <n v="36496.362890000004"/>
    <n v="27387.789780000003"/>
    <n v="0"/>
    <n v="0"/>
    <n v="0"/>
    <n v="0"/>
    <n v="0"/>
    <n v="0"/>
    <s v="Tecnicos"/>
    <s v="Daños Sin Autos"/>
    <s v="Diversos"/>
    <x v="54"/>
    <x v="1"/>
    <n v="9700359.9060499985"/>
    <n v="9815016.0217700005"/>
    <n v="299929338.30901009"/>
    <n v="286204877.29896003"/>
    <n v="288421232.45699012"/>
    <n v="276418493.85822004"/>
    <n v="4989163.0397400009"/>
    <n v="4818507.2636000002"/>
    <n v="1075353.7391499998"/>
    <n v="1341929.3995900003"/>
    <n v="447113.98466000002"/>
    <n v="363445.12436999998"/>
    <n v="3.3243249570902624"/>
    <n v="3.4263502592844777"/>
    <n v="757.05596000002697"/>
    <n v="0.45854684336050777"/>
    <n v="37.09478964432801"/>
    <n v="45.426097380226089"/>
    <n v="1.7097921488104542"/>
    <n v="1.6821056201416849"/>
    <n v="5.5298355611054804E-2"/>
    <n v="5.7504778919052972E-2"/>
    <n v="5.7685577436034814E-2"/>
    <n v="5.9727890784573252E-2"/>
    <m/>
    <m/>
    <m/>
    <n v="0"/>
    <m/>
    <n v="0"/>
    <m/>
    <n v="0"/>
    <m/>
    <n v="-50.205878539583672"/>
    <n v="24.307260150452795"/>
    <n v="49.039363700776818"/>
    <n v="3.7490033281389361"/>
    <n v="-68.054554170056704"/>
    <n v="33.257788171908473"/>
    <n v="36.746772302822194"/>
    <n v="153.28612490175172"/>
    <s v="Medianas"/>
    <n v="2025"/>
    <n v="1"/>
    <d v="2026-05-08T00:00:00"/>
    <n v="1.0458677359317625"/>
    <s v="65 Tecnicos"/>
    <n v="0.45854684336050777"/>
    <n v="-3.9471786039349595"/>
    <n v="-50.205878539583672"/>
    <n v="-52.389657172037353"/>
    <n v="1.8931378975472802E-3"/>
    <n v="1.1051136420333176E-3"/>
    <m/>
    <m/>
    <m/>
    <m/>
    <n v="1.7239473520422874E-3"/>
    <n v="1.1739876099298805E-3"/>
    <x v="54"/>
    <x v="8"/>
  </r>
  <r>
    <n v="2026"/>
    <n v="3"/>
    <n v="39"/>
    <x v="6"/>
    <s v="Total General"/>
    <n v="27"/>
    <s v="670671cd97404156226e507973f2ab8330d3022ca96e0c93bdbdb320c41adcaf"/>
    <s v="776dae374cac039d62ec9a353119108ad2c4887d941bedca3f0ebe3c3de89ab1"/>
    <x v="9"/>
    <n v="9700359.9060499985"/>
    <n v="9815016.0217700005"/>
    <n v="31033650.265449993"/>
    <n v="28251820.463029999"/>
    <n v="3948318.4090599953"/>
    <n v="2970994.3128500003"/>
    <n v="14885811.082610007"/>
    <n v="12690928.137499999"/>
    <n v="35255452.915749952"/>
    <n v="34225193.414999902"/>
    <n v="145.54400000000001"/>
    <n v="139.161"/>
    <n v="57139.900959999999"/>
    <n v="32238.269209999999"/>
    <n v="1699692.95557"/>
    <n v="1348468.0160000001"/>
    <n v="3330437.8830500003"/>
    <n v="3270644.1636799998"/>
    <n v="472450.72615"/>
    <n v="492257.98501999996"/>
    <n v="0"/>
    <n v="0"/>
    <n v="0"/>
    <n v="0"/>
    <s v="Total General"/>
    <s v="Totales"/>
    <s v="Total General"/>
    <x v="0"/>
    <x v="1"/>
    <n v="9700359.9060499985"/>
    <n v="9815016.0217700005"/>
    <n v="299929338.30901009"/>
    <n v="286204877.29896003"/>
    <n v="288421232.45699012"/>
    <n v="276418493.85822004"/>
    <n v="299929338.30901009"/>
    <n v="286204877.29896003"/>
    <n v="142306587.69164005"/>
    <n v="131621014.33455998"/>
    <n v="9700359.9060499985"/>
    <n v="9815016.0217700005"/>
    <n v="3.234215085706603"/>
    <n v="3.42936714230679"/>
    <n v="-114656.11572000198"/>
    <n v="-1.1681704387001668"/>
    <n v="100"/>
    <n v="100"/>
    <n v="100"/>
    <n v="100"/>
    <n v="3.234215085706603"/>
    <n v="3.36326137414191"/>
    <n v="3.42936714230679"/>
    <n v="3.550781239262629"/>
    <n v="0.15752067764149341"/>
    <m/>
    <m/>
    <n v="-19807.258869999961"/>
    <n v="-4.0237557282479024"/>
    <n v="0"/>
    <m/>
    <n v="0"/>
    <m/>
    <n v="32.895522282991926"/>
    <n v="40.702803270190792"/>
    <n v="30.269887550465995"/>
    <n v="2.7745155534299579"/>
    <n v="26.046219517452762"/>
    <n v="1.8281939696773053"/>
    <n v="51.035119562519171"/>
    <n v="41.229432139837463"/>
    <s v="Medianas"/>
    <n v="2025"/>
    <n v="1"/>
    <d v="2026-05-08T00:00:00"/>
    <n v="1.0458677359317625"/>
    <s v="10 Total General"/>
    <n v="-1.1681704387001668"/>
    <n v="-5.5025543232283995"/>
    <n v="32.895522282991934"/>
    <n v="27.067235862855505"/>
    <n v="8.8025107320592891E-2"/>
    <n v="1.0460147220612169E-3"/>
    <n v="12096394.763799999"/>
    <n v="12517700.576440001"/>
    <n v="3.4310705900465338E-2"/>
    <n v="3.5433129909721965E-2"/>
    <n v="7.9970791643378586E-2"/>
    <n v="1.1760558996733437E-3"/>
    <x v="0"/>
    <x v="9"/>
  </r>
  <r>
    <n v="2026"/>
    <n v="3"/>
    <n v="39"/>
    <x v="6"/>
    <s v="Total General Sin Pensiones"/>
    <n v="27"/>
    <s v="670671cd97404156226e507973f2ab8330d3022ca96e0c93bdbdb320c41adcaf"/>
    <s v="776dae374cac039d62ec9a353119108ad2c4887d941bedca3f0ebe3c3de89ab1"/>
    <x v="9"/>
    <n v="9700359.9060499985"/>
    <n v="9815016.0217700005"/>
    <n v="31033650.265449993"/>
    <n v="28251820.463029999"/>
    <n v="3948318.4090599953"/>
    <n v="2970994.3128500003"/>
    <n v="14885811.082610007"/>
    <n v="12690928.137499999"/>
    <n v="35255452.915749952"/>
    <n v="34225193.414999902"/>
    <n v="145.54400000000001"/>
    <n v="139.161"/>
    <n v="57139.900959999999"/>
    <n v="32238.269209999999"/>
    <n v="1699692.95557"/>
    <n v="1348468.0160000001"/>
    <n v="3330437.8830500003"/>
    <n v="3270644.1636799998"/>
    <n v="472450.72615"/>
    <n v="492257.98501999996"/>
    <n v="0"/>
    <n v="0"/>
    <n v="0"/>
    <n v="0"/>
    <s v="Total General Sin Pensiones"/>
    <s v="Totales"/>
    <s v="Total General Sin Pensiones"/>
    <x v="1"/>
    <x v="1"/>
    <n v="9700359.9060499985"/>
    <n v="9815016.0217700005"/>
    <n v="299929338.30901009"/>
    <n v="286204877.29896003"/>
    <n v="288421232.45699012"/>
    <n v="276418493.85822004"/>
    <n v="288421232.45699012"/>
    <n v="276418493.85822004"/>
    <n v="133101313.88157998"/>
    <n v="123282522.02188997"/>
    <n v="9700359.9060499985"/>
    <n v="9815016.0217700005"/>
    <n v="3.36326137414191"/>
    <n v="3.550781239262629"/>
    <n v="-114656.11572000198"/>
    <n v="-1.1681704387001668"/>
    <n v="100"/>
    <n v="100"/>
    <n v="100"/>
    <n v="100"/>
    <n v="3.234215085706603"/>
    <n v="3.36326137414191"/>
    <n v="3.42936714230679"/>
    <n v="3.550781239262629"/>
    <n v="0.16380580657162702"/>
    <m/>
    <m/>
    <n v="-19807.258869999961"/>
    <n v="-4.0237557282479024"/>
    <n v="0"/>
    <m/>
    <n v="0"/>
    <m/>
    <n v="32.895522282991926"/>
    <n v="40.702803270190792"/>
    <n v="30.269887550465995"/>
    <n v="2.9664007769095413"/>
    <n v="26.046219517452762"/>
    <n v="1.8281939696773053"/>
    <n v="51.035119562519171"/>
    <n v="41.229432139837463"/>
    <s v="Medianas"/>
    <n v="2025"/>
    <n v="1"/>
    <d v="2026-05-08T00:00:00"/>
    <n v="1.0458677359317625"/>
    <s v="11 Total General Sin Pensiones"/>
    <n v="-1.1681704387001668"/>
    <n v="-5.5025543232283995"/>
    <n v="32.895522282991934"/>
    <n v="27.067235862855505"/>
    <n v="8.8025107320592891E-2"/>
    <n v="1.1311527070794927E-3"/>
    <m/>
    <m/>
    <m/>
    <m/>
    <n v="7.9970791643378586E-2"/>
    <n v="1.2608047409099453E-3"/>
    <x v="1"/>
    <x v="9"/>
  </r>
  <r>
    <n v="2026"/>
    <n v="3"/>
    <n v="18"/>
    <x v="24"/>
    <s v="Vida Total"/>
    <n v="5"/>
    <s v="ef2d127de37b942baad06145e54b0c619a1f22327b2ebbcfbec78f5564afe39d"/>
    <s v="776dae374cac039d62ec9a353119108ad2c4887d941bedca3f0ebe3c3de89ab1"/>
    <x v="9"/>
    <n v="3764005.8516299999"/>
    <n v="4275339.1001399998"/>
    <n v="19262814.081749998"/>
    <n v="17556737.323809996"/>
    <n v="2164688.3473499999"/>
    <n v="1588711.0862700001"/>
    <n v="7855419.0370300002"/>
    <n v="6389729.2067900002"/>
    <n v="35255452.915749952"/>
    <n v="34225193.414999902"/>
    <n v="145.54400000000001"/>
    <n v="139.161"/>
    <n v="0"/>
    <n v="0"/>
    <n v="2101360.3986900002"/>
    <n v="1497460.88169"/>
    <n v="3453545.8911000001"/>
    <n v="2190602.7803699998"/>
    <n v="1541254.0707100001"/>
    <n v="2385243.3626100002"/>
    <n v="445725.03049999999"/>
    <n v="506361.28794000001"/>
    <n v="1777026.7504199999"/>
    <n v="1383734.4495899999"/>
    <s v="Vida Total"/>
    <s v="Totales"/>
    <s v="Vida Total"/>
    <x v="2"/>
    <x v="1"/>
    <n v="4826645.6226300001"/>
    <n v="5268679.1510399999"/>
    <n v="299929338.30901009"/>
    <n v="286204877.29896003"/>
    <n v="288421232.45699012"/>
    <n v="276418493.85822004"/>
    <n v="121198789.86534001"/>
    <n v="116547964.87996998"/>
    <n v="53724409.366050005"/>
    <n v="55147073.013400003"/>
    <n v="3764005.8516299999"/>
    <n v="4275339.1001399998"/>
    <n v="3.105646397799898"/>
    <n v="3.6683086697764917"/>
    <n v="-511333.24850999983"/>
    <n v="-11.960062968882534"/>
    <n v="100"/>
    <n v="100"/>
    <n v="77.983886655822559"/>
    <n v="81.146317275670086"/>
    <n v="1.2549642101874121"/>
    <n v="1.3050377115323142"/>
    <n v="1.4938037186816084"/>
    <n v="1.5466906864534531"/>
    <n v="1.2716744716860926"/>
    <n v="0.36776359813099652"/>
    <n v="1.4662083279828091"/>
    <n v="-843989.29190000007"/>
    <n v="-35.383781174281658"/>
    <n v="-60636.257440000016"/>
    <n v="-11.974899915173797"/>
    <n v="393292.30083000008"/>
    <n v="28.422527237544195"/>
    <n v="36.254374131188818"/>
    <n v="57.510228003832232"/>
    <n v="37.159884843239134"/>
    <n v="4.0292455010551098"/>
    <n v="40.328233236947938"/>
    <n v="57.652766720066204"/>
    <n v="60.846459405833727"/>
    <n v="68.358394096307777"/>
    <s v="Medianas"/>
    <n v="2025"/>
    <n v="1"/>
    <d v="2026-05-08T00:00:00"/>
    <n v="1.0458677359317625"/>
    <s v="12 Vida Total"/>
    <n v="-11.960062968882534"/>
    <n v="-15.821155958422626"/>
    <n v="36.254374131188818"/>
    <n v="30.27878138892958"/>
    <n v="5.4637829012670447E-2"/>
    <n v="9.6450395481674825E-4"/>
    <m/>
    <m/>
    <m/>
    <m/>
    <n v="4.96968393345565E-2"/>
    <n v="1.3456488496757376E-3"/>
    <x v="2"/>
    <x v="9"/>
  </r>
  <r>
    <n v="2026"/>
    <n v="3"/>
    <n v="18"/>
    <x v="24"/>
    <s v="Vida Individual"/>
    <n v="5"/>
    <s v="ef2d127de37b942baad06145e54b0c619a1f22327b2ebbcfbec78f5564afe39d"/>
    <s v="776dae374cac039d62ec9a353119108ad2c4887d941bedca3f0ebe3c3de89ab1"/>
    <x v="9"/>
    <n v="2809665.8344000001"/>
    <n v="3529453.68561"/>
    <n v="14447899.113850001"/>
    <n v="13001491.515290001"/>
    <n v="1862815.9166599999"/>
    <n v="1340985.7618500001"/>
    <n v="6784125.6826400002"/>
    <n v="5471945.8736199997"/>
    <n v="35255452.915749952"/>
    <n v="34225193.414999902"/>
    <n v="145.54400000000001"/>
    <n v="139.161"/>
    <n v="0"/>
    <n v="0"/>
    <n v="1845973.54379"/>
    <n v="1312738.0747499999"/>
    <n v="2455660.3962399997"/>
    <n v="1362997.87301"/>
    <n v="1522729.9958900001"/>
    <n v="2390475.0683800005"/>
    <n v="319937.10569"/>
    <n v="327778.70530000003"/>
    <n v="966998.73282000003"/>
    <n v="811199.91192999994"/>
    <s v="Vida Individual"/>
    <s v="Vida"/>
    <s v="Vida"/>
    <x v="3"/>
    <x v="1"/>
    <n v="4826645.6226300001"/>
    <n v="5268679.1510399999"/>
    <n v="299929338.30901009"/>
    <n v="286204877.29896003"/>
    <n v="288421232.45699012"/>
    <n v="276418493.85822004"/>
    <n v="85473069.007720008"/>
    <n v="77996017.203430012"/>
    <n v="38897096.515840001"/>
    <n v="40640024.39702002"/>
    <n v="3764005.8516299999"/>
    <n v="4275339.1001399998"/>
    <n v="3.2871942788742365"/>
    <n v="4.52517168460595"/>
    <n v="-719787.85120999999"/>
    <n v="-20.393746889062747"/>
    <n v="74.645628757013654"/>
    <n v="82.553771828167385"/>
    <n v="58.211562523395614"/>
    <n v="66.98934561071745"/>
    <n v="0.9367759253698843"/>
    <n v="0.97415360528943806"/>
    <n v="1.2331913134810946"/>
    <n v="1.2768515001822995"/>
    <n v="1.781531906561663"/>
    <n v="0.37431334735518035"/>
    <n v="1.131349024957393"/>
    <n v="-867745.0724900004"/>
    <n v="-36.3001097132572"/>
    <n v="-7841.5996100000339"/>
    <n v="-2.3923456537004117"/>
    <n v="155798.82089000009"/>
    <n v="19.20597112977056"/>
    <n v="38.913922105339303"/>
    <n v="66.300265812848934"/>
    <n v="37.99414530688864"/>
    <n v="4.7890873188990035"/>
    <n v="40.620096216950998"/>
    <n v="80.166120935830904"/>
    <n v="75.172183686981896"/>
    <n v="96.312554901570905"/>
    <s v="Medianas"/>
    <n v="2025"/>
    <n v="1"/>
    <d v="2026-05-08T00:00:00"/>
    <n v="1.0458677359317625"/>
    <s v="13 Vida Individual"/>
    <n v="-20.393746889062747"/>
    <n v="-23.884970942318901"/>
    <n v="38.913922105339296"/>
    <n v="32.821691818976539"/>
    <n v="4.0980608441979698E-2"/>
    <n v="1.0805646227063511E-3"/>
    <m/>
    <m/>
    <m/>
    <m/>
    <n v="3.6802568895799199E-2"/>
    <n v="2.047717877515945E-3"/>
    <x v="3"/>
    <x v="9"/>
  </r>
  <r>
    <n v="2026"/>
    <n v="3"/>
    <n v="13"/>
    <x v="7"/>
    <s v="Vida Gpo y Col"/>
    <n v="13"/>
    <s v="3fdba35f04dc8c462986c992bcf875546257113072a909c162f7e470e581e278"/>
    <s v="776dae374cac039d62ec9a353119108ad2c4887d941bedca3f0ebe3c3de89ab1"/>
    <x v="9"/>
    <n v="1193984.56382"/>
    <n v="59433.525110000002"/>
    <n v="1311384.2467499999"/>
    <n v="195607.84697000001"/>
    <n v="125035.10508000004"/>
    <n v="24192.20800000001"/>
    <n v="165673.04319000008"/>
    <n v="95363.463780000005"/>
    <n v="35255452.915749952"/>
    <n v="34225193.414999902"/>
    <n v="145.54400000000001"/>
    <n v="139.161"/>
    <n v="595.33046999999999"/>
    <n v="2566.93111"/>
    <n v="12013.898090000001"/>
    <n v="21674.3"/>
    <n v="61677.343979999998"/>
    <n v="46049.01064"/>
    <n v="1141038.2536199999"/>
    <n v="372.75951000000003"/>
    <n v="52946.3102"/>
    <n v="59060.765599999999"/>
    <n v="0"/>
    <n v="0"/>
    <s v="Vida Gpo y Col"/>
    <s v="Vida"/>
    <s v="Vida"/>
    <x v="4"/>
    <x v="1"/>
    <n v="2081369.17392"/>
    <n v="380253.94800999999"/>
    <n v="299929338.30901009"/>
    <n v="286204877.29896003"/>
    <n v="288421232.45699012"/>
    <n v="276418493.85822004"/>
    <n v="35725720.857619993"/>
    <n v="38551947.676540002"/>
    <n v="14827312.85021"/>
    <n v="14507048.616379999"/>
    <n v="1196402.0108299998"/>
    <n v="62384.163070000002"/>
    <n v="3.3420866959646895"/>
    <n v="0.15416477945203028"/>
    <n v="1134551.03871"/>
    <n v="1908.9411853161405"/>
    <n v="99.797940241815326"/>
    <n v="95.27021312013251"/>
    <n v="57.36534290893136"/>
    <n v="15.629956091458389"/>
    <n v="0.39808861999017447"/>
    <n v="0.41397249212505499"/>
    <n v="2.0766076969372445E-2"/>
    <n v="2.1501283897626802E-2"/>
    <n v="3.1938844793851824"/>
    <n v="0.14820221657950675"/>
    <m/>
    <n v="1140665.4941099999"/>
    <n v="306005.73922580801"/>
    <n v="-6114.4553999999989"/>
    <n v="-10.352821095160337"/>
    <n v="0"/>
    <m/>
    <n v="416.8404020005118"/>
    <n v="10.47208723368804"/>
    <n v="40.704649362838389"/>
    <n v="0.84327555736594018"/>
    <n v="-44.570767729522977"/>
    <n v="33.938477988546857"/>
    <n v="19.478624264196146"/>
    <n v="47.067895050871819"/>
    <s v="Medianas"/>
    <n v="2025"/>
    <n v="1"/>
    <d v="2026-05-08T00:00:00"/>
    <n v="1.0458677359317625"/>
    <s v="14 Vida Gpo y Col"/>
    <n v="1908.9411853161405"/>
    <n v="1820.8367523895138"/>
    <n v="416.8404020005118"/>
    <n v="394.17377001314532"/>
    <n v="3.7196635932711408E-3"/>
    <n v="1.1169543483344176E-3"/>
    <m/>
    <m/>
    <m/>
    <m/>
    <n v="5.5369580145526868E-4"/>
    <n v="2.3766779223493136E-6"/>
    <x v="4"/>
    <x v="9"/>
  </r>
  <r>
    <n v="2026"/>
    <n v="3"/>
    <n v="65"/>
    <x v="47"/>
    <s v="Accidentes y Enfermedades Total"/>
    <n v="225"/>
    <s v="0e6523810856a138a75dec70a9cf3778a5c70b83ac915f22c33f05db97cb3e68"/>
    <s v="776dae374cac039d62ec9a353119108ad2c4887d941bedca3f0ebe3c3de89ab1"/>
    <x v="9"/>
    <n v="1648049.7717000002"/>
    <n v="1376118.0223399999"/>
    <n v="6336268.1086100005"/>
    <n v="5411343.9243899994"/>
    <n v="989224.97647000011"/>
    <n v="830666.30037000007"/>
    <n v="4377150.3332899995"/>
    <n v="3605305.4121300005"/>
    <n v="35255452.915749952"/>
    <n v="34225193.414999902"/>
    <n v="145.54400000000001"/>
    <n v="139.161"/>
    <n v="0"/>
    <n v="0"/>
    <n v="952608.42502999993"/>
    <n v="807954.65424000006"/>
    <n v="1590462.4623399999"/>
    <n v="1386488.19025"/>
    <n v="0"/>
    <n v="0"/>
    <n v="0"/>
    <n v="0"/>
    <n v="0"/>
    <n v="0"/>
    <s v="Accidentes y Enfermedades Total"/>
    <s v="Totales"/>
    <s v="Accidentes y Enfermedades Total"/>
    <x v="18"/>
    <x v="1"/>
    <n v="1648049.7717000002"/>
    <n v="1376118.0223399999"/>
    <n v="299929338.30901009"/>
    <n v="286204877.29896003"/>
    <n v="288421232.45699012"/>
    <n v="276418493.85822004"/>
    <n v="62046993.437230021"/>
    <n v="55650266.202029996"/>
    <n v="35517726.305569991"/>
    <n v="30168381.219329994"/>
    <n v="1648049.7717000002"/>
    <n v="1376118.0223399999"/>
    <n v="2.6561315551369193"/>
    <n v="2.4727968368456832"/>
    <n v="271931.74936000025"/>
    <n v="19.760786861696488"/>
    <n v="100"/>
    <n v="100"/>
    <n v="100"/>
    <n v="100"/>
    <n v="0.54947934769957496"/>
    <n v="0.57140376166507101"/>
    <n v="0.48081571331943207"/>
    <n v="0.4978386225654769"/>
    <m/>
    <m/>
    <m/>
    <n v="0"/>
    <m/>
    <n v="0"/>
    <m/>
    <n v="0"/>
    <m/>
    <n v="19.088131543241115"/>
    <n v="60.023974606640216"/>
    <n v="60.363012974534378"/>
    <n v="2.7851585091888809"/>
    <n v="17.903699178027253"/>
    <n v="14.711576595053511"/>
    <n v="59.89505867547831"/>
    <n v="58.273460958532688"/>
    <s v="Medianas"/>
    <n v="2025"/>
    <n v="1"/>
    <d v="2026-05-08T00:00:00"/>
    <n v="1.0458677359317625"/>
    <s v="28 Accidentes y Enfermedades Total"/>
    <n v="19.760786861696488"/>
    <n v="14.508539413926686"/>
    <n v="19.088131543241126"/>
    <n v="13.865384170346958"/>
    <n v="1.7972448471309663E-2"/>
    <n v="7.0550348381940686E-4"/>
    <m/>
    <m/>
    <m/>
    <m/>
    <n v="1.5317577784212038E-2"/>
    <n v="6.1147241963140152E-4"/>
    <x v="18"/>
    <x v="9"/>
  </r>
  <r>
    <n v="2026"/>
    <n v="3"/>
    <n v="48"/>
    <x v="14"/>
    <s v="Accidentes Personales"/>
    <n v="36"/>
    <s v="76a50887d8f1c2e9301755428990ad81479ee21c25b43215cf524541e0503269"/>
    <s v="776dae374cac039d62ec9a353119108ad2c4887d941bedca3f0ebe3c3de89ab1"/>
    <x v="9"/>
    <n v="58974.814250000003"/>
    <n v="74926.421419999999"/>
    <n v="258470.40531999999"/>
    <n v="288949.77335999999"/>
    <n v="36025.380399999995"/>
    <n v="23478.046899999998"/>
    <n v="133965.796"/>
    <n v="136329.8113"/>
    <n v="35255452.915749952"/>
    <n v="34225193.414999902"/>
    <n v="145.54400000000001"/>
    <n v="139.161"/>
    <n v="0"/>
    <n v="0"/>
    <n v="28219.948530000001"/>
    <n v="16650.326990000001"/>
    <n v="32888.241300000002"/>
    <n v="40973.045180000001"/>
    <n v="0"/>
    <n v="0"/>
    <n v="0"/>
    <n v="0"/>
    <n v="0"/>
    <n v="0"/>
    <s v="Accidentes Personales"/>
    <s v="Accidentes y Enfermedades"/>
    <s v="Accidentes Personales"/>
    <x v="19"/>
    <x v="1"/>
    <n v="19464505.3893"/>
    <n v="18106734.740540002"/>
    <n v="299929338.30901009"/>
    <n v="286204877.29896003"/>
    <n v="288421232.45699012"/>
    <n v="276418493.85822004"/>
    <n v="1868441.4574600002"/>
    <n v="1845344.210459999"/>
    <n v="356127.37222000014"/>
    <n v="376409.51678000001"/>
    <n v="10059075.98653"/>
    <n v="8675699.8224100005"/>
    <n v="3.1563640388375691"/>
    <n v="4.0602951468508248"/>
    <n v="-15951.607169999996"/>
    <n v="-21.28969576777633"/>
    <n v="0.58628460833751073"/>
    <n v="0.86363547556658515"/>
    <n v="0.30298645185415063"/>
    <n v="0.41380415902511558"/>
    <n v="1.9662902796537911E-2"/>
    <n v="2.0447459345349837E-2"/>
    <n v="2.617929579925864E-2"/>
    <n v="2.7106153562370214E-2"/>
    <m/>
    <m/>
    <m/>
    <n v="0"/>
    <m/>
    <n v="0"/>
    <m/>
    <n v="0"/>
    <m/>
    <n v="53.442833441141133"/>
    <n v="61.086043013692063"/>
    <n v="31.334803471253249"/>
    <n v="10.115869548422431"/>
    <n v="69.485851821099871"/>
    <n v="-19.732006358039513"/>
    <n v="85.805587086835203"/>
    <n v="40.637269982870237"/>
    <s v="Medianas"/>
    <n v="2025"/>
    <n v="1"/>
    <d v="2026-05-08T00:00:00"/>
    <n v="1.0458677359317625"/>
    <s v="29 Accidentes Personales"/>
    <n v="-21.28969576777633"/>
    <n v="-24.741626949510266"/>
    <n v="53.442833441141126"/>
    <n v="46.713420989547075"/>
    <n v="7.3313596605230802E-4"/>
    <n v="9.9626339456670098E-4"/>
    <m/>
    <m/>
    <m/>
    <m/>
    <n v="8.1791338547589467E-4"/>
    <n v="1.6485996679540364E-3"/>
    <x v="19"/>
    <x v="9"/>
  </r>
  <r>
    <n v="2026"/>
    <n v="3"/>
    <n v="12"/>
    <x v="42"/>
    <s v="AP Individual"/>
    <n v="12"/>
    <s v="6b51d431df5d7f141cbececcf79edf3dd861c3b4069f0b11661a3eefacbba918"/>
    <s v="776dae374cac039d62ec9a353119108ad2c4887d941bedca3f0ebe3c3de89ab1"/>
    <x v="9"/>
    <n v="21766.24423"/>
    <n v="24520.39069"/>
    <n v="83850.52717999999"/>
    <n v="98030.036339999991"/>
    <n v="4971.0391799999998"/>
    <n v="7542.8514299999997"/>
    <n v="24710.2291"/>
    <n v="28987.214239999998"/>
    <n v="35255452.915749952"/>
    <n v="34225193.414999902"/>
    <n v="145.54400000000001"/>
    <n v="139.161"/>
    <n v="0"/>
    <n v="0"/>
    <n v="4827.7311200000004"/>
    <n v="7533.2586300000003"/>
    <n v="22092.687100000003"/>
    <n v="21923.597399999999"/>
    <n v="0"/>
    <n v="0"/>
    <n v="0"/>
    <n v="0"/>
    <n v="0"/>
    <n v="0"/>
    <s v="AP Individual"/>
    <s v="Accidentes y Enfermedades"/>
    <s v="Accidentes Personales"/>
    <x v="20"/>
    <x v="1"/>
    <n v="1766415.15328"/>
    <n v="2698569.0604299996"/>
    <n v="299929338.30901009"/>
    <n v="286204877.29896003"/>
    <n v="288421232.45699012"/>
    <n v="276418493.85822004"/>
    <n v="934068.18382999999"/>
    <n v="999040.19241000025"/>
    <n v="84015.655269999988"/>
    <n v="109316.45723999999"/>
    <n v="58009.661039999999"/>
    <n v="74616.868889999998"/>
    <n v="2.3302628873141713"/>
    <n v="2.4543948157730351"/>
    <n v="-2754.1464599999999"/>
    <n v="-11.232065976514827"/>
    <n v="37.52175730692737"/>
    <n v="32.861725578632758"/>
    <n v="1.2322269874996801"/>
    <n v="0.90864417922633545"/>
    <n v="7.2571240788637872E-3"/>
    <n v="7.5466858124759659E-3"/>
    <n v="8.5674258668858461E-3"/>
    <n v="8.8707489675336065E-3"/>
    <m/>
    <m/>
    <m/>
    <n v="0"/>
    <m/>
    <n v="0"/>
    <m/>
    <n v="0"/>
    <m/>
    <n v="-34.096021562498144"/>
    <n v="22.838295516084077"/>
    <n v="30.761546687248153"/>
    <n v="5.9168010581178443"/>
    <n v="-35.91443813206768"/>
    <n v="0.7712680401620764"/>
    <n v="21.852168086877942"/>
    <n v="34.361416571169116"/>
    <s v="Medianas"/>
    <n v="2025"/>
    <n v="1"/>
    <d v="2026-05-08T00:00:00"/>
    <n v="1.0458677359317625"/>
    <s v="30 AP Individual"/>
    <n v="-11.232065976514827"/>
    <n v="-15.125086113874712"/>
    <n v="-34.096021562498152"/>
    <n v="-36.986316554848052"/>
    <n v="2.3783704433007232E-4"/>
    <n v="5.4301251239937786E-4"/>
    <m/>
    <m/>
    <m/>
    <m/>
    <n v="2.7748794528825851E-4"/>
    <n v="6.0240539116935513E-4"/>
    <x v="20"/>
    <x v="9"/>
  </r>
  <r>
    <n v="2026"/>
    <n v="3"/>
    <n v="120"/>
    <x v="56"/>
    <s v="AP Gpo y Col"/>
    <n v="234"/>
    <s v="114bd151f8fb0c58642d2170da4ae7d7c57977260ac2cc8905306cab6b2acabc"/>
    <s v="776dae374cac039d62ec9a353119108ad2c4887d941bedca3f0ebe3c3de89ab1"/>
    <x v="9"/>
    <n v="35499.720399999998"/>
    <n v="23263.912350000002"/>
    <n v="167056.62691000002"/>
    <n v="131280.75160000002"/>
    <n v="30185.1711"/>
    <n v="25269.579349999996"/>
    <n v="112694.42127000001"/>
    <n v="97950.91191000001"/>
    <n v="35255452.915749952"/>
    <n v="34225193.414999902"/>
    <n v="145.54400000000001"/>
    <n v="139.161"/>
    <n v="171.43114000000003"/>
    <n v="0.32971"/>
    <n v="23545.885969999999"/>
    <n v="17432.232769999999"/>
    <n v="37673.56768"/>
    <n v="28326.387409999999"/>
    <n v="0"/>
    <n v="0"/>
    <n v="0"/>
    <n v="0"/>
    <n v="0"/>
    <n v="0"/>
    <s v="AP Gpo y Col"/>
    <s v="Accidentes y Enfermedades"/>
    <s v="Accidentes Personales"/>
    <x v="21"/>
    <x v="1"/>
    <n v="1267436.976"/>
    <n v="1246423.7302300001"/>
    <n v="299929338.30901009"/>
    <n v="286204877.29896003"/>
    <n v="288421232.45699012"/>
    <n v="276418493.85822004"/>
    <n v="934373.2736299996"/>
    <n v="846304.01804999996"/>
    <n v="272111.73791999999"/>
    <n v="267093.05953999993"/>
    <n v="41301.925810000001"/>
    <n v="26670.18806"/>
    <n v="3.7993081996111817"/>
    <n v="2.7488835990171987"/>
    <n v="12235.808049999996"/>
    <n v="52.595659173380582"/>
    <n v="85.951731556800254"/>
    <n v="87.228152638680726"/>
    <n v="2.8009061651362139"/>
    <n v="1.8664529393793841"/>
    <n v="1.1836027979172041E-2"/>
    <n v="1.2308289544977858E-2"/>
    <n v="8.1284122652107351E-3"/>
    <n v="8.4161924281131763E-3"/>
    <m/>
    <m/>
    <m/>
    <n v="0"/>
    <m/>
    <n v="0"/>
    <m/>
    <n v="0"/>
    <m/>
    <n v="19.452606162991003"/>
    <n v="85.029320681635568"/>
    <n v="108.6213658727097"/>
    <n v="11.0929323853256"/>
    <n v="35.070970429681815"/>
    <n v="32.998137512940275"/>
    <n v="62.499750939436375"/>
    <n v="61.540614119560964"/>
    <s v="Medianas"/>
    <n v="2025"/>
    <n v="1"/>
    <d v="2026-05-08T00:00:00"/>
    <n v="1.0458677359317625"/>
    <s v="31 AP Gpo y Col"/>
    <n v="52.595659173380582"/>
    <n v="45.903400526485562"/>
    <n v="19.452606162991014"/>
    <n v="14.213874335238764"/>
    <n v="4.7384620844104789E-4"/>
    <n v="1.4434742795632759E-3"/>
    <m/>
    <m/>
    <m/>
    <m/>
    <n v="3.7160881886277451E-4"/>
    <n v="7.5563610409457461E-4"/>
    <x v="21"/>
    <x v="9"/>
  </r>
  <r>
    <n v="2026"/>
    <n v="3"/>
    <n v="65"/>
    <x v="47"/>
    <s v="Gastos Medicos"/>
    <n v="225"/>
    <s v="0e6523810856a138a75dec70a9cf3778a5c70b83ac915f22c33f05db97cb3e68"/>
    <s v="776dae374cac039d62ec9a353119108ad2c4887d941bedca3f0ebe3c3de89ab1"/>
    <x v="9"/>
    <n v="1647162.8817"/>
    <n v="1376118.0223399999"/>
    <n v="6335373.01951"/>
    <n v="5411335.7252899995"/>
    <n v="989211.91136000003"/>
    <n v="830665.9008200001"/>
    <n v="4377137.0069099991"/>
    <n v="3605304.1057300004"/>
    <n v="35255452.915749952"/>
    <n v="34225193.414999902"/>
    <n v="145.54400000000001"/>
    <n v="139.161"/>
    <n v="0"/>
    <n v="0"/>
    <n v="952595.35991999996"/>
    <n v="807954.25469000009"/>
    <n v="1590628.6461199999"/>
    <n v="1386485.4993399999"/>
    <n v="0"/>
    <n v="0"/>
    <n v="0"/>
    <n v="0"/>
    <n v="0"/>
    <n v="0"/>
    <s v="Gastos Medicos"/>
    <s v="Accidentes y Enfermedades"/>
    <s v="Gastos Medicos"/>
    <x v="22"/>
    <x v="1"/>
    <n v="1648049.7717000002"/>
    <n v="1376118.0223399999"/>
    <n v="299929338.30901009"/>
    <n v="286204877.29896003"/>
    <n v="288421232.45699012"/>
    <n v="276418493.85822004"/>
    <n v="58270019.802700005"/>
    <n v="52140391.075669996"/>
    <n v="34338123.082540013"/>
    <n v="28893520.681470007"/>
    <n v="1648049.7717000002"/>
    <n v="1376118.0223399999"/>
    <n v="2.8267759085670963"/>
    <n v="2.6392552759009336"/>
    <n v="271044.85936000012"/>
    <n v="19.696338174476182"/>
    <n v="99.946185484490229"/>
    <n v="100"/>
    <n v="99.946185484490229"/>
    <n v="100"/>
    <n v="0.54918364805078423"/>
    <n v="0.57109626349912634"/>
    <n v="0.48081571331943207"/>
    <n v="0.4978386225654769"/>
    <m/>
    <m/>
    <m/>
    <n v="0"/>
    <m/>
    <n v="0"/>
    <m/>
    <n v="0"/>
    <m/>
    <n v="19.086615976831322"/>
    <n v="60.055500421370375"/>
    <n v="60.362983939960777"/>
    <n v="2.880797849615103"/>
    <n v="17.902140423221912"/>
    <n v="14.723785202021734"/>
    <n v="59.887979651545542"/>
    <n v="58.27354523899497"/>
    <s v="Medianas"/>
    <n v="2025"/>
    <n v="1"/>
    <d v="2026-05-08T00:00:00"/>
    <n v="1.0458677359317625"/>
    <s v="32 Gastos Medicos"/>
    <n v="19.696338174476182"/>
    <n v="14.446917198223771"/>
    <n v="19.086615976831318"/>
    <n v="13.863935070850205"/>
    <n v="1.7969909604195575E-2"/>
    <n v="7.9906620372553327E-4"/>
    <m/>
    <m/>
    <m/>
    <m/>
    <n v="1.5317554575494614E-2"/>
    <n v="6.9656684113709121E-4"/>
    <x v="22"/>
    <x v="9"/>
  </r>
  <r>
    <n v="2026"/>
    <n v="3"/>
    <n v="23"/>
    <x v="28"/>
    <s v="GMM. Individual"/>
    <n v="17"/>
    <s v="4523540f1504cd17100c4835e85b7eefd49911580f8efff0599a8f283be6b9e3"/>
    <s v="776dae374cac039d62ec9a353119108ad2c4887d941bedca3f0ebe3c3de89ab1"/>
    <x v="9"/>
    <n v="515482.91573000001"/>
    <n v="466336.43657999998"/>
    <n v="1874726.8863600001"/>
    <n v="1631516.7580499998"/>
    <n v="375086.84514999983"/>
    <n v="368300.75513999996"/>
    <n v="1594048.9802400002"/>
    <n v="1447615.55112"/>
    <n v="35255452.915749952"/>
    <n v="34225193.414999902"/>
    <n v="145.54400000000001"/>
    <n v="139.161"/>
    <n v="0"/>
    <n v="0"/>
    <n v="327824.97885000001"/>
    <n v="284612.55729999999"/>
    <n v="454616.81105999998"/>
    <n v="373748.66752999998"/>
    <n v="0"/>
    <n v="0"/>
    <n v="0"/>
    <n v="0"/>
    <n v="0"/>
    <n v="0"/>
    <s v="GMM. Individual"/>
    <s v="Accidentes y Enfermedades"/>
    <s v="Gastos Medicos"/>
    <x v="23"/>
    <x v="1"/>
    <n v="6886205.7375499997"/>
    <n v="7196469.1106400006"/>
    <n v="299929338.30901009"/>
    <n v="286204877.29896003"/>
    <n v="288421232.45699012"/>
    <n v="276418493.85822004"/>
    <n v="24720621.761749998"/>
    <n v="21907998.164389998"/>
    <n v="16007111.755169999"/>
    <n v="14079798.808590002"/>
    <n v="2742367.8214400001"/>
    <n v="2375636.2455700003"/>
    <n v="2.0852344277505277"/>
    <n v="2.1286127243610919"/>
    <n v="49146.479150000028"/>
    <n v="10.538846055098873"/>
    <n v="18.797001324910646"/>
    <n v="19.629959656054545"/>
    <n v="7.4857321343030403"/>
    <n v="6.4800727886196325"/>
    <n v="0.17186812021667255"/>
    <n v="0.17872571701421799"/>
    <n v="0.16293797680214953"/>
    <n v="0.1687066701185313"/>
    <m/>
    <m/>
    <m/>
    <n v="0"/>
    <m/>
    <n v="0"/>
    <m/>
    <n v="0"/>
    <m/>
    <n v="1.842540346522048"/>
    <n v="72.764166125432382"/>
    <n v="78.977477685644658"/>
    <n v="2.3432512428661827"/>
    <n v="15.182893530748665"/>
    <n v="21.637038618608283"/>
    <n v="72.110175179319086"/>
    <n v="76.150788491347527"/>
    <s v="Medianas"/>
    <n v="2025"/>
    <n v="1"/>
    <d v="2026-05-08T00:00:00"/>
    <n v="1.0458677359317625"/>
    <s v="33 GMM. Individual"/>
    <n v="10.538846055098873"/>
    <n v="5.6910374585940646"/>
    <n v="1.8425403465220462"/>
    <n v="-2.6238817322434884"/>
    <n v="5.3175515595843851E-3"/>
    <n v="4.3482026186760712E-4"/>
    <m/>
    <m/>
    <m/>
    <m/>
    <n v="4.6182399782496632E-3"/>
    <n v="4.5309921303119495E-4"/>
    <x v="23"/>
    <x v="9"/>
  </r>
  <r>
    <n v="2026"/>
    <n v="3"/>
    <n v="37"/>
    <x v="27"/>
    <s v="GMM. Gpo y Col"/>
    <n v="25"/>
    <s v="b7a56873cd771f2c446d369b649430b65a756ba278ff97ec81bb6f55b2e73569"/>
    <s v="776dae374cac039d62ec9a353119108ad2c4887d941bedca3f0ebe3c3de89ab1"/>
    <x v="9"/>
    <n v="721843.22475000005"/>
    <n v="614037.65234999999"/>
    <n v="2765435.9059300004"/>
    <n v="2175187.5298299999"/>
    <n v="477711.39395"/>
    <n v="341314.42751999997"/>
    <n v="1924666.12118"/>
    <n v="1402782.9141299997"/>
    <n v="35255452.915749952"/>
    <n v="34225193.414999902"/>
    <n v="145.54400000000001"/>
    <n v="139.161"/>
    <n v="0"/>
    <n v="0"/>
    <n v="410309.04505999997"/>
    <n v="318724.03292000003"/>
    <n v="597255.66369000007"/>
    <n v="544137.93255999999"/>
    <n v="0"/>
    <n v="0"/>
    <n v="0"/>
    <n v="0"/>
    <n v="0"/>
    <n v="0"/>
    <s v="GMM. Gpo y Col"/>
    <s v="Accidentes y Enfermedades"/>
    <s v="Gastos Medicos"/>
    <x v="24"/>
    <x v="1"/>
    <n v="4160869.2469200003"/>
    <n v="3594603.0314199999"/>
    <n v="299929338.30901009"/>
    <n v="286204877.29896003"/>
    <n v="288421232.45699012"/>
    <n v="276418493.85822004"/>
    <n v="33549398.04095"/>
    <n v="30232392.911280002"/>
    <n v="18331408.022360004"/>
    <n v="14814107.762880005"/>
    <n v="753971.94761999999"/>
    <n v="642457.24672000005"/>
    <n v="2.1515832381520728"/>
    <n v="2.0310587195395193"/>
    <n v="107805.57240000006"/>
    <n v="17.556834175789461"/>
    <n v="95.738737631894935"/>
    <n v="95.576422475566531"/>
    <n v="17.348375589651848"/>
    <n v="17.082210385479829"/>
    <n v="0.24067109567197528"/>
    <n v="0.25027395472961322"/>
    <n v="0.21454478978308844"/>
    <n v="0.2221405824839458"/>
    <m/>
    <m/>
    <m/>
    <n v="0"/>
    <m/>
    <n v="0"/>
    <m/>
    <n v="0"/>
    <m/>
    <n v="39.962262193562736"/>
    <n v="66.179383219320016"/>
    <n v="55.585260319745281"/>
    <n v="2.6059721837368115"/>
    <n v="28.734893726381738"/>
    <n v="9.7618136783990792"/>
    <n v="68.69906306538887"/>
    <n v="58.574125023870771"/>
    <s v="Medianas"/>
    <n v="2025"/>
    <n v="1"/>
    <d v="2026-05-08T00:00:00"/>
    <n v="1.0458677359317625"/>
    <s v="34 GMM. Gpo y Col"/>
    <n v="17.556834175789461"/>
    <n v="12.401243615243747"/>
    <n v="39.962262193562736"/>
    <n v="33.824055743406682"/>
    <n v="7.8439948354615385E-3"/>
    <n v="4.629310430696959E-4"/>
    <m/>
    <m/>
    <m/>
    <m/>
    <n v="6.1571773387467587E-3"/>
    <n v="4.1251995222175124E-4"/>
    <x v="24"/>
    <x v="9"/>
  </r>
  <r>
    <n v="2026"/>
    <n v="3"/>
    <n v="704"/>
    <x v="54"/>
    <s v="Salud"/>
    <n v="51"/>
    <s v="031b4af5197ec30a926f48cf40e11a7dbc470048a21e4003b7a3c07c5dab1baa"/>
    <s v="776dae374cac039d62ec9a353119108ad2c4887d941bedca3f0ebe3c3de89ab1"/>
    <x v="9"/>
    <n v="359.69761"/>
    <n v="3087.80782"/>
    <n v="14084.12924"/>
    <n v="15334.782519999999"/>
    <n v="1664.72883"/>
    <n v="2608.8271"/>
    <n v="12740.68656"/>
    <n v="11725.94254"/>
    <n v="35255452.915749952"/>
    <n v="34225193.414999902"/>
    <n v="145.54400000000001"/>
    <n v="139.161"/>
    <n v="0"/>
    <n v="0"/>
    <n v="1664.72883"/>
    <n v="2608.8271"/>
    <n v="1949.3069399999999"/>
    <n v="3496.1996600000002"/>
    <n v="0"/>
    <n v="0"/>
    <n v="0"/>
    <n v="0"/>
    <n v="0"/>
    <n v="0"/>
    <s v="Salud"/>
    <s v="Accidentes y Enfermedades"/>
    <s v="Salud"/>
    <x v="25"/>
    <x v="1"/>
    <n v="210933.84811000002"/>
    <n v="112639.99425"/>
    <n v="299929338.30901009"/>
    <n v="286204877.29896003"/>
    <n v="288421232.45699012"/>
    <n v="276418493.85822004"/>
    <n v="1908532.17707"/>
    <n v="1664530.9158999999"/>
    <n v="823475.85080999997"/>
    <n v="898451.02107999986"/>
    <n v="210933.84811000002"/>
    <n v="112639.99425"/>
    <n v="1.8846819263598259E-2"/>
    <n v="0.18550618618762296"/>
    <n v="-2728.1102099999998"/>
    <n v="-88.351036367282731"/>
    <n v="0.17052626367126297"/>
    <n v="2.7413067983177739"/>
    <n v="0.17052626367126297"/>
    <n v="2.7413067983177739"/>
    <n v="1.199274509215941E-4"/>
    <n v="1.247125972439074E-4"/>
    <n v="1.0788802235451003E-3"/>
    <n v="1.1170771452013596E-3"/>
    <m/>
    <m/>
    <m/>
    <n v="0"/>
    <m/>
    <n v="0"/>
    <m/>
    <n v="0"/>
    <m/>
    <n v="-36.188610199579728"/>
    <n v="462.81342542142551"/>
    <n v="84.488000940421216"/>
    <n v="0.20215879170743306"/>
    <n v="-36.188610199579728"/>
    <n v="-44.244976558346792"/>
    <n v="85.401062082095706"/>
    <n v="74.618939239871665"/>
    <s v="Medianas"/>
    <n v="2025"/>
    <n v="1"/>
    <d v="2026-05-08T00:00:00"/>
    <n v="1.0458677359317625"/>
    <s v="35 Salud"/>
    <n v="-88.351036367282731"/>
    <n v="-88.861915104074583"/>
    <n v="-36.18861019957972"/>
    <n v="-38.987132303521371"/>
    <n v="3.9948796782321529E-5"/>
    <n v="3.5520259635473839E-8"/>
    <m/>
    <m/>
    <m/>
    <m/>
    <n v="4.3407280582439322E-5"/>
    <n v="3.4412545113877033E-6"/>
    <x v="25"/>
    <x v="9"/>
  </r>
  <r>
    <n v="2026"/>
    <n v="3"/>
    <n v="65"/>
    <x v="47"/>
    <s v="Salud Individual"/>
    <n v="225"/>
    <s v="0e6523810856a138a75dec70a9cf3778a5c70b83ac915f22c33f05db97cb3e68"/>
    <s v="776dae374cac039d62ec9a353119108ad2c4887d941bedca3f0ebe3c3de89ab1"/>
    <x v="9"/>
    <n v="0"/>
    <n v="0"/>
    <n v="8.1990999999999996"/>
    <n v="8.1990999999999996"/>
    <n v="-9.1800000000000007E-3"/>
    <n v="0.39955000000000002"/>
    <n v="0.25208999999999993"/>
    <n v="1.3064"/>
    <n v="35255452.915749952"/>
    <n v="34225193.414999902"/>
    <n v="145.54400000000001"/>
    <n v="139.161"/>
    <n v="0"/>
    <n v="0"/>
    <n v="-9.1799999999999989E-3"/>
    <n v="0.39955000000000002"/>
    <n v="2.6566700000000001"/>
    <n v="2.6909099999999997"/>
    <n v="0"/>
    <n v="0"/>
    <n v="0"/>
    <n v="0"/>
    <n v="0"/>
    <n v="0"/>
    <s v="Salud Individual"/>
    <s v="Accidentes y Enfermedades"/>
    <s v="Salud"/>
    <x v="26"/>
    <x v="1"/>
    <n v="1648049.7717000002"/>
    <n v="1376118.0223399999"/>
    <n v="299929338.30901009"/>
    <n v="286204877.29896003"/>
    <n v="288421232.45699012"/>
    <n v="276418493.85822004"/>
    <n v="772824.61253000004"/>
    <n v="652388.54473999992"/>
    <n v="440246.35314000002"/>
    <n v="470383.08709000004"/>
    <n v="1648049.7717000002"/>
    <n v="1376118.0223399999"/>
    <m/>
    <m/>
    <m/>
    <m/>
    <m/>
    <m/>
    <m/>
    <m/>
    <m/>
    <m/>
    <m/>
    <m/>
    <m/>
    <m/>
    <m/>
    <n v="0"/>
    <m/>
    <n v="0"/>
    <m/>
    <n v="0"/>
    <m/>
    <n v="-102.29758478288073"/>
    <m/>
    <m/>
    <n v="-2.0851961485938137E-6"/>
    <n v="-102.29758478288073"/>
    <n v="-1.2724320025567448"/>
    <n v="-0.34554536318022178"/>
    <n v="14.848136875629436"/>
    <s v="Medianas"/>
    <n v="2025"/>
    <n v="1"/>
    <d v="2026-05-08T00:00:00"/>
    <n v="1.0458677359317625"/>
    <s v="36 Salud Individual"/>
    <m/>
    <m/>
    <n v="-102.29758478288076"/>
    <n v="-102.19682155204246"/>
    <n v="2.3256260583556847E-8"/>
    <m/>
    <m/>
    <m/>
    <m/>
    <m/>
    <n v="2.3208717421280927E-8"/>
    <m/>
    <x v="26"/>
    <x v="9"/>
  </r>
  <r>
    <n v="2026"/>
    <n v="3"/>
    <n v="92"/>
    <x v="12"/>
    <s v="Daños"/>
    <n v="219"/>
    <s v="314f04b30f62e0056bd059354a5536fb2e302107eed143b5fa2aa0bbba07f608"/>
    <s v="776dae374cac039d62ec9a353119108ad2c4887d941bedca3f0ebe3c3de89ab1"/>
    <x v="9"/>
    <n v="4357581.6381999999"/>
    <n v="3291398.6175000002"/>
    <n v="12944438.10629"/>
    <n v="10906240.00224"/>
    <n v="1417599.4292700002"/>
    <n v="1756858.6939299998"/>
    <n v="7145468.2637299998"/>
    <n v="6369991.0022100005"/>
    <n v="35255452.915749952"/>
    <n v="34225193.414999902"/>
    <n v="145.54400000000001"/>
    <n v="139.161"/>
    <n v="0"/>
    <n v="0"/>
    <n v="334320.69675999996"/>
    <n v="465442.18481000001"/>
    <n v="953239.13755999994"/>
    <n v="909209.92579999997"/>
    <n v="0"/>
    <n v="0"/>
    <n v="0"/>
    <n v="0"/>
    <n v="0"/>
    <n v="0"/>
    <s v="Daños"/>
    <s v="Totales"/>
    <s v="Daños Total"/>
    <x v="28"/>
    <x v="1"/>
    <n v="4357581.6381999999"/>
    <n v="3291398.6175000002"/>
    <n v="299929338.30901009"/>
    <n v="286204877.29896003"/>
    <n v="288421232.45699012"/>
    <n v="276418493.85822004"/>
    <n v="105175449.15441999"/>
    <n v="104220262.77622002"/>
    <n v="43859178.209959999"/>
    <n v="37967067.789159983"/>
    <n v="4357581.6381999999"/>
    <n v="3291398.6175000002"/>
    <n v="4.1431547697049913"/>
    <n v="3.1581177496810149"/>
    <n v="1066183.0206999998"/>
    <n v="32.393008097871309"/>
    <n v="100"/>
    <n v="100"/>
    <n v="100"/>
    <n v="100"/>
    <n v="1.4528694201000394"/>
    <n v="1.5108394070293734"/>
    <n v="1.1500148594819073"/>
    <n v="1.1907302480232083"/>
    <m/>
    <m/>
    <m/>
    <n v="0"/>
    <m/>
    <n v="0"/>
    <m/>
    <n v="0"/>
    <m/>
    <n v="-19.310560708846459"/>
    <n v="32.53179279173694"/>
    <n v="53.377269000144125"/>
    <n v="3.2321614018478737"/>
    <n v="-28.171380319453789"/>
    <n v="4.8425793109615922"/>
    <n v="35.072069912672546"/>
    <n v="51.191938363460402"/>
    <s v="Medianas"/>
    <n v="2025"/>
    <n v="1"/>
    <d v="2026-05-08T00:00:00"/>
    <n v="1.0458677359317625"/>
    <s v="38 Daños Total"/>
    <n v="32.393008097871309"/>
    <n v="26.58676001695618"/>
    <n v="-19.310560708846459"/>
    <n v="-22.849289141454012"/>
    <n v="3.6716130515252084E-2"/>
    <n v="1.7165731445729217E-3"/>
    <m/>
    <m/>
    <m/>
    <m/>
    <n v="3.0871661809303272E-2"/>
    <n v="9.9737077208502788E-4"/>
    <x v="28"/>
    <x v="9"/>
  </r>
  <r>
    <n v="2026"/>
    <n v="3"/>
    <n v="89"/>
    <x v="39"/>
    <s v="Automoviles"/>
    <n v="61"/>
    <s v="d029fa3a95e174a19934857f535eb9427d967218a36ea014b70ad704bc6c8d1c"/>
    <s v="776dae374cac039d62ec9a353119108ad2c4887d941bedca3f0ebe3c3de89ab1"/>
    <x v="9"/>
    <n v="1660435.4207000001"/>
    <n v="1155771.3412000001"/>
    <n v="5239825.52721"/>
    <n v="4053485.2702000001"/>
    <n v="790703.50598999998"/>
    <n v="567918.00612999988"/>
    <n v="2926388.2484400007"/>
    <n v="2503524.3867499996"/>
    <n v="35255452.915749952"/>
    <n v="34225193.414999902"/>
    <n v="145.54400000000001"/>
    <n v="139.161"/>
    <n v="6087.4219400000002"/>
    <n v="1024.6965400000001"/>
    <n v="608946.17113000003"/>
    <n v="447330.72258999996"/>
    <n v="1113912.6699000001"/>
    <n v="763935.20394000004"/>
    <n v="0"/>
    <n v="0"/>
    <n v="0"/>
    <n v="0"/>
    <n v="0"/>
    <n v="0"/>
    <s v="Automoviles"/>
    <s v="Totales"/>
    <s v="Automoviles Total"/>
    <x v="29"/>
    <x v="1"/>
    <n v="1660435.4207000001"/>
    <n v="1155771.3412000001"/>
    <n v="299929338.30901009"/>
    <n v="286204877.29896003"/>
    <n v="288421232.45699012"/>
    <n v="276418493.85822004"/>
    <n v="60758952.16269999"/>
    <n v="56224792.599020004"/>
    <n v="32544347.684180006"/>
    <n v="28276347.340569999"/>
    <n v="1660435.4207000001"/>
    <n v="1155771.3412000001"/>
    <n v="2.7328243190463444"/>
    <n v="2.0556257973998204"/>
    <n v="504664.07949999999"/>
    <n v="43.664699193529358"/>
    <n v="100"/>
    <n v="100"/>
    <n v="100"/>
    <n v="100"/>
    <n v="0.55360887002967774"/>
    <n v="0.57569805334897017"/>
    <n v="0.40382657070959693"/>
    <n v="0.41812373878023362"/>
    <m/>
    <m/>
    <m/>
    <n v="0"/>
    <m/>
    <n v="0"/>
    <m/>
    <n v="0"/>
    <m/>
    <n v="39.228462111659688"/>
    <n v="47.620250455549673"/>
    <n v="49.137574698845619"/>
    <n v="2.4296185428671704"/>
    <n v="36.128850619573562"/>
    <n v="45.812454270334626"/>
    <n v="54.66731706935942"/>
    <n v="58.556107937281766"/>
    <s v="Medianas"/>
    <n v="2025"/>
    <n v="1"/>
    <d v="2026-05-08T00:00:00"/>
    <n v="1.0458677359317625"/>
    <s v="39 Automoviles Total"/>
    <n v="43.664699193529358"/>
    <n v="37.364118098105997"/>
    <n v="39.228462111659681"/>
    <n v="33.122437310508666"/>
    <n v="1.4862454156330439E-2"/>
    <n v="7.4683287587711152E-4"/>
    <m/>
    <m/>
    <m/>
    <m/>
    <n v="1.1473965948384138E-2"/>
    <n v="4.2255974189356468E-4"/>
    <x v="29"/>
    <x v="9"/>
  </r>
  <r>
    <n v="2026"/>
    <n v="3"/>
    <n v="37"/>
    <x v="27"/>
    <s v="Automoviles Residentes"/>
    <n v="25"/>
    <s v="b7a56873cd771f2c446d369b649430b65a756ba278ff97ec81bb6f55b2e73569"/>
    <s v="776dae374cac039d62ec9a353119108ad2c4887d941bedca3f0ebe3c3de89ab1"/>
    <x v="9"/>
    <n v="1024151.98841"/>
    <n v="738080.88433000003"/>
    <n v="3588278.2000499992"/>
    <n v="3617841.2467600005"/>
    <n v="397732.49629000004"/>
    <n v="472330.21279000014"/>
    <n v="2077687.2881099998"/>
    <n v="2199932.6383699998"/>
    <n v="35255452.915749952"/>
    <n v="34225193.414999902"/>
    <n v="145.54400000000001"/>
    <n v="139.161"/>
    <n v="7438.72984"/>
    <n v="3209.26395"/>
    <n v="397068.92139999999"/>
    <n v="467068.85918999999"/>
    <n v="927705.48246000009"/>
    <n v="796851.70013999997"/>
    <n v="0"/>
    <n v="0"/>
    <n v="0"/>
    <n v="0"/>
    <n v="0"/>
    <n v="0"/>
    <s v="Automoviles Residentes"/>
    <s v="Automóviles"/>
    <s v="Automóviles"/>
    <x v="30"/>
    <x v="1"/>
    <n v="4160869.2469200003"/>
    <n v="3594603.0314199999"/>
    <n v="299929338.30901009"/>
    <n v="286204877.29896003"/>
    <n v="288421232.45699012"/>
    <n v="276418493.85822004"/>
    <n v="37930526.874799997"/>
    <n v="33933542.557379998"/>
    <n v="20392182.848360002"/>
    <n v="17354647.463510003"/>
    <n v="1026953.24142"/>
    <n v="743828.58750999998"/>
    <n v="2.7000731937905629"/>
    <n v="2.1750776037660686"/>
    <n v="286071.10407999996"/>
    <n v="38.758774296083253"/>
    <n v="99.72722682036364"/>
    <n v="99.227281220900551"/>
    <n v="24.613895021289313"/>
    <n v="20.533029040439857"/>
    <n v="0.3414644243154501"/>
    <n v="0.35508897167018494"/>
    <n v="0.25788550191582704"/>
    <n v="0.26701573908024218"/>
    <m/>
    <m/>
    <m/>
    <n v="0"/>
    <m/>
    <n v="0"/>
    <m/>
    <n v="0"/>
    <m/>
    <n v="-15.793551731395706"/>
    <n v="38.835299915540986"/>
    <n v="63.994370104675234"/>
    <n v="1.9504164867861944"/>
    <n v="-14.987070195901154"/>
    <n v="16.421346945361371"/>
    <n v="42.801183016305004"/>
    <n v="58.614276547058886"/>
    <s v="Medianas"/>
    <n v="2025"/>
    <n v="1"/>
    <d v="2026-05-08T00:00:00"/>
    <n v="1.0458677359317625"/>
    <s v="41 Automoviles Residentes"/>
    <n v="38.758774296083253"/>
    <n v="32.673348195853066"/>
    <n v="-15.793551731395707"/>
    <n v="-19.486522649458298"/>
    <n v="1.0177938172074876E-2"/>
    <n v="7.2903952518263697E-4"/>
    <m/>
    <m/>
    <m/>
    <m/>
    <n v="1.0240813646754832E-2"/>
    <n v="4.730962582404743E-4"/>
    <x v="30"/>
    <x v="9"/>
  </r>
  <r>
    <n v="2026"/>
    <n v="3"/>
    <n v="1"/>
    <x v="23"/>
    <s v="Camiones"/>
    <n v="30"/>
    <s v="624b60c58c9d8bfb6ff1886c2fd605d2adeb6ea4da576068201b6c6958ce93f4"/>
    <s v="776dae374cac039d62ec9a353119108ad2c4887d941bedca3f0ebe3c3de89ab1"/>
    <x v="9"/>
    <n v="730242.23002000002"/>
    <n v="701161.05033"/>
    <n v="2553529.9368000003"/>
    <n v="2268236.6216099998"/>
    <n v="412140.18374999991"/>
    <n v="327299.15322999994"/>
    <n v="1725784.3460999995"/>
    <n v="1280116.9484899999"/>
    <n v="35255452.915749952"/>
    <n v="34225193.414999902"/>
    <n v="145.54400000000001"/>
    <n v="139.161"/>
    <n v="0"/>
    <n v="0"/>
    <n v="412153.18375000003"/>
    <n v="327153.36343999999"/>
    <n v="660907.51341000001"/>
    <n v="577199.06675999996"/>
    <n v="0"/>
    <n v="0"/>
    <n v="0"/>
    <n v="0"/>
    <n v="0"/>
    <n v="0"/>
    <s v="Camiones"/>
    <s v="Automóviles"/>
    <s v="Automóviles"/>
    <x v="31"/>
    <x v="1"/>
    <n v="20562971.173730001"/>
    <n v="22498819.590630002"/>
    <n v="299929338.30901009"/>
    <n v="286204877.29896003"/>
    <n v="288421232.45699012"/>
    <n v="276418493.85822004"/>
    <n v="20449043.115749996"/>
    <n v="19016630.142860003"/>
    <n v="11014921.149049997"/>
    <n v="9861427.71428"/>
    <n v="2866846.0069899997"/>
    <n v="2432982.44031"/>
    <n v="3.5710337441538389"/>
    <n v="3.6870941121671783"/>
    <n v="29081.179690000019"/>
    <n v="4.1475748940008828"/>
    <n v="25.471972622160706"/>
    <n v="28.818993458935989"/>
    <n v="3.5512486199120534"/>
    <n v="3.1164348311944772"/>
    <n v="0.24347142368168359"/>
    <n v="0.2531860167849796"/>
    <n v="0.24498570986880513"/>
    <n v="0.25365923985159905"/>
    <m/>
    <m/>
    <m/>
    <n v="0"/>
    <m/>
    <n v="0"/>
    <m/>
    <n v="0"/>
    <m/>
    <n v="25.921555153056076"/>
    <n v="56.438831774863537"/>
    <n v="46.679597087710057"/>
    <n v="3.7416535095718384"/>
    <n v="25.981643415256841"/>
    <n v="14.502526332878872"/>
    <n v="62.361703473980178"/>
    <n v="56.679468536984089"/>
    <s v="Medianas"/>
    <n v="2025"/>
    <n v="1"/>
    <d v="2026-05-08T00:00:00"/>
    <n v="1.0458677359317625"/>
    <s v="42 Camiones"/>
    <n v="4.1475748940008828"/>
    <n v="-0.41993713362242746"/>
    <n v="25.921555153056079"/>
    <n v="20.399120105634296"/>
    <n v="7.2429361293476421E-3"/>
    <n v="1.2752282001885387E-3"/>
    <m/>
    <m/>
    <m/>
    <m/>
    <n v="6.4205660127998688E-3"/>
    <n v="1.3594662991977871E-3"/>
    <x v="31"/>
    <x v="9"/>
  </r>
  <r>
    <n v="2026"/>
    <n v="3"/>
    <n v="9"/>
    <x v="16"/>
    <s v="Automoviles Turistas"/>
    <n v="9"/>
    <s v="19581e27de7ced00ff1ce50b2047e7a567c76b1cbaebabe5ef03f7c3017bb5b7"/>
    <s v="776dae374cac039d62ec9a353119108ad2c4887d941bedca3f0ebe3c3de89ab1"/>
    <x v="9"/>
    <n v="6590.0094300000001"/>
    <n v="4655.2305999999999"/>
    <n v="25948.089319999999"/>
    <n v="19866.82301"/>
    <n v="3768.2446899999991"/>
    <n v="3301.6714099999999"/>
    <n v="16369.53073"/>
    <n v="6968.5591099999983"/>
    <n v="35255452.915749952"/>
    <n v="34225193.414999902"/>
    <n v="145.54400000000001"/>
    <n v="139.161"/>
    <n v="0"/>
    <n v="0"/>
    <n v="3614.6872200000003"/>
    <n v="3301.6714099999999"/>
    <n v="6049.8128200000001"/>
    <n v="5218.8041600000006"/>
    <n v="0"/>
    <n v="0"/>
    <n v="0"/>
    <n v="0"/>
    <n v="0"/>
    <n v="0"/>
    <s v="Automoviles Turistas"/>
    <s v="Automóviles"/>
    <s v="Automóviles"/>
    <x v="32"/>
    <x v="1"/>
    <n v="1238800.9948"/>
    <n v="975839.53787999996"/>
    <n v="299929338.30901009"/>
    <n v="286204877.29896003"/>
    <n v="288421232.45699012"/>
    <n v="276418493.85822004"/>
    <n v="664166.66367999988"/>
    <n v="632124.19282999996"/>
    <n v="297526.76684"/>
    <n v="352424.85213000001"/>
    <n v="512667.48138000001"/>
    <n v="445239.08188000001"/>
    <n v="0.99222225239162454"/>
    <n v="0.7364424036926478"/>
    <n v="1934.7788300000002"/>
    <n v="41.561396120742124"/>
    <n v="1.2854354273185011"/>
    <n v="1.0455574969617489"/>
    <n v="0.5319667531477833"/>
    <n v="0.47704877895329334"/>
    <n v="2.197187333241295E-3"/>
    <n v="2.2848558595569808E-3"/>
    <n v="1.6265378297999102E-3"/>
    <n v="1.6841241463343441E-3"/>
    <m/>
    <m/>
    <m/>
    <n v="0"/>
    <m/>
    <n v="0"/>
    <m/>
    <n v="0"/>
    <m/>
    <n v="14.131426846016737"/>
    <n v="57.181172956227456"/>
    <n v="70.923906755553631"/>
    <n v="1.2665229182645055"/>
    <n v="9.480525804353146"/>
    <n v="15.923353981537392"/>
    <n v="59.748744755379072"/>
    <n v="63.2649033912014"/>
    <s v="Medianas"/>
    <n v="2025"/>
    <n v="1"/>
    <d v="2026-05-08T00:00:00"/>
    <n v="1.0458677359317625"/>
    <s v="43 Automoviles Turistas"/>
    <n v="41.561396120742124"/>
    <n v="35.35305780766361"/>
    <n v="14.131426846016732"/>
    <n v="9.1260614750077949"/>
    <n v="7.3600215495765194E-5"/>
    <n v="9.8450499814110856E-5"/>
    <m/>
    <m/>
    <m/>
    <m/>
    <n v="5.6235865070274995E-5"/>
    <n v="5.4234741395660484E-5"/>
    <x v="32"/>
    <x v="9"/>
  </r>
  <r>
    <n v="2026"/>
    <n v="3"/>
    <n v="13"/>
    <x v="7"/>
    <s v="Otros Automoviles y Obligatorios"/>
    <n v="13"/>
    <s v="3fdba35f04dc8c462986c992bcf875546257113072a909c162f7e470e581e278"/>
    <s v="776dae374cac039d62ec9a353119108ad2c4887d941bedca3f0ebe3c3de89ab1"/>
    <x v="9"/>
    <n v="13402.487570000001"/>
    <n v="5372.3674700000001"/>
    <n v="25014.901970000003"/>
    <n v="11055.734499999999"/>
    <n v="897.43517999999972"/>
    <n v="1017.7306900000001"/>
    <n v="4463.6762500000013"/>
    <n v="7660.9407900000006"/>
    <n v="35255452.915749952"/>
    <n v="34225193.414999902"/>
    <n v="145.54400000000001"/>
    <n v="139.161"/>
    <n v="0"/>
    <n v="0"/>
    <n v="897.43518000000006"/>
    <n v="1058.0826100000002"/>
    <n v="7357.9929599999996"/>
    <n v="3130.91851"/>
    <n v="0"/>
    <n v="0"/>
    <n v="0"/>
    <n v="0"/>
    <n v="0"/>
    <n v="0"/>
    <s v="Otros Automoviles y Obligatorios"/>
    <s v="Automóviles"/>
    <s v="Automóviles"/>
    <x v="33"/>
    <x v="1"/>
    <n v="2081369.17392"/>
    <n v="380253.94800999999"/>
    <n v="299929338.30901009"/>
    <n v="286204877.29896003"/>
    <n v="288421232.45699012"/>
    <n v="276418493.85822004"/>
    <n v="1715215.5084700002"/>
    <n v="2642495.7059500003"/>
    <n v="839716.91993000079"/>
    <n v="707847.31065"/>
    <n v="157381.85790999999"/>
    <n v="77890.750719999996"/>
    <n v="0.78138796575803093"/>
    <n v="0.20330657332397017"/>
    <n v="8030.120100000001"/>
    <n v="149.47079001652881"/>
    <n v="8.5159037693304622"/>
    <n v="6.8973111959242397"/>
    <n v="0.64392649501760824"/>
    <n v="1.4128367366375685"/>
    <n v="4.468548373947911E-3"/>
    <n v="4.6468449828840543E-3"/>
    <n v="1.8771054919473663E-3"/>
    <n v="1.94356296317698E-3"/>
    <m/>
    <m/>
    <m/>
    <n v="0"/>
    <m/>
    <n v="0"/>
    <m/>
    <n v="0"/>
    <m/>
    <n v="-11.819974692912162"/>
    <n v="6.6960344138562"/>
    <n v="18.943802628601652"/>
    <n v="0.10687353781972267"/>
    <n v="-15.182881608837718"/>
    <n v="135.01068253609705"/>
    <n v="12.19673876937224"/>
    <n v="33.79463906903154"/>
    <s v="Medianas"/>
    <n v="2025"/>
    <n v="1"/>
    <d v="2026-05-08T00:00:00"/>
    <n v="1.0458677359317625"/>
    <s v="44 Otros Automoviles y Obligatorios"/>
    <n v="149.47079001652881"/>
    <n v="138.52996076437478"/>
    <n v="-11.819974692912167"/>
    <n v="-15.687211415381952"/>
    <n v="7.0953284956452487E-5"/>
    <n v="6.1056715303147368E-5"/>
    <m/>
    <m/>
    <m/>
    <m/>
    <n v="3.1294827224354692E-5"/>
    <n v="4.133356275673486E-6"/>
    <x v="33"/>
    <x v="9"/>
  </r>
  <r>
    <n v="2026"/>
    <n v="3"/>
    <n v="23"/>
    <x v="28"/>
    <s v="Daños Sin Autos"/>
    <n v="17"/>
    <s v="4523540f1504cd17100c4835e85b7eefd49911580f8efff0599a8f283be6b9e3"/>
    <s v="776dae374cac039d62ec9a353119108ad2c4887d941bedca3f0ebe3c3de89ab1"/>
    <x v="9"/>
    <n v="2022572.9584899996"/>
    <n v="1585867.6465599998"/>
    <n v="8396529.8638799991"/>
    <n v="7371404.1885899995"/>
    <n v="579101.73412000015"/>
    <n v="454543.75741000002"/>
    <n v="2710027.3475899999"/>
    <n v="1223998.8567899994"/>
    <n v="35255452.915749952"/>
    <n v="34225193.414999902"/>
    <n v="145.54400000000001"/>
    <n v="139.161"/>
    <n v="699.08593999999994"/>
    <n v="1652.4393"/>
    <n v="120917.03959"/>
    <n v="154159.04304000002"/>
    <n v="272611.96191999997"/>
    <n v="293533.5638"/>
    <n v="0"/>
    <n v="0"/>
    <n v="0"/>
    <n v="0"/>
    <n v="0"/>
    <n v="0"/>
    <s v="Daños Sin Autos"/>
    <s v="Totales"/>
    <s v="Daños Sin Autos Total"/>
    <x v="34"/>
    <x v="1"/>
    <n v="6886205.7375499997"/>
    <n v="7196469.1106400006"/>
    <n v="299929338.30901009"/>
    <n v="286204877.29896003"/>
    <n v="288421232.45699012"/>
    <n v="276418493.85822004"/>
    <n v="44416496.991719998"/>
    <n v="47995470.177200004"/>
    <n v="11314830.52578"/>
    <n v="9690720.4485899974"/>
    <n v="3483812.0030300003"/>
    <n v="3017669.34558"/>
    <n v="4.5536525738782192"/>
    <n v="3.3042027522700628"/>
    <n v="436705.31192999985"/>
    <n v="27.537311381393238"/>
    <n v="58.05631752605747"/>
    <n v="52.552730764980282"/>
    <n v="29.371369888951332"/>
    <n v="22.036746384630344"/>
    <n v="0.67434982182576308"/>
    <n v="0.70125661043058241"/>
    <n v="0.55410224365375005"/>
    <n v="0.57371980594519101"/>
    <m/>
    <m/>
    <m/>
    <n v="0"/>
    <m/>
    <n v="0"/>
    <m/>
    <n v="0"/>
    <m/>
    <n v="27.40285719019311"/>
    <n v="28.631932988580171"/>
    <n v="28.662149605988745"/>
    <n v="5.1180769592665127"/>
    <n v="-21.563446940556474"/>
    <n v="-7.1274990189043708"/>
    <n v="44.355001423409298"/>
    <n v="52.518369975924372"/>
    <s v="Medianas"/>
    <n v="2025"/>
    <n v="1"/>
    <d v="2026-05-08T00:00:00"/>
    <n v="1.0458677359317625"/>
    <s v="46 Daños Sin Autos Total"/>
    <n v="27.537311381393238"/>
    <n v="21.944015480858457"/>
    <n v="27.402857190193114"/>
    <n v="21.815457933301708"/>
    <n v="2.3816258676197435E-2"/>
    <n v="2.0735751763587729E-3"/>
    <m/>
    <m/>
    <m/>
    <m/>
    <n v="2.0865806833802729E-2"/>
    <n v="1.0917755828109058E-3"/>
    <x v="34"/>
    <x v="9"/>
  </r>
  <r>
    <n v="2026"/>
    <n v="3"/>
    <n v="23"/>
    <x v="28"/>
    <s v="Responsabilidad Civil y Riesgos Profesionales"/>
    <n v="17"/>
    <s v="4523540f1504cd17100c4835e85b7eefd49911580f8efff0599a8f283be6b9e3"/>
    <s v="776dae374cac039d62ec9a353119108ad2c4887d941bedca3f0ebe3c3de89ab1"/>
    <x v="9"/>
    <n v="279904.48480999999"/>
    <n v="197871.65"/>
    <n v="1085396.4515200001"/>
    <n v="1023728.3672600001"/>
    <n v="83497.390219999987"/>
    <n v="31939.805960000005"/>
    <n v="238173.08279999997"/>
    <n v="79919.866340000008"/>
    <n v="35255452.915749952"/>
    <n v="34225193.414999902"/>
    <n v="145.54400000000001"/>
    <n v="139.161"/>
    <n v="0"/>
    <n v="0"/>
    <n v="12347.33719"/>
    <n v="11113.957769999999"/>
    <n v="29372.357070000002"/>
    <n v="40545.87098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6886205.7375499997"/>
    <n v="7196469.1106400006"/>
    <n v="299929338.30901009"/>
    <n v="286204877.29896003"/>
    <n v="288421232.45699012"/>
    <n v="276418493.85822004"/>
    <n v="6482889.0618800009"/>
    <n v="6624791.841479999"/>
    <n v="3138672.4045500001"/>
    <n v="1702809.9258199998"/>
    <n v="279904.48480999999"/>
    <n v="197871.65"/>
    <n v="4.31758868828814"/>
    <n v="2.9868357336310636"/>
    <n v="82032.83481"/>
    <n v="41.457598807105512"/>
    <n v="100"/>
    <n v="100"/>
    <n v="4.0647127820143441"/>
    <n v="2.7495657517301946"/>
    <n v="9.3323476252136772E-2"/>
    <n v="9.7047114883173469E-2"/>
    <n v="6.91363654831465E-2"/>
    <n v="7.1584085145001863E-2"/>
    <m/>
    <m/>
    <m/>
    <n v="0"/>
    <m/>
    <n v="0"/>
    <m/>
    <n v="0"/>
    <m/>
    <n v="161.4210941812496"/>
    <n v="29.830672515546965"/>
    <n v="16.141678689190698"/>
    <n v="2.6602773229521297"/>
    <n v="11.097571589926968"/>
    <n v="-27.557710908495569"/>
    <n v="42.037270487260898"/>
    <n v="27.410825076324453"/>
    <s v="Medianas"/>
    <n v="2025"/>
    <n v="1"/>
    <d v="2026-05-08T00:00:00"/>
    <n v="1.0458677359317625"/>
    <s v="46 Responsabilidad Civil y Riesgos Profesionales"/>
    <n v="41.457598807105512"/>
    <n v="35.253812644943174"/>
    <n v="161.4210941812496"/>
    <n v="149.95617055568675"/>
    <n v="3.0786626230948581E-3"/>
    <n v="1.8641572081233705E-3"/>
    <m/>
    <m/>
    <m/>
    <m/>
    <n v="2.8978085877580033E-3"/>
    <n v="8.9211876996954148E-4"/>
    <x v="35"/>
    <x v="9"/>
  </r>
  <r>
    <n v="2026"/>
    <n v="3"/>
    <n v="48"/>
    <x v="14"/>
    <s v="RC General"/>
    <n v="36"/>
    <s v="76a50887d8f1c2e9301755428990ad81479ee21c25b43215cf524541e0503269"/>
    <s v="776dae374cac039d62ec9a353119108ad2c4887d941bedca3f0ebe3c3de89ab1"/>
    <x v="9"/>
    <n v="191638.16089"/>
    <n v="194618.60363999999"/>
    <n v="841143.78151000012"/>
    <n v="662111.42737999989"/>
    <n v="169523.28151000003"/>
    <n v="120740.02403"/>
    <n v="483429.36451000016"/>
    <n v="260209.78133000003"/>
    <n v="35255452.915749952"/>
    <n v="34225193.414999902"/>
    <n v="145.54400000000001"/>
    <n v="139.161"/>
    <n v="0"/>
    <n v="0"/>
    <n v="90968.17121"/>
    <n v="16004.304330000001"/>
    <n v="114821.19142"/>
    <n v="73659.411420000004"/>
    <n v="0"/>
    <n v="0"/>
    <n v="0"/>
    <n v="0"/>
    <n v="0"/>
    <n v="0"/>
    <s v="RC General"/>
    <s v="Daños Sin Autos"/>
    <s v="Responsabilidad Civil y Riesgos Profesionales"/>
    <x v="36"/>
    <x v="1"/>
    <n v="19464505.3893"/>
    <n v="18106734.740540002"/>
    <n v="299929338.30901009"/>
    <n v="286204877.29896003"/>
    <n v="288421232.45699012"/>
    <n v="276418493.85822004"/>
    <n v="4191040.9426000006"/>
    <n v="5155326.3222199995"/>
    <n v="2776304.65221"/>
    <n v="1116237.2139900001"/>
    <n v="313753.94885000004"/>
    <n v="323776.96694000001"/>
    <n v="4.572567138203933"/>
    <n v="3.7750976655187332"/>
    <n v="-2980.4427499999874"/>
    <n v="-1.5314274659544491"/>
    <n v="61.079123176747217"/>
    <n v="60.108847605600459"/>
    <n v="0.98455191671783793"/>
    <n v="1.0748409717642764"/>
    <n v="6.3894436593115056E-2"/>
    <n v="6.6443846473257628E-2"/>
    <n v="6.7999750904561951E-2"/>
    <n v="7.0407229604479121E-2"/>
    <m/>
    <m/>
    <m/>
    <n v="0"/>
    <m/>
    <n v="0"/>
    <m/>
    <n v="0"/>
    <m/>
    <n v="40.40355124318922"/>
    <n v="88.460085779734726"/>
    <n v="62.039302395438767"/>
    <n v="6.1060763405433818"/>
    <n v="468.39815923445389"/>
    <n v="55.881223059601794"/>
    <n v="79.225942602573284"/>
    <n v="21.727439876955781"/>
    <s v="Medianas"/>
    <n v="2025"/>
    <n v="1"/>
    <d v="2026-05-08T00:00:00"/>
    <n v="1.0458677359317625"/>
    <s v="47 RC General"/>
    <n v="-1.5314274659544491"/>
    <n v="-5.8498802945479582"/>
    <n v="40.40355124318922"/>
    <n v="34.245991552750063"/>
    <n v="2.3858544195137234E-3"/>
    <n v="2.0908370233382509E-3"/>
    <m/>
    <m/>
    <m/>
    <m/>
    <n v="1.8742004634000546E-3"/>
    <n v="1.4251362384204991E-3"/>
    <x v="36"/>
    <x v="9"/>
  </r>
  <r>
    <n v="2026"/>
    <n v="3"/>
    <n v="16"/>
    <x v="50"/>
    <s v="RC Aviones y Barcos"/>
    <n v="14"/>
    <s v="8527a891e224136950ff32ca212b45bc93f69fbb801c3b1ebedac52775f99e61"/>
    <s v="776dae374cac039d62ec9a353119108ad2c4887d941bedca3f0ebe3c3de89ab1"/>
    <x v="9"/>
    <n v="7158.8360700000003"/>
    <n v="14291.667589999999"/>
    <n v="26655.141620000002"/>
    <n v="23477.920480000001"/>
    <n v="163.85382000000001"/>
    <n v="188.81892000000002"/>
    <n v="1782.8518200000001"/>
    <n v="843.89133000000004"/>
    <n v="35255452.915749952"/>
    <n v="34225193.414999902"/>
    <n v="145.54400000000001"/>
    <n v="139.161"/>
    <n v="0"/>
    <n v="0"/>
    <n v="163.85382000000001"/>
    <n v="188.81892000000002"/>
    <n v="159.92301"/>
    <n v="787.4614499999999"/>
    <n v="0"/>
    <n v="0"/>
    <n v="0"/>
    <n v="0"/>
    <n v="0"/>
    <n v="0"/>
    <s v="RC Aviones y Barcos"/>
    <s v="Daños Sin Autos"/>
    <s v="Responsabilidad Civil y Riesgos Profesionales"/>
    <x v="37"/>
    <x v="1"/>
    <n v="1278618.8197300001"/>
    <n v="1168356.06944"/>
    <n v="299929338.30901009"/>
    <n v="286204877.29896003"/>
    <n v="288421232.45699012"/>
    <n v="276418493.85822004"/>
    <n v="1338691.44667"/>
    <n v="839803.10813999991"/>
    <n v="83423.509590000016"/>
    <n v="390730.89138999995"/>
    <n v="69381.69690000001"/>
    <n v="118347.81676"/>
    <n v="0.53476371181780769"/>
    <n v="1.7017878895034404"/>
    <n v="-7132.8315199999988"/>
    <n v="-49.909021988385049"/>
    <n v="10.318046963189795"/>
    <n v="12.075987526649831"/>
    <n v="0.55988821371420905"/>
    <n v="1.223228771075763"/>
    <n v="2.3868408840433016E-3"/>
    <n v="2.4820766519217819E-3"/>
    <n v="4.9935094485030048E-3"/>
    <n v="5.1703007966357167E-3"/>
    <m/>
    <m/>
    <m/>
    <n v="0"/>
    <m/>
    <n v="0"/>
    <m/>
    <n v="0"/>
    <m/>
    <n v="-13.22171528149828"/>
    <n v="2.2888332460447023"/>
    <n v="1.3211818621650437"/>
    <n v="0.19641204356576386"/>
    <n v="-13.22171528149828"/>
    <n v="-79.691322032335677"/>
    <n v="102.45793897951272"/>
    <n v="23.978179503263309"/>
    <s v="Medianas"/>
    <n v="2025"/>
    <n v="1"/>
    <d v="2026-05-08T00:00:00"/>
    <n v="1.0458677359317625"/>
    <s v="48 RC Aviones y Barcos"/>
    <n v="-49.909021988385049"/>
    <n v="-52.105819607305371"/>
    <n v="-13.221715281498275"/>
    <n v="-17.027477053596044"/>
    <n v="7.560572738548521E-5"/>
    <n v="2.859722274771593E-5"/>
    <m/>
    <m/>
    <m/>
    <m/>
    <n v="6.6457589498801625E-5"/>
    <n v="2.8960820208605742E-4"/>
    <x v="37"/>
    <x v="9"/>
  </r>
  <r>
    <n v="2026"/>
    <n v="3"/>
    <n v="39"/>
    <x v="6"/>
    <s v="RC Viajero"/>
    <n v="27"/>
    <s v="670671cd97404156226e507973f2ab8330d3022ca96e0c93bdbdb320c41adcaf"/>
    <s v="776dae374cac039d62ec9a353119108ad2c4887d941bedca3f0ebe3c3de89ab1"/>
    <x v="9"/>
    <n v="3695.2307599999999"/>
    <n v="2532.13465"/>
    <n v="13904.66727"/>
    <n v="12241.972589999999"/>
    <n v="718.48984000000007"/>
    <n v="266.94653"/>
    <n v="1455.7234999999996"/>
    <n v="397.85566000000017"/>
    <n v="35255452.915749952"/>
    <n v="34225193.414999902"/>
    <n v="145.54400000000001"/>
    <n v="139.161"/>
    <n v="0"/>
    <n v="257.73417999999998"/>
    <n v="-27.047279999999997"/>
    <n v="213.39986999999999"/>
    <n v="345.24993999999998"/>
    <n v="383.44824"/>
    <n v="0"/>
    <n v="0"/>
    <n v="0"/>
    <n v="0"/>
    <n v="0"/>
    <n v="0"/>
    <s v="RC Viajero"/>
    <s v="Daños Sin Autos"/>
    <s v="Responsabilidad Civil y Riesgos Profesionales"/>
    <x v="38"/>
    <x v="1"/>
    <n v="9700359.9060499985"/>
    <n v="9815016.0217700005"/>
    <n v="299929338.30901009"/>
    <n v="286204877.29896003"/>
    <n v="288421232.45699012"/>
    <n v="276418493.85822004"/>
    <n v="149899.75170999998"/>
    <n v="99209.677110000004"/>
    <n v="32686.401400000002"/>
    <n v="7650.9299399999982"/>
    <n v="500712.46833999996"/>
    <n v="634298.42174999998"/>
    <n v="2.4651346769065308"/>
    <n v="2.5523061094055"/>
    <n v="1163.09611"/>
    <n v="45.933422616368368"/>
    <n v="0.73799455648682166"/>
    <n v="0.39920242005552486"/>
    <n v="3.8093749054561664E-2"/>
    <n v="2.5798578875303405E-2"/>
    <n v="1.2320337786338499E-3"/>
    <n v="1.2811923479146214E-3"/>
    <n v="8.8472798713175565E-4"/>
    <n v="9.1605109870064518E-4"/>
    <m/>
    <m/>
    <m/>
    <n v="0"/>
    <m/>
    <n v="0"/>
    <m/>
    <n v="0"/>
    <m/>
    <n v="169.15121915988198"/>
    <n v="19.443706947276009"/>
    <n v="10.542351292416461"/>
    <n v="2.1981307492601498"/>
    <n v="-112.67445945491907"/>
    <n v="-9.9617878021815987"/>
    <n v="-7.8341157713162817"/>
    <n v="55.652848999906738"/>
    <s v="Medianas"/>
    <n v="2025"/>
    <n v="1"/>
    <d v="2026-05-08T00:00:00"/>
    <n v="1.0458677359317625"/>
    <s v="49 RC Viajero"/>
    <n v="45.933422616368368"/>
    <n v="39.533344038341937"/>
    <n v="169.15121915988198"/>
    <n v="157.34728198694782"/>
    <n v="3.9439763554386947E-5"/>
    <n v="6.0768889752870663E-4"/>
    <m/>
    <m/>
    <m/>
    <m/>
    <n v="3.4652642670582943E-5"/>
    <n v="6.51426647610864E-4"/>
    <x v="38"/>
    <x v="9"/>
  </r>
  <r>
    <n v="2026"/>
    <n v="3"/>
    <n v="46"/>
    <x v="10"/>
    <s v="RC Otros"/>
    <n v="34"/>
    <s v="86e50149658661312a9e0b35558d84f6c6d3da797f552a9657fe0558ca40cdef"/>
    <s v="776dae374cac039d62ec9a353119108ad2c4887d941bedca3f0ebe3c3de89ab1"/>
    <x v="9"/>
    <n v="511.24132000000003"/>
    <n v="916.32042000000001"/>
    <n v="1522.4877299999998"/>
    <n v="2701.1755599999997"/>
    <n v="-334.25134000000003"/>
    <n v="273.40527999999995"/>
    <n v="-254.59119000000001"/>
    <n v="908.05790999999988"/>
    <n v="35255452.915749952"/>
    <n v="34225193.414999902"/>
    <n v="145.54400000000001"/>
    <n v="139.161"/>
    <n v="0"/>
    <n v="0"/>
    <n v="-334.25134000000003"/>
    <n v="45.405279999999998"/>
    <n v="530.11427000000003"/>
    <n v="583.33087999999998"/>
    <n v="0"/>
    <n v="0"/>
    <n v="0"/>
    <n v="0"/>
    <n v="0"/>
    <n v="0"/>
    <s v="RC Otros"/>
    <s v="Daños Sin Autos"/>
    <s v="Responsabilidad Civil y Riesgos Profesionales"/>
    <x v="39"/>
    <x v="1"/>
    <n v="20762372.77462"/>
    <n v="17809663.19325"/>
    <n v="299929338.30901009"/>
    <n v="286204877.29896003"/>
    <n v="288421232.45699012"/>
    <n v="276418493.85822004"/>
    <n v="803256.92090000003"/>
    <n v="530452.73401000001"/>
    <n v="246257.84135000003"/>
    <n v="188190.89050000001"/>
    <n v="511.24132000000003"/>
    <n v="916.32042000000001"/>
    <n v="6.3646052302566605E-2"/>
    <n v="0.17274308552865819"/>
    <n v="-405.07909999999998"/>
    <n v="-44.207145356424562"/>
    <n v="100"/>
    <n v="100"/>
    <n v="2.462345347276219E-3"/>
    <n v="5.1450743905549689E-3"/>
    <n v="1.7045392187451839E-4"/>
    <n v="1.7725509167437498E-4"/>
    <n v="3.2016240556335539E-4"/>
    <n v="3.3149750843733237E-4"/>
    <m/>
    <m/>
    <m/>
    <n v="0"/>
    <m/>
    <n v="0"/>
    <m/>
    <n v="0"/>
    <m/>
    <n v="-222.25489573573708"/>
    <n v="-65.380345235005649"/>
    <n v="29.83730079921169"/>
    <n v="-0.13573226264293328"/>
    <n v="-836.15081770225856"/>
    <n v="-9.1228857968225441"/>
    <n v="-63.052696166809476"/>
    <n v="7.7837950221322076"/>
    <s v="Medianas"/>
    <n v="2025"/>
    <n v="1"/>
    <d v="2026-05-08T00:00:00"/>
    <n v="1.0458677359317625"/>
    <s v="50 RC Otros"/>
    <n v="-44.207145356424562"/>
    <n v="-46.654005351958148"/>
    <n v="-222.25489573573708"/>
    <n v="-216.89326626642739"/>
    <n v="4.3184460958090444E-6"/>
    <n v="4.0508199737010434E-7"/>
    <m/>
    <m/>
    <m/>
    <m/>
    <n v="7.6460611868754204E-6"/>
    <n v="2.9840173597961319E-6"/>
    <x v="39"/>
    <x v="9"/>
  </r>
  <r>
    <n v="2026"/>
    <n v="3"/>
    <n v="37"/>
    <x v="27"/>
    <s v="Maritimo y Transportes"/>
    <n v="25"/>
    <s v="b7a56873cd771f2c446d369b649430b65a756ba278ff97ec81bb6f55b2e73569"/>
    <s v="776dae374cac039d62ec9a353119108ad2c4887d941bedca3f0ebe3c3de89ab1"/>
    <x v="9"/>
    <n v="251344.53247999999"/>
    <n v="245775.37018999999"/>
    <n v="921013.10171000008"/>
    <n v="874393.97495999979"/>
    <n v="15606.655780000001"/>
    <n v="138082.40849999999"/>
    <n v="511337.93429999996"/>
    <n v="561536.67775000015"/>
    <n v="35255452.915749952"/>
    <n v="34225193.414999902"/>
    <n v="145.54400000000001"/>
    <n v="139.161"/>
    <n v="349.54993000000002"/>
    <n v="4131.9506000000001"/>
    <n v="51691.554299999996"/>
    <n v="75492.351020000002"/>
    <n v="150396.16959"/>
    <n v="142087.95754"/>
    <n v="0"/>
    <n v="0"/>
    <n v="0"/>
    <n v="0"/>
    <n v="0"/>
    <n v="0"/>
    <s v="Maritimo y Transportes"/>
    <s v="Daños Sin Autos"/>
    <s v="Maritimo y Transportes"/>
    <x v="40"/>
    <x v="1"/>
    <n v="4160869.2469200003"/>
    <n v="3594603.0314199999"/>
    <n v="299929338.30901009"/>
    <n v="286204877.29896003"/>
    <n v="288421232.45699012"/>
    <n v="276418493.85822004"/>
    <n v="5553467.0168199996"/>
    <n v="5878639.8858999992"/>
    <n v="1842826.2323599998"/>
    <n v="-3640818.3417299963"/>
    <n v="251344.53247999999"/>
    <n v="245775.37018999999"/>
    <n v="4.5259030389258301"/>
    <n v="4.1808203081038471"/>
    <n v="5569.1622900000075"/>
    <n v="2.2659562207940853"/>
    <n v="100"/>
    <n v="100"/>
    <n v="6.040673656497443"/>
    <n v="6.8373438747396182"/>
    <n v="8.3801249286605525E-2"/>
    <n v="8.7144947803896838E-2"/>
    <n v="8.5873927974075462E-2"/>
    <n v="8.8914228118203459E-2"/>
    <m/>
    <m/>
    <m/>
    <n v="0"/>
    <m/>
    <n v="0"/>
    <m/>
    <n v="0"/>
    <m/>
    <n v="-88.697578533329249"/>
    <n v="6.2092680616563065"/>
    <n v="56.182362127357798"/>
    <n v="0.84688699921606114"/>
    <n v="-31.527428141288805"/>
    <n v="5.8472316682158798"/>
    <n v="34.370259854967088"/>
    <n v="53.130717287387085"/>
    <s v="Medianas"/>
    <n v="2025"/>
    <n v="1"/>
    <d v="2026-05-08T00:00:00"/>
    <n v="1.0458677359317625"/>
    <s v="51 Maritimo y Transportes"/>
    <n v="2.2659562207940853"/>
    <n v="-2.2190352495332926"/>
    <n v="-88.697578533329249"/>
    <n v="-89.193259263704661"/>
    <n v="2.6123990065053128E-3"/>
    <n v="2.0483798317758061E-3"/>
    <m/>
    <m/>
    <m/>
    <m/>
    <n v="2.4750963739577792E-3"/>
    <n v="1.7479258448653545E-3"/>
    <x v="40"/>
    <x v="9"/>
  </r>
  <r>
    <n v="2026"/>
    <n v="3"/>
    <n v="92"/>
    <x v="12"/>
    <s v="MyT Carga"/>
    <n v="219"/>
    <s v="314f04b30f62e0056bd059354a5536fb2e302107eed143b5fa2aa0bbba07f608"/>
    <s v="776dae374cac039d62ec9a353119108ad2c4887d941bedca3f0ebe3c3de89ab1"/>
    <x v="9"/>
    <n v="181457.05493000001"/>
    <n v="168126.68691999998"/>
    <n v="730244.37614999991"/>
    <n v="761179.27639999997"/>
    <n v="70384.791020000004"/>
    <n v="61664.583149999999"/>
    <n v="244292.10326"/>
    <n v="372645.87374999991"/>
    <n v="35255452.915749952"/>
    <n v="34225193.414999902"/>
    <n v="145.54400000000001"/>
    <n v="139.161"/>
    <n v="0"/>
    <n v="0"/>
    <n v="29056.859469999999"/>
    <n v="32891.357810000001"/>
    <n v="72141.257930000007"/>
    <n v="67622.620709999988"/>
    <n v="0"/>
    <n v="0"/>
    <n v="0"/>
    <n v="0"/>
    <n v="0"/>
    <n v="0"/>
    <s v="MyT Carga"/>
    <s v="Daños Sin Autos"/>
    <s v="Maritimo y Transportes"/>
    <x v="41"/>
    <x v="1"/>
    <n v="4357581.6381999999"/>
    <n v="3291398.6175000002"/>
    <n v="299929338.30901009"/>
    <n v="286204877.29896003"/>
    <n v="288421232.45699012"/>
    <n v="276418493.85822004"/>
    <n v="4253228.7956100004"/>
    <n v="4504728.8811800005"/>
    <n v="1360448.89381"/>
    <n v="1468645.7502600003"/>
    <n v="452728.13206999999"/>
    <n v="762425.19227"/>
    <n v="4.2663365562955882"/>
    <n v="3.732226541366451"/>
    <n v="13330.368010000035"/>
    <n v="7.9287638709867991"/>
    <n v="40.080799507715028"/>
    <n v="22.05156500920824"/>
    <n v="4.1641687981078208"/>
    <n v="5.1080621479904957"/>
    <n v="6.049993506905587E-2"/>
    <n v="6.291390317703438E-2"/>
    <n v="5.8743473733461393E-2"/>
    <n v="6.0823241083946843E-2"/>
    <m/>
    <m/>
    <m/>
    <n v="0"/>
    <m/>
    <n v="0"/>
    <m/>
    <n v="0"/>
    <m/>
    <n v="14.141355417562739"/>
    <n v="38.7886770493173"/>
    <n v="36.677450962524446"/>
    <n v="5.1736446212899727"/>
    <n v="-11.65807250083849"/>
    <n v="6.6821385692492186"/>
    <n v="40.277727757664564"/>
    <n v="48.639578686331582"/>
    <s v="Medianas"/>
    <n v="2025"/>
    <n v="1"/>
    <d v="2026-05-08T00:00:00"/>
    <n v="1.0458677359317625"/>
    <s v="52 MyT Carga"/>
    <n v="7.9287638709867991"/>
    <n v="3.1954234393062753"/>
    <n v="14.141355417562739"/>
    <n v="9.135554617596382"/>
    <n v="2.0712948374115824E-3"/>
    <n v="1.8201627611584101E-3"/>
    <m/>
    <m/>
    <m/>
    <m/>
    <n v="2.1546260849242835E-3"/>
    <n v="1.3929514956080183E-3"/>
    <x v="41"/>
    <x v="9"/>
  </r>
  <r>
    <n v="2026"/>
    <n v="3"/>
    <n v="103"/>
    <x v="59"/>
    <s v="MyT Cascos"/>
    <n v="205"/>
    <s v="f8809aff4d69bece79dabe35be0c708b890d7eafb841f121330667b77d2e2590"/>
    <s v="776dae374cac039d62ec9a353119108ad2c4887d941bedca3f0ebe3c3de89ab1"/>
    <x v="9"/>
    <n v="21384.533149999999"/>
    <n v="2945.2384300000003"/>
    <n v="37971.015539999993"/>
    <n v="9039.432539999998"/>
    <n v="-1.55247"/>
    <n v="-13.468999999999999"/>
    <n v="381.83973999999995"/>
    <n v="701.42269999999996"/>
    <n v="35255452.915749952"/>
    <n v="34225193.414999902"/>
    <n v="145.54400000000001"/>
    <n v="139.161"/>
    <n v="0"/>
    <n v="0"/>
    <n v="-1.55247"/>
    <n v="-13.468999999999999"/>
    <n v="-32.30341"/>
    <n v="74.677089999999993"/>
    <n v="0"/>
    <n v="0"/>
    <n v="0"/>
    <n v="0"/>
    <n v="0"/>
    <n v="0"/>
    <s v="MyT Cascos"/>
    <s v="Daños Sin Autos"/>
    <s v="Maritimo y Transportes"/>
    <x v="42"/>
    <x v="1"/>
    <n v="483327.49163999996"/>
    <n v="1404442.7234499999"/>
    <n v="299929338.30901009"/>
    <n v="286204877.29896003"/>
    <n v="288421232.45699012"/>
    <n v="276418493.85822004"/>
    <n v="1300238.2212100001"/>
    <n v="1373911.0047200001"/>
    <n v="482377.33854999993"/>
    <n v="-5109464.0919899987"/>
    <n v="21495.168229999999"/>
    <n v="6429.64516"/>
    <n v="1.6446627088149721"/>
    <n v="0.21436893800848719"/>
    <n v="18439.294719999998"/>
    <n v="626.07137446593742"/>
    <n v="99.485302562807618"/>
    <n v="45.807169084895513"/>
    <n v="4.4244396439025619"/>
    <n v="0.20970868949109228"/>
    <n v="7.1298570758583212E-3"/>
    <n v="7.4143408125089735E-3"/>
    <n v="1.0290664707727894E-3"/>
    <n v="1.0654997749574113E-3"/>
    <m/>
    <m/>
    <m/>
    <n v="0"/>
    <m/>
    <n v="0"/>
    <m/>
    <n v="0"/>
    <m/>
    <n v="-88.473754547479402"/>
    <n v="-7.2597797160701633E-3"/>
    <n v="-0.45731441851381788"/>
    <n v="-3.2183725808236359E-4"/>
    <n v="-88.473754547479402"/>
    <n v="-143.25745687198042"/>
    <n v="4.8059012964885133"/>
    <n v="-18.036321447447939"/>
    <s v="Medianas"/>
    <n v="2025"/>
    <n v="1"/>
    <d v="2026-05-08T00:00:00"/>
    <n v="1.0458677359317625"/>
    <s v="53 MyT Cascos"/>
    <n v="626.07137446593742"/>
    <n v="594.22867684036657"/>
    <n v="-88.473754547479402"/>
    <n v="-88.979251336927533"/>
    <n v="1.077025322316506E-4"/>
    <n v="2.7049154257666018E-4"/>
    <m/>
    <m/>
    <m/>
    <m/>
    <n v="2.5587398064371905E-5"/>
    <n v="4.5954041582886622E-6"/>
    <x v="42"/>
    <x v="9"/>
  </r>
  <r>
    <n v="2026"/>
    <n v="3"/>
    <n v="79"/>
    <x v="1"/>
    <s v="Incendio"/>
    <n v="51"/>
    <s v="031b4af5197ec30a926f48cf40e11a7dbc470048a21e4003b7a3c07c5dab1baa"/>
    <s v="776dae374cac039d62ec9a353119108ad2c4887d941bedca3f0ebe3c3de89ab1"/>
    <x v="9"/>
    <n v="528488.05677999998"/>
    <n v="460356.67892999999"/>
    <n v="1460392.40918"/>
    <n v="1234597.2498699999"/>
    <n v="36253.001459999999"/>
    <n v="71398.146610000011"/>
    <n v="211342.39499"/>
    <n v="219431.60592999999"/>
    <n v="35255452.915749952"/>
    <n v="34225193.414999902"/>
    <n v="145.54400000000001"/>
    <n v="139.161"/>
    <n v="0"/>
    <n v="0"/>
    <n v="40308.066169999998"/>
    <n v="66777.73921"/>
    <n v="372150.68238999997"/>
    <n v="286427.08204000001"/>
    <n v="0"/>
    <n v="0"/>
    <n v="0"/>
    <n v="0"/>
    <n v="0"/>
    <n v="0"/>
    <s v="Incendio"/>
    <s v="Daños Sin Autos"/>
    <s v="Incendio"/>
    <x v="43"/>
    <x v="1"/>
    <n v="29465273.395770002"/>
    <n v="25064503.866439998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5.0386460695668642"/>
    <n v="3.9127457917492969"/>
    <n v="68131.37784999999"/>
    <n v="14.79969357854365"/>
    <m/>
    <m/>
    <n v="1.7935963114323896"/>
    <n v="1.8366877771971082"/>
    <n v="0.17620418854640732"/>
    <n v="0.18323479595379963"/>
    <n v="0.16084864914762681"/>
    <n v="0.16654337143090184"/>
    <m/>
    <m/>
    <m/>
    <n v="0"/>
    <m/>
    <n v="0"/>
    <m/>
    <n v="0"/>
    <m/>
    <n v="-49.224170120233332"/>
    <n v="6.8597579443675993"/>
    <n v="15.509310471165453"/>
    <n v="1.4268417141384846"/>
    <n v="-39.638468377552016"/>
    <n v="29.928594649450257"/>
    <n v="10.831114405363001"/>
    <n v="23.314045143494631"/>
    <s v="Medianas"/>
    <n v="2025"/>
    <n v="1"/>
    <d v="2026-05-08T00:00:00"/>
    <n v="1.0458677359317625"/>
    <s v="54 Incendio"/>
    <n v="14.79969357854365"/>
    <n v="9.7650205991570402"/>
    <n v="-49.224170120233332"/>
    <n v="-51.451002707784518"/>
    <n v="4.1423164032806598E-3"/>
    <n v="2.5387954214361606E-3"/>
    <m/>
    <m/>
    <m/>
    <m/>
    <n v="3.4947029187744256E-3"/>
    <n v="1.5309579630851831E-3"/>
    <x v="43"/>
    <x v="9"/>
  </r>
  <r>
    <n v="2026"/>
    <n v="3"/>
    <n v="41"/>
    <x v="11"/>
    <s v="Riesgos Catastroficos"/>
    <n v="29"/>
    <s v="35135aaa6cc23891b40cb3f378c53a17a1127210ce60e125ccf03efcfdaec458"/>
    <s v="776dae374cac039d62ec9a353119108ad2c4887d941bedca3f0ebe3c3de89ab1"/>
    <x v="9"/>
    <n v="430467.13841000001"/>
    <n v="503954.22262000002"/>
    <n v="2330354.6730599999"/>
    <n v="2959090.3554000002"/>
    <n v="72388.423979999963"/>
    <n v="-16260.257129999996"/>
    <n v="2386304.1006300012"/>
    <n v="349910.59678999998"/>
    <n v="35255452.915749952"/>
    <n v="34225193.414999902"/>
    <n v="145.54400000000001"/>
    <n v="139.161"/>
    <n v="0"/>
    <n v="0"/>
    <n v="6734.4953299999997"/>
    <n v="-4542.0558799999999"/>
    <n v="102347.37693000001"/>
    <n v="93949.654569999999"/>
    <n v="0"/>
    <n v="0"/>
    <n v="0"/>
    <n v="0"/>
    <n v="0"/>
    <n v="0"/>
    <s v="Riesgos Catastroficos"/>
    <s v="Daños Sin Autos"/>
    <s v="Riesgos Catastroficos"/>
    <x v="44"/>
    <x v="1"/>
    <n v="8810777.3005300015"/>
    <n v="7965231.1104300003"/>
    <n v="299929338.30901009"/>
    <n v="286204877.29896003"/>
    <n v="288421232.45699012"/>
    <n v="276418493.85822004"/>
    <n v="11411827.944420002"/>
    <n v="12882845.518050004"/>
    <n v="1673092.91444"/>
    <n v="528711.06807000004"/>
    <n v="430467.13841000001"/>
    <n v="503954.22262000002"/>
    <n v="3.7721138147765703"/>
    <n v="3.9118238429073431"/>
    <n v="-73487.084210000001"/>
    <n v="-14.5820951410922"/>
    <n v="100"/>
    <n v="100"/>
    <n v="4.8856885576270983"/>
    <n v="6.3269253036500315"/>
    <n v="0.14352285136124293"/>
    <n v="0.14924946223374591"/>
    <n v="0.17608163333065296"/>
    <n v="0.18231566766241303"/>
    <m/>
    <m/>
    <m/>
    <n v="0"/>
    <m/>
    <n v="0"/>
    <m/>
    <n v="0"/>
    <m/>
    <n v="-545.18621938913941"/>
    <n v="16.816248563683239"/>
    <n v="-3.2265345541634303"/>
    <n v="4.326623067687132"/>
    <n v="-248.2697595081107"/>
    <n v="8.9385345783714811"/>
    <n v="6.580037058112417"/>
    <n v="-4.8345636828454808"/>
    <s v="Medianas"/>
    <n v="2025"/>
    <n v="1"/>
    <d v="2026-05-08T00:00:00"/>
    <n v="1.0458677359317625"/>
    <s v="55 Riesgos Catastroficos"/>
    <n v="-14.5820951410922"/>
    <n v="-18.328195885296079"/>
    <n v="-545.18621938913941"/>
    <n v="-525.66206423083065"/>
    <n v="6.6099127378362E-3"/>
    <n v="1.422884263162825E-3"/>
    <m/>
    <m/>
    <m/>
    <m/>
    <n v="8.3761256580010442E-3"/>
    <n v="1.5302365777938372E-3"/>
    <x v="44"/>
    <x v="9"/>
  </r>
  <r>
    <n v="2026"/>
    <n v="3"/>
    <n v="22"/>
    <x v="29"/>
    <s v="Terremoto y Erupcion Volcanica"/>
    <n v="16"/>
    <s v="b17ef6d19c7a5b1ee83b907c595526dcb1eb06db8227d650d5dda0a9f4ce8cd9"/>
    <s v="776dae374cac039d62ec9a353119108ad2c4887d941bedca3f0ebe3c3de89ab1"/>
    <x v="9"/>
    <n v="198764.60062000001"/>
    <n v="403567.35019999999"/>
    <n v="1086592.5702699998"/>
    <n v="1842942.7418"/>
    <n v="160896.44904000001"/>
    <n v="12474.059779999998"/>
    <n v="158700.10252000004"/>
    <n v="23551.428680000001"/>
    <n v="35255452.915749952"/>
    <n v="34225193.414999902"/>
    <n v="145.54400000000001"/>
    <n v="139.161"/>
    <n v="0"/>
    <n v="0"/>
    <n v="28665.332770000001"/>
    <n v="2495.7299900000003"/>
    <n v="20637.73143"/>
    <n v="27037.846570000002"/>
    <n v="0"/>
    <n v="0"/>
    <n v="0"/>
    <n v="0"/>
    <n v="0"/>
    <n v="0"/>
    <s v="Terremoto y Erupcion Volcanica"/>
    <s v="Daños Sin Autos"/>
    <s v="Riesgos Catastroficos"/>
    <x v="45"/>
    <x v="1"/>
    <n v="9423494.2927800007"/>
    <n v="9409393.7623899989"/>
    <n v="299929338.30901009"/>
    <n v="286204877.29896003"/>
    <n v="288421232.45699012"/>
    <n v="276418493.85822004"/>
    <n v="4600656.5407699998"/>
    <n v="5084886.6188700013"/>
    <n v="666557.00630999985"/>
    <n v="163361.38342999999"/>
    <n v="478884.24778999999"/>
    <n v="1106122.8606500002"/>
    <n v="4.3203529509015102"/>
    <n v="7.9366046964029158"/>
    <n v="-204802.74957999997"/>
    <n v="-50.748096811722696"/>
    <n v="41.505771287587251"/>
    <n v="36.484857564814128"/>
    <n v="2.1092451955140197"/>
    <n v="4.2889835454977634"/>
    <n v="6.6270476153025601E-2"/>
    <n v="6.8914690824518315E-2"/>
    <n v="0.14100645454006258"/>
    <n v="0.145998679237069"/>
    <m/>
    <m/>
    <m/>
    <n v="0"/>
    <m/>
    <n v="0"/>
    <m/>
    <n v="0"/>
    <m/>
    <n v="1189.8483082305706"/>
    <n v="80.948241557159022"/>
    <n v="3.0909487038081997"/>
    <n v="24.138437900564334"/>
    <n v="1048.5750816337306"/>
    <n v="-23.670949990156707"/>
    <n v="138.89769264237393"/>
    <n v="9.2305057784045275"/>
    <s v="Medianas"/>
    <n v="2025"/>
    <n v="1"/>
    <d v="2026-05-08T00:00:00"/>
    <n v="1.0458677359317625"/>
    <s v="56 Terremoto y Erupcion Volcanica"/>
    <n v="-50.748096811722696"/>
    <n v="-52.908095836421587"/>
    <n v="1189.8483082305704"/>
    <n v="1133.2805228774421"/>
    <n v="3.0820553429468994E-3"/>
    <n v="1.8665449620363383E-3"/>
    <m/>
    <m/>
    <m/>
    <m/>
    <n v="5.2167112631919237E-3"/>
    <n v="6.2989694106964818E-3"/>
    <x v="45"/>
    <x v="9"/>
  </r>
  <r>
    <n v="2026"/>
    <n v="3"/>
    <n v="79"/>
    <x v="1"/>
    <s v="Huracan y Otros Riesgos Hidrometeorologicos"/>
    <n v="51"/>
    <s v="031b4af5197ec30a926f48cf40e11a7dbc470048a21e4003b7a3c07c5dab1baa"/>
    <s v="776dae374cac039d62ec9a353119108ad2c4887d941bedca3f0ebe3c3de89ab1"/>
    <x v="9"/>
    <n v="267448.05674999999"/>
    <n v="243513.56169999999"/>
    <n v="1039566.37045"/>
    <n v="913871.01002999989"/>
    <n v="25202.971270000002"/>
    <n v="7429.471379999999"/>
    <n v="286781.10609000002"/>
    <n v="176040.23272"/>
    <n v="35255452.915749952"/>
    <n v="34225193.414999902"/>
    <n v="145.54400000000001"/>
    <n v="139.161"/>
    <n v="0"/>
    <n v="0"/>
    <n v="25581.511609999998"/>
    <n v="15136.65668"/>
    <n v="257245.52124"/>
    <n v="225068.74216999998"/>
    <n v="0"/>
    <n v="0"/>
    <n v="0"/>
    <n v="0"/>
    <n v="0"/>
    <n v="0"/>
    <s v="Huracan y Otros Riesgos Hidrometeorologicos"/>
    <s v="Daños Sin Autos"/>
    <s v="Riesgos Catastroficos"/>
    <x v="46"/>
    <x v="1"/>
    <n v="29465273.395770002"/>
    <n v="25064503.866439998"/>
    <n v="299929338.30901009"/>
    <n v="286204877.29896003"/>
    <n v="288421232.45699012"/>
    <n v="276418493.85822004"/>
    <n v="6811171.4036499998"/>
    <n v="7797958.8991800006"/>
    <n v="1006535.90813"/>
    <n v="364394.42252000014"/>
    <n v="690988.74988000002"/>
    <n v="637756.07987999998"/>
    <n v="3.9266088151397684"/>
    <n v="3.1227859090871437"/>
    <n v="23934.495049999998"/>
    <n v="9.8288140023537807"/>
    <n v="38.705124619821397"/>
    <n v="38.182867930607486"/>
    <n v="0.90767206927865973"/>
    <n v="0.97154750398251977"/>
    <n v="8.9170355343649171E-2"/>
    <n v="9.2728283029538158E-2"/>
    <n v="8.5083651962238882E-2"/>
    <n v="8.8095972994087154E-2"/>
    <m/>
    <m/>
    <m/>
    <n v="0"/>
    <m/>
    <n v="0"/>
    <m/>
    <n v="0"/>
    <m/>
    <n v="239.22967033490349"/>
    <n v="9.423501361820982"/>
    <n v="3.050947687732005"/>
    <n v="2.5039316597083481"/>
    <n v="69.003711657150419"/>
    <n v="14.296422843868783"/>
    <n v="9.9443953335667405"/>
    <n v="6.7253482354146312"/>
    <s v="Medianas"/>
    <n v="2025"/>
    <n v="1"/>
    <d v="2026-05-08T00:00:00"/>
    <n v="1.0458677359317625"/>
    <s v="57 Huracan y Otros Riesgos Hidrometeorologicos"/>
    <n v="9.8288140023537807"/>
    <n v="5.0121446805196612"/>
    <n v="239.22967033490349"/>
    <n v="224.35236185260473"/>
    <n v="2.9486683178748395E-3"/>
    <n v="1.5418256787133335E-3"/>
    <m/>
    <m/>
    <m/>
    <m/>
    <n v="2.5868417303468497E-3"/>
    <n v="9.7517918339932173E-4"/>
    <x v="46"/>
    <x v="9"/>
  </r>
  <r>
    <n v="2026"/>
    <n v="3"/>
    <n v="1"/>
    <x v="23"/>
    <s v="Diversos"/>
    <n v="30"/>
    <s v="624b60c58c9d8bfb6ff1886c2fd605d2adeb6ea4da576068201b6c6958ce93f4"/>
    <s v="776dae374cac039d62ec9a353119108ad2c4887d941bedca3f0ebe3c3de89ab1"/>
    <x v="9"/>
    <n v="462764.31225000002"/>
    <n v="348051.20961000002"/>
    <n v="1981296.4683600001"/>
    <n v="1426648.4419500001"/>
    <n v="110600.24030999998"/>
    <n v="-3875.8159499999983"/>
    <n v="244072.73138000004"/>
    <n v="231374.40671999988"/>
    <n v="35255452.915749952"/>
    <n v="34225193.414999902"/>
    <n v="145.54400000000001"/>
    <n v="139.161"/>
    <n v="0"/>
    <n v="0"/>
    <n v="32361.514039999998"/>
    <n v="16806.726059999997"/>
    <n v="256796.96049999999"/>
    <n v="256877.98024"/>
    <n v="0"/>
    <n v="0"/>
    <n v="0"/>
    <n v="0"/>
    <n v="0"/>
    <n v="0"/>
    <s v="Diversos"/>
    <s v="Daños Sin Autos"/>
    <s v="Diversos"/>
    <x v="52"/>
    <x v="1"/>
    <n v="20562971.173730001"/>
    <n v="22498819.590630002"/>
    <n v="299929338.30901009"/>
    <n v="286204877.29896003"/>
    <n v="288421232.45699012"/>
    <n v="276418493.85822004"/>
    <n v="9670459.9122499991"/>
    <n v="9643676.3713200018"/>
    <n v="1771524.9683199998"/>
    <n v="2144854.7040200005"/>
    <n v="462764.31225000002"/>
    <n v="348051.20961000002"/>
    <n v="4.7853392335952503"/>
    <n v="3.6091133319767308"/>
    <n v="114713.10264"/>
    <n v="32.958685237307137"/>
    <n v="100"/>
    <n v="100"/>
    <n v="2.250473962834707"/>
    <n v="1.5469754233459945"/>
    <n v="0.15429111231967074"/>
    <n v="0.16044738048853882"/>
    <n v="0.12160911193922017"/>
    <n v="0.12591458869192798"/>
    <m/>
    <m/>
    <m/>
    <n v="0"/>
    <m/>
    <n v="0"/>
    <m/>
    <n v="0"/>
    <m/>
    <n v="-2953.5988740641833"/>
    <n v="23.89990701146596"/>
    <n v="-1.1135763482456924"/>
    <n v="6.2432222118148371"/>
    <n v="92.55096991805199"/>
    <n v="-3.1540165460786085E-2"/>
    <n v="12.601984843196771"/>
    <n v="6.5426884952527047"/>
    <s v="Medianas"/>
    <n v="2025"/>
    <n v="1"/>
    <d v="2026-05-08T00:00:00"/>
    <n v="1.0458677359317625"/>
    <s v="63 Diversos"/>
    <n v="32.958685237307137"/>
    <n v="27.127628732952903"/>
    <n v="-2953.5988740641833"/>
    <n v="-2828.4510039139077"/>
    <n v="5.6198298546744222E-3"/>
    <n v="2.289947158058598E-3"/>
    <m/>
    <m/>
    <m/>
    <m/>
    <n v="4.038331103258682E-3"/>
    <n v="1.3025699043052179E-3"/>
    <x v="52"/>
    <x v="9"/>
  </r>
  <r>
    <n v="2026"/>
    <n v="3"/>
    <n v="22"/>
    <x v="29"/>
    <s v="Miscelaneos"/>
    <n v="16"/>
    <s v="b17ef6d19c7a5b1ee83b907c595526dcb1eb06db8227d650d5dda0a9f4ce8cd9"/>
    <s v="776dae374cac039d62ec9a353119108ad2c4887d941bedca3f0ebe3c3de89ab1"/>
    <x v="9"/>
    <n v="207732.46182"/>
    <n v="495521.76216000004"/>
    <n v="748778.20507999987"/>
    <n v="949627.78255000012"/>
    <n v="66001.522209999996"/>
    <n v="29781.472880000005"/>
    <n v="191158.73572000006"/>
    <n v="148207.67288"/>
    <n v="35255452.915749952"/>
    <n v="34225193.414999902"/>
    <n v="145.54400000000001"/>
    <n v="139.161"/>
    <n v="0"/>
    <n v="0"/>
    <n v="27273.276320000001"/>
    <n v="19885.964489999998"/>
    <n v="90655.473530000003"/>
    <n v="54903.26195"/>
    <n v="0"/>
    <n v="0"/>
    <n v="0"/>
    <n v="0"/>
    <n v="0"/>
    <n v="0"/>
    <s v="Miscelaneos"/>
    <s v="Daños Sin Autos"/>
    <s v="Diversos"/>
    <x v="53"/>
    <x v="1"/>
    <n v="9423494.2927800007"/>
    <n v="9409393.7623899989"/>
    <n v="299929338.30901009"/>
    <n v="286204877.29896003"/>
    <n v="288421232.45699012"/>
    <n v="276418493.85822004"/>
    <n v="4681296.8725100001"/>
    <n v="4825169.1077200007"/>
    <n v="696171.22916999983"/>
    <n v="802925.30443000002"/>
    <n v="513160.5001"/>
    <n v="841382.53135000006"/>
    <n v="4.4374981437273986"/>
    <n v="10.269521152475111"/>
    <n v="-287789.30034000007"/>
    <n v="-58.07803457218801"/>
    <n v="40.480992161228116"/>
    <n v="58.893754469198967"/>
    <n v="2.2044101197064276"/>
    <n v="5.2662453572793924"/>
    <n v="6.9260467479169432E-2"/>
    <n v="7.202398382753511E-2"/>
    <n v="0.17313533117829946"/>
    <n v="0.179265053956253"/>
    <m/>
    <m/>
    <m/>
    <n v="0"/>
    <m/>
    <n v="0"/>
    <m/>
    <n v="0"/>
    <m/>
    <n v="121.61940235777884"/>
    <n v="31.772367992822549"/>
    <n v="6.0101241063926887"/>
    <n v="9.4806449109782029"/>
    <n v="37.148370820609891"/>
    <n v="65.118556366576684"/>
    <n v="30.084533517961979"/>
    <n v="36.220005485484634"/>
    <s v="Medianas"/>
    <n v="2025"/>
    <n v="1"/>
    <d v="2026-05-08T00:00:00"/>
    <n v="1.0458677359317625"/>
    <s v="64 Miscelaneos"/>
    <n v="-58.07803457218801"/>
    <n v="-59.916570721570494"/>
    <n v="121.61940235777884"/>
    <n v="111.9000278370174"/>
    <n v="2.1238649433021244E-3"/>
    <n v="1.969138977558411E-3"/>
    <m/>
    <m/>
    <m/>
    <m/>
    <n v="2.6880563550390367E-3"/>
    <n v="1.0546306470113374E-2"/>
    <x v="53"/>
    <x v="9"/>
  </r>
  <r>
    <n v="2026"/>
    <n v="3"/>
    <n v="37"/>
    <x v="27"/>
    <s v="Tecnicos"/>
    <n v="25"/>
    <s v="b7a56873cd771f2c446d369b649430b65a756ba278ff97ec81bb6f55b2e73569"/>
    <s v="776dae374cac039d62ec9a353119108ad2c4887d941bedca3f0ebe3c3de89ab1"/>
    <x v="9"/>
    <n v="141945.99341999998"/>
    <n v="21496.956120000003"/>
    <n v="781742.31839000003"/>
    <n v="596293.74417999992"/>
    <n v="24020.986529999995"/>
    <n v="21884.400029999997"/>
    <n v="163893.0362700001"/>
    <n v="99947.376269999993"/>
    <n v="35255452.915749952"/>
    <n v="34225193.414999902"/>
    <n v="145.54400000000001"/>
    <n v="139.161"/>
    <n v="0"/>
    <n v="0"/>
    <n v="17517.252820000002"/>
    <n v="11191.381529999999"/>
    <n v="154659.23511000001"/>
    <n v="86893.773189999993"/>
    <n v="0"/>
    <n v="0"/>
    <n v="0"/>
    <n v="0"/>
    <n v="0"/>
    <n v="0"/>
    <s v="Tecnicos"/>
    <s v="Daños Sin Autos"/>
    <s v="Diversos"/>
    <x v="54"/>
    <x v="1"/>
    <n v="4160869.2469200003"/>
    <n v="3594603.0314199999"/>
    <n v="299929338.30901009"/>
    <n v="286204877.29896003"/>
    <n v="288421232.45699012"/>
    <n v="276418493.85822004"/>
    <n v="4989163.0397400009"/>
    <n v="4818507.2636000002"/>
    <n v="1075353.7391499998"/>
    <n v="1341929.3995900003"/>
    <n v="209794.02095999999"/>
    <n v="80888.504180000004"/>
    <n v="2.8450862858031032"/>
    <n v="0.44613310604287043"/>
    <n v="120449.03729999998"/>
    <n v="560.30740644224738"/>
    <n v="67.659694385219808"/>
    <n v="26.576033687263077"/>
    <n v="3.4114504685546811"/>
    <n v="0.59803421774526011"/>
    <n v="4.7326478369967395E-2"/>
    <n v="4.9214821048643574E-2"/>
    <n v="7.5110376604606227E-3"/>
    <n v="7.7769601519593595E-3"/>
    <m/>
    <m/>
    <m/>
    <n v="0"/>
    <m/>
    <n v="0"/>
    <m/>
    <n v="0"/>
    <m/>
    <n v="9.7630572328740062"/>
    <n v="16.92262384534164"/>
    <n v="101.80231986257596"/>
    <n v="2.2337753295010709"/>
    <n v="56.5244896087463"/>
    <n v="77.986556955957667"/>
    <n v="11.326354231314419"/>
    <n v="12.879382629097222"/>
    <s v="Medianas"/>
    <n v="2025"/>
    <n v="1"/>
    <d v="2026-05-08T00:00:00"/>
    <n v="1.0458677359317625"/>
    <s v="65 Tecnicos"/>
    <n v="560.30740644224738"/>
    <n v="531.34886349083149"/>
    <n v="9.7630572328740151"/>
    <n v="4.9492717500136036"/>
    <n v="2.2173656944874079E-3"/>
    <n v="8.094515973664897E-4"/>
    <m/>
    <m/>
    <m/>
    <m/>
    <n v="1.6878941601823612E-3"/>
    <n v="1.9903474830745909E-5"/>
    <x v="54"/>
    <x v="9"/>
  </r>
  <r>
    <n v="2026"/>
    <n v="3"/>
    <n v="22"/>
    <x v="29"/>
    <s v="Total General"/>
    <n v="16"/>
    <s v="b17ef6d19c7a5b1ee83b907c595526dcb1eb06db8227d650d5dda0a9f4ce8cd9"/>
    <s v="776dae374cac039d62ec9a353119108ad2c4887d941bedca3f0ebe3c3de89ab1"/>
    <x v="10"/>
    <n v="9423494.2927800007"/>
    <n v="9409393.7623899989"/>
    <n v="31913112.740189999"/>
    <n v="32237701.654629998"/>
    <n v="5262899.93879"/>
    <n v="5052587.6266599996"/>
    <n v="22959752.226219989"/>
    <n v="18957266.946999989"/>
    <n v="35255452.915749952"/>
    <n v="34225193.414999902"/>
    <n v="145.54400000000001"/>
    <n v="139.161"/>
    <n v="-5019.2879900000016"/>
    <n v="150338.837"/>
    <n v="4133005.68432"/>
    <n v="3387704.9245799999"/>
    <n v="6241811.08201"/>
    <n v="5436418.8614699999"/>
    <n v="1153421.2844800001"/>
    <n v="1109671.1431700001"/>
    <n v="657568.61127000011"/>
    <n v="663578.29787000001"/>
    <n v="0"/>
    <n v="0"/>
    <s v="Total General"/>
    <s v="Totales"/>
    <s v="Total General"/>
    <x v="0"/>
    <x v="1"/>
    <n v="9423494.2927800007"/>
    <n v="9409393.7623899989"/>
    <n v="299929338.30901009"/>
    <n v="286204877.29896003"/>
    <n v="288421232.45699012"/>
    <n v="276418493.85822004"/>
    <n v="299929338.30901009"/>
    <n v="286204877.29896003"/>
    <n v="142306587.69164005"/>
    <n v="131621014.33455998"/>
    <n v="9423494.2927800007"/>
    <n v="9409393.7623899989"/>
    <n v="3.1419048052815688"/>
    <n v="3.2876427023852779"/>
    <n v="14100.530390001833"/>
    <n v="0.14985588600151534"/>
    <n v="100"/>
    <n v="100"/>
    <n v="100"/>
    <n v="100"/>
    <n v="3.1419048052815688"/>
    <n v="3.2672678819459828"/>
    <n v="3.2876427023852779"/>
    <n v="3.4040391549258073"/>
    <n v="0.38456434138218837"/>
    <n v="0.21924117693098857"/>
    <m/>
    <n v="43750.141310000094"/>
    <n v="3.9426222425698931"/>
    <n v="-6009.686599999899"/>
    <n v="-0.90564845464208288"/>
    <n v="0"/>
    <m/>
    <n v="4.1624673864197215"/>
    <n v="55.848709356382557"/>
    <n v="53.69727056014537"/>
    <n v="3.6982827177291488"/>
    <n v="22.000167556871887"/>
    <n v="14.814756571612353"/>
    <n v="66.214847421961409"/>
    <n v="62.315009400581204"/>
    <s v="Medianas"/>
    <n v="2025"/>
    <n v="1"/>
    <d v="2026-05-08T00:00:00"/>
    <n v="1.0458677359317625"/>
    <s v="10 Total General"/>
    <n v="0.14985588600151534"/>
    <n v="-4.2423315632945586"/>
    <n v="4.1624673864197161"/>
    <n v="-0.40569776863661311"/>
    <n v="9.0519650439473437E-2"/>
    <n v="9.8715658054514114E-4"/>
    <n v="68579222.514290005"/>
    <n v="63413716.768029995"/>
    <n v="0.19452089490432573"/>
    <n v="0.17950153469311902"/>
    <n v="9.1253394642566654E-2"/>
    <n v="1.0808594538547175E-3"/>
    <x v="0"/>
    <x v="10"/>
  </r>
  <r>
    <n v="2026"/>
    <n v="3"/>
    <n v="22"/>
    <x v="29"/>
    <s v="Total General Sin Pensiones"/>
    <n v="16"/>
    <s v="b17ef6d19c7a5b1ee83b907c595526dcb1eb06db8227d650d5dda0a9f4ce8cd9"/>
    <s v="776dae374cac039d62ec9a353119108ad2c4887d941bedca3f0ebe3c3de89ab1"/>
    <x v="10"/>
    <n v="9423494.2927800007"/>
    <n v="9409393.7623899989"/>
    <n v="31913112.740190003"/>
    <n v="32237701.654629998"/>
    <n v="5262899.93879"/>
    <n v="5052587.6266599996"/>
    <n v="22959752.226219989"/>
    <n v="18957266.946999989"/>
    <n v="35255452.915749952"/>
    <n v="34225193.414999902"/>
    <n v="145.54400000000001"/>
    <n v="139.161"/>
    <n v="-5019.2879900000016"/>
    <n v="150338.837"/>
    <n v="4133005.68432"/>
    <n v="3387704.9245799999"/>
    <n v="6241811.08201"/>
    <n v="5436418.8614699999"/>
    <n v="1153421.2844800001"/>
    <n v="1109671.1431700001"/>
    <n v="657568.61127000011"/>
    <n v="663578.29787000001"/>
    <n v="0"/>
    <n v="0"/>
    <s v="Total General Sin Pensiones"/>
    <s v="Totales"/>
    <s v="Total General Sin Pensiones"/>
    <x v="1"/>
    <x v="1"/>
    <n v="9423494.2927800007"/>
    <n v="9409393.7623899989"/>
    <n v="299929338.30901009"/>
    <n v="286204877.29896003"/>
    <n v="288421232.45699012"/>
    <n v="276418493.85822004"/>
    <n v="288421232.45699012"/>
    <n v="276418493.85822004"/>
    <n v="133101313.88157998"/>
    <n v="123282522.02188997"/>
    <n v="9423494.2927800007"/>
    <n v="9409393.7623899989"/>
    <n v="3.2672678819459828"/>
    <n v="3.4040391549258073"/>
    <n v="14100.530390001833"/>
    <n v="0.14985588600151534"/>
    <n v="100"/>
    <n v="100"/>
    <n v="100"/>
    <n v="100"/>
    <n v="3.1419048052815688"/>
    <n v="3.2672678819459828"/>
    <n v="3.2876427023852779"/>
    <n v="3.4040391549258073"/>
    <n v="0.3999085901735755"/>
    <n v="0.22798897489908543"/>
    <m/>
    <n v="43750.141310000094"/>
    <n v="3.9426222425698931"/>
    <n v="-6009.686599999899"/>
    <n v="-0.90564845464208288"/>
    <n v="0"/>
    <m/>
    <n v="4.1624673864197215"/>
    <n v="55.848709356382557"/>
    <n v="53.69727056014537"/>
    <n v="3.9540555876648926"/>
    <n v="22.000167556871887"/>
    <n v="14.814756571612353"/>
    <n v="66.214847421961409"/>
    <n v="62.315009400581204"/>
    <s v="Medianas"/>
    <n v="2025"/>
    <n v="1"/>
    <d v="2026-05-08T00:00:00"/>
    <n v="1.0458677359317625"/>
    <s v="11 Total General Sin Pensiones"/>
    <n v="0.14985588600151534"/>
    <n v="-4.2423315632945586"/>
    <n v="4.1624673864197161"/>
    <n v="-0.40569776863661311"/>
    <n v="9.0519650439473437E-2"/>
    <n v="1.0675039412395789E-3"/>
    <m/>
    <m/>
    <m/>
    <m/>
    <n v="9.1253394642566654E-2"/>
    <n v="1.1587482568268005E-3"/>
    <x v="1"/>
    <x v="10"/>
  </r>
  <r>
    <n v="2026"/>
    <n v="3"/>
    <n v="91"/>
    <x v="32"/>
    <s v="Vida Total"/>
    <n v="218"/>
    <s v="5966abd0cbfc86f98a186531b2b4ee5f6e910120ce13222f98207203dfc9a9a2"/>
    <s v="776dae374cac039d62ec9a353119108ad2c4887d941bedca3f0ebe3c3de89ab1"/>
    <x v="10"/>
    <n v="2996837.14292"/>
    <n v="2918047.6887399997"/>
    <n v="6050061.2312000012"/>
    <n v="5224208.0772599997"/>
    <n v="912442.59252000018"/>
    <n v="650234.17197999998"/>
    <n v="3439300.1196600003"/>
    <n v="3109379.4017400001"/>
    <n v="35255452.915749952"/>
    <n v="34225193.414999902"/>
    <n v="145.54400000000001"/>
    <n v="139.161"/>
    <n v="13175.322880000002"/>
    <n v="71549.907129999992"/>
    <n v="386782.58831999998"/>
    <n v="384626.40482"/>
    <n v="1198963.47135"/>
    <n v="1156993.6509200002"/>
    <n v="223620.96971999999"/>
    <n v="273786.74023"/>
    <n v="2773216.1731999996"/>
    <n v="2644260.94851"/>
    <n v="0"/>
    <n v="0"/>
    <s v="Vida Total"/>
    <s v="Totales"/>
    <s v="Vida Total"/>
    <x v="2"/>
    <x v="1"/>
    <n v="3072737.3879"/>
    <n v="2926330.4537199996"/>
    <n v="299929338.30901009"/>
    <n v="286204877.29896003"/>
    <n v="288421232.45699012"/>
    <n v="276418493.85822004"/>
    <n v="121198789.86534001"/>
    <n v="116547964.87996998"/>
    <n v="53724409.366050005"/>
    <n v="55147073.013400003"/>
    <n v="2996837.14292"/>
    <n v="2918047.6887399997"/>
    <n v="2.4726625952698762"/>
    <n v="2.5037311391453541"/>
    <n v="78789.45418000035"/>
    <n v="2.7000742477248929"/>
    <n v="100"/>
    <n v="100"/>
    <n v="97.529881815514585"/>
    <n v="99.716957291358852"/>
    <n v="0.99918106038443955"/>
    <n v="1.0390487265416195"/>
    <n v="1.0195660242686586"/>
    <n v="1.0556629724770581"/>
    <n v="0.18450759283030624"/>
    <n v="2.2881550024395696"/>
    <m/>
    <n v="-50165.770510000002"/>
    <n v="-18.32293648255472"/>
    <n v="128955.2246899996"/>
    <n v="4.8767964736106562"/>
    <n v="0"/>
    <m/>
    <n v="40.325229254187093"/>
    <n v="30.446852765277466"/>
    <n v="22.283192097548216"/>
    <n v="1.6983762190908307"/>
    <n v="0.56059164762987113"/>
    <n v="3.6274892603452846"/>
    <n v="32.259747487093449"/>
    <n v="33.243605486871843"/>
    <s v="Medianas"/>
    <n v="2025"/>
    <n v="1"/>
    <d v="2026-05-08T00:00:00"/>
    <n v="1.0458677359317625"/>
    <s v="12 Vida Total"/>
    <n v="2.7000742477248929"/>
    <n v="-1.803955969413749"/>
    <n v="40.325229254187093"/>
    <n v="34.171104464917356"/>
    <n v="1.7160639648164069E-2"/>
    <n v="6.1140603100467593E-4"/>
    <m/>
    <m/>
    <m/>
    <m/>
    <n v="1.4787863181946881E-2"/>
    <n v="6.2686696171260919E-4"/>
    <x v="2"/>
    <x v="10"/>
  </r>
  <r>
    <n v="2026"/>
    <n v="3"/>
    <n v="22"/>
    <x v="29"/>
    <s v="Vida Individual"/>
    <n v="16"/>
    <s v="b17ef6d19c7a5b1ee83b907c595526dcb1eb06db8227d650d5dda0a9f4ce8cd9"/>
    <s v="776dae374cac039d62ec9a353119108ad2c4887d941bedca3f0ebe3c3de89ab1"/>
    <x v="10"/>
    <n v="987895.71947000001"/>
    <n v="986733.16674999997"/>
    <n v="3656926.8347800002"/>
    <n v="3592667.3138699997"/>
    <n v="527062.78715999995"/>
    <n v="482884.96541999996"/>
    <n v="2252244.2070199996"/>
    <n v="1951729.5786000001"/>
    <n v="35255452.915749952"/>
    <n v="34225193.414999902"/>
    <n v="145.54400000000001"/>
    <n v="139.161"/>
    <n v="-19743.840110000001"/>
    <n v="0"/>
    <n v="514528.85852000001"/>
    <n v="475138.85083999997"/>
    <n v="1030152.05412"/>
    <n v="858763.67099999997"/>
    <n v="330327.10819999996"/>
    <n v="323154.86888000002"/>
    <n v="657568.61127000011"/>
    <n v="663578.29787000001"/>
    <n v="0"/>
    <n v="0"/>
    <s v="Vida Individual"/>
    <s v="Vida"/>
    <s v="Vida"/>
    <x v="3"/>
    <x v="1"/>
    <n v="9423494.2927800007"/>
    <n v="9409393.7623899989"/>
    <n v="299929338.30901009"/>
    <n v="286204877.29896003"/>
    <n v="288421232.45699012"/>
    <n v="276418493.85822004"/>
    <n v="85473069.007720008"/>
    <n v="77996017.203430012"/>
    <n v="38897096.515840001"/>
    <n v="40640024.39702002"/>
    <n v="1810989.8957499999"/>
    <n v="1773249.4410399999"/>
    <n v="1.1557976459003387"/>
    <n v="1.2651071197345787"/>
    <n v="1162.5527200000361"/>
    <n v="0.11781834838178185"/>
    <n v="54.550040383349284"/>
    <n v="55.645480207865575"/>
    <n v="10.483326978049917"/>
    <n v="10.48668162548411"/>
    <n v="0.32937615407672938"/>
    <n v="0.34251837531320334"/>
    <n v="0.3447646231826062"/>
    <n v="0.35697074858388922"/>
    <n v="0.38646922596188105"/>
    <n v="0.76932841993845791"/>
    <m/>
    <n v="7172.2393199999351"/>
    <n v="2.2194433724169738"/>
    <n v="-6009.686599999899"/>
    <n v="-0.90564845464208288"/>
    <n v="0"/>
    <m/>
    <n v="9.1487258671587135"/>
    <n v="53.352067103070958"/>
    <n v="48.937745450523032"/>
    <n v="1.3550183287983077"/>
    <n v="8.2902098218999178"/>
    <n v="19.957572602066918"/>
    <n v="49.94688468194461"/>
    <n v="55.328243017862825"/>
    <s v="Medianas"/>
    <n v="2025"/>
    <n v="1"/>
    <d v="2026-05-08T00:00:00"/>
    <n v="1.0458677359317625"/>
    <s v="13 Vida Individual"/>
    <n v="0.11781834838178185"/>
    <n v="-4.2729640577477861"/>
    <n v="9.1487258671587224"/>
    <n v="4.3618825949518651"/>
    <n v="1.0372655950609875E-2"/>
    <n v="1.3358681982687646E-4"/>
    <m/>
    <m/>
    <m/>
    <m/>
    <n v="1.0169555253171838E-2"/>
    <n v="1.6004960244031218E-4"/>
    <x v="3"/>
    <x v="10"/>
  </r>
  <r>
    <n v="2026"/>
    <n v="3"/>
    <n v="104"/>
    <x v="53"/>
    <s v="Vida Gpo y Col"/>
    <n v="225"/>
    <s v="0e6523810856a138a75dec70a9cf3778a5c70b83ac915f22c33f05db97cb3e68"/>
    <s v="776dae374cac039d62ec9a353119108ad2c4887d941bedca3f0ebe3c3de89ab1"/>
    <x v="10"/>
    <n v="1173865.98129"/>
    <n v="1255700.4550999999"/>
    <n v="4482124.0114399996"/>
    <n v="4830769.8847500002"/>
    <n v="329177.89432000002"/>
    <n v="392233.47746999998"/>
    <n v="1005954.4269899999"/>
    <n v="1334306.4320699999"/>
    <n v="35255452.915749952"/>
    <n v="34225193.414999902"/>
    <n v="145.54400000000001"/>
    <n v="139.161"/>
    <n v="0"/>
    <n v="0"/>
    <n v="271380.88041000004"/>
    <n v="339344.43186000001"/>
    <n v="942727.15440999996"/>
    <n v="1042124.64974"/>
    <n v="889043.13079999993"/>
    <n v="886429.84724000003"/>
    <n v="0"/>
    <n v="105162.26909999999"/>
    <n v="284822.85048999998"/>
    <n v="264108.33876000001"/>
    <s v="Vida Gpo y Col"/>
    <s v="Vida"/>
    <s v="Vida"/>
    <x v="4"/>
    <x v="1"/>
    <n v="1255163.6912400001"/>
    <n v="1317898.61516"/>
    <n v="299929338.30901009"/>
    <n v="286204877.29896003"/>
    <n v="288421232.45699012"/>
    <n v="276418493.85822004"/>
    <n v="35725720.857619993"/>
    <n v="38551947.676540002"/>
    <n v="14827312.85021"/>
    <n v="14507048.616379999"/>
    <n v="1231106.22848"/>
    <n v="1304544.65188"/>
    <n v="3.2857726957232951"/>
    <n v="3.2571647628172382"/>
    <n v="-81834.473809999879"/>
    <n v="-6.517037839528605"/>
    <n v="95.350502997562415"/>
    <n v="96.255843239278178"/>
    <n v="93.522939635890481"/>
    <n v="95.280504938352266"/>
    <n v="0.39138084587130106"/>
    <n v="0.40699707552392106"/>
    <n v="0.43874180864791384"/>
    <n v="0.45427512377086865"/>
    <n v="2.4885239806445347"/>
    <m/>
    <n v="0.79724871507876016"/>
    <n v="2613.2835599998944"/>
    <n v="0.29480996924196035"/>
    <n v="-105162.26909999999"/>
    <m/>
    <n v="20714.511729999969"/>
    <n v="7.8431873174680922"/>
    <n v="-16.076032968099408"/>
    <n v="28.042204098823582"/>
    <n v="31.236229618055191"/>
    <n v="2.2200778903463814"/>
    <n v="-20.027896458321447"/>
    <n v="-9.5379660537536211"/>
    <n v="28.78678938444731"/>
    <n v="32.562748798300007"/>
    <s v="Medianas"/>
    <n v="2025"/>
    <n v="1"/>
    <d v="2026-05-08T00:00:00"/>
    <n v="1.0458677359317625"/>
    <s v="14 Vida Gpo y Col"/>
    <n v="-6.517037839528605"/>
    <n v="-10.616840974458857"/>
    <n v="-16.076032968099408"/>
    <n v="-19.756615345693955"/>
    <n v="1.2713278771800047E-2"/>
    <n v="1.0796302207960729E-3"/>
    <m/>
    <m/>
    <m/>
    <m/>
    <n v="1.3674180481076777E-2"/>
    <n v="1.0609122292138276E-3"/>
    <x v="4"/>
    <x v="10"/>
  </r>
  <r>
    <n v="2026"/>
    <n v="3"/>
    <n v="701"/>
    <x v="8"/>
    <s v="Accidentes y Enfermedades Total"/>
    <n v="243"/>
    <s v="72440a20f54075ac43f51a2cf0dbb2a14366b38a5c01b110ae174abc1cb44238"/>
    <s v="776dae374cac039d62ec9a353119108ad2c4887d941bedca3f0ebe3c3de89ab1"/>
    <x v="10"/>
    <n v="1409908.9307800001"/>
    <n v="964070.11442999996"/>
    <n v="4769119.4894699994"/>
    <n v="3286177.3429300003"/>
    <n v="674153.61150999996"/>
    <n v="599708.53624000004"/>
    <n v="2973378.6578800003"/>
    <n v="2022720.8733499995"/>
    <n v="35255452.915749952"/>
    <n v="34225193.414999902"/>
    <n v="145.54400000000001"/>
    <n v="139.161"/>
    <n v="0"/>
    <n v="0"/>
    <n v="518485.72211999999"/>
    <n v="444580.34828999999"/>
    <n v="834548.13292"/>
    <n v="698729.10173999995"/>
    <n v="0"/>
    <n v="0"/>
    <n v="0"/>
    <n v="0"/>
    <n v="0"/>
    <n v="0"/>
    <s v="Accidentes y Enfermedades Total"/>
    <s v="Totales"/>
    <s v="Accidentes y Enfermedades Total"/>
    <x v="18"/>
    <x v="1"/>
    <n v="1409908.9307800001"/>
    <n v="964070.11442999996"/>
    <n v="299929338.30901009"/>
    <n v="286204877.29896003"/>
    <n v="288421232.45699012"/>
    <n v="276418493.85822004"/>
    <n v="62046993.437230021"/>
    <n v="55650266.202029996"/>
    <n v="35517726.305569991"/>
    <n v="30168381.219329994"/>
    <n v="1409908.9307800001"/>
    <n v="964070.11442999996"/>
    <n v="2.2723243346292636"/>
    <n v="1.7323728711918236"/>
    <n v="445838.8163500001"/>
    <n v="46.245476306834732"/>
    <n v="100"/>
    <n v="100"/>
    <n v="100"/>
    <n v="100"/>
    <n v="0.47008036583850432"/>
    <n v="0.48883673326312693"/>
    <n v="0.33684615144519869"/>
    <n v="0.34877192946593821"/>
    <m/>
    <m/>
    <m/>
    <n v="0"/>
    <m/>
    <n v="0"/>
    <m/>
    <n v="0"/>
    <m/>
    <n v="12.413542708054326"/>
    <n v="47.81540117892861"/>
    <n v="62.205904660220043"/>
    <n v="1.8980764864001929"/>
    <n v="16.623625878711024"/>
    <n v="19.438009786880016"/>
    <n v="62.127719381010479"/>
    <n v="63.626997527781548"/>
    <s v="Medianas"/>
    <n v="2025"/>
    <n v="1"/>
    <d v="2026-05-08T00:00:00"/>
    <n v="1.0458677359317625"/>
    <s v="28 Accidentes y Enfermedades Total"/>
    <n v="46.245476306834732"/>
    <n v="39.831712254269689"/>
    <n v="12.413542708054335"/>
    <n v="7.4835171274360208"/>
    <n v="1.3527324413805651E-2"/>
    <n v="5.1634578817483267E-4"/>
    <m/>
    <m/>
    <m/>
    <m/>
    <n v="9.3019918464560952E-3"/>
    <n v="3.0011157648414025E-4"/>
    <x v="18"/>
    <x v="10"/>
  </r>
  <r>
    <n v="2026"/>
    <n v="3"/>
    <n v="12"/>
    <x v="42"/>
    <s v="Accidentes Personales"/>
    <n v="12"/>
    <s v="6b51d431df5d7f141cbececcf79edf3dd861c3b4069f0b11661a3eefacbba918"/>
    <s v="776dae374cac039d62ec9a353119108ad2c4887d941bedca3f0ebe3c3de89ab1"/>
    <x v="10"/>
    <n v="58009.661039999999"/>
    <n v="74616.868889999998"/>
    <n v="233537.76886000004"/>
    <n v="260396.54629000003"/>
    <n v="13135.808729999999"/>
    <n v="18981.146250000002"/>
    <n v="74178.881660000014"/>
    <n v="81768.520100000009"/>
    <n v="35255452.915749952"/>
    <n v="34225193.414999902"/>
    <n v="145.54400000000001"/>
    <n v="139.161"/>
    <n v="0"/>
    <n v="0"/>
    <n v="10632.46081"/>
    <n v="15680.818499999999"/>
    <n v="50646.30199"/>
    <n v="49921.615760000001"/>
    <n v="0"/>
    <n v="0"/>
    <n v="0"/>
    <n v="0"/>
    <n v="0"/>
    <n v="0"/>
    <s v="Accidentes Personales"/>
    <s v="Accidentes y Enfermedades"/>
    <s v="Accidentes Personales"/>
    <x v="19"/>
    <x v="1"/>
    <n v="1766415.15328"/>
    <n v="2698569.0604299996"/>
    <n v="299929338.30901009"/>
    <n v="286204877.29896003"/>
    <n v="288421232.45699012"/>
    <n v="276418493.85822004"/>
    <n v="1868441.4574600002"/>
    <n v="1845344.210459999"/>
    <n v="356127.37222000014"/>
    <n v="376409.51678000001"/>
    <n v="58009.661039999999"/>
    <n v="74616.868889999998"/>
    <n v="3.1047085156662919"/>
    <n v="4.0435203615156352"/>
    <n v="-16607.207849999999"/>
    <n v="-22.256639948913303"/>
    <n v="100"/>
    <n v="100"/>
    <n v="3.2840332541466095"/>
    <n v="2.7650531529517455"/>
    <n v="1.9341109264954272E-2"/>
    <n v="2.0112826141761426E-2"/>
    <n v="2.6071138128110138E-2"/>
    <n v="2.6994166652348637E-2"/>
    <m/>
    <m/>
    <m/>
    <n v="0"/>
    <m/>
    <n v="0"/>
    <m/>
    <n v="0"/>
    <m/>
    <n v="-30.79549276430027"/>
    <n v="22.644174253909757"/>
    <n v="25.438143589195573"/>
    <n v="3.6885142099903692"/>
    <n v="-32.194478177271158"/>
    <n v="1.451648186797394"/>
    <n v="20.993558053062504"/>
    <n v="31.410879358124365"/>
    <s v="Medianas"/>
    <n v="2025"/>
    <n v="1"/>
    <d v="2026-05-08T00:00:00"/>
    <n v="1.0458677359317625"/>
    <s v="29 Accidentes Personales"/>
    <n v="-22.256639948913303"/>
    <n v="-25.666164678246613"/>
    <n v="-30.79549276430027"/>
    <n v="-33.830536254141627"/>
    <n v="6.6241602233301573E-4"/>
    <n v="9.6392149672507911E-4"/>
    <m/>
    <m/>
    <m/>
    <m/>
    <n v="7.3708941960972665E-4"/>
    <n v="1.6350056913991533E-3"/>
    <x v="19"/>
    <x v="10"/>
  </r>
  <r>
    <n v="2026"/>
    <n v="3"/>
    <n v="98"/>
    <x v="58"/>
    <s v="AP Individual"/>
    <n v="205"/>
    <s v="f8809aff4d69bece79dabe35be0c708b890d7eafb841f121330667b77d2e2590"/>
    <s v="776dae374cac039d62ec9a353119108ad2c4887d941bedca3f0ebe3c3de89ab1"/>
    <x v="10"/>
    <n v="14073.709869999999"/>
    <n v="19982.026269999998"/>
    <n v="62479.338950000005"/>
    <n v="82594.121759999995"/>
    <n v="-1205.59745"/>
    <n v="-255.25018"/>
    <n v="-5620.8157799999999"/>
    <n v="-130.00623999999999"/>
    <n v="35255452.915749952"/>
    <n v="34225193.414999902"/>
    <n v="145.54400000000001"/>
    <n v="139.161"/>
    <n v="0"/>
    <n v="0"/>
    <n v="-1205.59745"/>
    <n v="-255.25018"/>
    <n v="14169.240179999999"/>
    <n v="19677.258140000002"/>
    <n v="0"/>
    <n v="0"/>
    <n v="0"/>
    <n v="0"/>
    <n v="0"/>
    <n v="0"/>
    <s v="AP Individual"/>
    <s v="Accidentes y Enfermedades"/>
    <s v="Accidentes Personales"/>
    <x v="20"/>
    <x v="1"/>
    <n v="675143.29685000004"/>
    <n v="977558.00120000006"/>
    <n v="299929338.30901009"/>
    <n v="286204877.29896003"/>
    <n v="288421232.45699012"/>
    <n v="276418493.85822004"/>
    <n v="934068.18382999999"/>
    <n v="999040.19241000025"/>
    <n v="84015.655269999988"/>
    <n v="109316.45723999999"/>
    <n v="68896.827069999999"/>
    <n v="278759.75148000004"/>
    <n v="1.5067111923556757"/>
    <n v="2.000122359621693"/>
    <n v="-5908.3163999999997"/>
    <n v="-29.568154501280219"/>
    <n v="20.427224980478336"/>
    <n v="7.1681891535312392"/>
    <n v="2.0845515219751674"/>
    <n v="2.0440757730458028"/>
    <n v="4.6923418527000486E-3"/>
    <n v="4.8795678980044213E-3"/>
    <n v="6.9817210868588523E-3"/>
    <n v="7.2289035335852516E-3"/>
    <m/>
    <m/>
    <m/>
    <n v="0"/>
    <m/>
    <n v="0"/>
    <m/>
    <n v="0"/>
    <m/>
    <n v="372.31992157654889"/>
    <n v="-8.5663088207459275"/>
    <n v="-1.2773988811295864"/>
    <n v="-1.4349676213624563"/>
    <n v="372.31992157654889"/>
    <n v="-27.991796015539805"/>
    <n v="-8.5085539851438945"/>
    <n v="-1.2971836735786195"/>
    <s v="Medianas"/>
    <n v="2025"/>
    <n v="1"/>
    <d v="2026-05-08T00:00:00"/>
    <n v="1.0458677359317625"/>
    <s v="30 AP Individual"/>
    <n v="-29.568154501280219"/>
    <n v="-32.657024326338814"/>
    <n v="372.31992157654889"/>
    <n v="351.6057866110188"/>
    <n v="1.7721893716500265E-4"/>
    <n v="2.2701786171698624E-4"/>
    <m/>
    <m/>
    <m/>
    <m/>
    <n v="2.337943960418473E-4"/>
    <n v="4.0004894534586497E-4"/>
    <x v="20"/>
    <x v="10"/>
  </r>
  <r>
    <n v="2026"/>
    <n v="3"/>
    <n v="50"/>
    <x v="22"/>
    <s v="AP Gpo y Col"/>
    <n v="38"/>
    <s v="aea92132c4cbeb263e6ac2bf6c183b5d81737f179f21efdc5863739672f0f470"/>
    <s v="776dae374cac039d62ec9a353119108ad2c4887d941bedca3f0ebe3c3de89ab1"/>
    <x v="10"/>
    <n v="31633.258030000001"/>
    <n v="38415.79335"/>
    <n v="362140.45892000006"/>
    <n v="348821.82090000005"/>
    <n v="-3479.28676"/>
    <n v="7063.4162500000002"/>
    <n v="-4990.9524700000011"/>
    <n v="13030.19673"/>
    <n v="35255452.915749952"/>
    <n v="34225193.414999902"/>
    <n v="145.54400000000001"/>
    <n v="139.161"/>
    <n v="0"/>
    <n v="0"/>
    <n v="-3479.28676"/>
    <n v="7063.4162500000002"/>
    <n v="70969.149569999994"/>
    <n v="47482.965549999994"/>
    <n v="0"/>
    <n v="0"/>
    <n v="0"/>
    <n v="0"/>
    <n v="0"/>
    <n v="0"/>
    <s v="AP Gpo y Col"/>
    <s v="Accidentes y Enfermedades"/>
    <s v="Accidentes Personales"/>
    <x v="21"/>
    <x v="1"/>
    <n v="14699110.098229999"/>
    <n v="13959565.0382"/>
    <n v="299929338.30901009"/>
    <n v="286204877.29896003"/>
    <n v="288421232.45699012"/>
    <n v="276418493.85822004"/>
    <n v="934373.2736299996"/>
    <n v="846304.01804999996"/>
    <n v="272111.73791999999"/>
    <n v="267093.05953999993"/>
    <n v="173688.67916"/>
    <n v="228699.77000999998"/>
    <n v="3.385505442284984"/>
    <n v="4.539242698919856"/>
    <n v="-6782.535319999999"/>
    <n v="-17.655590913365838"/>
    <n v="18.21261937334431"/>
    <n v="16.797477911027308"/>
    <n v="0.21520525949260791"/>
    <n v="0.27519334051509586"/>
    <n v="1.0546903550131865E-2"/>
    <n v="1.0967728610173389E-2"/>
    <n v="1.3422480326871631E-2"/>
    <n v="1.3897692883640464E-2"/>
    <m/>
    <m/>
    <m/>
    <n v="0"/>
    <m/>
    <n v="0"/>
    <m/>
    <n v="0"/>
    <m/>
    <n v="-149.25784686694627"/>
    <n v="-10.998825213325647"/>
    <n v="18.386750953302908"/>
    <n v="-1.2786242837576156"/>
    <n v="-149.25784686694627"/>
    <n v="49.462336119821401"/>
    <n v="-4.9025341026078184"/>
    <n v="14.875684718053591"/>
    <s v="Medianas"/>
    <n v="2025"/>
    <n v="1"/>
    <d v="2026-05-08T00:00:00"/>
    <n v="1.0458677359317625"/>
    <s v="31 AP Gpo y Col"/>
    <n v="-17.655590913365838"/>
    <n v="-21.26689995530495"/>
    <n v="-149.25784686694629"/>
    <n v="-147.09758717536357"/>
    <n v="1.0271899209050245E-3"/>
    <n v="1.1461647099741245E-3"/>
    <m/>
    <m/>
    <m/>
    <m/>
    <n v="9.8738972224326647E-4"/>
    <n v="2.060472427969722E-3"/>
    <x v="21"/>
    <x v="10"/>
  </r>
  <r>
    <n v="2026"/>
    <n v="3"/>
    <n v="37"/>
    <x v="27"/>
    <s v="Gastos Medicos"/>
    <n v="25"/>
    <s v="b7a56873cd771f2c446d369b649430b65a756ba278ff97ec81bb6f55b2e73569"/>
    <s v="776dae374cac039d62ec9a353119108ad2c4887d941bedca3f0ebe3c3de89ab1"/>
    <x v="10"/>
    <n v="745689.86226999993"/>
    <n v="638628.64138000004"/>
    <n v="2876014.2139600003"/>
    <n v="2280713.3676"/>
    <n v="484705.17719000002"/>
    <n v="349248.54029000009"/>
    <n v="1956058.4140200003"/>
    <n v="1425162.1454400006"/>
    <n v="35255452.915749952"/>
    <n v="34225193.414999902"/>
    <n v="145.54400000000001"/>
    <n v="139.161"/>
    <n v="0"/>
    <n v="0"/>
    <n v="414421.68495999998"/>
    <n v="323502.60677999997"/>
    <n v="609075.17061999999"/>
    <n v="556921.28588999994"/>
    <n v="0"/>
    <n v="0"/>
    <n v="0"/>
    <n v="0"/>
    <n v="0"/>
    <n v="0"/>
    <s v="Gastos Medicos"/>
    <s v="Accidentes y Enfermedades"/>
    <s v="Gastos Medicos"/>
    <x v="22"/>
    <x v="1"/>
    <n v="4160869.2469200003"/>
    <n v="3594603.0314199999"/>
    <n v="299929338.30901009"/>
    <n v="286204877.29896003"/>
    <n v="288421232.45699012"/>
    <n v="276418493.85822004"/>
    <n v="58270019.802700005"/>
    <n v="52140391.075669996"/>
    <n v="34338123.082540013"/>
    <n v="28893520.681470007"/>
    <n v="753971.94761999999"/>
    <n v="642457.24672000005"/>
    <n v="1.2797144480040963"/>
    <n v="1.2248251848613387"/>
    <n v="107061.22088999988"/>
    <n v="16.764237297383566"/>
    <n v="98.901539324355042"/>
    <n v="99.404068463769917"/>
    <n v="17.921492313703006"/>
    <n v="17.76631900095289"/>
    <n v="0.24862184755721806"/>
    <n v="0.25854194433525224"/>
    <n v="0.2231368827138854"/>
    <n v="0.23103687183375077"/>
    <m/>
    <m/>
    <m/>
    <n v="0"/>
    <m/>
    <n v="0"/>
    <m/>
    <n v="0"/>
    <m/>
    <n v="38.785169091193026"/>
    <n v="65.000907443542218"/>
    <n v="54.687265440415544"/>
    <n v="1.4115657283448297"/>
    <n v="28.104589043336546"/>
    <n v="9.3646779269092697"/>
    <n v="68.041139246924971"/>
    <n v="58.087671449479572"/>
    <s v="Medianas"/>
    <n v="2025"/>
    <n v="1"/>
    <d v="2026-05-08T00:00:00"/>
    <n v="1.0458677359317625"/>
    <s v="32 Gastos Medicos"/>
    <n v="16.764237297383566"/>
    <n v="11.643406987173595"/>
    <n v="38.785169091193019"/>
    <n v="32.698585416777831"/>
    <n v="8.1576436440422961E-3"/>
    <n v="1.6376690684304291E-4"/>
    <m/>
    <m/>
    <m/>
    <m/>
    <n v="6.4558832149341286E-3"/>
    <n v="1.5001967334706128E-4"/>
    <x v="22"/>
    <x v="10"/>
  </r>
  <r>
    <n v="2026"/>
    <n v="3"/>
    <n v="3"/>
    <x v="19"/>
    <s v="GMM. Individual"/>
    <n v="3"/>
    <s v="4e07408562bedb8b60ce05c1decfe3ad16b72230967de01f640b7e4729b49fce"/>
    <s v="776dae374cac039d62ec9a353119108ad2c4887d941bedca3f0ebe3c3de89ab1"/>
    <x v="10"/>
    <n v="425368.73512999999"/>
    <n v="418801.51579000003"/>
    <n v="1827009.97804"/>
    <n v="1747350.9470600002"/>
    <n v="354481.02070000023"/>
    <n v="352221.82261999999"/>
    <n v="1531630.6088300003"/>
    <n v="1212872.6960700003"/>
    <n v="35255452.915749952"/>
    <n v="34225193.414999902"/>
    <n v="145.54400000000001"/>
    <n v="139.161"/>
    <n v="0"/>
    <n v="0"/>
    <n v="354293.33041000005"/>
    <n v="350418.83074"/>
    <n v="476870.72999000002"/>
    <n v="435862.97766999999"/>
    <n v="0"/>
    <n v="0"/>
    <n v="0"/>
    <n v="0"/>
    <n v="0"/>
    <n v="0"/>
    <s v="GMM. Individual"/>
    <s v="Accidentes y Enfermedades"/>
    <s v="Gastos Medicos"/>
    <x v="23"/>
    <x v="1"/>
    <n v="7955018.5177499996"/>
    <n v="7215896.8496199995"/>
    <n v="299929338.30901009"/>
    <n v="286204877.29896003"/>
    <n v="288421232.45699012"/>
    <n v="276418493.85822004"/>
    <n v="24720621.761749998"/>
    <n v="21907998.164389998"/>
    <n v="16007111.755169999"/>
    <n v="14079798.808590002"/>
    <n v="721819.60048999998"/>
    <n v="642155.36180999991"/>
    <n v="1.7207040309486443"/>
    <n v="1.9116375336872822"/>
    <n v="6567.2193399999524"/>
    <n v="1.5680982738593974"/>
    <n v="58.93006158896803"/>
    <n v="65.218098406832965"/>
    <n v="5.3471746694351054"/>
    <n v="5.8038733717771311"/>
    <n v="0.14182298321605094"/>
    <n v="0.14748176876798821"/>
    <n v="0.14632927284203265"/>
    <n v="0.15150994781297475"/>
    <m/>
    <m/>
    <m/>
    <n v="0"/>
    <m/>
    <n v="0"/>
    <m/>
    <n v="0"/>
    <m/>
    <n v="0.64141343179568988"/>
    <n v="83.334996539335393"/>
    <n v="84.102327556191284"/>
    <n v="2.2145220582064686"/>
    <n v="1.1056767873513174"/>
    <n v="9.4084045722845779"/>
    <n v="74.295465862924644"/>
    <n v="80.396557792827423"/>
    <s v="Medianas"/>
    <n v="2025"/>
    <n v="1"/>
    <d v="2026-05-08T00:00:00"/>
    <n v="1.0458677359317625"/>
    <s v="33 GMM. Individual"/>
    <n v="1.5680982738593974"/>
    <n v="-2.8862878312500246"/>
    <n v="0.64141343179568011"/>
    <n v="-3.7723318406659283"/>
    <n v="5.1822053808413988E-3"/>
    <n v="2.9608223621229129E-4"/>
    <m/>
    <m/>
    <m/>
    <m/>
    <n v="4.9461251071609268E-3"/>
    <n v="3.6543580602019953E-4"/>
    <x v="23"/>
    <x v="10"/>
  </r>
  <r>
    <n v="2026"/>
    <n v="3"/>
    <n v="65"/>
    <x v="47"/>
    <s v="GMM. Gpo y Col"/>
    <n v="225"/>
    <s v="0e6523810856a138a75dec70a9cf3778a5c70b83ac915f22c33f05db97cb3e68"/>
    <s v="776dae374cac039d62ec9a353119108ad2c4887d941bedca3f0ebe3c3de89ab1"/>
    <x v="10"/>
    <n v="451048.21598000004"/>
    <n v="331667.23962000001"/>
    <n v="1023613.1753400001"/>
    <n v="929380.62843000016"/>
    <n v="195291.22939000008"/>
    <n v="155580.67531000002"/>
    <n v="813011.40336000011"/>
    <n v="684350.97336999991"/>
    <n v="35255452.915749952"/>
    <n v="34225193.414999902"/>
    <n v="145.54400000000001"/>
    <n v="139.161"/>
    <n v="0"/>
    <n v="0"/>
    <n v="164430.89766999998"/>
    <n v="138824.87471"/>
    <n v="318539.38970999996"/>
    <n v="261598.17574999999"/>
    <n v="0"/>
    <n v="0"/>
    <n v="0"/>
    <n v="0"/>
    <n v="0"/>
    <n v="0"/>
    <s v="GMM. Gpo y Col"/>
    <s v="Accidentes y Enfermedades"/>
    <s v="Gastos Medicos"/>
    <x v="24"/>
    <x v="1"/>
    <n v="1648049.7717000002"/>
    <n v="1376118.0223399999"/>
    <n v="299929338.30901009"/>
    <n v="286204877.29896003"/>
    <n v="288421232.45699012"/>
    <n v="276418493.85822004"/>
    <n v="33549398.04095"/>
    <n v="30232392.911280002"/>
    <n v="18331408.022360004"/>
    <n v="14814107.762880005"/>
    <n v="1648049.7717000002"/>
    <n v="1376118.0223399999"/>
    <n v="1.3444301308460316"/>
    <n v="1.0970591728987873"/>
    <n v="119380.97636000003"/>
    <n v="35.994202049252145"/>
    <n v="27.368604014594393"/>
    <n v="24.101656561115394"/>
    <n v="27.368604014594393"/>
    <n v="24.101656561115394"/>
    <n v="0.150384826813873"/>
    <n v="0.15638523285461001"/>
    <n v="0.11588455191612669"/>
    <n v="0.11998735503931876"/>
    <m/>
    <m/>
    <m/>
    <n v="0"/>
    <m/>
    <n v="0"/>
    <m/>
    <n v="0"/>
    <m/>
    <n v="25.524091601270761"/>
    <n v="43.297195836522171"/>
    <n v="46.908665290021695"/>
    <n v="1.0653367660126856"/>
    <n v="18.444837795452717"/>
    <n v="21.766670886274309"/>
    <n v="51.620271458326947"/>
    <n v="53.067982722735032"/>
    <s v="Medianas"/>
    <n v="2025"/>
    <n v="1"/>
    <d v="2026-05-08T00:00:00"/>
    <n v="1.0458677359317625"/>
    <s v="34 GMM. Gpo y Col"/>
    <n v="35.994202049252145"/>
    <n v="30.030019453745787"/>
    <n v="25.524091601270772"/>
    <n v="20.01908777637307"/>
    <n v="2.9034180266698916E-3"/>
    <n v="1.8074923767266775E-4"/>
    <m/>
    <m/>
    <m/>
    <m/>
    <n v="2.6307439087270993E-3"/>
    <n v="1.2035388288413714E-4"/>
    <x v="24"/>
    <x v="10"/>
  </r>
  <r>
    <n v="2026"/>
    <n v="3"/>
    <n v="704"/>
    <x v="54"/>
    <s v="Salud Gpo y Col"/>
    <n v="51"/>
    <s v="031b4af5197ec30a926f48cf40e11a7dbc470048a21e4003b7a3c07c5dab1baa"/>
    <s v="776dae374cac039d62ec9a353119108ad2c4887d941bedca3f0ebe3c3de89ab1"/>
    <x v="10"/>
    <n v="-75.487429999999989"/>
    <n v="2736.8848800000001"/>
    <n v="12709.792969999999"/>
    <n v="13812.642989999998"/>
    <n v="1299.9513300000001"/>
    <n v="2477.9315700000002"/>
    <n v="11877.04249"/>
    <n v="10818.214460000001"/>
    <n v="35255452.915749952"/>
    <n v="34225193.414999902"/>
    <n v="145.54400000000001"/>
    <n v="139.161"/>
    <n v="0"/>
    <n v="0"/>
    <n v="1299.9513300000001"/>
    <n v="2477.9315699999997"/>
    <n v="1594.8162500000001"/>
    <n v="3130.6244200000001"/>
    <n v="0"/>
    <n v="0"/>
    <n v="0"/>
    <n v="0"/>
    <n v="0"/>
    <n v="0"/>
    <s v="Salud Gpo y Col"/>
    <s v="Accidentes y Enfermedades"/>
    <s v="Salud"/>
    <x v="27"/>
    <x v="1"/>
    <n v="210933.84811000002"/>
    <n v="112639.99425"/>
    <n v="299929338.30901009"/>
    <n v="286204877.29896003"/>
    <n v="288421232.45699012"/>
    <n v="276418493.85822004"/>
    <n v="1135707.5645399999"/>
    <n v="1012142.3711599999"/>
    <n v="383229.49767000001"/>
    <n v="428067.93399000005"/>
    <n v="210933.84811000002"/>
    <n v="112639.99425"/>
    <n v="-6.6467312851416077E-3"/>
    <n v="0.27040512856539151"/>
    <n v="-2812.3723100000002"/>
    <n v="-102.7581514499068"/>
    <n v="-3.5787253054158481E-2"/>
    <n v="2.4297629791471693"/>
    <n v="-3.5787253054158481E-2"/>
    <n v="2.4297629791471693"/>
    <n v="-2.5168404806810553E-5"/>
    <n v="-2.617263276941888E-5"/>
    <n v="9.5626772884835993E-4"/>
    <n v="9.9012364975977233E-4"/>
    <m/>
    <m/>
    <m/>
    <n v="0"/>
    <m/>
    <n v="0"/>
    <m/>
    <n v="0"/>
    <m/>
    <n v="-47.53885273756773"/>
    <n v="-1722.0765496984072"/>
    <n v="90.538392319957566"/>
    <n v="0.33920962188547182"/>
    <n v="-47.538852737567716"/>
    <n v="-49.057566924620097"/>
    <n v="81.511041162265556"/>
    <n v="79.151352495998211"/>
    <s v="Medianas"/>
    <n v="2025"/>
    <n v="1"/>
    <d v="2026-05-08T00:00:00"/>
    <n v="1.0458677359317625"/>
    <s v="37 Salud Gpo y Col"/>
    <n v="-102.7581514499068"/>
    <n v="-102.63718953663827"/>
    <n v="-47.53885273756773"/>
    <n v="-49.839596862891376"/>
    <n v="3.605057351091936E-5"/>
    <n v="4.4179036776880207E-9"/>
    <m/>
    <m/>
    <m/>
    <m/>
    <n v="3.9098648387743396E-5"/>
    <n v="7.3118933554465896E-6"/>
    <x v="27"/>
    <x v="10"/>
  </r>
  <r>
    <n v="2026"/>
    <n v="3"/>
    <n v="27"/>
    <x v="34"/>
    <s v="Daños"/>
    <n v="21"/>
    <s v="6f4b6612125fb3a0daecd2799dfd6c9c299424fd920f9b308110a2c1fbd8f443"/>
    <s v="776dae374cac039d62ec9a353119108ad2c4887d941bedca3f0ebe3c3de89ab1"/>
    <x v="10"/>
    <n v="4091700.2600500002"/>
    <n v="3865650.4973400002"/>
    <n v="14918222.333519999"/>
    <n v="13608899.978159999"/>
    <n v="1917945.2532400005"/>
    <n v="2130045.183149999"/>
    <n v="8571934.2665800024"/>
    <n v="7505592.1248500049"/>
    <n v="35255452.915749952"/>
    <n v="34225193.414999902"/>
    <n v="145.54400000000001"/>
    <n v="139.161"/>
    <n v="0"/>
    <n v="0"/>
    <n v="1862224.3214400001"/>
    <n v="1800634.1120499999"/>
    <n v="3364069.58286"/>
    <n v="3207770.73275"/>
    <n v="0"/>
    <n v="0"/>
    <n v="0"/>
    <n v="0"/>
    <n v="0"/>
    <n v="0"/>
    <s v="Daños"/>
    <s v="Totales"/>
    <s v="Daños Total"/>
    <x v="28"/>
    <x v="1"/>
    <n v="4137685.76327"/>
    <n v="3901951.9240700002"/>
    <n v="299929338.30901009"/>
    <n v="286204877.29896003"/>
    <n v="288421232.45699012"/>
    <n v="276418493.85822004"/>
    <n v="105175449.15441999"/>
    <n v="104220262.77622002"/>
    <n v="43859178.209959999"/>
    <n v="37967067.789159983"/>
    <n v="4091700.2600500002"/>
    <n v="3865650.4973400002"/>
    <n v="3.8903568208608372"/>
    <n v="3.7091160532191894"/>
    <n v="226049.76270999992"/>
    <n v="5.8476513297192056"/>
    <n v="100"/>
    <n v="100"/>
    <n v="98.88861779625195"/>
    <n v="99.069659815487029"/>
    <n v="1.3642214139899906"/>
    <n v="1.4186543151465665"/>
    <n v="1.3506584981436467"/>
    <n v="1.3984775198589865"/>
    <m/>
    <m/>
    <m/>
    <n v="0"/>
    <m/>
    <n v="0"/>
    <m/>
    <n v="0"/>
    <m/>
    <n v="-9.9575319616617914"/>
    <n v="46.874040896059263"/>
    <n v="55.101856327045297"/>
    <n v="4.3729621290634517"/>
    <n v="3.4204733198062387"/>
    <n v="4.8725068944065697"/>
    <n v="55.35629616367239"/>
    <n v="56.133503983507218"/>
    <s v="Medianas"/>
    <n v="2025"/>
    <n v="1"/>
    <d v="2026-05-08T00:00:00"/>
    <n v="1.0458677359317625"/>
    <s v="38 Daños Total"/>
    <n v="5.8476513297192056"/>
    <n v="1.2055804890277542"/>
    <n v="-9.9575319616617897"/>
    <n v="-13.90644825837421"/>
    <n v="4.2314652343766829E-2"/>
    <n v="1.5134876193618441E-3"/>
    <m/>
    <m/>
    <m/>
    <m/>
    <n v="3.8521924846335778E-2"/>
    <n v="1.3757541896248296E-3"/>
    <x v="28"/>
    <x v="10"/>
  </r>
  <r>
    <n v="2026"/>
    <n v="3"/>
    <n v="23"/>
    <x v="28"/>
    <s v="Automoviles"/>
    <n v="17"/>
    <s v="4523540f1504cd17100c4835e85b7eefd49911580f8efff0599a8f283be6b9e3"/>
    <s v="776dae374cac039d62ec9a353119108ad2c4887d941bedca3f0ebe3c3de89ab1"/>
    <x v="10"/>
    <n v="1461239.0445399999"/>
    <n v="1431801.6990199999"/>
    <n v="5341138.87567"/>
    <n v="5028402.2552200006"/>
    <n v="926473.08793999953"/>
    <n v="721248.42841999966"/>
    <n v="3705809.8087399998"/>
    <n v="3202807.0000999989"/>
    <n v="35255452.915749952"/>
    <n v="34225193.414999902"/>
    <n v="145.54400000000001"/>
    <n v="139.161"/>
    <n v="8517.6865799999996"/>
    <n v="5678.9898599999997"/>
    <n v="909473.30365999998"/>
    <n v="715999.77674"/>
    <n v="1310472.8304400002"/>
    <n v="1238044.38494"/>
    <n v="0"/>
    <n v="0"/>
    <n v="0"/>
    <n v="0"/>
    <n v="0"/>
    <n v="0"/>
    <s v="Automoviles"/>
    <s v="Totales"/>
    <s v="Automoviles Total"/>
    <x v="29"/>
    <x v="1"/>
    <n v="6886205.7375499997"/>
    <n v="7196469.1106400006"/>
    <n v="299929338.30901009"/>
    <n v="286204877.29896003"/>
    <n v="288421232.45699012"/>
    <n v="276418493.85822004"/>
    <n v="60758952.16269999"/>
    <n v="56224792.599020004"/>
    <n v="32544347.684180006"/>
    <n v="28276347.340569999"/>
    <n v="1461239.0445399999"/>
    <n v="1431801.6990199999"/>
    <n v="2.4049773614052823"/>
    <n v="2.5465664395264596"/>
    <n v="29437.345519999973"/>
    <n v="2.0559652597247569"/>
    <n v="100"/>
    <n v="100"/>
    <n v="21.219799411045262"/>
    <n v="19.895891679755522"/>
    <n v="0.48719443478867674"/>
    <n v="0.5066336594196138"/>
    <n v="0.50027159303941138"/>
    <n v="0.51798332269128"/>
    <m/>
    <m/>
    <m/>
    <n v="0"/>
    <m/>
    <n v="0"/>
    <m/>
    <n v="0"/>
    <m/>
    <n v="28.454087583882103"/>
    <n v="63.403252972319436"/>
    <n v="50.37348600114526"/>
    <n v="2.846801837697805"/>
    <n v="27.021450732973594"/>
    <n v="5.8502301194565343"/>
    <n v="69.400393700237046"/>
    <n v="57.833126618857037"/>
    <s v="Medianas"/>
    <n v="2025"/>
    <n v="1"/>
    <d v="2026-05-08T00:00:00"/>
    <n v="1.0458677359317625"/>
    <s v="39 Automoviles Total"/>
    <n v="2.0559652597247569"/>
    <n v="-2.419816814787584"/>
    <n v="28.454087583882099"/>
    <n v="22.820585405517342"/>
    <n v="1.5149823456909583E-2"/>
    <n v="5.7839161088719135E-4"/>
    <m/>
    <m/>
    <m/>
    <m/>
    <n v="1.4233606983929057E-2"/>
    <n v="6.4850006309224691E-4"/>
    <x v="29"/>
    <x v="10"/>
  </r>
  <r>
    <n v="2026"/>
    <n v="3"/>
    <n v="23"/>
    <x v="28"/>
    <s v="Automoviles Residentes"/>
    <n v="17"/>
    <s v="4523540f1504cd17100c4835e85b7eefd49911580f8efff0599a8f283be6b9e3"/>
    <s v="776dae374cac039d62ec9a353119108ad2c4887d941bedca3f0ebe3c3de89ab1"/>
    <x v="10"/>
    <n v="941443.47515999991"/>
    <n v="813333.07963000005"/>
    <n v="3451799.4637099998"/>
    <n v="3025721.8505900004"/>
    <n v="646659.44401000009"/>
    <n v="472853.11138999969"/>
    <n v="2463458.8284399994"/>
    <n v="2100350.8771099988"/>
    <n v="35255452.915749952"/>
    <n v="34225193.414999902"/>
    <n v="145.54400000000001"/>
    <n v="139.161"/>
    <n v="6115.11211"/>
    <n v="7590.0038199999999"/>
    <n v="630924.68301000004"/>
    <n v="468797.11969999998"/>
    <n v="791216.18437999999"/>
    <n v="723892.59097999998"/>
    <n v="0"/>
    <n v="0"/>
    <n v="0"/>
    <n v="0"/>
    <n v="0"/>
    <n v="0"/>
    <s v="Automoviles Residentes"/>
    <s v="Automóviles"/>
    <s v="Automóviles"/>
    <x v="30"/>
    <x v="1"/>
    <n v="6886205.7375499997"/>
    <n v="7196469.1106400006"/>
    <n v="299929338.30901009"/>
    <n v="286204877.29896003"/>
    <n v="288421232.45699012"/>
    <n v="276418493.85822004"/>
    <n v="37930526.874799997"/>
    <n v="33933542.557379998"/>
    <n v="20392182.848360002"/>
    <n v="17354647.463510003"/>
    <n v="1461239.0445399999"/>
    <n v="1431801.6990199999"/>
    <n v="2.4820205589748059"/>
    <n v="2.3968410555859081"/>
    <n v="128110.39552999986"/>
    <n v="15.751283052237298"/>
    <n v="64.427752507555496"/>
    <n v="56.804869011308469"/>
    <n v="13.671439847147962"/>
    <n v="11.301835207316943"/>
    <n v="0.31388842467623257"/>
    <n v="0.32641268021084047"/>
    <n v="0.28417862312682379"/>
    <n v="0.29423974795520486"/>
    <m/>
    <m/>
    <m/>
    <n v="0"/>
    <m/>
    <n v="0"/>
    <m/>
    <n v="0"/>
    <m/>
    <n v="36.756939614731323"/>
    <n v="68.688079642816504"/>
    <n v="58.137695764828493"/>
    <n v="3.1711143864228659"/>
    <n v="34.583737078792474"/>
    <n v="9.3002186013339205"/>
    <n v="79.741124545423077"/>
    <n v="64.76059094144702"/>
    <s v="Medianas"/>
    <n v="2025"/>
    <n v="1"/>
    <d v="2026-05-08T00:00:00"/>
    <n v="1.0458677359317625"/>
    <s v="41 Automoviles Residentes"/>
    <n v="15.751283052237298"/>
    <n v="10.674877018856108"/>
    <n v="36.756939614731323"/>
    <n v="30.75930628349931"/>
    <n v="9.7908243356248283E-3"/>
    <n v="6.1604260551736067E-4"/>
    <m/>
    <m/>
    <m/>
    <m/>
    <n v="8.5647355716771973E-3"/>
    <n v="5.74484704574217E-4"/>
    <x v="30"/>
    <x v="10"/>
  </r>
  <r>
    <n v="2026"/>
    <n v="3"/>
    <n v="23"/>
    <x v="28"/>
    <s v="Camiones"/>
    <n v="17"/>
    <s v="4523540f1504cd17100c4835e85b7eefd49911580f8efff0599a8f283be6b9e3"/>
    <s v="776dae374cac039d62ec9a353119108ad2c4887d941bedca3f0ebe3c3de89ab1"/>
    <x v="10"/>
    <n v="498358.02461999998"/>
    <n v="573066.58172000002"/>
    <n v="1796339.3854999999"/>
    <n v="1892784.7807700001"/>
    <n v="270092.84223000013"/>
    <n v="237289.06831999993"/>
    <n v="1201117.7649800007"/>
    <n v="1068035.69236"/>
    <n v="35255452.915749952"/>
    <n v="34225193.414999902"/>
    <n v="145.54400000000001"/>
    <n v="139.161"/>
    <n v="2402.57447"/>
    <n v="-1911.01396"/>
    <n v="268827.81894999999"/>
    <n v="236096.40833000001"/>
    <n v="494848.90999000001"/>
    <n v="482564.69724000001"/>
    <n v="0"/>
    <n v="0"/>
    <n v="0"/>
    <n v="0"/>
    <n v="0"/>
    <n v="0"/>
    <s v="Camiones"/>
    <s v="Automóviles"/>
    <s v="Automóviles"/>
    <x v="31"/>
    <x v="1"/>
    <n v="6886205.7375499997"/>
    <n v="7196469.1106400006"/>
    <n v="299929338.30901009"/>
    <n v="286204877.29896003"/>
    <n v="288421232.45699012"/>
    <n v="276418493.85822004"/>
    <n v="20449043.115749996"/>
    <n v="19016630.142860003"/>
    <n v="11014921.149049997"/>
    <n v="9861427.71428"/>
    <n v="1461239.0445399999"/>
    <n v="1431801.6990199999"/>
    <n v="2.4370725896516943"/>
    <n v="3.0135022736147814"/>
    <n v="-74708.557100000035"/>
    <n v="-13.036627764224196"/>
    <n v="34.105167561881281"/>
    <n v="40.024158520850811"/>
    <n v="7.237048145432083"/>
    <n v="7.9631632250421163"/>
    <n v="0.16615847833683861"/>
    <n v="0.17278825846995019"/>
    <n v="0.20022949543287966"/>
    <n v="0.20731846618552813"/>
    <m/>
    <m/>
    <m/>
    <n v="0"/>
    <m/>
    <n v="0"/>
    <m/>
    <n v="0"/>
    <m/>
    <n v="13.824393235748289"/>
    <n v="54.196547238493253"/>
    <n v="41.406893350472707"/>
    <n v="2.4520633291441656"/>
    <n v="13.863578379494101"/>
    <n v="2.5456094944903418"/>
    <n v="54.325232110834101"/>
    <n v="48.925337821092036"/>
    <s v="Medianas"/>
    <n v="2025"/>
    <n v="1"/>
    <d v="2026-05-08T00:00:00"/>
    <n v="1.0458677359317625"/>
    <s v="42 Camiones"/>
    <n v="-13.036627764224196"/>
    <n v="-16.850506762884105"/>
    <n v="13.824393235748284"/>
    <n v="8.8324931778703828"/>
    <n v="5.0952100652137894E-3"/>
    <n v="5.9393228072316155E-4"/>
    <m/>
    <m/>
    <m/>
    <m/>
    <n v="5.3577962357078341E-3"/>
    <n v="9.0811959530814564E-4"/>
    <x v="31"/>
    <x v="10"/>
  </r>
  <r>
    <n v="2026"/>
    <n v="3"/>
    <n v="8"/>
    <x v="40"/>
    <s v="Automoviles Turistas"/>
    <n v="8"/>
    <s v="2c624232cdd221771294dfbb310aca000a0df6ac8b66b696d90ef06fdefb64a3"/>
    <s v="776dae374cac039d62ec9a353119108ad2c4887d941bedca3f0ebe3c3de89ab1"/>
    <x v="10"/>
    <n v="4642.3199599999998"/>
    <n v="3933.2816400000002"/>
    <n v="18924.395659999998"/>
    <n v="22363.084019999998"/>
    <n v="1379.2368699999997"/>
    <n v="3685.2209000000003"/>
    <n v="2667.0458100000005"/>
    <n v="6599.3930800000026"/>
    <n v="35255452.915749952"/>
    <n v="34225193.414999902"/>
    <n v="145.54400000000001"/>
    <n v="139.161"/>
    <n v="0"/>
    <n v="0"/>
    <n v="1379.2368700000002"/>
    <n v="3685.2208999999998"/>
    <n v="4720.7301399999997"/>
    <n v="5212.6580899999999"/>
    <n v="0"/>
    <n v="0"/>
    <n v="0"/>
    <n v="0"/>
    <n v="0"/>
    <n v="0"/>
    <s v="Automoviles Turistas"/>
    <s v="Automóviles"/>
    <s v="Automóviles"/>
    <x v="32"/>
    <x v="1"/>
    <n v="1281917.5166500001"/>
    <n v="1201622.1432"/>
    <n v="299929338.30901009"/>
    <n v="286204877.29896003"/>
    <n v="288421232.45699012"/>
    <n v="276418493.85822004"/>
    <n v="664166.66367999988"/>
    <n v="632124.19282999996"/>
    <n v="297526.76684"/>
    <n v="352424.85213000001"/>
    <n v="855396.77020999999"/>
    <n v="752192.06028999994"/>
    <n v="0.69896913137403449"/>
    <n v="0.62223241644823357"/>
    <n v="709.03831999999966"/>
    <n v="18.026634878859049"/>
    <n v="0.54270954972863761"/>
    <n v="0.52290922061628298"/>
    <n v="0.36213874135456448"/>
    <n v="0.32733098855230885"/>
    <n v="1.5478045549572506E-3"/>
    <n v="1.6095624862473572E-3"/>
    <n v="1.3742888231395951E-3"/>
    <n v="1.4229444582740003E-3"/>
    <m/>
    <m/>
    <m/>
    <n v="0"/>
    <m/>
    <n v="0"/>
    <m/>
    <n v="0"/>
    <m/>
    <n v="-62.573834583430269"/>
    <n v="29.710077760344632"/>
    <n v="93.693288131790126"/>
    <n v="0.46356732358863945"/>
    <n v="-62.573834583430255"/>
    <n v="-9.4371804462624951"/>
    <n v="29.216600591365307"/>
    <n v="70.697537347975185"/>
    <s v="Medianas"/>
    <n v="2025"/>
    <n v="1"/>
    <d v="2026-05-08T00:00:00"/>
    <n v="1.0458677359317625"/>
    <s v="43 Automoviles Turistas"/>
    <n v="18.026634878859049"/>
    <n v="12.850440666581264"/>
    <n v="-62.573834583430276"/>
    <n v="-64.215202237568974"/>
    <n v="5.3677925242440296E-5"/>
    <n v="4.8855784661377227E-5"/>
    <m/>
    <m/>
    <m/>
    <m/>
    <n v="6.3301886510536891E-5"/>
    <n v="3.871731800790079E-5"/>
    <x v="32"/>
    <x v="10"/>
  </r>
  <r>
    <n v="2026"/>
    <n v="3"/>
    <n v="130"/>
    <x v="57"/>
    <s v="Otros Automoviles y Obligatorios"/>
    <n v="282"/>
    <s v="27e1615212f3c6ea846ed6c412df1361ce97f006ee20bb5aa2483a3b61d5cadd"/>
    <s v="776dae374cac039d62ec9a353119108ad2c4887d941bedca3f0ebe3c3de89ab1"/>
    <x v="10"/>
    <n v="9550.7607100000005"/>
    <n v="101.94682"/>
    <n v="18464.68015"/>
    <n v="101.94682"/>
    <n v="2575.9066699999998"/>
    <n v="0"/>
    <n v="3888.9831199999999"/>
    <n v="0"/>
    <n v="35255452.915749952"/>
    <n v="34225193.414999902"/>
    <n v="145.54400000000001"/>
    <n v="139.161"/>
    <n v="0"/>
    <n v="0"/>
    <n v="2575.9066699999998"/>
    <n v="0"/>
    <n v="5140.2616500000004"/>
    <n v="101.94682"/>
    <n v="0"/>
    <n v="0"/>
    <n v="0"/>
    <n v="0"/>
    <n v="0"/>
    <n v="0"/>
    <s v="Otros Automoviles y Obligatorios"/>
    <s v="Automóviles"/>
    <s v="Automóviles"/>
    <x v="33"/>
    <x v="1"/>
    <n v="59334.417990000002"/>
    <n v="23778.726200000001"/>
    <n v="299929338.30901009"/>
    <n v="286204877.29896003"/>
    <n v="288421232.45699012"/>
    <n v="276418493.85822004"/>
    <n v="1715215.5084700002"/>
    <n v="2642495.7059500003"/>
    <n v="839716.91993000079"/>
    <n v="707847.31065"/>
    <n v="59334.417990000002"/>
    <n v="23778.726200000001"/>
    <n v="0.55682569699474271"/>
    <n v="3.8579748595409442E-3"/>
    <n v="9448.8138900000013"/>
    <n v="9268.3753058702569"/>
    <n v="16.09649345782687"/>
    <n v="0.42873120764559708"/>
    <n v="16.09649345782687"/>
    <n v="0.42873120764559708"/>
    <n v="3.1843369387759184E-3"/>
    <n v="3.3113930720839796E-3"/>
    <n v="3.562022456155063E-5"/>
    <n v="3.6881331121169608E-5"/>
    <m/>
    <m/>
    <m/>
    <n v="0"/>
    <m/>
    <n v="0"/>
    <m/>
    <n v="0"/>
    <m/>
    <m/>
    <n v="26.970696347809554"/>
    <m/>
    <n v="0.30675893373861379"/>
    <m/>
    <n v="4942.1010189430144"/>
    <n v="50.11236480539857"/>
    <m/>
    <s v="Medianas"/>
    <n v="2025"/>
    <n v="1"/>
    <d v="2026-05-08T00:00:00"/>
    <n v="1.0458677359317625"/>
    <s v="44 Otros Automoviles y Obligatorios"/>
    <n v="9268.3753058702569"/>
    <n v="8857.514400732498"/>
    <m/>
    <m/>
    <n v="5.2373969479629417E-5"/>
    <n v="3.1005485683368102E-5"/>
    <m/>
    <m/>
    <m/>
    <m/>
    <n v="2.8857495790735459E-7"/>
    <n v="1.4883970016849967E-9"/>
    <x v="33"/>
    <x v="10"/>
  </r>
  <r>
    <n v="2026"/>
    <n v="3"/>
    <n v="37"/>
    <x v="27"/>
    <s v="Daños Sin Autos"/>
    <n v="25"/>
    <s v="b7a56873cd771f2c446d369b649430b65a756ba278ff97ec81bb6f55b2e73569"/>
    <s v="776dae374cac039d62ec9a353119108ad2c4887d941bedca3f0ebe3c3de89ab1"/>
    <x v="10"/>
    <n v="1857782.9281600001"/>
    <n v="1915184.3953799999"/>
    <n v="7066168.9813800007"/>
    <n v="6693491.7463499997"/>
    <n v="272322.77332000009"/>
    <n v="557613.89895999967"/>
    <n v="1697990.6070500005"/>
    <n v="1662122.6062699999"/>
    <n v="35255452.915749952"/>
    <n v="34225193.414999902"/>
    <n v="145.54400000000001"/>
    <n v="139.161"/>
    <n v="349.54993000000002"/>
    <n v="4131.9506000000001"/>
    <n v="278320.11392999999"/>
    <n v="267793.95724999998"/>
    <n v="732710.16581000015"/>
    <n v="548880.46665000007"/>
    <n v="0"/>
    <n v="0"/>
    <n v="0"/>
    <n v="0"/>
    <n v="0"/>
    <n v="0"/>
    <s v="Daños Sin Autos"/>
    <s v="Totales"/>
    <s v="Daños Sin Autos Total"/>
    <x v="34"/>
    <x v="1"/>
    <n v="4160869.2469200003"/>
    <n v="3594603.0314199999"/>
    <n v="299929338.30901009"/>
    <n v="286204877.29896003"/>
    <n v="288421232.45699012"/>
    <n v="276418493.85822004"/>
    <n v="44416496.991719998"/>
    <n v="47995470.177200004"/>
    <n v="11314830.52578"/>
    <n v="9690720.4485899974"/>
    <n v="2884736.16958"/>
    <n v="2659012.9828899996"/>
    <n v="4.1826417074410953"/>
    <n v="3.9903440643650532"/>
    <n v="-57401.467219999759"/>
    <n v="-2.9971770529495401"/>
    <n v="64.400444926319963"/>
    <n v="72.026139311980515"/>
    <n v="44.648913914687093"/>
    <n v="53.279440835040745"/>
    <n v="0.6194068705096033"/>
    <n v="0.6441214165593846"/>
    <n v="0.66916553395400824"/>
    <n v="0.69285682323496489"/>
    <m/>
    <m/>
    <m/>
    <n v="0"/>
    <m/>
    <n v="0"/>
    <m/>
    <n v="0"/>
    <m/>
    <n v="-51.162843353096711"/>
    <n v="14.658481849099353"/>
    <n v="29.115415743002703"/>
    <n v="2.406777306116366"/>
    <n v="3.9306923830896068"/>
    <n v="33.49175464049101"/>
    <n v="37.985021488315404"/>
    <n v="48.789121406421238"/>
    <s v="Medianas"/>
    <n v="2025"/>
    <n v="1"/>
    <d v="2026-05-08T00:00:00"/>
    <n v="1.0458677359317625"/>
    <s v="46 Daños Sin Autos Total"/>
    <n v="-2.9971770529495401"/>
    <n v="-7.2513477427136239"/>
    <n v="-51.162843353096711"/>
    <n v="-53.304653189827754"/>
    <n v="2.00427689817687E-2"/>
    <n v="1.7494491652825762E-3"/>
    <m/>
    <m/>
    <m/>
    <m/>
    <n v="1.8946879352942807E-2"/>
    <n v="1.5922845752013414E-3"/>
    <x v="34"/>
    <x v="10"/>
  </r>
  <r>
    <n v="2026"/>
    <n v="3"/>
    <n v="37"/>
    <x v="27"/>
    <s v="Responsabilidad Civil y Riesgos Profesionales"/>
    <n v="25"/>
    <s v="b7a56873cd771f2c446d369b649430b65a756ba278ff97ec81bb6f55b2e73569"/>
    <s v="776dae374cac039d62ec9a353119108ad2c4887d941bedca3f0ebe3c3de89ab1"/>
    <x v="10"/>
    <n v="272688.22531000001"/>
    <n v="234502.31262000001"/>
    <n v="1137106.01834"/>
    <n v="1087331.33831"/>
    <n v="71377.766160000014"/>
    <n v="98577.667210000043"/>
    <n v="456364.97592000023"/>
    <n v="389913.46502"/>
    <n v="35255452.915749952"/>
    <n v="34225193.414999902"/>
    <n v="145.54400000000001"/>
    <n v="139.161"/>
    <n v="0"/>
    <n v="0"/>
    <n v="35670.629390000002"/>
    <n v="93259.47107"/>
    <n v="157226.02455"/>
    <n v="138882.67897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160869.2469200003"/>
    <n v="3594603.0314199999"/>
    <n v="299929338.30901009"/>
    <n v="286204877.29896003"/>
    <n v="288421232.45699012"/>
    <n v="276418493.85822004"/>
    <n v="6482889.0618800009"/>
    <n v="6624791.841479999"/>
    <n v="3138672.4045500001"/>
    <n v="1702809.9258199998"/>
    <n v="272688.22531000001"/>
    <n v="234502.31262000001"/>
    <n v="4.2062762868091097"/>
    <n v="3.5397687690608479"/>
    <n v="38185.912689999997"/>
    <n v="16.283810706753442"/>
    <n v="100"/>
    <n v="100"/>
    <n v="6.5536360103565379"/>
    <n v="6.5237332348034833"/>
    <n v="9.0917489715212782E-2"/>
    <n v="9.4545128660270789E-2"/>
    <n v="8.193512103396014E-2"/>
    <n v="8.4835970758266419E-2"/>
    <m/>
    <m/>
    <m/>
    <n v="0"/>
    <m/>
    <n v="0"/>
    <m/>
    <n v="0"/>
    <m/>
    <n v="-27.592356179474276"/>
    <n v="26.175595253097438"/>
    <n v="42.036970172546027"/>
    <n v="2.2741387746146011"/>
    <n v="-61.751199121399857"/>
    <n v="13.207799357011485"/>
    <n v="22.6874841439855"/>
    <n v="67.149821534004928"/>
    <s v="Medianas"/>
    <n v="2025"/>
    <n v="1"/>
    <d v="2026-05-08T00:00:00"/>
    <n v="1.0458677359317625"/>
    <s v="46 Responsabilidad Civil y Riesgos Profesionales"/>
    <n v="16.283810706753442"/>
    <n v="11.184050058831119"/>
    <n v="-27.592356179474269"/>
    <n v="-30.767876918951103"/>
    <n v="3.2253337407332286E-3"/>
    <n v="1.769276020097263E-3"/>
    <m/>
    <m/>
    <m/>
    <m/>
    <n v="3.0778458335841744E-3"/>
    <n v="1.2529962938418549E-3"/>
    <x v="35"/>
    <x v="10"/>
  </r>
  <r>
    <n v="2026"/>
    <n v="3"/>
    <n v="23"/>
    <x v="28"/>
    <s v="RC General"/>
    <n v="17"/>
    <s v="4523540f1504cd17100c4835e85b7eefd49911580f8efff0599a8f283be6b9e3"/>
    <s v="776dae374cac039d62ec9a353119108ad2c4887d941bedca3f0ebe3c3de89ab1"/>
    <x v="10"/>
    <n v="161636.13962999999"/>
    <n v="135619.87061000001"/>
    <n v="724121.53237000003"/>
    <n v="494819.84233000001"/>
    <n v="69604.067339999994"/>
    <n v="29364.692730000002"/>
    <n v="184353.97848000014"/>
    <n v="72562.443599999984"/>
    <n v="35255452.915749952"/>
    <n v="34225193.414999902"/>
    <n v="145.54400000000001"/>
    <n v="139.161"/>
    <n v="0"/>
    <n v="0"/>
    <n v="12061.014039999998"/>
    <n v="10597.414480000001"/>
    <n v="26992.301050000002"/>
    <n v="25480.40871"/>
    <n v="0"/>
    <n v="0"/>
    <n v="0"/>
    <n v="0"/>
    <n v="0"/>
    <n v="0"/>
    <s v="RC General"/>
    <s v="Daños Sin Autos"/>
    <s v="Responsabilidad Civil y Riesgos Profesionales"/>
    <x v="36"/>
    <x v="1"/>
    <n v="6886205.7375499997"/>
    <n v="7196469.1106400006"/>
    <n v="299929338.30901009"/>
    <n v="286204877.29896003"/>
    <n v="288421232.45699012"/>
    <n v="276418493.85822004"/>
    <n v="4191040.9426000006"/>
    <n v="5155326.3222199995"/>
    <n v="2776304.65221"/>
    <n v="1116237.2139900001"/>
    <n v="279904.48480999999"/>
    <n v="197871.65"/>
    <n v="3.856706289529245"/>
    <n v="2.6306748037551784"/>
    <n v="26016.269019999978"/>
    <n v="19.183228020335275"/>
    <n v="57.746891672607205"/>
    <n v="68.539313544916624"/>
    <n v="2.3472452870324423"/>
    <n v="1.884533491702002"/>
    <n v="5.3891406736432737E-2"/>
    <n v="5.6041692302976849E-2"/>
    <n v="4.7385590312053291E-2"/>
    <n v="4.906324056579292E-2"/>
    <m/>
    <m/>
    <m/>
    <n v="0"/>
    <m/>
    <n v="0"/>
    <m/>
    <n v="0"/>
    <m/>
    <n v="137.03318805338643"/>
    <n v="43.06219357832358"/>
    <n v="21.652205239484118"/>
    <n v="2.5070759898267512"/>
    <n v="13.810911734764918"/>
    <n v="5.9335482299647913"/>
    <n v="44.683163608980266"/>
    <n v="41.590441505912565"/>
    <s v="Medianas"/>
    <n v="2025"/>
    <n v="1"/>
    <d v="2026-05-08T00:00:00"/>
    <n v="1.0458677359317625"/>
    <s v="47 RC General"/>
    <n v="19.183228020335275"/>
    <n v="13.956310081747631"/>
    <n v="137.0331880533864"/>
    <n v="126.63782418167224"/>
    <n v="2.0539277543829464E-3"/>
    <n v="1.4874183403694437E-3"/>
    <m/>
    <m/>
    <m/>
    <m/>
    <n v="1.4006578642875138E-3"/>
    <n v="6.9204499231123454E-4"/>
    <x v="36"/>
    <x v="10"/>
  </r>
  <r>
    <n v="2026"/>
    <n v="3"/>
    <n v="3"/>
    <x v="19"/>
    <s v="RC Aviones y Barcos"/>
    <n v="3"/>
    <s v="4e07408562bedb8b60ce05c1decfe3ad16b72230967de01f640b7e4729b49fce"/>
    <s v="776dae374cac039d62ec9a353119108ad2c4887d941bedca3f0ebe3c3de89ab1"/>
    <x v="10"/>
    <n v="7035.1514699999998"/>
    <n v="8940.8179799999998"/>
    <n v="27692.605760000002"/>
    <n v="30566.971349999996"/>
    <n v="645.92701999999997"/>
    <n v="77682.220879999993"/>
    <n v="12691.09651000001"/>
    <n v="85085.753900000011"/>
    <n v="35255452.915749952"/>
    <n v="34225193.414999902"/>
    <n v="145.54400000000001"/>
    <n v="139.161"/>
    <n v="0"/>
    <n v="0"/>
    <n v="645.92731000000003"/>
    <n v="988.80693999999994"/>
    <n v="7820.4311100000004"/>
    <n v="-937.54561999999999"/>
    <n v="0"/>
    <n v="0"/>
    <n v="0"/>
    <n v="0"/>
    <n v="0"/>
    <n v="0"/>
    <s v="RC Aviones y Barcos"/>
    <s v="Daños Sin Autos"/>
    <s v="Responsabilidad Civil y Riesgos Profesionales"/>
    <x v="37"/>
    <x v="1"/>
    <n v="7955018.5177499996"/>
    <n v="7215896.8496199995"/>
    <n v="299929338.30901009"/>
    <n v="286204877.29896003"/>
    <n v="288421232.45699012"/>
    <n v="276418493.85822004"/>
    <n v="1338691.44667"/>
    <n v="839803.10813999991"/>
    <n v="83423.509590000016"/>
    <n v="390730.89138999995"/>
    <n v="56955.040759999996"/>
    <n v="76603.347250000006"/>
    <n v="0.52552449539436186"/>
    <n v="1.0646326375002551"/>
    <n v="-1905.66651"/>
    <n v="-21.314230020819636"/>
    <n v="12.352113835972963"/>
    <n v="11.671576113797038"/>
    <n v="8.8436644796017705E-2"/>
    <n v="0.12390445936697166"/>
    <n v="2.3456029709077175E-3"/>
    <n v="2.4391933319434429E-3"/>
    <n v="3.1239222980329298E-3"/>
    <n v="3.2345223560135252E-3"/>
    <m/>
    <m/>
    <m/>
    <n v="0"/>
    <m/>
    <n v="0"/>
    <m/>
    <n v="0"/>
    <m/>
    <n v="-99.168500832387636"/>
    <n v="9.1814230689193668"/>
    <n v="868.84914840867839"/>
    <n v="0.77427456981194576"/>
    <n v="-34.676094607507501"/>
    <n v="-934.13872809730594"/>
    <n v="8.2594846871555649"/>
    <n v="-105.46760807223438"/>
    <s v="Medianas"/>
    <n v="2025"/>
    <n v="1"/>
    <d v="2026-05-08T00:00:00"/>
    <n v="1.0458677359317625"/>
    <s v="48 RC Aviones y Barcos"/>
    <n v="-21.314230020819636"/>
    <n v="-24.76508522458694"/>
    <n v="-99.168500832387636"/>
    <n v="-99.204967187488961"/>
    <n v="7.8548432851443132E-5"/>
    <n v="2.7617599525949867E-5"/>
    <m/>
    <m/>
    <m/>
    <m/>
    <n v="8.652415514953348E-5"/>
    <n v="1.1334426528307496E-4"/>
    <x v="37"/>
    <x v="10"/>
  </r>
  <r>
    <n v="2026"/>
    <n v="3"/>
    <n v="9"/>
    <x v="16"/>
    <s v="RC Viajero"/>
    <n v="9"/>
    <s v="19581e27de7ced00ff1ce50b2047e7a567c76b1cbaebabe5ef03f7c3017bb5b7"/>
    <s v="776dae374cac039d62ec9a353119108ad2c4887d941bedca3f0ebe3c3de89ab1"/>
    <x v="10"/>
    <n v="3162.1205299999997"/>
    <n v="1695.63591"/>
    <n v="13017.602449999998"/>
    <n v="6938.5007500000002"/>
    <n v="1932.9869399999998"/>
    <n v="937.50511999999992"/>
    <n v="4920.8181300000015"/>
    <n v="5050.5151399999995"/>
    <n v="35255452.915749952"/>
    <n v="34225193.414999902"/>
    <n v="145.54400000000001"/>
    <n v="139.161"/>
    <n v="0"/>
    <n v="0"/>
    <n v="1877.4499799999999"/>
    <n v="957.52392000000009"/>
    <n v="3189.4081099999999"/>
    <n v="1444.8473600000002"/>
    <n v="0"/>
    <n v="0"/>
    <n v="0"/>
    <n v="0"/>
    <n v="0"/>
    <n v="0"/>
    <s v="RC Viajero"/>
    <s v="Daños Sin Autos"/>
    <s v="Responsabilidad Civil y Riesgos Profesionales"/>
    <x v="38"/>
    <x v="1"/>
    <n v="1238800.9948"/>
    <n v="975839.53787999996"/>
    <n v="299929338.30901009"/>
    <n v="286204877.29896003"/>
    <n v="288421232.45699012"/>
    <n v="276418493.85822004"/>
    <n v="149899.75170999998"/>
    <n v="99209.677110000004"/>
    <n v="32686.401400000002"/>
    <n v="7650.9299399999982"/>
    <n v="36349.88177"/>
    <n v="33119.830170000001"/>
    <n v="2.1094901718833539"/>
    <n v="1.7091436635963866"/>
    <n v="1466.4846199999997"/>
    <n v="86.485819942324753"/>
    <n v="8.6991219118895078"/>
    <n v="5.119699893678531"/>
    <n v="0.25525653783564428"/>
    <n v="0.17376175530699947"/>
    <n v="1.0542885026946385E-3"/>
    <n v="1.0963549746537957E-3"/>
    <n v="5.9245528098698171E-4"/>
    <n v="6.1343070296509248E-4"/>
    <m/>
    <m/>
    <m/>
    <n v="0"/>
    <m/>
    <n v="0"/>
    <m/>
    <n v="0"/>
    <m/>
    <n v="106.18414755964211"/>
    <n v="61.129451634153867"/>
    <n v="55.289293796567442"/>
    <n v="5.9137343274503129"/>
    <n v="96.073428640821803"/>
    <n v="120.74360228612657"/>
    <n v="58.865153509627213"/>
    <n v="66.271631627578984"/>
    <s v="Medianas"/>
    <n v="2025"/>
    <n v="1"/>
    <d v="2026-05-08T00:00:00"/>
    <n v="1.0458677359317625"/>
    <s v="49 RC Viajero"/>
    <n v="86.485819942324753"/>
    <n v="78.307269203772421"/>
    <n v="106.18414755964211"/>
    <n v="97.141703942088682"/>
    <n v="3.692365683432914E-5"/>
    <n v="4.4499487852724611E-4"/>
    <m/>
    <m/>
    <m/>
    <m/>
    <n v="1.9640412146954642E-5"/>
    <n v="2.9211720628116787E-4"/>
    <x v="38"/>
    <x v="10"/>
  </r>
  <r>
    <n v="2026"/>
    <n v="3"/>
    <n v="41"/>
    <x v="11"/>
    <s v="RC Otros"/>
    <n v="29"/>
    <s v="35135aaa6cc23891b40cb3f378c53a17a1127210ce60e125ccf03efcfdaec458"/>
    <s v="776dae374cac039d62ec9a353119108ad2c4887d941bedca3f0ebe3c3de89ab1"/>
    <x v="10"/>
    <n v="479.74311999999998"/>
    <n v="756.09533999999996"/>
    <n v="1638.8162"/>
    <n v="1930.8368599999999"/>
    <n v="-0.14874000000000001"/>
    <n v="0"/>
    <n v="-7.9160500000000003"/>
    <n v="12.404"/>
    <n v="35255452.915749952"/>
    <n v="34225193.414999902"/>
    <n v="145.54400000000001"/>
    <n v="139.161"/>
    <n v="0"/>
    <n v="0"/>
    <n v="-0.14874000000000001"/>
    <n v="0"/>
    <n v="129.19395"/>
    <n v="188.1097"/>
    <n v="0"/>
    <n v="0"/>
    <n v="0"/>
    <n v="0"/>
    <n v="0"/>
    <n v="0"/>
    <s v="RC Otros"/>
    <s v="Daños Sin Autos"/>
    <s v="Responsabilidad Civil y Riesgos Profesionales"/>
    <x v="39"/>
    <x v="1"/>
    <n v="8810777.3005300015"/>
    <n v="7965231.1104300003"/>
    <n v="299929338.30901009"/>
    <n v="286204877.29896003"/>
    <n v="288421232.45699012"/>
    <n v="276418493.85822004"/>
    <n v="803256.92090000003"/>
    <n v="530452.73401000001"/>
    <n v="246257.84135000003"/>
    <n v="188190.89050000001"/>
    <n v="470570.70030999999"/>
    <n v="447318.16411000001"/>
    <n v="5.9724741551243313E-2"/>
    <n v="0.14253774022130802"/>
    <n v="-276.35221999999999"/>
    <n v="-36.549917104369399"/>
    <n v="0.10194921181534622"/>
    <n v="0.16902853509299223"/>
    <n v="5.4449579604190154E-3"/>
    <n v="9.4924469801000218E-3"/>
    <n v="1.599520482740278E-4"/>
    <n v="1.6633418972423957E-4"/>
    <n v="2.6417975372593254E-4"/>
    <n v="2.7353283401790573E-4"/>
    <m/>
    <m/>
    <m/>
    <n v="0"/>
    <m/>
    <n v="0"/>
    <m/>
    <n v="0"/>
    <m/>
    <m/>
    <n v="-3.1004092356759598E-2"/>
    <m/>
    <n v="-6.0400107133481947E-5"/>
    <m/>
    <n v="-31.319889404958911"/>
    <n v="-0.11512923012261798"/>
    <m/>
    <s v="Medianas"/>
    <n v="2025"/>
    <n v="1"/>
    <d v="2026-05-08T00:00:00"/>
    <n v="1.0458677359317625"/>
    <s v="50 RC Otros"/>
    <n v="-36.549917104369399"/>
    <n v="-39.332593677246408"/>
    <m/>
    <m/>
    <n v="4.6484048975807611E-6"/>
    <n v="3.5670447533628097E-7"/>
    <m/>
    <m/>
    <m/>
    <m/>
    <n v="5.4655080521439384E-6"/>
    <n v="2.0317007387397087E-6"/>
    <x v="39"/>
    <x v="10"/>
  </r>
  <r>
    <n v="2026"/>
    <n v="3"/>
    <n v="22"/>
    <x v="29"/>
    <s v="Maritimo y Transportes"/>
    <n v="16"/>
    <s v="b17ef6d19c7a5b1ee83b907c595526dcb1eb06db8227d650d5dda0a9f4ce8cd9"/>
    <s v="776dae374cac039d62ec9a353119108ad2c4887d941bedca3f0ebe3c3de89ab1"/>
    <x v="10"/>
    <n v="200132.88509999998"/>
    <n v="191712.81199000002"/>
    <n v="816692.39319000009"/>
    <n v="891812.11025999999"/>
    <n v="132610.35058999999"/>
    <n v="65780.332139999999"/>
    <n v="472581.52677"/>
    <n v="593123.57240999979"/>
    <n v="35255452.915749952"/>
    <n v="34225193.414999902"/>
    <n v="145.54400000000001"/>
    <n v="139.161"/>
    <n v="0"/>
    <n v="0"/>
    <n v="25353.58784"/>
    <n v="58419.373060000005"/>
    <n v="74006.176999999996"/>
    <n v="68350.330930000011"/>
    <n v="0"/>
    <n v="0"/>
    <n v="0"/>
    <n v="0"/>
    <n v="0"/>
    <n v="0"/>
    <s v="Maritimo y Transportes"/>
    <s v="Daños Sin Autos"/>
    <s v="Maritimo y Transportes"/>
    <x v="40"/>
    <x v="1"/>
    <n v="9423494.2927800007"/>
    <n v="9409393.7623899989"/>
    <n v="299929338.30901009"/>
    <n v="286204877.29896003"/>
    <n v="288421232.45699012"/>
    <n v="276418493.85822004"/>
    <n v="5553467.0168199996"/>
    <n v="5878639.8858999992"/>
    <n v="1842826.2323599998"/>
    <n v="-3640818.3417299963"/>
    <n v="200132.88509999998"/>
    <n v="191712.81199000002"/>
    <n v="3.6037467134287433"/>
    <n v="3.2611763215812197"/>
    <n v="8420.0731099999684"/>
    <n v="4.392024206728129"/>
    <n v="100"/>
    <n v="100"/>
    <n v="2.1237651223849716"/>
    <n v="2.0374618900134611"/>
    <n v="6.6726678433107409E-2"/>
    <n v="6.9389095731654971E-2"/>
    <n v="6.6984467140908721E-2"/>
    <n v="6.9356000502749621E-2"/>
    <m/>
    <m/>
    <m/>
    <n v="0"/>
    <m/>
    <n v="0"/>
    <m/>
    <n v="0"/>
    <m/>
    <n v="101.5957449223059"/>
    <n v="66.26114969748167"/>
    <n v="34.311912415864612"/>
    <n v="7.1960311971559943"/>
    <n v="-56.600719056056235"/>
    <n v="8.2747895921562389"/>
    <n v="34.25874550985116"/>
    <n v="85.470505065775541"/>
    <s v="Medianas"/>
    <n v="2025"/>
    <n v="1"/>
    <d v="2026-05-08T00:00:00"/>
    <n v="1.0458677359317625"/>
    <s v="51 Maritimo y Transportes"/>
    <n v="4.392024206728129"/>
    <n v="-0.18620842746873162"/>
    <n v="101.59574492230587"/>
    <n v="92.7545309949775"/>
    <n v="2.3164995075844073E-3"/>
    <n v="1.2986990374548469E-3"/>
    <m/>
    <m/>
    <m/>
    <m/>
    <n v="2.5244008805723277E-3"/>
    <n v="1.0635271000442015E-3"/>
    <x v="40"/>
    <x v="10"/>
  </r>
  <r>
    <n v="2026"/>
    <n v="3"/>
    <n v="43"/>
    <x v="0"/>
    <s v="MyT Carga"/>
    <n v="31"/>
    <s v="eb1e33e8a81b697b75855af6bfcdbcbf7cbbde9f94962ceaec1ed8af21f5a50f"/>
    <s v="776dae374cac039d62ec9a353119108ad2c4887d941bedca3f0ebe3c3de89ab1"/>
    <x v="10"/>
    <n v="174058.26399000001"/>
    <n v="179492.57536000002"/>
    <n v="580074.27729"/>
    <n v="630502.28897999995"/>
    <n v="102705.86566000001"/>
    <n v="49533.738840000005"/>
    <n v="330010.57088999997"/>
    <n v="254689.01641000001"/>
    <n v="35255452.915749952"/>
    <n v="34225193.414999902"/>
    <n v="145.54400000000001"/>
    <n v="139.161"/>
    <n v="0"/>
    <n v="-40.405300000000004"/>
    <n v="47634.994159999995"/>
    <n v="35604.605530000001"/>
    <n v="91291.235780000003"/>
    <n v="94762.876279999997"/>
    <n v="0"/>
    <n v="0"/>
    <n v="0"/>
    <n v="0"/>
    <n v="0"/>
    <n v="0"/>
    <s v="MyT Carga"/>
    <s v="Daños Sin Autos"/>
    <s v="Maritimo y Transportes"/>
    <x v="41"/>
    <x v="1"/>
    <n v="33949921.470059998"/>
    <n v="33699803.03413"/>
    <n v="299929338.30901009"/>
    <n v="286204877.29896003"/>
    <n v="288421232.45699012"/>
    <n v="276418493.85822004"/>
    <n v="4253228.7956100004"/>
    <n v="4504728.8811800005"/>
    <n v="1360448.89381"/>
    <n v="1468645.7502600003"/>
    <n v="180926.35550999999"/>
    <n v="200246.37234"/>
    <n v="4.0923795157611895"/>
    <n v="3.9845366967563751"/>
    <n v="-5434.3113700000104"/>
    <n v="-3.027596745492489"/>
    <n v="96.20392976985579"/>
    <n v="89.635868686418974"/>
    <n v="0.51269121238910598"/>
    <n v="0.53262203098996197"/>
    <n v="5.8033090384333089E-2"/>
    <n v="6.0348630545414471E-2"/>
    <n v="6.2714715784702738E-2"/>
    <n v="6.4935081895086566E-2"/>
    <m/>
    <m/>
    <m/>
    <n v="0"/>
    <m/>
    <n v="0"/>
    <m/>
    <n v="0"/>
    <m/>
    <n v="107.34527226332023"/>
    <n v="59.006601183785598"/>
    <n v="27.596539155256121"/>
    <n v="7.5494100607019128"/>
    <n v="33.788855264421727"/>
    <n v="-3.6635026671649196"/>
    <n v="52.179153620829645"/>
    <n v="37.572314104098659"/>
    <s v="Medianas"/>
    <n v="2025"/>
    <n v="1"/>
    <d v="2026-05-08T00:00:00"/>
    <n v="1.0458677359317625"/>
    <s v="52 MyT Carga"/>
    <n v="-3.027596745492489"/>
    <n v="-7.2804333445520317"/>
    <n v="107.34527226332023"/>
    <n v="98.251906182569556"/>
    <n v="1.64534626367219E-3"/>
    <n v="1.6747570101021787E-3"/>
    <m/>
    <m/>
    <m/>
    <m/>
    <n v="1.7847263063516274E-3"/>
    <n v="1.5876532687798205E-3"/>
    <x v="41"/>
    <x v="10"/>
  </r>
  <r>
    <n v="2026"/>
    <n v="3"/>
    <n v="16"/>
    <x v="50"/>
    <s v="MyT Cascos"/>
    <n v="14"/>
    <s v="8527a891e224136950ff32ca212b45bc93f69fbb801c3b1ebedac52775f99e61"/>
    <s v="776dae374cac039d62ec9a353119108ad2c4887d941bedca3f0ebe3c3de89ab1"/>
    <x v="10"/>
    <n v="16901.79955"/>
    <n v="32225.50243"/>
    <n v="57804.671279999988"/>
    <n v="132903.02773999999"/>
    <n v="-2228.9884199999997"/>
    <n v="100816.82812999998"/>
    <n v="-2494.3722499999753"/>
    <n v="113027.80065999999"/>
    <n v="35255452.915749952"/>
    <n v="34225193.414999902"/>
    <n v="145.54400000000001"/>
    <n v="139.161"/>
    <n v="0"/>
    <n v="0"/>
    <n v="1783.8668600000001"/>
    <n v="-829.08405000000005"/>
    <n v="-1939.1474599999999"/>
    <n v="-1678.2775800000002"/>
    <n v="0"/>
    <n v="0"/>
    <n v="0"/>
    <n v="0"/>
    <n v="0"/>
    <n v="0"/>
    <s v="MyT Cascos"/>
    <s v="Daños Sin Autos"/>
    <s v="Maritimo y Transportes"/>
    <x v="42"/>
    <x v="1"/>
    <n v="1278618.8197300001"/>
    <n v="1168356.06944"/>
    <n v="299929338.30901009"/>
    <n v="286204877.29896003"/>
    <n v="288421232.45699012"/>
    <n v="276418493.85822004"/>
    <n v="1300238.2212100001"/>
    <n v="1373911.0047200001"/>
    <n v="482377.33854999993"/>
    <n v="-5109464.0919899987"/>
    <n v="18382.979739999999"/>
    <n v="36493.111380000002"/>
    <n v="1.2999002239967385"/>
    <n v="2.345530556148903"/>
    <n v="-15323.702880000001"/>
    <n v="-47.551478563557041"/>
    <n v="91.942654504606452"/>
    <n v="88.305713630274724"/>
    <n v="1.3218794600230483"/>
    <n v="2.7581918965376606"/>
    <n v="5.6352605067885942E-3"/>
    <n v="5.8601093289899955E-3"/>
    <n v="1.1259592336135599E-2"/>
    <n v="1.1658229512866471E-2"/>
    <m/>
    <m/>
    <m/>
    <n v="0"/>
    <m/>
    <n v="0"/>
    <m/>
    <n v="0"/>
    <m/>
    <n v="-102.21092893056087"/>
    <n v="-13.187876316992527"/>
    <n v="312.84796365547305"/>
    <n v="-0.4620839831946123"/>
    <n v="-315.16116007779908"/>
    <n v="15.54390543666797"/>
    <n v="-91.992326359749882"/>
    <n v="49.400889333217449"/>
    <s v="Medianas"/>
    <n v="2025"/>
    <n v="1"/>
    <d v="2026-05-08T00:00:00"/>
    <n v="1.0458677359317625"/>
    <s v="53 MyT Cascos"/>
    <n v="-47.551478563557041"/>
    <n v="-49.851668968718464"/>
    <n v="-102.21092893056087"/>
    <n v="-102.11396609208062"/>
    <n v="1.6395951973198573E-4"/>
    <n v="1.689740592346771E-4"/>
    <m/>
    <m/>
    <m/>
    <m/>
    <n v="3.7620090195879068E-4"/>
    <n v="5.5015135898281832E-4"/>
    <x v="42"/>
    <x v="10"/>
  </r>
  <r>
    <n v="2026"/>
    <n v="3"/>
    <n v="39"/>
    <x v="6"/>
    <s v="Incendio"/>
    <n v="27"/>
    <s v="670671cd97404156226e507973f2ab8330d3022ca96e0c93bdbdb320c41adcaf"/>
    <s v="776dae374cac039d62ec9a353119108ad2c4887d941bedca3f0ebe3c3de89ab1"/>
    <x v="10"/>
    <n v="452911.66629000002"/>
    <n v="461288.65880999999"/>
    <n v="1484184.3200499997"/>
    <n v="1177723.3650700001"/>
    <n v="33206.29984"/>
    <n v="234863.08612000002"/>
    <n v="487555.96899000008"/>
    <n v="554052.2527300003"/>
    <n v="35255452.915749952"/>
    <n v="34225193.414999902"/>
    <n v="145.54400000000001"/>
    <n v="139.161"/>
    <n v="0"/>
    <n v="0"/>
    <n v="-33775.71963"/>
    <n v="9412.8536899999999"/>
    <n v="-98519.843099999998"/>
    <n v="-39311.826569999997"/>
    <n v="0"/>
    <n v="0"/>
    <n v="0"/>
    <n v="0"/>
    <n v="0"/>
    <n v="0"/>
    <s v="Incendio"/>
    <s v="Daños Sin Autos"/>
    <s v="Incendio"/>
    <x v="43"/>
    <x v="1"/>
    <n v="9700359.9060499985"/>
    <n v="9815016.0217700005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4.3180949085535696"/>
    <n v="3.9206670417720857"/>
    <n v="-8376.9925199999707"/>
    <n v="-1.8159979353514433"/>
    <m/>
    <m/>
    <n v="4.66901919801475"/>
    <n v="4.6998258361152736"/>
    <n v="0.15100612325673052"/>
    <n v="0.15703131923810049"/>
    <n v="0.16117428296938255"/>
    <n v="0.16688053406679915"/>
    <m/>
    <m/>
    <m/>
    <n v="0"/>
    <m/>
    <n v="0"/>
    <m/>
    <n v="0"/>
    <m/>
    <n v="-85.861422333932154"/>
    <n v="7.3317386836173819"/>
    <n v="50.914558950112344"/>
    <n v="1.3069299609903828"/>
    <n v="-458.82550332087442"/>
    <n v="150.61120709965525"/>
    <n v="34.283164251202507"/>
    <n v="-23.944076150313563"/>
    <s v="Medianas"/>
    <n v="2025"/>
    <n v="1"/>
    <d v="2026-05-08T00:00:00"/>
    <n v="1.0458677359317625"/>
    <s v="54 Incendio"/>
    <n v="-1.8159979353514433"/>
    <n v="-6.1219705977672918"/>
    <n v="-85.861422333932154"/>
    <n v="-86.481485965840804"/>
    <n v="4.2098007465590044E-3"/>
    <n v="1.8645943639276257E-3"/>
    <m/>
    <m/>
    <m/>
    <m/>
    <n v="3.3337133076007989E-3"/>
    <n v="1.5371630052437879E-3"/>
    <x v="43"/>
    <x v="10"/>
  </r>
  <r>
    <n v="2026"/>
    <n v="3"/>
    <n v="37"/>
    <x v="27"/>
    <s v="Riesgos Catastroficos"/>
    <n v="25"/>
    <s v="b7a56873cd771f2c446d369b649430b65a756ba278ff97ec81bb6f55b2e73569"/>
    <s v="776dae374cac039d62ec9a353119108ad2c4887d941bedca3f0ebe3c3de89ab1"/>
    <x v="10"/>
    <n v="362100.37862000003"/>
    <n v="330443.42595999996"/>
    <n v="1357910.0664100002"/>
    <n v="1199836.3200400001"/>
    <n v="-4859.7700000000023"/>
    <n v="36581.892810000005"/>
    <n v="141235.80341000002"/>
    <n v="27345.482620000002"/>
    <n v="35255452.915749952"/>
    <n v="34225193.414999902"/>
    <n v="145.54400000000001"/>
    <n v="139.161"/>
    <n v="0"/>
    <n v="0"/>
    <n v="5246.8241200000002"/>
    <n v="3643.4695899999997"/>
    <n v="68741.348400000003"/>
    <n v="61651.9637"/>
    <n v="0"/>
    <n v="0"/>
    <n v="0"/>
    <n v="0"/>
    <n v="0"/>
    <n v="0"/>
    <s v="Riesgos Catastroficos"/>
    <s v="Daños Sin Autos"/>
    <s v="Riesgos Catastroficos"/>
    <x v="44"/>
    <x v="1"/>
    <n v="4160869.2469200003"/>
    <n v="3594603.0314199999"/>
    <n v="299929338.30901009"/>
    <n v="286204877.29896003"/>
    <n v="288421232.45699012"/>
    <n v="276418493.85822004"/>
    <n v="11411827.944420002"/>
    <n v="12882845.518050004"/>
    <n v="1673092.91444"/>
    <n v="528711.06807000004"/>
    <n v="362100.37862000003"/>
    <n v="330443.42595999996"/>
    <n v="3.1730269715208497"/>
    <n v="2.5649878786252587"/>
    <n v="31656.952660000068"/>
    <n v="9.5801429754671865"/>
    <n v="100"/>
    <n v="100"/>
    <n v="8.7025176022543249"/>
    <n v="9.1927654617667951"/>
    <n v="0.1207285624879206"/>
    <n v="0.12554567343581305"/>
    <n v="0.115456951355455"/>
    <n v="0.11954461561081012"/>
    <m/>
    <m/>
    <m/>
    <n v="0"/>
    <m/>
    <n v="0"/>
    <m/>
    <n v="0"/>
    <m/>
    <n v="-113.28463244163119"/>
    <n v="-1.3421057493839308"/>
    <n v="11.070546404039591"/>
    <n v="-0.29046623520168413"/>
    <n v="44.006255312261324"/>
    <n v="11.499041189502289"/>
    <n v="7.6327046852051561"/>
    <n v="5.9097381029568075"/>
    <s v="Medianas"/>
    <n v="2025"/>
    <n v="1"/>
    <d v="2026-05-08T00:00:00"/>
    <n v="1.0458677359317625"/>
    <s v="55 Riesgos Catastroficos"/>
    <n v="9.5801429754671865"/>
    <n v="4.7743794083506703"/>
    <n v="-113.28463244163119"/>
    <n v="-112.70201956253668"/>
    <n v="3.8516313197138651E-3"/>
    <n v="1.0068100161998773E-3"/>
    <m/>
    <m/>
    <m/>
    <m/>
    <n v="3.3963071682987099E-3"/>
    <n v="6.5791628174945052E-4"/>
    <x v="44"/>
    <x v="10"/>
  </r>
  <r>
    <n v="2026"/>
    <n v="3"/>
    <n v="41"/>
    <x v="11"/>
    <s v="Terremoto y Erupcion Volcanica"/>
    <n v="29"/>
    <s v="35135aaa6cc23891b40cb3f378c53a17a1127210ce60e125ccf03efcfdaec458"/>
    <s v="776dae374cac039d62ec9a353119108ad2c4887d941bedca3f0ebe3c3de89ab1"/>
    <x v="10"/>
    <n v="147696.23204"/>
    <n v="171934.71533000001"/>
    <n v="850120.47792000009"/>
    <n v="1264331.84665"/>
    <n v="14041.717619999998"/>
    <n v="79551.646649999981"/>
    <n v="-20398.885279999999"/>
    <n v="84651.512440000006"/>
    <n v="35255452.915749952"/>
    <n v="34225193.414999902"/>
    <n v="145.54400000000001"/>
    <n v="139.161"/>
    <n v="0"/>
    <n v="0"/>
    <n v="7790.8001699999995"/>
    <n v="-300.20916"/>
    <n v="29478.585179999998"/>
    <n v="21954.37587"/>
    <n v="0"/>
    <n v="0"/>
    <n v="0"/>
    <n v="0"/>
    <n v="0"/>
    <n v="0"/>
    <s v="Terremoto y Erupcion Volcanica"/>
    <s v="Daños Sin Autos"/>
    <s v="Riesgos Catastroficos"/>
    <x v="45"/>
    <x v="1"/>
    <n v="8810777.3005300015"/>
    <n v="7965231.1104300003"/>
    <n v="299929338.30901009"/>
    <n v="286204877.29896003"/>
    <n v="288421232.45699012"/>
    <n v="276418493.85822004"/>
    <n v="4600656.5407699998"/>
    <n v="5084886.6188700013"/>
    <n v="666557.00630999985"/>
    <n v="163361.38342999999"/>
    <n v="430467.13841000001"/>
    <n v="503954.22262000002"/>
    <n v="3.2103294547451804"/>
    <n v="3.3812890673304437"/>
    <n v="-24238.483290000004"/>
    <n v="-14.097492320546367"/>
    <n v="34.310686893670891"/>
    <n v="34.117129614696196"/>
    <n v="1.676313303607339"/>
    <n v="2.1585653064712917"/>
    <n v="4.9243676151424734E-2"/>
    <n v="5.1208515677508143E-2"/>
    <n v="6.0073999071092961E-2"/>
    <n v="6.2200872644284207E-2"/>
    <m/>
    <m/>
    <m/>
    <n v="0"/>
    <m/>
    <n v="0"/>
    <m/>
    <n v="0"/>
    <m/>
    <n v="-82.348929014909331"/>
    <n v="9.5071603561268461"/>
    <n v="46.268519127922403"/>
    <n v="2.1066041594452205"/>
    <n v="-2695.1240694987455"/>
    <n v="34.272025561344279"/>
    <n v="26.428677368429931"/>
    <n v="-1.3674228854313588"/>
    <s v="Medianas"/>
    <n v="2025"/>
    <n v="1"/>
    <d v="2026-05-08T00:00:00"/>
    <n v="1.0458677359317625"/>
    <s v="56 Terremoto y Erupcion Volcanica"/>
    <n v="-14.097492320546367"/>
    <n v="-17.86484588041797"/>
    <n v="-82.348929014909331"/>
    <n v="-83.12303709286401"/>
    <n v="2.4113162861686536E-3"/>
    <n v="1.0306215208004488E-3"/>
    <m/>
    <m/>
    <m/>
    <m/>
    <n v="3.5788709194455662E-3"/>
    <n v="1.1433115756848383E-3"/>
    <x v="45"/>
    <x v="10"/>
  </r>
  <r>
    <n v="2026"/>
    <n v="3"/>
    <n v="43"/>
    <x v="0"/>
    <s v="Huracan y Otros Riesgos Hidrometeorologicos"/>
    <n v="31"/>
    <s v="eb1e33e8a81b697b75855af6bfcdbcbf7cbbde9f94962ceaec1ed8af21f5a50f"/>
    <s v="776dae374cac039d62ec9a353119108ad2c4887d941bedca3f0ebe3c3de89ab1"/>
    <x v="10"/>
    <n v="192780.54347"/>
    <n v="135896.50856000002"/>
    <n v="1030991.69946"/>
    <n v="765375.61826999998"/>
    <n v="4637.8411000000015"/>
    <n v="36390.98548000001"/>
    <n v="584555.9793499998"/>
    <n v="139426.50055000003"/>
    <n v="35255452.915749952"/>
    <n v="34225193.414999902"/>
    <n v="145.54400000000001"/>
    <n v="139.161"/>
    <n v="0"/>
    <n v="0"/>
    <n v="1880.4147800000001"/>
    <n v="6762.4383799999996"/>
    <n v="24487.681170000003"/>
    <n v="17668.11116"/>
    <n v="0"/>
    <n v="0"/>
    <n v="0"/>
    <n v="0"/>
    <n v="0"/>
    <n v="0"/>
    <s v="Huracan y Otros Riesgos Hidrometeorologicos"/>
    <s v="Daños Sin Autos"/>
    <s v="Riesgos Catastroficos"/>
    <x v="46"/>
    <x v="1"/>
    <n v="33949921.470059998"/>
    <n v="33699803.03413"/>
    <n v="299929338.30901009"/>
    <n v="286204877.29896003"/>
    <n v="288421232.45699012"/>
    <n v="276418493.85822004"/>
    <n v="6811171.4036499998"/>
    <n v="7797958.8991800006"/>
    <n v="1006535.90813"/>
    <n v="364394.42252000014"/>
    <n v="322608.03929000004"/>
    <n v="233105.07696000001"/>
    <n v="2.8303581285106398"/>
    <n v="1.7427189642444809"/>
    <n v="56884.034909999988"/>
    <n v="41.858349057499858"/>
    <n v="59.756893812774756"/>
    <n v="58.298390722446328"/>
    <n v="0.56783796581093926"/>
    <n v="0.40325609150406222"/>
    <n v="6.4275320499451366E-2"/>
    <n v="6.6839927777767816E-2"/>
    <n v="4.7482247627124496E-2"/>
    <n v="4.9163319958506015E-2"/>
    <m/>
    <m/>
    <m/>
    <n v="0"/>
    <m/>
    <n v="0"/>
    <m/>
    <n v="0"/>
    <m/>
    <n v="-87.255522105745413"/>
    <n v="2.4057620216854145"/>
    <n v="26.778455065262353"/>
    <n v="0.46077254299018977"/>
    <n v="-72.193243408156576"/>
    <n v="38.598183746088701"/>
    <n v="7.6790234524276109"/>
    <n v="38.274823600328759"/>
    <s v="Medianas"/>
    <n v="2025"/>
    <n v="1"/>
    <d v="2026-05-08T00:00:00"/>
    <n v="1.0458677359317625"/>
    <s v="57 Huracan y Otros Riesgos Hidrometeorologicos"/>
    <n v="41.858349057499858"/>
    <n v="35.636987530854839"/>
    <n v="-87.255522105745399"/>
    <n v="-87.814445884115017"/>
    <n v="2.9243467724659887E-3"/>
    <n v="8.0109271356262511E-4"/>
    <m/>
    <m/>
    <m/>
    <m/>
    <n v="2.1665044267744765E-3"/>
    <n v="3.0370693883373563E-4"/>
    <x v="46"/>
    <x v="10"/>
  </r>
  <r>
    <n v="2026"/>
    <n v="3"/>
    <n v="43"/>
    <x v="0"/>
    <s v="Diversos"/>
    <n v="31"/>
    <s v="eb1e33e8a81b697b75855af6bfcdbcbf7cbbde9f94962ceaec1ed8af21f5a50f"/>
    <s v="776dae374cac039d62ec9a353119108ad2c4887d941bedca3f0ebe3c3de89ab1"/>
    <x v="10"/>
    <n v="453111.01075999998"/>
    <n v="371592.60256999999"/>
    <n v="1651887.4456199999"/>
    <n v="1556787.9559800001"/>
    <n v="101553.39978000001"/>
    <n v="56959.07877"/>
    <n v="510926.03489999991"/>
    <n v="268011.00585000002"/>
    <n v="35255452.915749952"/>
    <n v="34225193.414999902"/>
    <n v="145.54400000000001"/>
    <n v="139.161"/>
    <n v="0"/>
    <n v="0"/>
    <n v="75665.18045"/>
    <n v="40739.018149999996"/>
    <n v="148621.04113999999"/>
    <n v="132179.00962999999"/>
    <n v="0"/>
    <n v="0"/>
    <n v="0"/>
    <n v="0"/>
    <n v="0"/>
    <n v="0"/>
    <s v="Diversos"/>
    <s v="Daños Sin Autos"/>
    <s v="Diversos"/>
    <x v="52"/>
    <x v="1"/>
    <n v="33949921.470059998"/>
    <n v="33699803.03413"/>
    <n v="299929338.30901009"/>
    <n v="286204877.29896003"/>
    <n v="288421232.45699012"/>
    <n v="276418493.85822004"/>
    <n v="9670459.9122499991"/>
    <n v="9643676.3713200018"/>
    <n v="1771524.9683199998"/>
    <n v="2144854.7040200005"/>
    <n v="453111.01075999998"/>
    <n v="371592.60256999999"/>
    <n v="4.6855166648902005"/>
    <n v="3.8532255569577698"/>
    <n v="81518.408189999987"/>
    <n v="21.937575620775096"/>
    <n v="100"/>
    <n v="100"/>
    <n v="1.3346452396350688"/>
    <n v="1.102655116985888"/>
    <n v="0.15107258706821486"/>
    <n v="0.15710043497840218"/>
    <n v="0.12983447594495282"/>
    <n v="0.13443116536211083"/>
    <m/>
    <m/>
    <m/>
    <n v="0"/>
    <m/>
    <n v="0"/>
    <m/>
    <n v="0"/>
    <m/>
    <n v="78.291857896914536"/>
    <n v="22.412476715069268"/>
    <n v="15.328367243066996"/>
    <n v="5.7325412622497049"/>
    <n v="85.73147779704162"/>
    <n v="12.439215240018143"/>
    <n v="50.911485930665712"/>
    <n v="30.821095016552214"/>
    <s v="Medianas"/>
    <n v="2025"/>
    <n v="1"/>
    <d v="2026-05-08T00:00:00"/>
    <n v="1.0458677359317625"/>
    <s v="63 Diversos"/>
    <n v="21.937575620775096"/>
    <n v="16.589862591124902"/>
    <n v="78.291857896914522"/>
    <n v="70.47266281531715"/>
    <n v="4.6854807100834006E-3"/>
    <n v="2.1954066416963788E-3"/>
    <m/>
    <m/>
    <m/>
    <m/>
    <n v="4.4067094870404496E-3"/>
    <n v="1.4847347192792515E-3"/>
    <x v="52"/>
    <x v="10"/>
  </r>
  <r>
    <n v="2026"/>
    <n v="3"/>
    <n v="43"/>
    <x v="0"/>
    <s v="Miscelaneos"/>
    <n v="31"/>
    <s v="eb1e33e8a81b697b75855af6bfcdbcbf7cbbde9f94962ceaec1ed8af21f5a50f"/>
    <s v="776dae374cac039d62ec9a353119108ad2c4887d941bedca3f0ebe3c3de89ab1"/>
    <x v="10"/>
    <n v="165485.67449"/>
    <n v="158516.59199000002"/>
    <n v="639654.12400000007"/>
    <n v="614821.90772999998"/>
    <n v="74012.663780000003"/>
    <n v="41392.405480000001"/>
    <n v="215041.70454000004"/>
    <n v="124617.79358000001"/>
    <n v="35255452.915749952"/>
    <n v="34225193.414999902"/>
    <n v="145.54400000000001"/>
    <n v="139.161"/>
    <n v="0"/>
    <n v="0"/>
    <n v="63495.980909999998"/>
    <n v="24896.222530000003"/>
    <n v="100318.50512999999"/>
    <n v="88436.985249999998"/>
    <n v="0"/>
    <n v="0"/>
    <n v="0"/>
    <n v="0"/>
    <n v="0"/>
    <n v="0"/>
    <s v="Miscelaneos"/>
    <s v="Daños Sin Autos"/>
    <s v="Diversos"/>
    <x v="53"/>
    <x v="1"/>
    <n v="33949921.470059998"/>
    <n v="33699803.03413"/>
    <n v="299929338.30901009"/>
    <n v="286204877.29896003"/>
    <n v="288421232.45699012"/>
    <n v="276418493.85822004"/>
    <n v="4681296.8725100001"/>
    <n v="4825169.1077200007"/>
    <n v="696171.22916999983"/>
    <n v="802925.30443000002"/>
    <n v="453111.01075999998"/>
    <n v="371592.60256999999"/>
    <n v="3.5350390927305262"/>
    <n v="3.2852028281533663"/>
    <n v="6969.0824999999895"/>
    <n v="4.3964372514642802"/>
    <n v="36.522103978985641"/>
    <n v="42.658704961743396"/>
    <n v="0.48744052217010198"/>
    <n v="0.4703783931005765"/>
    <n v="5.5174887332797053E-2"/>
    <n v="5.7376384214250765E-2"/>
    <n v="5.5385706031983131E-2"/>
    <n v="5.7346594208456246E-2"/>
    <m/>
    <m/>
    <m/>
    <n v="0"/>
    <m/>
    <n v="0"/>
    <m/>
    <n v="0"/>
    <m/>
    <n v="78.807351062893588"/>
    <n v="44.724514075369378"/>
    <n v="26.112348846492505"/>
    <n v="10.631387894073207"/>
    <n v="155.04263079865711"/>
    <n v="13.43501233834743"/>
    <n v="63.294385046624555"/>
    <n v="28.151369542529725"/>
    <s v="Medianas"/>
    <n v="2025"/>
    <n v="1"/>
    <d v="2026-05-08T00:00:00"/>
    <n v="1.0458677359317625"/>
    <s v="64 Miscelaneos"/>
    <n v="4.3964372514642802"/>
    <n v="-0.18198892189978205"/>
    <n v="78.807351062893588"/>
    <n v="70.965548433898547"/>
    <n v="1.8143409631655653E-3"/>
    <n v="1.2496501387133062E-3"/>
    <m/>
    <m/>
    <m/>
    <m/>
    <n v="1.7403407594636516E-3"/>
    <n v="1.0792557622106877E-3"/>
    <x v="53"/>
    <x v="10"/>
  </r>
  <r>
    <n v="2026"/>
    <n v="3"/>
    <n v="41"/>
    <x v="11"/>
    <s v="Tecnicos"/>
    <n v="29"/>
    <s v="35135aaa6cc23891b40cb3f378c53a17a1127210ce60e125ccf03efcfdaec458"/>
    <s v="776dae374cac039d62ec9a353119108ad2c4887d941bedca3f0ebe3c3de89ab1"/>
    <x v="10"/>
    <n v="133652.41812000002"/>
    <n v="166262.62424"/>
    <n v="952633.86225000001"/>
    <n v="1127168.73658"/>
    <n v="17112.491670000003"/>
    <n v="106987.28912999996"/>
    <n v="169383.55310999998"/>
    <n v="310612.46383999998"/>
    <n v="35255452.915749952"/>
    <n v="34225193.414999902"/>
    <n v="145.54400000000001"/>
    <n v="139.161"/>
    <n v="2286.69067"/>
    <n v="2702.1611000000003"/>
    <n v="11385.307779999999"/>
    <n v="23527.713159999999"/>
    <n v="50977.594920000003"/>
    <n v="48413.566869999995"/>
    <n v="0"/>
    <n v="0"/>
    <n v="0"/>
    <n v="0"/>
    <n v="0"/>
    <n v="0"/>
    <s v="Tecnicos"/>
    <s v="Daños Sin Autos"/>
    <s v="Diversos"/>
    <x v="54"/>
    <x v="1"/>
    <n v="8810777.3005300015"/>
    <n v="7965231.1104300003"/>
    <n v="299929338.30901009"/>
    <n v="286204877.29896003"/>
    <n v="288421232.45699012"/>
    <n v="276418493.85822004"/>
    <n v="4989163.0397400009"/>
    <n v="4818507.2636000002"/>
    <n v="1075353.7391499998"/>
    <n v="1341929.3995900003"/>
    <n v="269545.40147000004"/>
    <n v="303422.30447999999"/>
    <n v="2.6788544903308074"/>
    <n v="3.4505006456248855"/>
    <n v="-32610.206119999988"/>
    <n v="-19.613672206284427"/>
    <n v="49.584380735530857"/>
    <n v="54.795781913573585"/>
    <n v="1.5169197173098488"/>
    <n v="2.0873546785389432"/>
    <n v="4.4561301963164768E-2"/>
    <n v="4.6339313157165191E-2"/>
    <n v="5.8092170129696155E-2"/>
    <n v="6.0148878578753513E-2"/>
    <m/>
    <m/>
    <m/>
    <n v="0"/>
    <m/>
    <n v="0"/>
    <m/>
    <n v="0"/>
    <m/>
    <n v="-84.005117047870371"/>
    <n v="12.803727692106198"/>
    <n v="64.348370308148077"/>
    <n v="1.5913360457114663"/>
    <n v="-51.608948551122168"/>
    <n v="5.2960940822330382"/>
    <n v="22.333944545377541"/>
    <n v="48.597355413156322"/>
    <s v="Medianas"/>
    <n v="2025"/>
    <n v="1"/>
    <d v="2026-05-08T00:00:00"/>
    <n v="1.0458677359317625"/>
    <s v="65 Tecnicos"/>
    <n v="-19.613672206284427"/>
    <n v="-23.139107334543141"/>
    <n v="-84.005117047870371"/>
    <n v="-84.706591089283563"/>
    <n v="2.7020894172782623E-3"/>
    <n v="7.1762613803655307E-4"/>
    <m/>
    <m/>
    <m/>
    <m/>
    <n v="3.1906112492087499E-3"/>
    <n v="1.1905954705457753E-3"/>
    <x v="54"/>
    <x v="10"/>
  </r>
  <r>
    <n v="2026"/>
    <n v="3"/>
    <n v="41"/>
    <x v="11"/>
    <s v="Total General"/>
    <n v="29"/>
    <s v="35135aaa6cc23891b40cb3f378c53a17a1127210ce60e125ccf03efcfdaec458"/>
    <s v="776dae374cac039d62ec9a353119108ad2c4887d941bedca3f0ebe3c3de89ab1"/>
    <x v="11"/>
    <n v="8810777.3005300015"/>
    <n v="7965231.1104300003"/>
    <n v="39697919.779710002"/>
    <n v="33286820.966560002"/>
    <n v="4385723.395879996"/>
    <n v="-2264341.6254099999"/>
    <n v="19838572.82675001"/>
    <n v="14887617.554349998"/>
    <n v="35255452.915749952"/>
    <n v="34225193.414999902"/>
    <n v="145.54400000000001"/>
    <n v="139.161"/>
    <n v="54791.352209999997"/>
    <n v="39137.620739999991"/>
    <n v="3192372.4266399997"/>
    <n v="2875761.57131"/>
    <n v="5409950.4682799997"/>
    <n v="4895269.0021700002"/>
    <n v="2566149.3072200003"/>
    <n v="2241355.88894"/>
    <n v="216553.44287"/>
    <n v="198779.58284000002"/>
    <n v="1164.5498700000001"/>
    <n v="5671.6305300000004"/>
    <s v="Total General"/>
    <s v="Totales"/>
    <s v="Total General"/>
    <x v="0"/>
    <x v="1"/>
    <n v="8810777.3005300015"/>
    <n v="7965231.1104300003"/>
    <n v="299929338.30901009"/>
    <n v="286204877.29896003"/>
    <n v="288421232.45699012"/>
    <n v="276418493.85822004"/>
    <n v="299929338.30901009"/>
    <n v="286204877.29896003"/>
    <n v="142306587.69164005"/>
    <n v="131621014.33455998"/>
    <n v="8810777.3005300015"/>
    <n v="7965231.1104300003"/>
    <n v="2.9376176902882594"/>
    <n v="2.7830521917031437"/>
    <n v="845546.19010000117"/>
    <n v="10.6154633604141"/>
    <n v="100"/>
    <n v="100"/>
    <n v="100"/>
    <n v="100"/>
    <n v="2.9376176902882594"/>
    <n v="3.0548296411720939"/>
    <n v="2.7830521917031437"/>
    <n v="2.8815840066459186"/>
    <n v="0.85558462592817708"/>
    <n v="7.2201487220596647E-2"/>
    <n v="3.8827474383322643E-4"/>
    <n v="324793.41828000033"/>
    <n v="14.490934700852186"/>
    <n v="17773.860029999982"/>
    <n v="8.9414917649295766"/>
    <n v="-4507.0806600000005"/>
    <n v="-79.467106260886851"/>
    <n v="-293.68647145219893"/>
    <n v="49.776804546134407"/>
    <n v="-28.427820787836001"/>
    <n v="3.0818836056861194"/>
    <n v="11.009635099399894"/>
    <n v="10.513854619262975"/>
    <n v="59.009272734708773"/>
    <n v="58.745731236326691"/>
    <s v="Medianas"/>
    <n v="2025"/>
    <n v="1"/>
    <d v="2026-05-08T00:00:00"/>
    <n v="1.0458677359317625"/>
    <s v="10 Total General"/>
    <n v="10.6154633604141"/>
    <n v="5.7642946236092563"/>
    <n v="-293.68647145219893"/>
    <n v="-285.19212783597709"/>
    <n v="0.11260079362638235"/>
    <n v="8.6295976942945272E-4"/>
    <n v="25091651.613119997"/>
    <n v="22997437.570519999"/>
    <n v="7.1170980764540412E-2"/>
    <n v="6.509751435983803E-2"/>
    <n v="9.4223075906582465E-2"/>
    <n v="7.7453795017436719E-4"/>
    <x v="0"/>
    <x v="11"/>
  </r>
  <r>
    <n v="2026"/>
    <n v="3"/>
    <n v="41"/>
    <x v="11"/>
    <s v="Total General Sin Pensiones"/>
    <n v="29"/>
    <s v="35135aaa6cc23891b40cb3f378c53a17a1127210ce60e125ccf03efcfdaec458"/>
    <s v="776dae374cac039d62ec9a353119108ad2c4887d941bedca3f0ebe3c3de89ab1"/>
    <x v="11"/>
    <n v="8810777.3005300015"/>
    <n v="7965231.1104300003"/>
    <n v="39697919.779710002"/>
    <n v="33286820.966559999"/>
    <n v="4385723.395879996"/>
    <n v="-2264341.6254099999"/>
    <n v="19838572.82675001"/>
    <n v="14887617.554349998"/>
    <n v="35255452.915749952"/>
    <n v="34225193.414999902"/>
    <n v="145.54400000000001"/>
    <n v="139.161"/>
    <n v="54791.352209999997"/>
    <n v="39137.620739999991"/>
    <n v="3192372.4266399997"/>
    <n v="2875761.57131"/>
    <n v="5409950.4682799997"/>
    <n v="4895269.0021700002"/>
    <n v="2566149.3072200003"/>
    <n v="2241355.88894"/>
    <n v="216553.44287"/>
    <n v="198779.58284000002"/>
    <n v="1164.5498700000001"/>
    <n v="5671.6305300000004"/>
    <s v="Total General Sin Pensiones"/>
    <s v="Totales"/>
    <s v="Total General Sin Pensiones"/>
    <x v="1"/>
    <x v="1"/>
    <n v="8810777.3005300015"/>
    <n v="7965231.1104300003"/>
    <n v="299929338.30901009"/>
    <n v="286204877.29896003"/>
    <n v="288421232.45699012"/>
    <n v="276418493.85822004"/>
    <n v="288421232.45699012"/>
    <n v="276418493.85822004"/>
    <n v="133101313.88157998"/>
    <n v="123282522.02188997"/>
    <n v="8810777.3005300015"/>
    <n v="7965231.1104300003"/>
    <n v="3.0548296411720939"/>
    <n v="2.8815840066459186"/>
    <n v="845546.19010000117"/>
    <n v="10.6154633604141"/>
    <n v="100"/>
    <n v="100"/>
    <n v="100"/>
    <n v="100"/>
    <n v="2.9376176902882594"/>
    <n v="3.0548296411720939"/>
    <n v="2.7830521917031437"/>
    <n v="2.8815840066459186"/>
    <n v="0.88972274522218786"/>
    <n v="7.5082351262850539E-2"/>
    <n v="4.037670389518427E-4"/>
    <n v="324793.41828000033"/>
    <n v="14.490934700852186"/>
    <n v="17773.860029999982"/>
    <n v="8.9414917649295766"/>
    <n v="-4507.0806600000005"/>
    <n v="-79.467106260886851"/>
    <n v="-293.68647145219893"/>
    <n v="49.776804546134407"/>
    <n v="-28.427820787836001"/>
    <n v="3.2950263735051983"/>
    <n v="11.009635099399894"/>
    <n v="10.513854619262975"/>
    <n v="59.009272734708773"/>
    <n v="58.745731236326691"/>
    <s v="Medianas"/>
    <n v="2025"/>
    <n v="1"/>
    <d v="2026-05-08T00:00:00"/>
    <n v="1.0458677359317625"/>
    <s v="11 Total General Sin Pensiones"/>
    <n v="10.6154633604141"/>
    <n v="5.7642946236092563"/>
    <n v="-293.68647145219893"/>
    <n v="-285.19212783597709"/>
    <n v="0.11260079362638235"/>
    <n v="9.3319841365836233E-4"/>
    <m/>
    <m/>
    <m/>
    <m/>
    <n v="9.4223075906582465E-2"/>
    <n v="8.3035263873575463E-4"/>
    <x v="1"/>
    <x v="11"/>
  </r>
  <r>
    <n v="2026"/>
    <n v="3"/>
    <n v="41"/>
    <x v="11"/>
    <s v="Vida Total"/>
    <n v="29"/>
    <s v="35135aaa6cc23891b40cb3f378c53a17a1127210ce60e125ccf03efcfdaec458"/>
    <s v="776dae374cac039d62ec9a353119108ad2c4887d941bedca3f0ebe3c3de89ab1"/>
    <x v="11"/>
    <n v="2783867.29996"/>
    <n v="2445807.10231"/>
    <n v="12676406.191539999"/>
    <n v="9380736.980320001"/>
    <n v="1086023.6854299998"/>
    <n v="1082098.9584599996"/>
    <n v="4527406.5211799992"/>
    <n v="4328964.9396600006"/>
    <n v="35255452.915749952"/>
    <n v="34225193.414999902"/>
    <n v="145.54400000000001"/>
    <n v="139.161"/>
    <n v="17869.595550000002"/>
    <n v="4974.1485099999991"/>
    <n v="951580.46721000003"/>
    <n v="990521.96698000003"/>
    <n v="2023471.9248499998"/>
    <n v="1917764.4050399999"/>
    <n v="2566149.3072200003"/>
    <n v="2241355.88894"/>
    <n v="216553.44287"/>
    <n v="198779.58284000002"/>
    <n v="1164.5498700000001"/>
    <n v="5671.6305300000004"/>
    <s v="Vida Total"/>
    <s v="Totales"/>
    <s v="Vida Total"/>
    <x v="2"/>
    <x v="1"/>
    <n v="8810777.3005300015"/>
    <n v="7965231.1104300003"/>
    <n v="299929338.30901009"/>
    <n v="286204877.29896003"/>
    <n v="288421232.45699012"/>
    <n v="276418493.85822004"/>
    <n v="121198789.86534001"/>
    <n v="116547964.87996998"/>
    <n v="53724409.366050005"/>
    <n v="55147073.013400003"/>
    <n v="2783867.29996"/>
    <n v="2445807.10231"/>
    <n v="2.2969431485686145"/>
    <n v="2.098541235643951"/>
    <n v="338060.19764999999"/>
    <n v="13.822030254581863"/>
    <n v="100"/>
    <n v="100"/>
    <n v="31.596160077641954"/>
    <n v="30.70604064591873"/>
    <n v="0.92817438789260676"/>
    <n v="0.96520886352399005"/>
    <n v="0.85456513718149951"/>
    <n v="0.88482035632698952"/>
    <n v="2.1173060474210712"/>
    <n v="0.1786762418260161"/>
    <n v="9.6085932152779169E-4"/>
    <n v="324793.41828000033"/>
    <n v="14.490934700852186"/>
    <n v="17773.860029999982"/>
    <n v="8.9414917649295766"/>
    <n v="-4507.0806600000005"/>
    <n v="-79.467106260886851"/>
    <n v="0.362695753407416"/>
    <n v="39.011330944028991"/>
    <n v="44.243021350211379"/>
    <n v="2.0214716145698373"/>
    <n v="-3.9314120300359079"/>
    <n v="5.5120180316307055"/>
    <n v="47.027114906995351"/>
    <n v="51.64982541008942"/>
    <s v="Medianas"/>
    <n v="2025"/>
    <n v="1"/>
    <d v="2026-05-08T00:00:00"/>
    <n v="1.0458677359317625"/>
    <s v="12 Vida Total"/>
    <n v="13.822030254581863"/>
    <n v="8.830233827968625"/>
    <n v="0.36269575340740634"/>
    <n v="-4.0388260337772213"/>
    <n v="3.5955873895118694E-2"/>
    <n v="5.2759478277563006E-4"/>
    <m/>
    <m/>
    <m/>
    <m/>
    <n v="2.6553508772866177E-2"/>
    <n v="4.4038753176980412E-4"/>
    <x v="2"/>
    <x v="11"/>
  </r>
  <r>
    <n v="2026"/>
    <n v="3"/>
    <n v="48"/>
    <x v="14"/>
    <s v="Vida Individual"/>
    <n v="36"/>
    <s v="76a50887d8f1c2e9301755428990ad81479ee21c25b43215cf524541e0503269"/>
    <s v="776dae374cac039d62ec9a353119108ad2c4887d941bedca3f0ebe3c3de89ab1"/>
    <x v="11"/>
    <n v="964120.61201000004"/>
    <n v="1029690.79901"/>
    <n v="4682605.6067299992"/>
    <n v="4496855.503800001"/>
    <n v="817973.80243000016"/>
    <n v="852972.34492000018"/>
    <n v="3740661.7182799997"/>
    <n v="3618317.4691299996"/>
    <n v="35255452.915749952"/>
    <n v="34225193.414999902"/>
    <n v="145.54400000000001"/>
    <n v="139.161"/>
    <n v="0"/>
    <n v="0"/>
    <n v="799985.95848999999"/>
    <n v="823750.01050999993"/>
    <n v="1077589.99183"/>
    <n v="605845.30114999996"/>
    <n v="238049.6415"/>
    <n v="214024.84589"/>
    <n v="722032.75969999994"/>
    <n v="803796.07676999993"/>
    <n v="4038.21081"/>
    <n v="11869.87635"/>
    <s v="Vida Individual"/>
    <s v="Vida"/>
    <s v="Vida"/>
    <x v="3"/>
    <x v="1"/>
    <n v="19464505.3893"/>
    <n v="18106734.740540002"/>
    <n v="299929338.30901009"/>
    <n v="286204877.29896003"/>
    <n v="288421232.45699012"/>
    <n v="276418493.85822004"/>
    <n v="85473069.007720008"/>
    <n v="77996017.203430012"/>
    <n v="38897096.515840001"/>
    <n v="40640024.39702002"/>
    <n v="1915288.15044"/>
    <n v="1952815.9694999999"/>
    <n v="1.1279817411527833"/>
    <n v="1.3201838195460032"/>
    <n v="-65570.186999999918"/>
    <n v="-6.3679492001912248"/>
    <n v="50.338149473149109"/>
    <n v="52.728511805116106"/>
    <n v="4.953224306125934"/>
    <n v="5.6867834745741197"/>
    <n v="0.32144925116218187"/>
    <n v="0.33427518626034974"/>
    <n v="0.35977402227650351"/>
    <n v="0.37251154386874952"/>
    <n v="0.27850835855501943"/>
    <n v="0.84474884087148583"/>
    <n v="4.7245417262778578E-3"/>
    <n v="24024.795610000001"/>
    <n v="11.22523672898601"/>
    <n v="-81763.31706999999"/>
    <n v="-10.172146820939998"/>
    <n v="-7831.66554"/>
    <n v="-65.979335496616187"/>
    <n v="-4.1031274575827563"/>
    <n v="84.841439156112145"/>
    <n v="82.837716500923733"/>
    <n v="2.1029173786709197"/>
    <n v="-2.8848621204007219"/>
    <n v="77.86553593541889"/>
    <n v="74.238436191434616"/>
    <n v="135.96705445208187"/>
    <s v="Medianas"/>
    <n v="2025"/>
    <n v="1"/>
    <d v="2026-05-08T00:00:00"/>
    <n v="1.0458677359317625"/>
    <s v="13 Vida Individual"/>
    <n v="-6.3679492001912248"/>
    <n v="-10.474290789368251"/>
    <n v="-4.1031274575827563"/>
    <n v="-8.3087954166758848"/>
    <n v="1.3281932919483503E-2"/>
    <n v="1.2723428083740644E-4"/>
    <m/>
    <m/>
    <m/>
    <m/>
    <n v="1.2728988385557697E-2"/>
    <n v="1.742885317391074E-4"/>
    <x v="3"/>
    <x v="11"/>
  </r>
  <r>
    <n v="2026"/>
    <n v="3"/>
    <n v="68"/>
    <x v="70"/>
    <s v="Vida Gpo y Col"/>
    <n v="213"/>
    <s v="d48ff4b2f68a10fd7c86f185a6ccede0dc0f2c48538d697cb33b6ada3f1e85db"/>
    <s v="776dae374cac039d62ec9a353119108ad2c4887d941bedca3f0ebe3c3de89ab1"/>
    <x v="11"/>
    <n v="1043991.76511"/>
    <n v="990935.71594000002"/>
    <n v="1228987.7436899999"/>
    <n v="1142980.5445500002"/>
    <n v="39980.780700000003"/>
    <n v="63333.841970000001"/>
    <n v="211890.38102"/>
    <n v="215889.70765000003"/>
    <n v="35255452.915749952"/>
    <n v="34225193.414999902"/>
    <n v="145.54400000000001"/>
    <n v="139.161"/>
    <n v="85.205699999999993"/>
    <n v="-100.88772"/>
    <n v="-747.79459999999995"/>
    <n v="8113.1441599999998"/>
    <n v="-43447.927840000004"/>
    <n v="-5246.0871999999999"/>
    <n v="1041933.0909500001"/>
    <n v="988726.44110000005"/>
    <n v="2058.67416"/>
    <n v="2209.27484"/>
    <n v="0"/>
    <n v="0"/>
    <s v="Vida Gpo y Col"/>
    <s v="Vida"/>
    <s v="Vida"/>
    <x v="4"/>
    <x v="1"/>
    <n v="1043991.76511"/>
    <n v="990935.71594000002"/>
    <n v="299929338.30901009"/>
    <n v="286204877.29896003"/>
    <n v="288421232.45699012"/>
    <n v="276418493.85822004"/>
    <n v="35725720.857619993"/>
    <n v="38551947.676540002"/>
    <n v="14827312.85021"/>
    <n v="14507048.616379999"/>
    <n v="1043991.76511"/>
    <n v="990935.71594000002"/>
    <n v="2.922241287364606"/>
    <n v="2.5703907990698318"/>
    <n v="53056.049170000013"/>
    <n v="5.3541363295873445"/>
    <n v="100"/>
    <n v="100"/>
    <n v="100"/>
    <n v="100"/>
    <n v="0.34807924126262035"/>
    <n v="0.36196772207666161"/>
    <n v="0.34623299410264829"/>
    <n v="0.35849110604309586"/>
    <n v="2.9164788447586067"/>
    <n v="5.7624426059996554E-3"/>
    <m/>
    <n v="53206.649850000045"/>
    <n v="5.3813317453921261"/>
    <n v="-150.60068000000001"/>
    <n v="-6.8167471639698718"/>
    <n v="0"/>
    <m/>
    <n v="-36.872958506230979"/>
    <n v="3.8296069026739334"/>
    <n v="6.3913169089804809"/>
    <n v="0.26964279437479971"/>
    <n v="-109.21707522081057"/>
    <n v="728.19682905766422"/>
    <n v="1.7211283418482124"/>
    <n v="-154.6513401454707"/>
    <s v="Medianas"/>
    <n v="2025"/>
    <n v="1"/>
    <d v="2026-05-08T00:00:00"/>
    <n v="1.0458677359317625"/>
    <s v="14 Vida Gpo y Col"/>
    <n v="5.3541363295873445"/>
    <n v="0.73370915847925555"/>
    <n v="-36.872958506230972"/>
    <n v="-39.641467725812191"/>
    <n v="3.4859508020700092E-3"/>
    <n v="8.5394941415783509E-4"/>
    <m/>
    <m/>
    <m/>
    <m/>
    <n v="3.2353688180998832E-3"/>
    <n v="6.6069088599428479E-4"/>
    <x v="4"/>
    <x v="11"/>
  </r>
  <r>
    <n v="2026"/>
    <n v="3"/>
    <n v="37"/>
    <x v="27"/>
    <s v="Accidentes y Enfermedades Total"/>
    <n v="25"/>
    <s v="b7a56873cd771f2c446d369b649430b65a756ba278ff97ec81bb6f55b2e73569"/>
    <s v="776dae374cac039d62ec9a353119108ad2c4887d941bedca3f0ebe3c3de89ab1"/>
    <x v="11"/>
    <n v="753971.94761999999"/>
    <n v="642457.24672000005"/>
    <n v="2895230.3302800003"/>
    <n v="2292949.5201300001"/>
    <n v="485495.03865"/>
    <n v="350767.95348000003"/>
    <n v="1955532.9154000001"/>
    <n v="1438332.1519900002"/>
    <n v="35255452.915749952"/>
    <n v="34225193.414999902"/>
    <n v="145.54400000000001"/>
    <n v="139.161"/>
    <n v="0"/>
    <n v="0"/>
    <n v="415261.99582999997"/>
    <n v="325022.01997000002"/>
    <n v="615264.08282000001"/>
    <n v="560016.97646000003"/>
    <n v="0"/>
    <n v="0"/>
    <n v="0"/>
    <n v="0"/>
    <n v="0"/>
    <n v="0"/>
    <s v="Accidentes y Enfermedades Total"/>
    <s v="Totales"/>
    <s v="Accidentes y Enfermedades Total"/>
    <x v="18"/>
    <x v="1"/>
    <n v="4160869.2469200003"/>
    <n v="3594603.0314199999"/>
    <n v="299929338.30901009"/>
    <n v="286204877.29896003"/>
    <n v="288421232.45699012"/>
    <n v="276418493.85822004"/>
    <n v="62046993.437230021"/>
    <n v="55650266.202029996"/>
    <n v="35517726.305569991"/>
    <n v="30168381.219329994"/>
    <n v="753971.94761999999"/>
    <n v="642457.24672000005"/>
    <n v="1.2151627433531609"/>
    <n v="1.1544549389712797"/>
    <n v="111514.70089999994"/>
    <n v="17.357528686823432"/>
    <n v="100"/>
    <n v="100"/>
    <n v="18.120539312262999"/>
    <n v="17.872828824333514"/>
    <n v="0.25138319307836454"/>
    <n v="0.26141346848742614"/>
    <n v="0.22447459763200009"/>
    <n v="0.23242194751611944"/>
    <m/>
    <m/>
    <m/>
    <n v="0"/>
    <m/>
    <n v="0"/>
    <m/>
    <n v="0"/>
    <m/>
    <n v="38.40917730179185"/>
    <n v="64.39165809583784"/>
    <n v="54.597867059763125"/>
    <n v="1.3669091159527949"/>
    <n v="27.764265285265655"/>
    <n v="9.8652556408611147"/>
    <n v="67.493293924567979"/>
    <n v="58.037886998451583"/>
    <s v="Medianas"/>
    <n v="2025"/>
    <n v="1"/>
    <d v="2026-05-08T00:00:00"/>
    <n v="1.0458677359317625"/>
    <s v="28 Accidentes y Enfermedades Total"/>
    <n v="17.357528686823432"/>
    <n v="12.210678898388352"/>
    <n v="38.40917730179185"/>
    <n v="32.339083180994457"/>
    <n v="8.2121490176249885E-3"/>
    <n v="1.4766204928335798E-4"/>
    <m/>
    <m/>
    <m/>
    <m/>
    <n v="6.4905193830980083E-3"/>
    <n v="1.3327662061151814E-4"/>
    <x v="18"/>
    <x v="11"/>
  </r>
  <r>
    <n v="2026"/>
    <n v="3"/>
    <n v="38"/>
    <x v="33"/>
    <s v="Accidentes Personales"/>
    <n v="26"/>
    <s v="5f9c4ab08cac7457e9111a30e4664920607ea2c115a1433d7be98e97e64244ca"/>
    <s v="776dae374cac039d62ec9a353119108ad2c4887d941bedca3f0ebe3c3de89ab1"/>
    <x v="11"/>
    <n v="53474.57245"/>
    <n v="29042.855820000001"/>
    <n v="89920.449519999995"/>
    <n v="61583.169970000003"/>
    <n v="4158.0066100000004"/>
    <n v="3315.7449999999994"/>
    <n v="21082.055059999995"/>
    <n v="18895.534440000007"/>
    <n v="35255452.915749952"/>
    <n v="34225193.414999902"/>
    <n v="145.54400000000001"/>
    <n v="139.161"/>
    <n v="0"/>
    <n v="0"/>
    <n v="3894.9032599999996"/>
    <n v="2970.99233"/>
    <n v="37356.135170000001"/>
    <n v="23268.501499999998"/>
    <n v="0"/>
    <n v="0"/>
    <n v="0"/>
    <n v="0"/>
    <n v="0"/>
    <n v="0"/>
    <s v="Accidentes Personales"/>
    <s v="Accidentes y Enfermedades"/>
    <s v="Accidentes Personales"/>
    <x v="19"/>
    <x v="1"/>
    <n v="12322993.422950001"/>
    <n v="11775468.25543"/>
    <n v="299929338.30901009"/>
    <n v="286204877.29896003"/>
    <n v="288421232.45699012"/>
    <n v="276418493.85822004"/>
    <n v="1868441.4574600002"/>
    <n v="1845344.210459999"/>
    <n v="356127.37222000014"/>
    <n v="376409.51678000001"/>
    <n v="5176274.1059300005"/>
    <n v="4829703.6088900007"/>
    <n v="2.8619881150943041"/>
    <n v="1.5738449041309388"/>
    <n v="24431.716629999999"/>
    <n v="84.122982882335577"/>
    <n v="1.0330707253068168"/>
    <n v="0.60133826362638532"/>
    <n v="0.43394141840902417"/>
    <n v="0.24663864901174967"/>
    <n v="1.7829056921035986E-2"/>
    <n v="1.8540442392005318E-2"/>
    <n v="1.0147575434105131E-2"/>
    <n v="1.0506842510652198E-2"/>
    <m/>
    <m/>
    <m/>
    <n v="0"/>
    <m/>
    <n v="0"/>
    <m/>
    <n v="0"/>
    <m/>
    <n v="25.401881326820998"/>
    <n v="7.7756706028605196"/>
    <n v="11.416731951396644"/>
    <n v="1.1675616462952934"/>
    <n v="31.097721817410395"/>
    <n v="60.543794236169468"/>
    <n v="10.42640851971197"/>
    <n v="12.768301087201511"/>
    <s v="Medianas"/>
    <n v="2025"/>
    <n v="1"/>
    <d v="2026-05-08T00:00:00"/>
    <n v="1.0458677359317625"/>
    <s v="29 Accidentes Personales"/>
    <n v="84.122982882335577"/>
    <n v="76.048057088500371"/>
    <n v="25.401881326821002"/>
    <n v="19.902237174474639"/>
    <n v="2.5505401883471227E-4"/>
    <n v="8.190975970941047E-4"/>
    <m/>
    <m/>
    <m/>
    <m/>
    <n v="1.7431991190989786E-4"/>
    <n v="2.4769877822589239E-4"/>
    <x v="19"/>
    <x v="11"/>
  </r>
  <r>
    <n v="2026"/>
    <n v="3"/>
    <n v="22"/>
    <x v="29"/>
    <s v="AP Individual"/>
    <n v="16"/>
    <s v="b17ef6d19c7a5b1ee83b907c595526dcb1eb06db8227d650d5dda0a9f4ce8cd9"/>
    <s v="776dae374cac039d62ec9a353119108ad2c4887d941bedca3f0ebe3c3de89ab1"/>
    <x v="11"/>
    <n v="13507.286779999999"/>
    <n v="13175.564470000001"/>
    <n v="31179.780429999999"/>
    <n v="28750.21587"/>
    <n v="-1306.4563799999999"/>
    <n v="-1768.3255000000004"/>
    <n v="1649.5024600000004"/>
    <n v="1169.4112899999996"/>
    <n v="35255452.915749952"/>
    <n v="34225193.414999902"/>
    <n v="145.54400000000001"/>
    <n v="139.161"/>
    <n v="0"/>
    <n v="0"/>
    <n v="-1309.1402499999999"/>
    <n v="-1773.5900300000001"/>
    <n v="11289.36125"/>
    <n v="10878.533160000001"/>
    <n v="0"/>
    <n v="0"/>
    <n v="0"/>
    <n v="0"/>
    <n v="0"/>
    <n v="0"/>
    <s v="AP Individual"/>
    <s v="Accidentes y Enfermedades"/>
    <s v="Accidentes Personales"/>
    <x v="20"/>
    <x v="1"/>
    <n v="9423494.2927800007"/>
    <n v="9409393.7623899989"/>
    <n v="299929338.30901009"/>
    <n v="286204877.29896003"/>
    <n v="288421232.45699012"/>
    <n v="276418493.85822004"/>
    <n v="934068.18382999999"/>
    <n v="999040.19241000025"/>
    <n v="84015.655269999988"/>
    <n v="109316.45723999999"/>
    <n v="2418197.6523800003"/>
    <n v="1979754.9339700001"/>
    <n v="1.446070748777192"/>
    <n v="1.318822262617521"/>
    <n v="331.72230999999738"/>
    <n v="2.5177085259254772"/>
    <n v="0.55856835220669698"/>
    <n v="0.66551492025222825"/>
    <n v="0.14333628652323668"/>
    <n v="0.14002564673893922"/>
    <n v="4.5034896739857304E-3"/>
    <n v="4.6831804527477806E-3"/>
    <n v="4.6035429564805245E-3"/>
    <n v="4.766527841931583E-3"/>
    <m/>
    <m/>
    <m/>
    <n v="0"/>
    <m/>
    <n v="0"/>
    <m/>
    <n v="0"/>
    <m/>
    <n v="-26.119010329263503"/>
    <n v="-9.6722339673312252"/>
    <n v="-13.421250406586946"/>
    <n v="-1.5550154025478446"/>
    <n v="-26.186986402940036"/>
    <n v="3.7765026217928099"/>
    <n v="-11.596229591820352"/>
    <n v="-16.303576998059174"/>
    <s v="Medianas"/>
    <n v="2025"/>
    <n v="1"/>
    <d v="2026-05-08T00:00:00"/>
    <n v="1.0458677359317625"/>
    <s v="30 AP Individual"/>
    <n v="2.5177085259254772"/>
    <n v="-1.9783238321310741"/>
    <n v="-26.119010329263499"/>
    <n v="-29.359146350455106"/>
    <n v="8.8439596860407396E-5"/>
    <n v="2.0911206104690287E-4"/>
    <m/>
    <m/>
    <m/>
    <m/>
    <n v="8.1381570651371059E-5"/>
    <n v="1.7392921603755974E-4"/>
    <x v="20"/>
    <x v="11"/>
  </r>
  <r>
    <n v="2026"/>
    <n v="3"/>
    <n v="22"/>
    <x v="29"/>
    <s v="AP Gpo y Col"/>
    <n v="16"/>
    <s v="b17ef6d19c7a5b1ee83b907c595526dcb1eb06db8227d650d5dda0a9f4ce8cd9"/>
    <s v="776dae374cac039d62ec9a353119108ad2c4887d941bedca3f0ebe3c3de89ab1"/>
    <x v="11"/>
    <n v="23878.219659999999"/>
    <n v="24061.016920000002"/>
    <n v="63550.211909999998"/>
    <n v="66763.214840000001"/>
    <n v="6174.5694099999992"/>
    <n v="7091.6610499999997"/>
    <n v="30967.86076"/>
    <n v="32105.026349999996"/>
    <n v="35255452.915749952"/>
    <n v="34225193.414999902"/>
    <n v="145.54400000000001"/>
    <n v="139.161"/>
    <n v="0"/>
    <n v="0"/>
    <n v="6174.5694100000001"/>
    <n v="7091.6610499999997"/>
    <n v="15396.432500000001"/>
    <n v="15822.607470000001"/>
    <n v="0"/>
    <n v="0"/>
    <n v="0"/>
    <n v="0"/>
    <n v="0"/>
    <n v="0"/>
    <s v="AP Gpo y Col"/>
    <s v="Accidentes y Enfermedades"/>
    <s v="Accidentes Personales"/>
    <x v="21"/>
    <x v="1"/>
    <n v="9423494.2927800007"/>
    <n v="9409393.7623899989"/>
    <n v="299929338.30901009"/>
    <n v="286204877.29896003"/>
    <n v="288421232.45699012"/>
    <n v="276418493.85822004"/>
    <n v="934373.2736299996"/>
    <n v="846304.01804999996"/>
    <n v="272111.73791999999"/>
    <n v="267093.05953999993"/>
    <n v="2418197.6523800003"/>
    <n v="1979754.9339700001"/>
    <n v="2.5555332471394596"/>
    <n v="2.8430701505399765"/>
    <n v="-182.79726000000301"/>
    <n v="-0.75972374986386093"/>
    <n v="0.9874387081841286"/>
    <n v="1.2153532999031591"/>
    <n v="0.25339029152163628"/>
    <n v="0.25571272206901957"/>
    <n v="7.9612817454352645E-3"/>
    <n v="8.2789396108557158E-3"/>
    <n v="8.4069206461728704E-3"/>
    <n v="8.704561183356033E-3"/>
    <m/>
    <m/>
    <m/>
    <n v="0"/>
    <m/>
    <n v="0"/>
    <m/>
    <n v="0"/>
    <m/>
    <n v="-12.931972263395197"/>
    <n v="25.858583671308764"/>
    <n v="29.473654723650807"/>
    <n v="2.2691301217646496"/>
    <n v="-12.931972263395187"/>
    <n v="-2.6934559983747053"/>
    <n v="40.103896860522717"/>
    <n v="44.819800171659061"/>
    <s v="Medianas"/>
    <n v="2025"/>
    <n v="1"/>
    <d v="2026-05-08T00:00:00"/>
    <n v="1.0458677359317625"/>
    <s v="31 AP Gpo y Col"/>
    <n v="-0.75972374986386093"/>
    <n v="-5.1120205350602292"/>
    <n v="-12.931972263395197"/>
    <n v="-16.750441049760475"/>
    <n v="1.8025640476628142E-4"/>
    <n v="6.5307501772351507E-4"/>
    <m/>
    <m/>
    <m/>
    <m/>
    <n v="1.8898276485929304E-4"/>
    <n v="8.0830478808914053E-4"/>
    <x v="21"/>
    <x v="11"/>
  </r>
  <r>
    <n v="2026"/>
    <n v="3"/>
    <n v="3"/>
    <x v="19"/>
    <s v="Gastos Medicos"/>
    <n v="3"/>
    <s v="4e07408562bedb8b60ce05c1decfe3ad16b72230967de01f640b7e4729b49fce"/>
    <s v="776dae374cac039d62ec9a353119108ad2c4887d941bedca3f0ebe3c3de89ab1"/>
    <x v="11"/>
    <n v="721646.55608000001"/>
    <n v="642155.36180999991"/>
    <n v="3614775.8899499997"/>
    <n v="3274782.8002300002"/>
    <n v="708780.58139999979"/>
    <n v="681017.85159999994"/>
    <n v="3032945.2582400008"/>
    <n v="2463243.3989799987"/>
    <n v="35255452.915749952"/>
    <n v="34225193.414999902"/>
    <n v="145.54400000000001"/>
    <n v="139.161"/>
    <n v="476.30657000000002"/>
    <n v="826.72196999999994"/>
    <n v="692780.45796999999"/>
    <n v="670554.98466999992"/>
    <n v="878733.62221000006"/>
    <n v="804216.30963000003"/>
    <n v="0"/>
    <n v="0"/>
    <n v="0"/>
    <n v="0"/>
    <n v="0"/>
    <n v="0"/>
    <s v="Gastos Medicos"/>
    <s v="Accidentes y Enfermedades"/>
    <s v="Gastos Medicos"/>
    <x v="22"/>
    <x v="1"/>
    <n v="7955018.5177499996"/>
    <n v="7215896.8496199995"/>
    <n v="299929338.30901009"/>
    <n v="286204877.29896003"/>
    <n v="288421232.45699012"/>
    <n v="276418493.85822004"/>
    <n v="58270019.802700005"/>
    <n v="52140391.075669996"/>
    <n v="34338123.082540013"/>
    <n v="28893520.681470007"/>
    <n v="721819.60048999998"/>
    <n v="642155.36180999991"/>
    <n v="1.23845256707217"/>
    <n v="1.2315890781832772"/>
    <n v="79491.194270000095"/>
    <n v="12.378810331185841"/>
    <n v="99.976026640190639"/>
    <n v="100"/>
    <n v="9.0715886389175981"/>
    <n v="8.8991760164062885"/>
    <n v="0.24060552400395879"/>
    <n v="0.25020576672960904"/>
    <n v="0.22436911902770476"/>
    <n v="0.23231273452324533"/>
    <m/>
    <m/>
    <m/>
    <n v="0"/>
    <m/>
    <n v="0"/>
    <m/>
    <n v="0"/>
    <m/>
    <n v="4.0766522837504704"/>
    <n v="98.217136273761426"/>
    <n v="106.05188278432512"/>
    <n v="2.0641215004567188"/>
    <n v="3.3144893123026931"/>
    <n v="9.2658295644717281"/>
    <n v="78.83850582929432"/>
    <n v="83.379928588927228"/>
    <s v="Medianas"/>
    <n v="2025"/>
    <n v="1"/>
    <d v="2026-05-08T00:00:00"/>
    <n v="1.0458677359317625"/>
    <s v="32 Gastos Medicos"/>
    <n v="12.378810331185841"/>
    <n v="7.4503079790177011"/>
    <n v="4.0766522837504811"/>
    <n v="-0.48774935099351852"/>
    <n v="1.025309729700038E-2"/>
    <n v="1.5337647608876478E-4"/>
    <m/>
    <m/>
    <m/>
    <m/>
    <n v="9.2697379744861204E-3"/>
    <n v="1.5168116575003344E-4"/>
    <x v="22"/>
    <x v="11"/>
  </r>
  <r>
    <n v="2026"/>
    <n v="3"/>
    <n v="1"/>
    <x v="23"/>
    <s v="GMM. Individual"/>
    <n v="30"/>
    <s v="624b60c58c9d8bfb6ff1886c2fd605d2adeb6ea4da576068201b6c6958ce93f4"/>
    <s v="776dae374cac039d62ec9a353119108ad2c4887d941bedca3f0ebe3c3de89ab1"/>
    <x v="11"/>
    <n v="176261.65234"/>
    <n v="179656.59603000002"/>
    <n v="1077053.0612400002"/>
    <n v="1057790.17741"/>
    <n v="238182.03914999994"/>
    <n v="156329.35897999999"/>
    <n v="935140.71730999986"/>
    <n v="790780.18489000027"/>
    <n v="35255452.915749952"/>
    <n v="34225193.414999902"/>
    <n v="145.54400000000001"/>
    <n v="139.161"/>
    <n v="0"/>
    <n v="0"/>
    <n v="227684.22368"/>
    <n v="154464.84297"/>
    <n v="263793.33934000001"/>
    <n v="294378.80549"/>
    <n v="0"/>
    <n v="0"/>
    <n v="0"/>
    <n v="0"/>
    <n v="0"/>
    <n v="0"/>
    <s v="GMM. Individual"/>
    <s v="Accidentes y Enfermedades"/>
    <s v="Gastos Medicos"/>
    <x v="23"/>
    <x v="1"/>
    <n v="20562971.173730001"/>
    <n v="22498819.590630002"/>
    <n v="299929338.30901009"/>
    <n v="286204877.29896003"/>
    <n v="288421232.45699012"/>
    <n v="276418493.85822004"/>
    <n v="24720621.761749998"/>
    <n v="21907998.164389998"/>
    <n v="16007111.755169999"/>
    <n v="14079798.808590002"/>
    <n v="1982053.5571700002"/>
    <n v="1724817.1569999999"/>
    <n v="0.71301464032238915"/>
    <n v="0.82005026055744312"/>
    <n v="-3394.9436900000146"/>
    <n v="-1.8896849684456374"/>
    <n v="8.8928804018630299"/>
    <n v="10.415979183699644"/>
    <n v="0.85717988344593488"/>
    <n v="0.79851565237147337"/>
    <n v="5.876772620303046E-2"/>
    <n v="6.1112578584617362E-2"/>
    <n v="6.2772024615896663E-2"/>
    <n v="6.4994419701219081E-2"/>
    <m/>
    <m/>
    <m/>
    <n v="0"/>
    <m/>
    <n v="0"/>
    <m/>
    <n v="0"/>
    <m/>
    <n v="52.359122242976632"/>
    <n v="135.1298118382316"/>
    <n v="87.015652324780362"/>
    <n v="1.4879763619634354"/>
    <n v="47.401971414440624"/>
    <n v="-10.389832956584566"/>
    <n v="86.31158931065373"/>
    <n v="52.471455175888039"/>
    <s v="Medianas"/>
    <n v="2025"/>
    <n v="1"/>
    <d v="2026-05-08T00:00:00"/>
    <n v="1.0458677359317625"/>
    <s v="33 GMM. Individual"/>
    <n v="-1.8896849684456374"/>
    <n v="-6.1924260010296752"/>
    <n v="52.359122242976618"/>
    <n v="45.677237196001677"/>
    <n v="3.0549970916948273E-3"/>
    <n v="5.0838987731406597E-5"/>
    <m/>
    <m/>
    <m/>
    <m/>
    <n v="2.9942253806534026E-3"/>
    <n v="6.7248242984033031E-5"/>
    <x v="23"/>
    <x v="11"/>
  </r>
  <r>
    <n v="2026"/>
    <n v="3"/>
    <n v="701"/>
    <x v="8"/>
    <s v="GMM. Gpo y Col"/>
    <n v="243"/>
    <s v="72440a20f54075ac43f51a2cf0dbb2a14366b38a5c01b110ae174abc1cb44238"/>
    <s v="776dae374cac039d62ec9a353119108ad2c4887d941bedca3f0ebe3c3de89ab1"/>
    <x v="11"/>
    <n v="412853.52944000001"/>
    <n v="268151.15974000003"/>
    <n v="1148511.7692400001"/>
    <n v="690536.82924000011"/>
    <n v="206392.1661"/>
    <n v="111984.72563"/>
    <n v="799486.48401000001"/>
    <n v="426593.95753000001"/>
    <n v="35255452.915749952"/>
    <n v="34225193.414999902"/>
    <n v="145.54400000000001"/>
    <n v="139.161"/>
    <n v="0"/>
    <n v="0"/>
    <n v="198814.61766999998"/>
    <n v="106510.28762"/>
    <n v="287820.03857999999"/>
    <n v="192724.56469"/>
    <n v="0"/>
    <n v="0"/>
    <n v="0"/>
    <n v="0"/>
    <n v="0"/>
    <n v="0"/>
    <s v="GMM. Gpo y Col"/>
    <s v="Accidentes y Enfermedades"/>
    <s v="Gastos Medicos"/>
    <x v="24"/>
    <x v="1"/>
    <n v="1409908.9307800001"/>
    <n v="964070.11442999996"/>
    <n v="299929338.30901009"/>
    <n v="286204877.29896003"/>
    <n v="288421232.45699012"/>
    <n v="276418493.85822004"/>
    <n v="33549398.04095"/>
    <n v="30232392.911280002"/>
    <n v="18331408.022360004"/>
    <n v="14814107.762880005"/>
    <n v="1409908.9307800001"/>
    <n v="964070.11442999996"/>
    <n v="1.2305840150576648"/>
    <n v="0.88696637585690474"/>
    <n v="144702.36969999998"/>
    <n v="53.96298484791329"/>
    <n v="29.282283445895914"/>
    <n v="27.814487320618024"/>
    <n v="29.282283445895914"/>
    <n v="27.814487320618024"/>
    <n v="0.13765026514833531"/>
    <n v="0.14314255782176696"/>
    <n v="9.3692030083714586E-2"/>
    <n v="9.7009124099178223E-2"/>
    <m/>
    <m/>
    <m/>
    <n v="0"/>
    <m/>
    <n v="0"/>
    <m/>
    <n v="0"/>
    <m/>
    <n v="84.303854779199327"/>
    <n v="49.991619638071896"/>
    <n v="41.761790528364912"/>
    <n v="1.1258936893895446"/>
    <n v="86.662361085078416"/>
    <n v="49.34268449014909"/>
    <n v="69.076016614715016"/>
    <n v="55.265548422082681"/>
    <s v="Medianas"/>
    <n v="2025"/>
    <n v="1"/>
    <d v="2026-05-08T00:00:00"/>
    <n v="1.0458677359317625"/>
    <s v="34 GMM. Gpo y Col"/>
    <n v="53.96298484791329"/>
    <n v="47.21076055639849"/>
    <n v="84.303854779199312"/>
    <n v="76.22099663969766"/>
    <n v="3.2576854762995148E-3"/>
    <n v="1.5143370181154432E-4"/>
    <m/>
    <m/>
    <m/>
    <m/>
    <n v="1.9546626018487985E-3"/>
    <n v="7.8670935190073212E-5"/>
    <x v="24"/>
    <x v="11"/>
  </r>
  <r>
    <n v="2026"/>
    <n v="3"/>
    <n v="41"/>
    <x v="11"/>
    <s v="Daños"/>
    <n v="29"/>
    <s v="35135aaa6cc23891b40cb3f378c53a17a1127210ce60e125ccf03efcfdaec458"/>
    <s v="776dae374cac039d62ec9a353119108ad2c4887d941bedca3f0ebe3c3de89ab1"/>
    <x v="11"/>
    <n v="3682777.3571199998"/>
    <n v="3722252.2877600002"/>
    <n v="19375911.41367"/>
    <n v="17979171.423090003"/>
    <n v="1911876.9686999996"/>
    <n v="-4470572.3937999997"/>
    <n v="9508780.696000006"/>
    <n v="6411091.8549199989"/>
    <n v="35255452.915749952"/>
    <n v="34225193.414999902"/>
    <n v="145.54400000000001"/>
    <n v="139.161"/>
    <n v="36921.756659999999"/>
    <n v="34163.472229999992"/>
    <n v="854007.41492000001"/>
    <n v="756188.26851999993"/>
    <n v="1534647.4443699999"/>
    <n v="1429887.4725500001"/>
    <n v="0"/>
    <n v="0"/>
    <n v="0"/>
    <n v="0"/>
    <n v="0"/>
    <n v="0"/>
    <s v="Daños"/>
    <s v="Totales"/>
    <s v="Daños Total"/>
    <x v="28"/>
    <x v="1"/>
    <n v="8810777.3005300015"/>
    <n v="7965231.1104300003"/>
    <n v="299929338.30901009"/>
    <n v="286204877.29896003"/>
    <n v="288421232.45699012"/>
    <n v="276418493.85822004"/>
    <n v="105175449.15441999"/>
    <n v="104220262.77622002"/>
    <n v="43859178.209959999"/>
    <n v="37967067.789159983"/>
    <n v="3682777.3571199998"/>
    <n v="3722252.2877600002"/>
    <n v="3.5015561014746863"/>
    <n v="3.5715245659592672"/>
    <n v="-39474.930640000384"/>
    <n v="-1.0605119585743061"/>
    <n v="100"/>
    <n v="100"/>
    <n v="41.79855229002856"/>
    <n v="46.731252818087484"/>
    <n v="1.2278816663562675"/>
    <n v="1.2768745649366096"/>
    <n v="1.3005551557641206"/>
    <n v="1.3466003073112791"/>
    <m/>
    <m/>
    <m/>
    <n v="0"/>
    <m/>
    <n v="0"/>
    <m/>
    <n v="0"/>
    <m/>
    <n v="-142.76582057705812"/>
    <n v="51.913998140662045"/>
    <n v="-120.10395986593183"/>
    <n v="4.3591262917594538"/>
    <n v="12.935819090588407"/>
    <n v="7.3264486773336968"/>
    <n v="55.648443429336645"/>
    <n v="52.884460003796399"/>
    <s v="Medianas"/>
    <n v="2025"/>
    <n v="1"/>
    <d v="2026-05-08T00:00:00"/>
    <n v="1.0458677359317625"/>
    <s v="38 Daños Total"/>
    <n v="-1.0605119585743061"/>
    <n v="-5.3996173299288115"/>
    <n v="-142.76582057705809"/>
    <n v="-140.89027618674751"/>
    <n v="5.4958622883026539E-2"/>
    <n v="1.2260895131774605E-3"/>
    <m/>
    <m/>
    <m/>
    <m/>
    <n v="5.0892599069076505E-2"/>
    <n v="1.2755787725250531E-3"/>
    <x v="28"/>
    <x v="11"/>
  </r>
  <r>
    <n v="2026"/>
    <n v="3"/>
    <n v="41"/>
    <x v="11"/>
    <s v="Automoviles"/>
    <n v="29"/>
    <s v="35135aaa6cc23891b40cb3f378c53a17a1127210ce60e125ccf03efcfdaec458"/>
    <s v="776dae374cac039d62ec9a353119108ad2c4887d941bedca3f0ebe3c3de89ab1"/>
    <x v="11"/>
    <n v="1130122.43374"/>
    <n v="1058055.7373200001"/>
    <n v="4152706.0019399999"/>
    <n v="3580868.4612600002"/>
    <n v="668860.02330999984"/>
    <n v="583738.39843999967"/>
    <n v="2676997.1724799983"/>
    <n v="2376878.3667300004"/>
    <n v="35255452.915749952"/>
    <n v="34225193.414999902"/>
    <n v="145.54400000000001"/>
    <n v="139.161"/>
    <n v="-42.158109999999851"/>
    <n v="438.95724999999993"/>
    <n v="671410.19706999999"/>
    <n v="576431.29"/>
    <n v="1012145.6302"/>
    <n v="964733.91928999999"/>
    <n v="0"/>
    <n v="0"/>
    <n v="0"/>
    <n v="0"/>
    <n v="0"/>
    <n v="0"/>
    <s v="Automoviles"/>
    <s v="Totales"/>
    <s v="Automoviles Total"/>
    <x v="29"/>
    <x v="1"/>
    <n v="8810777.3005300015"/>
    <n v="7965231.1104300003"/>
    <n v="299929338.30901009"/>
    <n v="286204877.29896003"/>
    <n v="288421232.45699012"/>
    <n v="276418493.85822004"/>
    <n v="60758952.16269999"/>
    <n v="56224792.599020004"/>
    <n v="32544347.684180006"/>
    <n v="28276347.340569999"/>
    <n v="1130122.43374"/>
    <n v="1058055.7373200001"/>
    <n v="1.8600097492033181"/>
    <n v="1.8818312854718151"/>
    <n v="72066.696419999935"/>
    <n v="6.8112381869920302"/>
    <n v="100"/>
    <n v="100"/>
    <n v="12.826591743182735"/>
    <n v="13.283427971531655"/>
    <n v="0.37679622810878932"/>
    <n v="0.39183052652287853"/>
    <n v="0.36968473329502016"/>
    <n v="0.38277313596198653"/>
    <m/>
    <m/>
    <m/>
    <n v="0"/>
    <m/>
    <n v="0"/>
    <m/>
    <n v="0"/>
    <m/>
    <n v="14.58215274127619"/>
    <n v="59.184739930919747"/>
    <n v="55.170855168611297"/>
    <n v="2.0552263938451483"/>
    <n v="16.477056106721744"/>
    <n v="4.9144857418191412"/>
    <n v="66.335335255790156"/>
    <n v="59.750287460010433"/>
    <s v="Medianas"/>
    <n v="2025"/>
    <n v="1"/>
    <d v="2026-05-08T00:00:00"/>
    <n v="1.0458677359317625"/>
    <s v="39 Automoviles Total"/>
    <n v="6.8112381869920302"/>
    <n v="2.1269081332105673"/>
    <n v="14.582152741276197"/>
    <n v="9.5570202662338257"/>
    <n v="1.1778904136797597E-2"/>
    <n v="3.4596362671313903E-4"/>
    <m/>
    <m/>
    <m/>
    <m/>
    <n v="1.0136156924560063E-2"/>
    <n v="3.5412889869805038E-4"/>
    <x v="29"/>
    <x v="11"/>
  </r>
  <r>
    <n v="2026"/>
    <n v="3"/>
    <n v="41"/>
    <x v="11"/>
    <s v="Automoviles Residentes"/>
    <n v="29"/>
    <s v="35135aaa6cc23891b40cb3f378c53a17a1127210ce60e125ccf03efcfdaec458"/>
    <s v="776dae374cac039d62ec9a353119108ad2c4887d941bedca3f0ebe3c3de89ab1"/>
    <x v="11"/>
    <n v="813755.52121000004"/>
    <n v="775604.37673000002"/>
    <n v="3014607.6372099998"/>
    <n v="2752751.7033599997"/>
    <n v="513108.94796000008"/>
    <n v="450297.0031100004"/>
    <n v="2117513.9609400001"/>
    <n v="1897495.4622"/>
    <n v="35255452.915749952"/>
    <n v="34225193.414999902"/>
    <n v="145.54400000000001"/>
    <n v="139.161"/>
    <n v="3118.5191400000003"/>
    <n v="1260.31305"/>
    <n v="514532.47197000001"/>
    <n v="443019.65898000001"/>
    <n v="741047.23146000004"/>
    <n v="740551.62190000003"/>
    <n v="0"/>
    <n v="0"/>
    <n v="0"/>
    <n v="0"/>
    <n v="0"/>
    <n v="0"/>
    <s v="Automoviles Residentes"/>
    <s v="Automóviles"/>
    <s v="Automóviles"/>
    <x v="30"/>
    <x v="1"/>
    <n v="8810777.3005300015"/>
    <n v="7965231.1104300003"/>
    <n v="299929338.30901009"/>
    <n v="286204877.29896003"/>
    <n v="288421232.45699012"/>
    <n v="276418493.85822004"/>
    <n v="37930526.874799997"/>
    <n v="33933542.557379998"/>
    <n v="20392182.848360002"/>
    <n v="17354647.463510003"/>
    <n v="1130122.43374"/>
    <n v="1058055.7373200001"/>
    <n v="2.1453841753794274"/>
    <n v="2.285656958504966"/>
    <n v="38151.144480000017"/>
    <n v="4.9188923663437523"/>
    <n v="72.005961205192349"/>
    <n v="73.304680403186069"/>
    <n v="9.2359106745445665"/>
    <n v="9.7373744211187017"/>
    <n v="0.27131574583464291"/>
    <n v="0.2821413369181649"/>
    <n v="0.27099621224128534"/>
    <n v="0.28059062398618717"/>
    <m/>
    <m/>
    <m/>
    <n v="0"/>
    <m/>
    <n v="0"/>
    <m/>
    <n v="0"/>
    <m/>
    <n v="13.949003527935023"/>
    <n v="63.054435218705663"/>
    <n v="58.057563446003577"/>
    <n v="2.5162041345724093"/>
    <n v="16.142130837861622"/>
    <n v="6.6924377091837073E-2"/>
    <n v="69.433154882216613"/>
    <n v="59.822927379912336"/>
    <s v="Medianas"/>
    <n v="2025"/>
    <n v="1"/>
    <d v="2026-05-08T00:00:00"/>
    <n v="1.0458677359317625"/>
    <s v="41 Automoviles Residentes"/>
    <n v="4.9188923663437523"/>
    <n v="0.31755332128264729"/>
    <n v="13.949003527935034"/>
    <n v="8.951638541959591"/>
    <n v="8.5507556644188222E-3"/>
    <n v="4.6026732599684659E-4"/>
    <m/>
    <m/>
    <m/>
    <m/>
    <n v="7.7920547882367568E-3"/>
    <n v="5.2242277319621716E-4"/>
    <x v="30"/>
    <x v="11"/>
  </r>
  <r>
    <n v="2026"/>
    <n v="3"/>
    <n v="8"/>
    <x v="40"/>
    <s v="Camiones"/>
    <n v="8"/>
    <s v="2c624232cdd221771294dfbb310aca000a0df6ac8b66b696d90ef06fdefb64a3"/>
    <s v="776dae374cac039d62ec9a353119108ad2c4887d941bedca3f0ebe3c3de89ab1"/>
    <x v="11"/>
    <n v="483119.35717000003"/>
    <n v="424694.02135"/>
    <n v="951814.41985000006"/>
    <n v="850049.14513999992"/>
    <n v="128154.63107999993"/>
    <n v="112511.93049999997"/>
    <n v="571735.03962000005"/>
    <n v="374334.97620000015"/>
    <n v="35255452.915749952"/>
    <n v="34225193.414999902"/>
    <n v="145.54400000000001"/>
    <n v="139.161"/>
    <n v="0"/>
    <n v="0"/>
    <n v="128584.80373999999"/>
    <n v="112310.76246"/>
    <n v="303433.55215"/>
    <n v="267027.20399000001"/>
    <n v="0"/>
    <n v="0"/>
    <n v="0"/>
    <n v="0"/>
    <n v="0"/>
    <n v="0"/>
    <s v="Camiones"/>
    <s v="Automóviles"/>
    <s v="Automóviles"/>
    <x v="31"/>
    <x v="1"/>
    <n v="1281917.5166500001"/>
    <n v="1201622.1432"/>
    <n v="299929338.30901009"/>
    <n v="286204877.29896003"/>
    <n v="288421232.45699012"/>
    <n v="276418493.85822004"/>
    <n v="20449043.115749996"/>
    <n v="19016630.142860003"/>
    <n v="11014921.149049997"/>
    <n v="9861427.71428"/>
    <n v="855396.77020999999"/>
    <n v="752192.06028999994"/>
    <n v="2.3625523914999138"/>
    <n v="2.2332769694711443"/>
    <n v="58425.335820000037"/>
    <n v="13.757042219308847"/>
    <n v="56.478978410380741"/>
    <n v="56.460848734067149"/>
    <n v="37.687242033521983"/>
    <n v="35.343391743681707"/>
    <n v="0.16107772580495397"/>
    <n v="0.16750478217377551"/>
    <n v="0.14838811461147075"/>
    <n v="0.15364168128628655"/>
    <m/>
    <m/>
    <m/>
    <n v="0"/>
    <m/>
    <n v="0"/>
    <m/>
    <n v="0"/>
    <m/>
    <n v="13.903148324345892"/>
    <n v="26.526494783959748"/>
    <n v="26.49246865834175"/>
    <n v="1.1634638990679735"/>
    <n v="14.490188583481544"/>
    <n v="13.633947259307488"/>
    <n v="42.37659376456665"/>
    <n v="42.059670618505955"/>
    <s v="Medianas"/>
    <n v="2025"/>
    <n v="1"/>
    <d v="2026-05-08T00:00:00"/>
    <n v="1.0458677359317625"/>
    <s v="42 Camiones"/>
    <n v="13.757042219308847"/>
    <n v="8.7680959179439739"/>
    <n v="13.903148324345892"/>
    <n v="8.9077943712162568"/>
    <n v="2.6997651175395578E-3"/>
    <n v="5.5816538025819614E-4"/>
    <m/>
    <m/>
    <m/>
    <m/>
    <n v="2.4061848744076396E-3"/>
    <n v="4.9875260223702185E-4"/>
    <x v="31"/>
    <x v="11"/>
  </r>
  <r>
    <n v="2026"/>
    <n v="3"/>
    <n v="12"/>
    <x v="42"/>
    <s v="Automoviles Turistas"/>
    <n v="12"/>
    <s v="6b51d431df5d7f141cbececcf79edf3dd861c3b4069f0b11661a3eefacbba918"/>
    <s v="776dae374cac039d62ec9a353119108ad2c4887d941bedca3f0ebe3c3de89ab1"/>
    <x v="11"/>
    <n v="2169.7531400000003"/>
    <n v="1655.0247400000001"/>
    <n v="112249.49325"/>
    <n v="122425.15834000001"/>
    <n v="7592.6635599999991"/>
    <n v="9609.4206900000027"/>
    <n v="14210.534449999999"/>
    <n v="30939.610659999995"/>
    <n v="35255452.915749952"/>
    <n v="34225193.414999902"/>
    <n v="145.54400000000001"/>
    <n v="139.161"/>
    <n v="0"/>
    <n v="0"/>
    <n v="6154.8058499999997"/>
    <n v="9414.46018"/>
    <n v="14861.3807"/>
    <n v="20001.016920000002"/>
    <n v="0"/>
    <n v="0"/>
    <n v="0"/>
    <n v="0"/>
    <n v="0"/>
    <n v="0"/>
    <s v="Automoviles Turistas"/>
    <s v="Automóviles"/>
    <s v="Automóviles"/>
    <x v="32"/>
    <x v="1"/>
    <n v="1766415.15328"/>
    <n v="2698569.0604299996"/>
    <n v="299929338.30901009"/>
    <n v="286204877.29896003"/>
    <n v="288421232.45699012"/>
    <n v="276418493.85822004"/>
    <n v="664166.66367999988"/>
    <n v="632124.19282999996"/>
    <n v="297526.76684"/>
    <n v="352424.85213000001"/>
    <n v="141656.79754"/>
    <n v="145904.62529"/>
    <n v="0.32668805266104151"/>
    <n v="0.2618195536213393"/>
    <n v="514.72840000000019"/>
    <n v="31.100948980375986"/>
    <n v="1.5316971565641397"/>
    <n v="1.1343195849415146"/>
    <n v="0.12283370282297765"/>
    <n v="6.1329715969406493E-2"/>
    <n v="7.2342144060763905E-4"/>
    <n v="7.5228620359063113E-4"/>
    <n v="5.7826573593685357E-4"/>
    <n v="5.987387880236739E-4"/>
    <m/>
    <m/>
    <m/>
    <n v="0"/>
    <m/>
    <n v="0"/>
    <m/>
    <n v="0"/>
    <m/>
    <n v="-20.987291482604487"/>
    <n v="349.93213836298435"/>
    <n v="580.62096944846894"/>
    <n v="2.5519262151237241"/>
    <n v="-34.623911171505959"/>
    <n v="-25.696874516718328"/>
    <n v="41.414764712944873"/>
    <n v="47.069907583479001"/>
    <s v="Medianas"/>
    <n v="2025"/>
    <n v="1"/>
    <d v="2026-05-08T00:00:00"/>
    <n v="1.0458677359317625"/>
    <s v="43 Automoviles Turistas"/>
    <n v="31.100948980375986"/>
    <n v="25.35136564240436"/>
    <n v="-20.987291482604483"/>
    <n v="-24.452484953077583"/>
    <n v="3.1838902628266585E-4"/>
    <n v="1.0672508375146344E-5"/>
    <m/>
    <m/>
    <m/>
    <m/>
    <n v="3.4654180399905284E-4"/>
    <n v="6.8549478658477365E-6"/>
    <x v="32"/>
    <x v="11"/>
  </r>
  <r>
    <n v="2026"/>
    <n v="3"/>
    <n v="48"/>
    <x v="14"/>
    <s v="Otros Automoviles y Obligatorios"/>
    <n v="36"/>
    <s v="76a50887d8f1c2e9301755428990ad81479ee21c25b43215cf524541e0503269"/>
    <s v="776dae374cac039d62ec9a353119108ad2c4887d941bedca3f0ebe3c3de89ab1"/>
    <x v="11"/>
    <n v="9327.8721100000002"/>
    <n v="7621.4962000000005"/>
    <n v="28610.339019999999"/>
    <n v="22481.565180000005"/>
    <n v="0"/>
    <n v="0"/>
    <n v="0"/>
    <n v="0"/>
    <n v="35255452.915749952"/>
    <n v="34225193.414999902"/>
    <n v="145.54400000000001"/>
    <n v="139.161"/>
    <n v="0"/>
    <n v="0"/>
    <n v="0"/>
    <n v="0"/>
    <n v="9327.8721100000002"/>
    <n v="7621.4962000000005"/>
    <n v="0"/>
    <n v="0"/>
    <n v="0"/>
    <n v="0"/>
    <n v="0"/>
    <n v="0"/>
    <s v="Otros Automoviles y Obligatorios"/>
    <s v="Automóviles"/>
    <s v="Automóviles"/>
    <x v="33"/>
    <x v="1"/>
    <n v="19464505.3893"/>
    <n v="18106734.740540002"/>
    <n v="299929338.30901009"/>
    <n v="286204877.29896003"/>
    <n v="288421232.45699012"/>
    <n v="276418493.85822004"/>
    <n v="1715215.5084700002"/>
    <n v="2642495.7059500003"/>
    <n v="839716.91993000079"/>
    <n v="707847.31065"/>
    <n v="4223764.3416900001"/>
    <n v="3967197.5553800003"/>
    <n v="0.54383091010648632"/>
    <n v="0.28842038164296679"/>
    <n v="1706.3759099999997"/>
    <n v="22.388988529575073"/>
    <n v="0.22084262651518477"/>
    <n v="0.19211284776237897"/>
    <n v="4.7922471819539299E-2"/>
    <n v="4.2092051986247311E-2"/>
    <n v="3.1100232350026774E-3"/>
    <n v="3.234114226105385E-3"/>
    <n v="2.66295119493678E-3"/>
    <n v="2.7572309267806087E-3"/>
    <m/>
    <m/>
    <m/>
    <n v="0"/>
    <m/>
    <n v="0"/>
    <m/>
    <n v="0"/>
    <m/>
    <m/>
    <m/>
    <m/>
    <m/>
    <m/>
    <n v="22.388988529575073"/>
    <m/>
    <m/>
    <s v="Medianas"/>
    <n v="2025"/>
    <n v="1"/>
    <d v="2026-05-08T00:00:00"/>
    <n v="1.0458677359317625"/>
    <s v="44 Otros Automoviles y Obligatorios"/>
    <n v="22.388988529575073"/>
    <n v="17.021478266120184"/>
    <m/>
    <m/>
    <n v="8.1151528781576573E-5"/>
    <n v="2.9575205878724924E-5"/>
    <m/>
    <m/>
    <m/>
    <m/>
    <n v="6.3637264266898675E-5"/>
    <n v="8.3186316547074607E-6"/>
    <x v="33"/>
    <x v="11"/>
  </r>
  <r>
    <n v="2026"/>
    <n v="3"/>
    <n v="3"/>
    <x v="19"/>
    <s v="Daños Sin Autos"/>
    <n v="3"/>
    <s v="4e07408562bedb8b60ce05c1decfe3ad16b72230967de01f640b7e4729b49fce"/>
    <s v="776dae374cac039d62ec9a353119108ad2c4887d941bedca3f0ebe3c3de89ab1"/>
    <x v="11"/>
    <n v="1838778.1247100001"/>
    <n v="1913733.9953300001"/>
    <n v="7293787.97848"/>
    <n v="6637146.74407"/>
    <n v="272845.5194799999"/>
    <n v="272745.95525000006"/>
    <n v="196755.96455000012"/>
    <n v="2615991.0828599986"/>
    <n v="35255452.915749952"/>
    <n v="34225193.414999902"/>
    <n v="145.54400000000001"/>
    <n v="139.161"/>
    <n v="1616.8676699999999"/>
    <n v="1266.7524900000001"/>
    <n v="53668.989739999997"/>
    <n v="-8701.7775299999994"/>
    <n v="98127.085479999994"/>
    <n v="121146.14838"/>
    <n v="0"/>
    <n v="0"/>
    <n v="0"/>
    <n v="0"/>
    <n v="0"/>
    <n v="0"/>
    <s v="Daños Sin Autos"/>
    <s v="Totales"/>
    <s v="Daños Sin Autos Total"/>
    <x v="34"/>
    <x v="1"/>
    <n v="7955018.5177499996"/>
    <n v="7215896.8496199995"/>
    <n v="299929338.30901009"/>
    <n v="286204877.29896003"/>
    <n v="288421232.45699012"/>
    <n v="276418493.85822004"/>
    <n v="44416496.991719998"/>
    <n v="47995470.177200004"/>
    <n v="11314830.52578"/>
    <n v="9690720.4485899974"/>
    <n v="1974599.41029"/>
    <n v="2040508.56489"/>
    <n v="4.1398539940076322"/>
    <n v="3.9873221124086609"/>
    <n v="-74955.870619999943"/>
    <n v="-3.9167340290192532"/>
    <n v="93.121577730034247"/>
    <n v="93.787109167717006"/>
    <n v="23.114693204134497"/>
    <n v="26.521083036695298"/>
    <n v="0.61307044355079077"/>
    <n v="0.63753216399704615"/>
    <n v="0.66865876409610503"/>
    <n v="0.69233211158135766"/>
    <m/>
    <m/>
    <m/>
    <n v="0"/>
    <m/>
    <n v="0"/>
    <m/>
    <n v="0"/>
    <m/>
    <n v="3.6504383688695796E-2"/>
    <n v="14.838414478257473"/>
    <n v="14.252030633074913"/>
    <n v="2.4113973148633705"/>
    <n v="-716.75892718438638"/>
    <n v="-19.001068715611112"/>
    <n v="54.693349422814222"/>
    <n v="-7.1828759282590404"/>
    <s v="Medianas"/>
    <n v="2025"/>
    <n v="1"/>
    <d v="2026-05-08T00:00:00"/>
    <n v="1.0458677359317625"/>
    <s v="46 Daños Sin Autos Total"/>
    <n v="-3.9167340290192532"/>
    <n v="-8.1305764869204449"/>
    <n v="3.650438368869028E-2"/>
    <n v="-4.3507119047264018"/>
    <n v="2.0688396759247382E-2"/>
    <n v="1.7138391091700944E-3"/>
    <m/>
    <m/>
    <m/>
    <m/>
    <n v="1.8787386818882E-2"/>
    <n v="1.5898737628103066E-3"/>
    <x v="34"/>
    <x v="11"/>
  </r>
  <r>
    <n v="2026"/>
    <n v="3"/>
    <n v="1"/>
    <x v="23"/>
    <s v="Responsabilidad Civil y Riesgos Profesionales"/>
    <n v="30"/>
    <s v="624b60c58c9d8bfb6ff1886c2fd605d2adeb6ea4da576068201b6c6958ce93f4"/>
    <s v="776dae374cac039d62ec9a353119108ad2c4887d941bedca3f0ebe3c3de89ab1"/>
    <x v="11"/>
    <n v="175087.53833000001"/>
    <n v="166017.39053"/>
    <n v="485507.32893000008"/>
    <n v="430175.14049999998"/>
    <n v="69792.381939999963"/>
    <n v="21246.129679999995"/>
    <n v="130182.62514000003"/>
    <n v="188353.23700999998"/>
    <n v="35255452.915749952"/>
    <n v="34225193.414999902"/>
    <n v="145.54400000000001"/>
    <n v="139.161"/>
    <n v="0"/>
    <n v="0"/>
    <n v="36878.915259999994"/>
    <n v="15934.61981"/>
    <n v="48482.591560000001"/>
    <n v="45536.339820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0562971.173730001"/>
    <n v="22498819.590630002"/>
    <n v="299929338.30901009"/>
    <n v="286204877.29896003"/>
    <n v="288421232.45699012"/>
    <n v="276418493.85822004"/>
    <n v="6482889.0618800009"/>
    <n v="6624791.841479999"/>
    <n v="3138672.4045500001"/>
    <n v="1702809.9258199998"/>
    <n v="175087.53833000001"/>
    <n v="166017.39053"/>
    <n v="2.7007640676674733"/>
    <n v="2.506001614881098"/>
    <n v="9070.1478000000061"/>
    <n v="5.4633721027924409"/>
    <n v="100"/>
    <n v="100"/>
    <n v="0.85147003733429916"/>
    <n v="0.73789378087702273"/>
    <n v="5.8376262661444432E-2"/>
    <n v="6.0705495513791403E-2"/>
    <n v="5.8006485457822506E-2"/>
    <n v="6.0060160307201904E-2"/>
    <m/>
    <m/>
    <m/>
    <n v="0"/>
    <m/>
    <n v="0"/>
    <m/>
    <n v="0"/>
    <m/>
    <n v="228.49456814574043"/>
    <n v="39.861421666947692"/>
    <n v="12.797532603164688"/>
    <n v="2.2236274750695522"/>
    <n v="131.43894049393072"/>
    <n v="6.4701110182465271"/>
    <n v="76.066303539818435"/>
    <n v="34.993194167532458"/>
    <s v="Medianas"/>
    <n v="2025"/>
    <n v="1"/>
    <d v="2026-05-08T00:00:00"/>
    <n v="1.0458677359317625"/>
    <s v="46 Responsabilidad Civil y Riesgos Profesionales"/>
    <n v="5.4633721027924409"/>
    <n v="0.83815427085072591"/>
    <n v="228.49456814574037"/>
    <n v="214.08805995251871"/>
    <n v="1.3771127266191082E-3"/>
    <n v="7.2941265492037566E-4"/>
    <m/>
    <m/>
    <m/>
    <m/>
    <n v="1.2176718514866657E-3"/>
    <n v="6.2800440937866697E-4"/>
    <x v="35"/>
    <x v="11"/>
  </r>
  <r>
    <n v="2026"/>
    <n v="3"/>
    <n v="1"/>
    <x v="23"/>
    <s v="RC General"/>
    <n v="30"/>
    <s v="624b60c58c9d8bfb6ff1886c2fd605d2adeb6ea4da576068201b6c6958ce93f4"/>
    <s v="776dae374cac039d62ec9a353119108ad2c4887d941bedca3f0ebe3c3de89ab1"/>
    <x v="11"/>
    <n v="137097.98562999998"/>
    <n v="141203.73569"/>
    <n v="372722.13254000002"/>
    <n v="335680.63161000004"/>
    <n v="48426.437319999968"/>
    <n v="15749.638520000004"/>
    <n v="74881.095530000006"/>
    <n v="144551.54365999994"/>
    <n v="35255452.915749952"/>
    <n v="34225193.414999902"/>
    <n v="145.54400000000001"/>
    <n v="139.161"/>
    <n v="0"/>
    <n v="0"/>
    <n v="15512.970640000001"/>
    <n v="10438.128650000001"/>
    <n v="24082.64717"/>
    <n v="22134.440719999999"/>
    <n v="0"/>
    <n v="0"/>
    <n v="0"/>
    <n v="0"/>
    <n v="0"/>
    <n v="0"/>
    <s v="RC General"/>
    <s v="Daños Sin Autos"/>
    <s v="Responsabilidad Civil y Riesgos Profesionales"/>
    <x v="36"/>
    <x v="1"/>
    <n v="20562971.173730001"/>
    <n v="22498819.590630002"/>
    <n v="299929338.30901009"/>
    <n v="286204877.29896003"/>
    <n v="288421232.45699012"/>
    <n v="276418493.85822004"/>
    <n v="4191040.9426000006"/>
    <n v="5155326.3222199995"/>
    <n v="2776304.65221"/>
    <n v="1116237.2139900001"/>
    <n v="175087.53833000001"/>
    <n v="166017.39053"/>
    <n v="3.2712156122471177"/>
    <n v="2.7389873475399029"/>
    <n v="-4105.7500600000203"/>
    <n v="-2.9076780723520157"/>
    <n v="78.302537654965249"/>
    <n v="85.053580976797676"/>
    <n v="0.66672264660443625"/>
    <n v="0.62760508444099261"/>
    <n v="4.5710095052038949E-2"/>
    <n v="4.7533943483319754E-2"/>
    <n v="4.9336593080663439E-2"/>
    <n v="5.1083317081680471E-2"/>
    <m/>
    <m/>
    <m/>
    <n v="0"/>
    <m/>
    <n v="0"/>
    <m/>
    <n v="0"/>
    <m/>
    <n v="207.47650022890784"/>
    <n v="35.322500981665208"/>
    <n v="11.153839835071295"/>
    <n v="1.7442767774585348"/>
    <n v="48.618312344713253"/>
    <n v="8.8016972041207389"/>
    <n v="64.415554197566237"/>
    <n v="47.157860377147138"/>
    <s v="Medianas"/>
    <n v="2025"/>
    <n v="1"/>
    <d v="2026-05-08T00:00:00"/>
    <n v="1.0458677359317625"/>
    <s v="47 RC General"/>
    <n v="-2.9076780723520157"/>
    <n v="-7.1657738431441951"/>
    <n v="207.47650022890784"/>
    <n v="193.99176364779751"/>
    <n v="1.0572042101705376E-3"/>
    <n v="1.0700851581809286E-3"/>
    <m/>
    <m/>
    <m/>
    <m/>
    <n v="9.5019171894885951E-4"/>
    <n v="7.5020516899836727E-4"/>
    <x v="36"/>
    <x v="11"/>
  </r>
  <r>
    <n v="2026"/>
    <n v="3"/>
    <n v="103"/>
    <x v="59"/>
    <s v="RC Aviones y Barcos"/>
    <n v="205"/>
    <s v="f8809aff4d69bece79dabe35be0c708b890d7eafb841f121330667b77d2e2590"/>
    <s v="776dae374cac039d62ec9a353119108ad2c4887d941bedca3f0ebe3c3de89ab1"/>
    <x v="11"/>
    <n v="5446.7894400000005"/>
    <n v="992.51753000000008"/>
    <n v="12088.16389"/>
    <n v="4154.8030700000036"/>
    <n v="-6.44001"/>
    <n v="-17.070060000000002"/>
    <n v="-4.2268799999999978"/>
    <n v="-3418.0964300000001"/>
    <n v="35255452.915749952"/>
    <n v="34225193.414999902"/>
    <n v="145.54400000000001"/>
    <n v="139.161"/>
    <n v="0"/>
    <n v="0"/>
    <n v="-6.44001"/>
    <n v="-17.070060000000002"/>
    <n v="-34.952510000000004"/>
    <n v="41.532050000000005"/>
    <n v="0"/>
    <n v="0"/>
    <n v="0"/>
    <n v="0"/>
    <n v="0"/>
    <n v="0"/>
    <s v="RC Aviones y Barcos"/>
    <s v="Daños Sin Autos"/>
    <s v="Responsabilidad Civil y Riesgos Profesionales"/>
    <x v="37"/>
    <x v="1"/>
    <n v="483327.49163999996"/>
    <n v="1404442.7234499999"/>
    <n v="299929338.30901009"/>
    <n v="286204877.29896003"/>
    <n v="288421232.45699012"/>
    <n v="276418493.85822004"/>
    <n v="1338691.44667"/>
    <n v="839803.10813999991"/>
    <n v="83423.509590000016"/>
    <n v="390730.89138999995"/>
    <n v="30527.39169"/>
    <n v="158241.12516999998"/>
    <n v="0.40687414964433438"/>
    <n v="0.11818455068572356"/>
    <n v="4454.2719100000004"/>
    <n v="448.78521289190729"/>
    <n v="17.84230207189378"/>
    <n v="0.62721844838611263"/>
    <n v="1.1269355735421251"/>
    <n v="7.0669847436846012E-2"/>
    <n v="1.8160242244752672E-3"/>
    <n v="1.8884842123446078E-3"/>
    <n v="3.4678568002293321E-4"/>
    <n v="3.5906335938183642E-4"/>
    <m/>
    <m/>
    <m/>
    <n v="0"/>
    <m/>
    <n v="0"/>
    <m/>
    <n v="0"/>
    <m/>
    <n v="-62.273067581484788"/>
    <n v="-0.11823497256394767"/>
    <n v="-1.7198749124360555"/>
    <n v="-7.7196584411883401E-3"/>
    <n v="-62.273067581484788"/>
    <n v="-184.15792141249949"/>
    <n v="18.425028703231895"/>
    <n v="-41.100932893993914"/>
    <s v="Medianas"/>
    <n v="2025"/>
    <n v="1"/>
    <d v="2026-05-08T00:00:00"/>
    <n v="1.0458677359317625"/>
    <s v="48 RC Aviones y Barcos"/>
    <n v="448.78521289190729"/>
    <n v="424.71760437565757"/>
    <n v="-62.273067581484774"/>
    <n v="-63.927625719418202"/>
    <n v="3.4287359515383669E-5"/>
    <n v="1.655465736488002E-5"/>
    <m/>
    <m/>
    <m/>
    <m/>
    <n v="1.176076037524857E-5"/>
    <n v="1.3967588020786362E-6"/>
    <x v="37"/>
    <x v="11"/>
  </r>
  <r>
    <n v="2026"/>
    <n v="3"/>
    <n v="94"/>
    <x v="41"/>
    <s v="RC Viajero"/>
    <n v="7"/>
    <s v="7902699be42c8a8e46fbbb4501726517e86b22c56a189f7625a6da49081b2451"/>
    <s v="776dae374cac039d62ec9a353119108ad2c4887d941bedca3f0ebe3c3de89ab1"/>
    <x v="11"/>
    <n v="899.36871999999994"/>
    <n v="1686.6925800000001"/>
    <n v="6640.56178"/>
    <n v="6582.8445299999985"/>
    <n v="839.60112999999967"/>
    <n v="382.29940999999991"/>
    <n v="4577.2184200000002"/>
    <n v="2870.8900200000003"/>
    <n v="35255452.915749952"/>
    <n v="34225193.414999902"/>
    <n v="145.54400000000001"/>
    <n v="139.161"/>
    <n v="0"/>
    <n v="0"/>
    <n v="379.01821999999999"/>
    <n v="135.05907999999999"/>
    <n v="861.17481999999995"/>
    <n v="1212.58395"/>
    <n v="0"/>
    <n v="0"/>
    <n v="0"/>
    <n v="0"/>
    <n v="0"/>
    <n v="0"/>
    <s v="RC Viajero"/>
    <s v="Daños Sin Autos"/>
    <s v="Responsabilidad Civil y Riesgos Profesionales"/>
    <x v="38"/>
    <x v="1"/>
    <n v="1808477.90475"/>
    <n v="2139089.51168"/>
    <n v="299929338.30901009"/>
    <n v="286204877.29896003"/>
    <n v="288421232.45699012"/>
    <n v="276418493.85822004"/>
    <n v="149899.75170999998"/>
    <n v="99209.677110000004"/>
    <n v="32686.401400000002"/>
    <n v="7650.9299399999982"/>
    <n v="155605.85154"/>
    <n v="193933.06408000001"/>
    <n v="0.59998012654480071"/>
    <n v="1.7001290893527028"/>
    <n v="-787.3238600000002"/>
    <n v="-46.678563084684946"/>
    <n v="0.57797872708457132"/>
    <n v="0.86972924807923246"/>
    <n v="4.9730699923830515E-2"/>
    <n v="7.88509583535522E-2"/>
    <n v="2.99860202096469E-4"/>
    <n v="3.1182472675069623E-4"/>
    <n v="5.893304809890215E-4"/>
    <n v="6.1019527183486311E-4"/>
    <m/>
    <m/>
    <m/>
    <n v="0"/>
    <m/>
    <n v="0"/>
    <m/>
    <n v="0"/>
    <m/>
    <n v="119.6187354827463"/>
    <n v="93.354495362035678"/>
    <n v="22.665624698485356"/>
    <n v="2.5686557529701006"/>
    <n v="180.63142441070977"/>
    <n v="-28.980189783973309"/>
    <n v="44.011762907791471"/>
    <n v="11.138122024458594"/>
    <s v="Medianas"/>
    <n v="2025"/>
    <n v="1"/>
    <d v="2026-05-08T00:00:00"/>
    <n v="1.0458677359317625"/>
    <s v="49 RC Viajero"/>
    <n v="-46.678563084684946"/>
    <n v="-49.01703620505031"/>
    <n v="119.61873548274633"/>
    <n v="109.98710251548988"/>
    <n v="1.8835559412238919E-5"/>
    <n v="3.599761522487151E-5"/>
    <m/>
    <m/>
    <m/>
    <m/>
    <n v="1.8633676687074782E-5"/>
    <n v="2.890438920463251E-4"/>
    <x v="38"/>
    <x v="11"/>
  </r>
  <r>
    <n v="2026"/>
    <n v="3"/>
    <n v="127"/>
    <x v="52"/>
    <s v="RC Otros"/>
    <n v="263"/>
    <s v="4be84111a613654b362415e563cb7607df7b203b5d303802a8a546061bbc7847"/>
    <s v="776dae374cac039d62ec9a353119108ad2c4887d941bedca3f0ebe3c3de89ab1"/>
    <x v="11"/>
    <n v="406.89305000000002"/>
    <n v="323.67165999999997"/>
    <n v="3309.6024600000001"/>
    <n v="3250.5817999999999"/>
    <n v="-5.396000000000005E-2"/>
    <n v="-9.1369800000000012"/>
    <n v="23.828129999999998"/>
    <n v="22.126259999999995"/>
    <n v="35255452.915749952"/>
    <n v="34225193.414999902"/>
    <n v="145.54400000000001"/>
    <n v="139.161"/>
    <n v="0"/>
    <n v="0"/>
    <n v="-5.3960000000000001E-2"/>
    <n v="-9.1369799999999994"/>
    <n v="27.522880000000001"/>
    <n v="107.13213999999999"/>
    <n v="0"/>
    <n v="0"/>
    <n v="0"/>
    <n v="0"/>
    <n v="0"/>
    <n v="0"/>
    <s v="RC Otros"/>
    <s v="Daños Sin Autos"/>
    <s v="Responsabilidad Civil y Riesgos Profesionales"/>
    <x v="39"/>
    <x v="1"/>
    <n v="242282.02638999998"/>
    <n v="408775.34256000002"/>
    <n v="299929338.30901009"/>
    <n v="286204877.29896003"/>
    <n v="288421232.45699012"/>
    <n v="276418493.85822004"/>
    <n v="803256.92090000003"/>
    <n v="530452.73401000001"/>
    <n v="246257.84135000003"/>
    <n v="188190.89050000001"/>
    <n v="18814.52953"/>
    <n v="32877.265579999999"/>
    <n v="5.0655405439159043E-2"/>
    <n v="6.1018002028791152E-2"/>
    <n v="83.221390000000042"/>
    <n v="25.711670277218612"/>
    <n v="2.1626533331657538"/>
    <n v="0.98448473220016475"/>
    <n v="0.16794190475566959"/>
    <n v="7.9180817994786823E-2"/>
    <n v="1.3566297058302038E-4"/>
    <n v="1.4107596952338681E-4"/>
    <n v="1.1309089595349677E-4"/>
    <n v="1.1709479184342018E-4"/>
    <m/>
    <m/>
    <m/>
    <n v="0"/>
    <m/>
    <n v="0"/>
    <m/>
    <n v="0"/>
    <m/>
    <n v="-99.409432876070653"/>
    <n v="-1.3261470059515652E-2"/>
    <n v="-2.8229162849784259"/>
    <n v="-2.1911992610748205E-5"/>
    <n v="-99.409432876070653"/>
    <n v="-74.309408922476479"/>
    <n v="-0.19605506400492972"/>
    <n v="-8.5287010975417843"/>
    <s v="Medianas"/>
    <n v="2025"/>
    <n v="1"/>
    <d v="2026-05-08T00:00:00"/>
    <n v="1.0458677359317625"/>
    <s v="50 RC Otros"/>
    <n v="25.711670277218612"/>
    <n v="20.198439973121641"/>
    <n v="-99.409432876070653"/>
    <n v="-99.435332878489447"/>
    <n v="9.3874909731239748E-6"/>
    <n v="2.565970100205583E-7"/>
    <m/>
    <m/>
    <m/>
    <m/>
    <n v="9.201233605024785E-6"/>
    <n v="3.7231965715855611E-7"/>
    <x v="39"/>
    <x v="11"/>
  </r>
  <r>
    <n v="2026"/>
    <n v="3"/>
    <n v="80"/>
    <x v="51"/>
    <s v="Maritimo y Transportes"/>
    <n v="52"/>
    <s v="41cfc0d1f2d127b04555b7246d84019b4d27710a3f3aff6e7764375b1e06e05d"/>
    <s v="776dae374cac039d62ec9a353119108ad2c4887d941bedca3f0ebe3c3de89ab1"/>
    <x v="11"/>
    <n v="188315.00362"/>
    <n v="128327.98754"/>
    <n v="706968.91755999997"/>
    <n v="501208.98727999994"/>
    <n v="65684.187490000011"/>
    <n v="64826.371200000023"/>
    <n v="311359.33063999994"/>
    <n v="316349.01967999997"/>
    <n v="35255452.915749952"/>
    <n v="34225193.414999902"/>
    <n v="145.54400000000001"/>
    <n v="139.161"/>
    <n v="336.84219999999999"/>
    <n v="850.78055000000006"/>
    <n v="26358.718280000001"/>
    <n v="6073.8202099999999"/>
    <n v="22321.452430000001"/>
    <n v="21943.31653"/>
    <n v="0"/>
    <n v="0"/>
    <n v="0"/>
    <n v="0"/>
    <n v="0"/>
    <n v="0"/>
    <s v="Maritimo y Transportes"/>
    <s v="Daños Sin Autos"/>
    <s v="Maritimo y Transportes"/>
    <x v="40"/>
    <x v="1"/>
    <n v="452100.89414999995"/>
    <n v="377875.53304000001"/>
    <n v="299929338.30901009"/>
    <n v="286204877.29896003"/>
    <n v="288421232.45699012"/>
    <n v="276418493.85822004"/>
    <n v="5553467.0168199996"/>
    <n v="5878639.8858999992"/>
    <n v="1842826.2323599998"/>
    <n v="-3640818.3417299963"/>
    <n v="188315.00362"/>
    <n v="128327.98754"/>
    <n v="3.3909448466992438"/>
    <n v="2.1829537109050769"/>
    <n v="59987.016080000001"/>
    <n v="46.745076604043192"/>
    <n v="100"/>
    <n v="100"/>
    <n v="41.653313686550696"/>
    <n v="33.960385449569671"/>
    <n v="6.2786456530632404E-2"/>
    <n v="6.529165762721087E-2"/>
    <n v="4.4837805963017494E-2"/>
    <n v="4.6425253878208929E-2"/>
    <m/>
    <m/>
    <m/>
    <n v="0"/>
    <m/>
    <n v="0"/>
    <m/>
    <n v="0"/>
    <m/>
    <n v="1.3232520564100181"/>
    <n v="34.879954452563872"/>
    <n v="50.516159758052439"/>
    <n v="3.5643180206894556"/>
    <n v="333.97264602272446"/>
    <n v="1.7232395088637942"/>
    <n v="118.08693167552985"/>
    <n v="27.679590738693133"/>
    <s v="Medianas"/>
    <n v="2025"/>
    <n v="1"/>
    <d v="2026-05-08T00:00:00"/>
    <n v="1.0458677359317625"/>
    <s v="51 Maritimo y Transportes"/>
    <n v="46.745076604043192"/>
    <n v="40.309402004172298"/>
    <n v="1.3232520564100119"/>
    <n v="-3.1203960354114724"/>
    <n v="2.0052753803771728E-3"/>
    <n v="1.1498506953356159E-3"/>
    <m/>
    <m/>
    <m/>
    <m/>
    <n v="1.4187432467939051E-3"/>
    <n v="4.7652869039542457E-4"/>
    <x v="40"/>
    <x v="11"/>
  </r>
  <r>
    <n v="2026"/>
    <n v="3"/>
    <n v="23"/>
    <x v="28"/>
    <s v="MyT Carga"/>
    <n v="17"/>
    <s v="4523540f1504cd17100c4835e85b7eefd49911580f8efff0599a8f283be6b9e3"/>
    <s v="776dae374cac039d62ec9a353119108ad2c4887d941bedca3f0ebe3c3de89ab1"/>
    <x v="11"/>
    <n v="153544.84836999999"/>
    <n v="149780.97319999998"/>
    <n v="608820.49485000002"/>
    <n v="553359.30102000001"/>
    <n v="63780.551820000001"/>
    <n v="83704.978730000003"/>
    <n v="230411.47791000002"/>
    <n v="310955.75397000002"/>
    <n v="35255452.915749952"/>
    <n v="34225193.414999902"/>
    <n v="145.54400000000001"/>
    <n v="139.161"/>
    <n v="699.08593999999994"/>
    <n v="1652.4393"/>
    <n v="45742.603490000001"/>
    <n v="58685.886149999998"/>
    <n v="74767.175879999995"/>
    <n v="90122.271689999994"/>
    <n v="0"/>
    <n v="0"/>
    <n v="0"/>
    <n v="0"/>
    <n v="0"/>
    <n v="0"/>
    <s v="MyT Carga"/>
    <s v="Daños Sin Autos"/>
    <s v="Maritimo y Transportes"/>
    <x v="41"/>
    <x v="1"/>
    <n v="6886205.7375499997"/>
    <n v="7196469.1106400006"/>
    <n v="299929338.30901009"/>
    <n v="286204877.29896003"/>
    <n v="288421232.45699012"/>
    <n v="276418493.85822004"/>
    <n v="4253228.7956100004"/>
    <n v="4504728.8811800005"/>
    <n v="1360448.89381"/>
    <n v="1468645.7502600003"/>
    <n v="380602.99231"/>
    <n v="303570.90289999999"/>
    <n v="3.610077325924304"/>
    <n v="3.3249719827925648"/>
    <n v="3763.8751700000139"/>
    <n v="2.5129194246682918"/>
    <n v="40.342522647572402"/>
    <n v="49.339700138962158"/>
    <n v="2.2297452940264426"/>
    <n v="2.0813119725414837"/>
    <n v="5.1193674228629929E-2"/>
    <n v="5.3236319345142828E-2"/>
    <n v="5.2333480342315684E-2"/>
    <n v="5.4186306823893381E-2"/>
    <m/>
    <m/>
    <m/>
    <n v="0"/>
    <m/>
    <n v="0"/>
    <m/>
    <n v="0"/>
    <m/>
    <n v="-23.803156290462159"/>
    <n v="41.538711651404135"/>
    <n v="55.884921122945421"/>
    <n v="4.6881990282912875"/>
    <n v="-22.055188238816427"/>
    <n v="-17.038070081963774"/>
    <n v="61.180060570184004"/>
    <n v="65.118072424834153"/>
    <s v="Medianas"/>
    <n v="2025"/>
    <n v="1"/>
    <d v="2026-05-08T00:00:00"/>
    <n v="1.0458677359317625"/>
    <s v="52 MyT Carga"/>
    <n v="2.5129194246682918"/>
    <n v="-1.9829029018285542"/>
    <n v="-23.803156290462152"/>
    <n v="-27.144856761783409"/>
    <n v="1.7268832038689163E-3"/>
    <n v="1.3032658299152774E-3"/>
    <m/>
    <m/>
    <m/>
    <m/>
    <n v="1.5663621189899758E-3"/>
    <n v="1.105543868635552E-3"/>
    <x v="41"/>
    <x v="11"/>
  </r>
  <r>
    <n v="2026"/>
    <n v="3"/>
    <n v="9"/>
    <x v="16"/>
    <s v="MyT Cascos"/>
    <n v="9"/>
    <s v="19581e27de7ced00ff1ce50b2047e7a567c76b1cbaebabe5ef03f7c3017bb5b7"/>
    <s v="776dae374cac039d62ec9a353119108ad2c4887d941bedca3f0ebe3c3de89ab1"/>
    <x v="11"/>
    <n v="15968.279500000001"/>
    <n v="6522.78935"/>
    <n v="29723.431669999998"/>
    <n v="17942.605380000001"/>
    <n v="-426.89187000000004"/>
    <n v="2148.0943399999996"/>
    <n v="11521.243430000002"/>
    <n v="21865.824550000005"/>
    <n v="35255452.915749952"/>
    <n v="34225193.414999902"/>
    <n v="145.54400000000001"/>
    <n v="139.161"/>
    <n v="0"/>
    <n v="0"/>
    <n v="3257.0136000000002"/>
    <n v="8952.204380000001"/>
    <n v="18735.698640000002"/>
    <n v="29882.123370000001"/>
    <n v="0"/>
    <n v="0"/>
    <n v="0"/>
    <n v="0"/>
    <n v="0"/>
    <n v="0"/>
    <s v="MyT Cascos"/>
    <s v="Daños Sin Autos"/>
    <s v="Maritimo y Transportes"/>
    <x v="42"/>
    <x v="1"/>
    <n v="1238800.9948"/>
    <n v="975839.53787999996"/>
    <n v="299929338.30901009"/>
    <n v="286204877.29896003"/>
    <n v="288421232.45699012"/>
    <n v="276418493.85822004"/>
    <n v="1300238.2212100001"/>
    <n v="1373911.0047200001"/>
    <n v="482377.33854999993"/>
    <n v="-5109464.0919899987"/>
    <n v="41868.077069999999"/>
    <n v="35608.29017"/>
    <n v="1.2281041458033697"/>
    <n v="0.474760688835834"/>
    <n v="9445.4901500000014"/>
    <n v="144.80753007913708"/>
    <n v="38.139510141109042"/>
    <n v="18.318176241709729"/>
    <n v="1.2890108715627906"/>
    <n v="0.6684284758712159"/>
    <n v="5.3240138460707237E-3"/>
    <n v="5.536443820023277E-3"/>
    <n v="2.2790629606170244E-3"/>
    <n v="2.3597514258020865E-3"/>
    <m/>
    <m/>
    <m/>
    <n v="0"/>
    <m/>
    <n v="0"/>
    <m/>
    <n v="0"/>
    <m/>
    <n v="-119.87305036146599"/>
    <n v="-2.6733742354647538"/>
    <n v="32.932143362869745"/>
    <n v="-8.8497496852404767E-2"/>
    <n v="-63.617747520639156"/>
    <n v="-37.301314207110167"/>
    <n v="17.383998657228613"/>
    <n v="29.958394419144657"/>
    <s v="Medianas"/>
    <n v="2025"/>
    <n v="1"/>
    <d v="2026-05-08T00:00:00"/>
    <n v="1.0458677359317625"/>
    <s v="53 MyT Cascos"/>
    <n v="144.80753007913708"/>
    <n v="134.07121347044739"/>
    <n v="-119.87305036146596"/>
    <n v="-119.00149481498354"/>
    <n v="8.4308750028059943E-5"/>
    <n v="1.5082397929394245E-4"/>
    <m/>
    <m/>
    <m/>
    <m/>
    <n v="5.0789093689060373E-5"/>
    <n v="2.2539771166387555E-5"/>
    <x v="42"/>
    <x v="11"/>
  </r>
  <r>
    <n v="2026"/>
    <n v="3"/>
    <n v="109"/>
    <x v="60"/>
    <s v="Incendio"/>
    <n v="228"/>
    <s v="9d693eeee1d1899cbc50b6d45df953d3835acf28ee869879b45565fccc814765"/>
    <s v="776dae374cac039d62ec9a353119108ad2c4887d941bedca3f0ebe3c3de89ab1"/>
    <x v="11"/>
    <n v="343087.48939999996"/>
    <n v="404651.49825"/>
    <n v="2306969.8378299996"/>
    <n v="2192942.4962900002"/>
    <n v="53512.650430000009"/>
    <n v="3450197.8621499995"/>
    <n v="776380.91353000037"/>
    <n v="7087334.0169600006"/>
    <n v="35255452.915749952"/>
    <n v="34225193.414999902"/>
    <n v="145.54400000000001"/>
    <n v="139.161"/>
    <n v="0"/>
    <n v="0"/>
    <n v="-9298.3911700000008"/>
    <n v="4819.5079500000002"/>
    <n v="8596.6956799999989"/>
    <n v="13309.55682"/>
    <n v="0"/>
    <n v="0"/>
    <n v="0"/>
    <n v="0"/>
    <n v="0"/>
    <n v="0"/>
    <s v="Incendio"/>
    <s v="Daños Sin Autos"/>
    <s v="Incendio"/>
    <x v="43"/>
    <x v="1"/>
    <n v="727036.66246999998"/>
    <n v="819593.15071000007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3.2710226991988542"/>
    <n v="3.4392863607035569"/>
    <n v="-61564.008850000042"/>
    <n v="-15.214081528487222"/>
    <m/>
    <m/>
    <n v="47.189847102677149"/>
    <n v="49.372240104673523"/>
    <n v="0.1143894396374539"/>
    <n v="0.11895361741482115"/>
    <n v="0.14138525592885498"/>
    <n v="0.14639089179668022"/>
    <m/>
    <m/>
    <m/>
    <n v="0"/>
    <m/>
    <n v="0"/>
    <m/>
    <n v="0"/>
    <m/>
    <n v="-98.448997635264504"/>
    <n v="15.597377369715309"/>
    <n v="852.63439702338951"/>
    <n v="2.1061451133054607"/>
    <n v="-292.93237538906851"/>
    <n v="-35.409602316119802"/>
    <n v="-108.16238606226901"/>
    <n v="36.210882264372799"/>
    <s v="Medianas"/>
    <n v="2025"/>
    <n v="1"/>
    <d v="2026-05-08T00:00:00"/>
    <n v="1.0458677359317625"/>
    <s v="54 Incendio"/>
    <n v="-15.214081528487222"/>
    <n v="-18.932465780697321"/>
    <n v="-98.448997635264504"/>
    <n v="-98.517018632997889"/>
    <n v="6.5435830404532644E-3"/>
    <n v="1.0699589498674158E-3"/>
    <m/>
    <m/>
    <m/>
    <m/>
    <n v="6.2074352938143234E-3"/>
    <n v="1.1828690670921517E-3"/>
    <x v="43"/>
    <x v="11"/>
  </r>
  <r>
    <n v="2026"/>
    <n v="3"/>
    <n v="43"/>
    <x v="0"/>
    <s v="Riesgos Catastroficos"/>
    <n v="31"/>
    <s v="eb1e33e8a81b697b75855af6bfcdbcbf7cbbde9f94962ceaec1ed8af21f5a50f"/>
    <s v="776dae374cac039d62ec9a353119108ad2c4887d941bedca3f0ebe3c3de89ab1"/>
    <x v="11"/>
    <n v="322608.03929000004"/>
    <n v="233105.07696000001"/>
    <n v="1777373.4516099999"/>
    <n v="1214771.78883"/>
    <n v="23806.064390000003"/>
    <n v="40228.994430000021"/>
    <n v="609868.36390000011"/>
    <n v="148807.3160100001"/>
    <n v="35255452.915749952"/>
    <n v="34225193.414999902"/>
    <n v="145.54400000000001"/>
    <n v="139.161"/>
    <n v="0"/>
    <n v="0"/>
    <n v="11420.46264"/>
    <n v="8943.4469399999998"/>
    <n v="45242.097219999996"/>
    <n v="37041.80186"/>
    <n v="0"/>
    <n v="0"/>
    <n v="0"/>
    <n v="0"/>
    <n v="0"/>
    <n v="0"/>
    <s v="Riesgos Catastroficos"/>
    <s v="Daños Sin Autos"/>
    <s v="Riesgos Catastroficos"/>
    <x v="44"/>
    <x v="1"/>
    <n v="33949921.470059998"/>
    <n v="33699803.03413"/>
    <n v="299929338.30901009"/>
    <n v="286204877.29896003"/>
    <n v="288421232.45699012"/>
    <n v="276418493.85822004"/>
    <n v="11411827.944420002"/>
    <n v="12882845.518050004"/>
    <n v="1673092.91444"/>
    <n v="528711.06807000004"/>
    <n v="322608.03929000004"/>
    <n v="233105.07696000001"/>
    <n v="2.826961998211202"/>
    <n v="1.8094222789010332"/>
    <n v="89502.962330000038"/>
    <n v="38.395972965169875"/>
    <n v="100"/>
    <n v="100"/>
    <n v="0.95024679092263575"/>
    <n v="0.69171050265166001"/>
    <n v="0.10756134798577946"/>
    <n v="0.11185308257016338"/>
    <n v="8.1446926816871199E-2"/>
    <n v="8.4330492401700069E-2"/>
    <m/>
    <m/>
    <m/>
    <n v="0"/>
    <m/>
    <n v="0"/>
    <m/>
    <n v="0"/>
    <m/>
    <n v="-40.823615585461724"/>
    <n v="7.3792533014343658"/>
    <n v="17.257879988990187"/>
    <n v="1.42287760497558"/>
    <n v="27.696431997839976"/>
    <n v="22.137949419936763"/>
    <n v="25.243000085662253"/>
    <n v="24.144200581283492"/>
    <s v="Medianas"/>
    <n v="2025"/>
    <n v="1"/>
    <d v="2026-05-08T00:00:00"/>
    <n v="1.0458677359317625"/>
    <s v="55 Riesgos Catastroficos"/>
    <n v="38.395972965169875"/>
    <n v="32.326457935785776"/>
    <n v="-40.823615585461724"/>
    <n v="-43.418864181886157"/>
    <n v="5.0414143192469936E-3"/>
    <n v="7.9917141393302717E-4"/>
    <m/>
    <m/>
    <m/>
    <m/>
    <n v="3.4385841346366579E-3"/>
    <n v="3.2740089833834088E-4"/>
    <x v="44"/>
    <x v="11"/>
  </r>
  <r>
    <n v="2026"/>
    <n v="3"/>
    <n v="43"/>
    <x v="0"/>
    <s v="Terremoto y Erupcion Volcanica"/>
    <n v="31"/>
    <s v="eb1e33e8a81b697b75855af6bfcdbcbf7cbbde9f94962ceaec1ed8af21f5a50f"/>
    <s v="776dae374cac039d62ec9a353119108ad2c4887d941bedca3f0ebe3c3de89ab1"/>
    <x v="11"/>
    <n v="129827.49582"/>
    <n v="97208.568400000004"/>
    <n v="746381.75214999996"/>
    <n v="449396.17056000006"/>
    <n v="19168.223289999998"/>
    <n v="3838.0089499999999"/>
    <n v="25312.384550000006"/>
    <n v="9380.815459999998"/>
    <n v="35255452.915749952"/>
    <n v="34225193.414999902"/>
    <n v="145.54400000000001"/>
    <n v="139.161"/>
    <n v="0"/>
    <n v="0"/>
    <n v="9540.0478599999988"/>
    <n v="2181.0085600000002"/>
    <n v="20754.41605"/>
    <n v="19373.690699999999"/>
    <n v="0"/>
    <n v="0"/>
    <n v="0"/>
    <n v="0"/>
    <n v="0"/>
    <n v="0"/>
    <s v="Terremoto y Erupcion Volcanica"/>
    <s v="Daños Sin Autos"/>
    <s v="Riesgos Catastroficos"/>
    <x v="45"/>
    <x v="1"/>
    <n v="33949921.470059998"/>
    <n v="33699803.03413"/>
    <n v="299929338.30901009"/>
    <n v="286204877.29896003"/>
    <n v="288421232.45699012"/>
    <n v="276418493.85822004"/>
    <n v="4600656.5407699998"/>
    <n v="5084886.6188700013"/>
    <n v="666557.00630999985"/>
    <n v="163361.38342999999"/>
    <n v="322608.03929000004"/>
    <n v="233105.07696000001"/>
    <n v="2.821934101567841"/>
    <n v="1.911715554074682"/>
    <n v="32618.927419999993"/>
    <n v="33.555609301617892"/>
    <n v="40.243106187225223"/>
    <n v="41.701609277553679"/>
    <n v="0.38240882511169638"/>
    <n v="0.28845441114759784"/>
    <n v="4.3286027486328066E-2"/>
    <n v="4.5013154792395565E-2"/>
    <n v="3.3964679189746716E-2"/>
    <n v="3.5167172443194047E-2"/>
    <m/>
    <m/>
    <m/>
    <n v="0"/>
    <m/>
    <n v="0"/>
    <m/>
    <n v="0"/>
    <m/>
    <n v="399.43143801162836"/>
    <n v="14.7643788158526"/>
    <n v="3.9482208339980036"/>
    <n v="2.8757065200039786"/>
    <n v="337.41450790087669"/>
    <n v="7.1268059936561379"/>
    <n v="45.966351628573037"/>
    <n v="11.257579125076052"/>
    <s v="Medianas"/>
    <n v="2025"/>
    <n v="1"/>
    <d v="2026-05-08T00:00:00"/>
    <n v="1.0458677359317625"/>
    <s v="56 Terremoto y Erupcion Volcanica"/>
    <n v="33.555609301617892"/>
    <n v="27.698374003891928"/>
    <n v="399.43143801162842"/>
    <n v="377.52829622063581"/>
    <n v="2.1170675467810053E-3"/>
    <n v="7.9633120735914966E-4"/>
    <m/>
    <m/>
    <m/>
    <m/>
    <n v="1.2720797078621809E-3"/>
    <n v="3.6546563596910679E-4"/>
    <x v="45"/>
    <x v="11"/>
  </r>
  <r>
    <n v="2026"/>
    <n v="3"/>
    <n v="37"/>
    <x v="27"/>
    <s v="Huracan y Otros Riesgos Hidrometeorologicos"/>
    <n v="25"/>
    <s v="b7a56873cd771f2c446d369b649430b65a756ba278ff97ec81bb6f55b2e73569"/>
    <s v="776dae374cac039d62ec9a353119108ad2c4887d941bedca3f0ebe3c3de89ab1"/>
    <x v="11"/>
    <n v="112626.59351000001"/>
    <n v="98894.951260000002"/>
    <n v="485329.55320999993"/>
    <n v="416628.43401999999"/>
    <n v="-15039.15971"/>
    <n v="33788.258910000011"/>
    <n v="110419.74284000002"/>
    <n v="8081.0153499999951"/>
    <n v="35255452.915749952"/>
    <n v="34225193.414999902"/>
    <n v="145.54400000000001"/>
    <n v="139.161"/>
    <n v="0"/>
    <n v="0"/>
    <n v="1827.2630900000001"/>
    <n v="30.793689999999998"/>
    <n v="0.19436"/>
    <n v="442.77997999999997"/>
    <n v="0"/>
    <n v="0"/>
    <n v="0"/>
    <n v="0"/>
    <n v="0"/>
    <n v="0"/>
    <s v="Huracan y Otros Riesgos Hidrometeorologicos"/>
    <s v="Daños Sin Autos"/>
    <s v="Riesgos Catastroficos"/>
    <x v="46"/>
    <x v="1"/>
    <n v="4160869.2469200003"/>
    <n v="3594603.0314199999"/>
    <n v="299929338.30901009"/>
    <n v="286204877.29896003"/>
    <n v="288421232.45699012"/>
    <n v="276418493.85822004"/>
    <n v="6811171.4036499998"/>
    <n v="7797958.8991800006"/>
    <n v="1006535.90813"/>
    <n v="364394.42252000014"/>
    <n v="362100.37862000003"/>
    <n v="330443.42595999996"/>
    <n v="1.6535568822955358"/>
    <n v="1.2682158567211654"/>
    <n v="13731.642250000004"/>
    <n v="13.885079142107859"/>
    <n v="31.103693936811382"/>
    <n v="29.927952409006675"/>
    <n v="2.7068044398023217"/>
    <n v="2.7512064724691689"/>
    <n v="3.7551042570554902E-2"/>
    <n v="3.9049342016383999E-2"/>
    <n v="3.4553901454550562E-2"/>
    <n v="3.5777255667533217E-2"/>
    <m/>
    <m/>
    <m/>
    <n v="0"/>
    <m/>
    <n v="0"/>
    <m/>
    <n v="0"/>
    <m/>
    <n v="-144.51001677848808"/>
    <n v="-13.353116028200468"/>
    <n v="34.165807737918705"/>
    <n v="-1.4941503416346678"/>
    <n v="5833.8880465446018"/>
    <n v="-99.956104609788369"/>
    <n v="940143.59436097962"/>
    <n v="6.9546256359648426"/>
    <s v="Medianas"/>
    <n v="2025"/>
    <n v="1"/>
    <d v="2026-05-08T00:00:00"/>
    <n v="1.0458677359317625"/>
    <s v="57 Huracan y Otros Riesgos Hidrometeorologicos"/>
    <n v="13.885079142107859"/>
    <n v="8.8905176338074554"/>
    <n v="-144.51001677848808"/>
    <n v="-142.55797865189345"/>
    <n v="1.3766084763392296E-3"/>
    <n v="2.7342503629869321E-4"/>
    <m/>
    <m/>
    <m/>
    <m/>
    <n v="1.1793259741728929E-3"/>
    <n v="1.6083714592389999E-4"/>
    <x v="46"/>
    <x v="11"/>
  </r>
  <r>
    <n v="2026"/>
    <n v="3"/>
    <n v="39"/>
    <x v="6"/>
    <s v="Diversos"/>
    <n v="27"/>
    <s v="670671cd97404156226e507973f2ab8330d3022ca96e0c93bdbdb320c41adcaf"/>
    <s v="776dae374cac039d62ec9a353119108ad2c4887d941bedca3f0ebe3c3de89ab1"/>
    <x v="11"/>
    <n v="447113.98466000002"/>
    <n v="363445.12436999998"/>
    <n v="1672887.1780300001"/>
    <n v="1350500.5568499998"/>
    <n v="83433.095650000032"/>
    <n v="80757.732640000002"/>
    <n v="375509.7428699999"/>
    <n v="438401.32321999979"/>
    <n v="35255452.915749952"/>
    <n v="34225193.414999902"/>
    <n v="145.54400000000001"/>
    <n v="139.161"/>
    <n v="17136.612009999997"/>
    <n v="7439.2371299999977"/>
    <n v="31606.724340000001"/>
    <n v="27597.21139"/>
    <n v="117704.75103"/>
    <n v="73615.587849999996"/>
    <n v="0"/>
    <n v="0"/>
    <n v="0"/>
    <n v="0"/>
    <n v="0"/>
    <n v="0"/>
    <s v="Diversos"/>
    <s v="Daños Sin Autos"/>
    <s v="Diversos"/>
    <x v="52"/>
    <x v="1"/>
    <n v="9700359.9060499985"/>
    <n v="9815016.0217700005"/>
    <n v="299929338.30901009"/>
    <n v="286204877.29896003"/>
    <n v="288421232.45699012"/>
    <n v="276418493.85822004"/>
    <n v="9670459.9122499991"/>
    <n v="9643676.3713200018"/>
    <n v="1771524.9683199998"/>
    <n v="2144854.7040200005"/>
    <n v="447113.98466000002"/>
    <n v="363445.12436999998"/>
    <n v="4.6235027983893602"/>
    <n v="3.768740368049623"/>
    <n v="83668.860290000041"/>
    <n v="23.02104353030807"/>
    <n v="100"/>
    <n v="100"/>
    <n v="4.6092515019070621"/>
    <n v="3.7029498837685826"/>
    <n v="0.14907310741283639"/>
    <n v="0.15502117540069607"/>
    <n v="0.12698774661004725"/>
    <n v="0.13148364977215216"/>
    <m/>
    <m/>
    <m/>
    <n v="0"/>
    <m/>
    <n v="0"/>
    <m/>
    <n v="0"/>
    <m/>
    <n v="3.3128258094196505"/>
    <n v="18.660363690803646"/>
    <n v="22.220062184074251"/>
    <n v="4.7096765296580951"/>
    <n v="14.528688762564146"/>
    <n v="59.891069904700899"/>
    <n v="26.852547635859015"/>
    <n v="37.488271432719401"/>
    <s v="Medianas"/>
    <n v="2025"/>
    <n v="1"/>
    <d v="2026-05-08T00:00:00"/>
    <n v="1.0458677359317625"/>
    <s v="63 Diversos"/>
    <n v="23.02104353030807"/>
    <n v="17.625813765742329"/>
    <n v="3.3128258094196417"/>
    <n v="-1.2180773342450042"/>
    <n v="4.7450452048586724E-3"/>
    <n v="2.1376778126714247E-3"/>
    <m/>
    <m/>
    <m/>
    <m/>
    <n v="3.8227836959195747E-3"/>
    <n v="1.4203403961766808E-3"/>
    <x v="52"/>
    <x v="11"/>
  </r>
  <r>
    <n v="2026"/>
    <n v="3"/>
    <n v="41"/>
    <x v="11"/>
    <s v="Miscelaneos"/>
    <n v="29"/>
    <s v="35135aaa6cc23891b40cb3f378c53a17a1127210ce60e125ccf03efcfdaec458"/>
    <s v="776dae374cac039d62ec9a353119108ad2c4887d941bedca3f0ebe3c3de89ab1"/>
    <x v="11"/>
    <n v="135892.98334999999"/>
    <n v="137159.68024000002"/>
    <n v="623343.77141999989"/>
    <n v="566708.85732000007"/>
    <n v="64839.653399999988"/>
    <n v="47024.073949999984"/>
    <n v="344505.45822999993"/>
    <n v="227444.63165999998"/>
    <n v="35255452.915749952"/>
    <n v="34225193.414999902"/>
    <n v="145.54400000000001"/>
    <n v="139.161"/>
    <n v="33664.915930000003"/>
    <n v="31035.328309999997"/>
    <n v="55881.755360000003"/>
    <n v="49096.652929999997"/>
    <n v="127943.31509"/>
    <n v="135296.87833000001"/>
    <n v="0"/>
    <n v="0"/>
    <n v="0"/>
    <n v="0"/>
    <n v="0"/>
    <n v="0"/>
    <s v="Miscelaneos"/>
    <s v="Daños Sin Autos"/>
    <s v="Diversos"/>
    <x v="53"/>
    <x v="1"/>
    <n v="8810777.3005300015"/>
    <n v="7965231.1104300003"/>
    <n v="299929338.30901009"/>
    <n v="286204877.29896003"/>
    <n v="288421232.45699012"/>
    <n v="276418493.85822004"/>
    <n v="4681296.8725100001"/>
    <n v="4825169.1077200007"/>
    <n v="696171.22916999983"/>
    <n v="802925.30443000002"/>
    <n v="269545.40147000004"/>
    <n v="303422.30447999999"/>
    <n v="2.9028918064992837"/>
    <n v="2.8425880456822168"/>
    <n v="-1266.6968900000211"/>
    <n v="-0.92351986223908611"/>
    <n v="50.415619264469122"/>
    <n v="45.20421808642643"/>
    <n v="1.5423495420980113"/>
    <n v="1.7219799192065817"/>
    <n v="4.5308332994751142E-2"/>
    <n v="4.7116150982492104E-2"/>
    <n v="4.7923599882166788E-2"/>
    <n v="4.9620297949511172E-2"/>
    <m/>
    <m/>
    <m/>
    <n v="0"/>
    <m/>
    <n v="0"/>
    <m/>
    <n v="0"/>
    <m/>
    <n v="37.886082496686811"/>
    <n v="47.713761079924069"/>
    <n v="34.28418166892628"/>
    <n v="9.313750796237894"/>
    <n v="13.819887966036969"/>
    <n v="-5.4351314906646024"/>
    <n v="43.676963755934203"/>
    <n v="36.288089966310451"/>
    <s v="Medianas"/>
    <n v="2025"/>
    <n v="1"/>
    <d v="2026-05-08T00:00:00"/>
    <n v="1.0458677359317625"/>
    <s v="64 Miscelaneos"/>
    <n v="-0.92351986223908611"/>
    <n v="-5.2686331799940476"/>
    <n v="37.886082496686804"/>
    <n v="31.838929301939149"/>
    <n v="1.768077615992074E-3"/>
    <n v="8.4267808402406757E-4"/>
    <m/>
    <m/>
    <m/>
    <m/>
    <n v="1.6041499347095283E-3"/>
    <n v="8.0803067974554441E-4"/>
    <x v="53"/>
    <x v="11"/>
  </r>
  <r>
    <n v="2026"/>
    <n v="3"/>
    <n v="1"/>
    <x v="23"/>
    <s v="Tecnicos"/>
    <n v="30"/>
    <s v="624b60c58c9d8bfb6ff1886c2fd605d2adeb6ea4da576068201b6c6958ce93f4"/>
    <s v="776dae374cac039d62ec9a353119108ad2c4887d941bedca3f0ebe3c3de89ab1"/>
    <x v="11"/>
    <n v="125148.79812000001"/>
    <n v="131104.09306000001"/>
    <n v="888831.85527000006"/>
    <n v="453730.68527000002"/>
    <n v="79445.192219999968"/>
    <n v="-24540.808069999999"/>
    <n v="127458.86534"/>
    <n v="134285.29774999997"/>
    <n v="35255452.915749952"/>
    <n v="34225193.414999902"/>
    <n v="145.54400000000001"/>
    <n v="139.161"/>
    <n v="0"/>
    <n v="0"/>
    <n v="2410.37417"/>
    <n v="-1668.8937900000001"/>
    <n v="45066.918549999995"/>
    <n v="42758.16332"/>
    <n v="0"/>
    <n v="0"/>
    <n v="0"/>
    <n v="0"/>
    <n v="0"/>
    <n v="0"/>
    <s v="Tecnicos"/>
    <s v="Daños Sin Autos"/>
    <s v="Diversos"/>
    <x v="54"/>
    <x v="1"/>
    <n v="20562971.173730001"/>
    <n v="22498819.590630002"/>
    <n v="299929338.30901009"/>
    <n v="286204877.29896003"/>
    <n v="288421232.45699012"/>
    <n v="276418493.85822004"/>
    <n v="4989163.0397400009"/>
    <n v="4818507.2636000002"/>
    <n v="1075353.7391499998"/>
    <n v="1341929.3995900003"/>
    <n v="462764.31225000002"/>
    <n v="348051.20961000002"/>
    <n v="2.5084126760973091"/>
    <n v="2.7208445663325533"/>
    <n v="-5955.294940000007"/>
    <n v="-4.5424172510575627"/>
    <n v="27.043744473621086"/>
    <n v="37.6680469540403"/>
    <n v="0.60861242795439252"/>
    <n v="0.58271542883343275"/>
    <n v="4.1726094161239458E-2"/>
    <n v="4.3390979593939019E-2"/>
    <n v="4.5807777385656868E-2"/>
    <n v="4.7429566390462148E-2"/>
    <m/>
    <m/>
    <m/>
    <n v="0"/>
    <m/>
    <n v="0"/>
    <m/>
    <n v="0"/>
    <m/>
    <n v="-423.72687970742913"/>
    <n v="63.480587439460066"/>
    <n v="-18.718567435395673"/>
    <n v="7.3878194056214888"/>
    <n v="-244.42945287728585"/>
    <n v="5.3995659559120446"/>
    <n v="5.3484335018951512"/>
    <n v="-3.9030998069540095"/>
    <s v="Medianas"/>
    <n v="2025"/>
    <n v="1"/>
    <d v="2026-05-08T00:00:00"/>
    <n v="1.0458677359317625"/>
    <s v="65 Tecnicos"/>
    <n v="-4.5424172510575627"/>
    <n v="-8.7288196495521841"/>
    <n v="-423.72687970742919"/>
    <n v="-409.52946399003423"/>
    <n v="2.5211188107384236E-3"/>
    <n v="6.2921341536056647E-4"/>
    <m/>
    <m/>
    <m/>
    <m/>
    <n v="1.2843491675666335E-3"/>
    <n v="7.4029951541413805E-4"/>
    <x v="54"/>
    <x v="11"/>
  </r>
  <r>
    <n v="2026"/>
    <n v="3"/>
    <n v="3"/>
    <x v="19"/>
    <s v="Total General"/>
    <n v="3"/>
    <s v="4e07408562bedb8b60ce05c1decfe3ad16b72230967de01f640b7e4729b49fce"/>
    <s v="776dae374cac039d62ec9a353119108ad2c4887d941bedca3f0ebe3c3de89ab1"/>
    <x v="12"/>
    <n v="7955018.5177499996"/>
    <n v="7215896.8496199995"/>
    <n v="33117660.075089999"/>
    <n v="27031683.495250002"/>
    <n v="3490249.0358100007"/>
    <n v="3244966.9107100009"/>
    <n v="12997756.818879995"/>
    <n v="13375228.893759999"/>
    <n v="35255452.915749952"/>
    <n v="34225193.414999902"/>
    <n v="145.54400000000001"/>
    <n v="139.161"/>
    <n v="7248.2925900000009"/>
    <n v="11183.469190000002"/>
    <n v="3204423.7889800002"/>
    <n v="2928635.2355999998"/>
    <n v="3775822.7514400003"/>
    <n v="3318491.2100900002"/>
    <n v="2786211.7156400001"/>
    <n v="1998535.6814600001"/>
    <n v="2472387.7913299999"/>
    <n v="2534697.2414599997"/>
    <n v="0"/>
    <n v="0"/>
    <s v="Total General"/>
    <s v="Totales"/>
    <s v="Total General"/>
    <x v="0"/>
    <x v="1"/>
    <n v="7955018.5177499996"/>
    <n v="7215896.8496199995"/>
    <n v="299929338.30901009"/>
    <n v="286204877.29896003"/>
    <n v="288421232.45699012"/>
    <n v="276418493.85822004"/>
    <n v="299929338.30901009"/>
    <n v="286204877.29896003"/>
    <n v="142306587.69164005"/>
    <n v="131621014.33455998"/>
    <n v="7955018.5177499996"/>
    <n v="7215896.8496199995"/>
    <n v="2.6522975586850168"/>
    <n v="2.5212347594211386"/>
    <n v="739121.66813000012"/>
    <n v="10.242963328514376"/>
    <n v="100"/>
    <n v="100"/>
    <n v="100"/>
    <n v="100"/>
    <n v="2.6522975586850168"/>
    <n v="2.7581251387018693"/>
    <n v="2.5212347594211386"/>
    <n v="2.6104971302394699"/>
    <n v="0.92895604389639008"/>
    <n v="0.82432342406689052"/>
    <m/>
    <n v="787676.03417999996"/>
    <n v="39.412658051948071"/>
    <n v="-62309.450129999779"/>
    <n v="-2.4582600679404654"/>
    <n v="0"/>
    <m/>
    <n v="7.5588482671563595"/>
    <n v="43.874807180174663"/>
    <n v="44.969696467887928"/>
    <n v="2.4526264682650663"/>
    <n v="9.4169649407874765"/>
    <n v="13.781309408307795"/>
    <n v="84.866901862856693"/>
    <n v="88.252011236171782"/>
    <s v="Medianas"/>
    <n v="2025"/>
    <n v="1"/>
    <d v="2026-05-08T00:00:00"/>
    <n v="1.0458677359317625"/>
    <s v="10 Total General"/>
    <n v="10.242963328514376"/>
    <n v="5.4081310102744675"/>
    <n v="7.5588482671563497"/>
    <n v="2.8417309109667532"/>
    <n v="9.3936277472399396E-2"/>
    <n v="7.0346823398065013E-4"/>
    <n v="98752225.441649988"/>
    <n v="83444525.163929999"/>
    <n v="0.28010482712458251"/>
    <n v="0.23620158369609068"/>
    <n v="7.6517020607476532E-2"/>
    <n v="6.3566247121133661E-4"/>
    <x v="0"/>
    <x v="12"/>
  </r>
  <r>
    <n v="2026"/>
    <n v="3"/>
    <n v="3"/>
    <x v="19"/>
    <s v="Total General Sin Pensiones"/>
    <n v="3"/>
    <s v="4e07408562bedb8b60ce05c1decfe3ad16b72230967de01f640b7e4729b49fce"/>
    <s v="776dae374cac039d62ec9a353119108ad2c4887d941bedca3f0ebe3c3de89ab1"/>
    <x v="12"/>
    <n v="7955018.5177499996"/>
    <n v="7215896.8496199995"/>
    <n v="33117660.075089999"/>
    <n v="27031683.495250002"/>
    <n v="3490249.0358100007"/>
    <n v="3244966.9107100009"/>
    <n v="12997756.818879997"/>
    <n v="13375228.893759998"/>
    <n v="35255452.915749952"/>
    <n v="34225193.414999902"/>
    <n v="145.54400000000001"/>
    <n v="139.161"/>
    <n v="7248.2925900000009"/>
    <n v="11183.469190000002"/>
    <n v="3204423.7889800002"/>
    <n v="2928635.2355999998"/>
    <n v="3775822.7514400003"/>
    <n v="3318491.2100900002"/>
    <n v="2786211.7156400001"/>
    <n v="1998535.6814600001"/>
    <n v="2472387.7913299999"/>
    <n v="2534697.2414599997"/>
    <n v="0"/>
    <n v="0"/>
    <s v="Total General Sin Pensiones"/>
    <s v="Totales"/>
    <s v="Total General Sin Pensiones"/>
    <x v="1"/>
    <x v="1"/>
    <n v="7955018.5177499996"/>
    <n v="7215896.8496199995"/>
    <n v="299929338.30901009"/>
    <n v="286204877.29896003"/>
    <n v="288421232.45699012"/>
    <n v="276418493.85822004"/>
    <n v="288421232.45699012"/>
    <n v="276418493.85822004"/>
    <n v="133101313.88157998"/>
    <n v="123282522.02188997"/>
    <n v="7955018.5177499996"/>
    <n v="7215896.8496199995"/>
    <n v="2.7581251387018693"/>
    <n v="2.6104971302394699"/>
    <n v="739121.66813000012"/>
    <n v="10.242963328514376"/>
    <n v="100"/>
    <n v="100"/>
    <n v="100"/>
    <n v="100"/>
    <n v="2.6522975586850168"/>
    <n v="2.7581251387018693"/>
    <n v="2.5212347594211386"/>
    <n v="2.6104971302394699"/>
    <n v="0.96602170786975095"/>
    <n v="0.85721421071130277"/>
    <m/>
    <n v="787676.03417999996"/>
    <n v="39.412658051948071"/>
    <n v="-62309.450129999779"/>
    <n v="-2.4582600679404654"/>
    <n v="0"/>
    <m/>
    <n v="7.5588482671563595"/>
    <n v="43.874807180174663"/>
    <n v="44.969696467887928"/>
    <n v="2.622249874193781"/>
    <n v="9.4169649407874765"/>
    <n v="13.781309408307795"/>
    <n v="84.866901862856693"/>
    <n v="88.252011236171782"/>
    <s v="Medianas"/>
    <n v="2025"/>
    <n v="1"/>
    <d v="2026-05-08T00:00:00"/>
    <n v="1.0458677359317625"/>
    <s v="11 Total General Sin Pensiones"/>
    <n v="10.242963328514376"/>
    <n v="5.4081310102744675"/>
    <n v="7.5588482671563497"/>
    <n v="2.8417309109667532"/>
    <n v="9.3936277472399396E-2"/>
    <n v="7.6072542807392057E-4"/>
    <m/>
    <m/>
    <m/>
    <m/>
    <n v="7.6517020607476532E-2"/>
    <n v="6.8146952669885085E-4"/>
    <x v="1"/>
    <x v="12"/>
  </r>
  <r>
    <n v="2026"/>
    <n v="3"/>
    <n v="69"/>
    <x v="49"/>
    <s v="Vida Total"/>
    <n v="202"/>
    <s v="c17edaae86e4016a583e098582f6dbf3eccade8ef83747df9ba617ded9d31309"/>
    <s v="776dae374cac039d62ec9a353119108ad2c4887d941bedca3f0ebe3c3de89ab1"/>
    <x v="12"/>
    <n v="2061561.0193"/>
    <n v="1712705.9797"/>
    <n v="6308653.8745299997"/>
    <n v="4965666.6079900004"/>
    <n v="870339.40655000007"/>
    <n v="477458.20740000001"/>
    <n v="3124255.0139000001"/>
    <n v="1679433.0777799999"/>
    <n v="35255452.915749952"/>
    <n v="34225193.414999902"/>
    <n v="145.54400000000001"/>
    <n v="139.161"/>
    <n v="3247.7966000000001"/>
    <n v="874.73361999999997"/>
    <n v="344754.60508000001"/>
    <n v="225095.12536999999"/>
    <n v="653365.07749000005"/>
    <n v="600619.44652"/>
    <n v="2061561.0193"/>
    <n v="1712705.9797"/>
    <n v="0"/>
    <n v="0"/>
    <n v="0"/>
    <n v="0"/>
    <s v="Vida Total"/>
    <s v="Totales"/>
    <s v="Vida Total"/>
    <x v="2"/>
    <x v="1"/>
    <n v="2061561.0193"/>
    <n v="1712705.9797"/>
    <n v="299929338.30901009"/>
    <n v="286204877.29896003"/>
    <n v="288421232.45699012"/>
    <n v="276418493.85822004"/>
    <n v="121198789.86534001"/>
    <n v="116547964.87996998"/>
    <n v="53724409.366050005"/>
    <n v="55147073.013400003"/>
    <n v="2061561.0193"/>
    <n v="1712705.9797"/>
    <n v="1.7009749202863598"/>
    <n v="1.4695288600396204"/>
    <n v="348855.03960000002"/>
    <n v="20.368647259648508"/>
    <n v="100"/>
    <n v="100"/>
    <n v="100"/>
    <n v="100"/>
    <n v="0.68734890388616221"/>
    <n v="0.71477436031254171"/>
    <n v="0.59841956428679755"/>
    <n v="0.61960614711202266"/>
    <n v="1.7009749202863598"/>
    <m/>
    <m/>
    <n v="348855.03960000002"/>
    <n v="20.368647259648508"/>
    <n v="0"/>
    <m/>
    <n v="0"/>
    <m/>
    <n v="82.28598714208637"/>
    <n v="42.217494335701133"/>
    <n v="27.87741813592735"/>
    <n v="1.6200073985364136"/>
    <n v="53.159516232663776"/>
    <n v="8.7818719949227741"/>
    <n v="52.765998207989092"/>
    <n v="37.477162398621168"/>
    <s v="Medianas"/>
    <n v="2025"/>
    <n v="1"/>
    <d v="2026-05-08T00:00:00"/>
    <n v="1.0458677359317625"/>
    <s v="12 Vida Total"/>
    <n v="20.368647259648508"/>
    <n v="15.08974139298043"/>
    <n v="82.28598714208637"/>
    <n v="74.291624915351235"/>
    <n v="1.7894122335077658E-2"/>
    <n v="2.8933156794431884E-4"/>
    <m/>
    <m/>
    <m/>
    <m/>
    <n v="1.4056024821398751E-2"/>
    <n v="2.1595150704893464E-4"/>
    <x v="2"/>
    <x v="12"/>
  </r>
  <r>
    <n v="2026"/>
    <n v="3"/>
    <n v="106"/>
    <x v="63"/>
    <s v="Vida Individual"/>
    <n v="227"/>
    <s v="dfe62e836a0a6f2633422230c81287700a56e2639652c73f264e6562220c207a"/>
    <s v="776dae374cac039d62ec9a353119108ad2c4887d941bedca3f0ebe3c3de89ab1"/>
    <x v="12"/>
    <n v="622937.40824999998"/>
    <n v="568242.50150999997"/>
    <n v="2609340.2309099999"/>
    <n v="2282198.1572199995"/>
    <n v="109823.80663999998"/>
    <n v="47760.285129999997"/>
    <n v="413963.62579999998"/>
    <n v="291815.43511999998"/>
    <n v="35255452.915749952"/>
    <n v="34225193.414999902"/>
    <n v="145.54400000000001"/>
    <n v="139.161"/>
    <n v="0"/>
    <n v="0"/>
    <n v="109006.62149999999"/>
    <n v="77365.88665"/>
    <n v="316462.62355000002"/>
    <n v="606107.40753999993"/>
    <n v="107958.20766"/>
    <n v="109057.71223"/>
    <n v="507890.68082000001"/>
    <n v="456057.03824000002"/>
    <n v="7088.5197699999999"/>
    <n v="3127.7510400000001"/>
    <s v="Vida Individual"/>
    <s v="Vida"/>
    <s v="Vida"/>
    <x v="3"/>
    <x v="1"/>
    <n v="623416.62824999995"/>
    <n v="568242.50150999997"/>
    <n v="299929338.30901009"/>
    <n v="286204877.29896003"/>
    <n v="288421232.45699012"/>
    <n v="276418493.85822004"/>
    <n v="85473069.007720008"/>
    <n v="77996017.203430012"/>
    <n v="38897096.515840001"/>
    <n v="40640024.39702002"/>
    <n v="623416.62824999995"/>
    <n v="568242.50150999997"/>
    <n v="0.72881132675104454"/>
    <n v="0.72855322859358829"/>
    <n v="54694.906740000006"/>
    <n v="9.6252755812277879"/>
    <n v="99.923130058088887"/>
    <n v="100"/>
    <n v="99.923130058088887"/>
    <n v="100"/>
    <n v="0.20769472295111135"/>
    <n v="0.21598181345504566"/>
    <n v="0.19854396153998205"/>
    <n v="0.20557325726601405"/>
    <n v="0.12630669392513461"/>
    <n v="0.59421135419172422"/>
    <n v="8.2932786341856496E-3"/>
    <n v="-1099.5045700000046"/>
    <n v="-1.0081859847574814"/>
    <n v="51833.642579999985"/>
    <n v="11.365605227809805"/>
    <n v="3960.7687299999998"/>
    <n v="126.63312007083532"/>
    <n v="129.94797108322871"/>
    <n v="17.629990619527057"/>
    <n v="8.4049125158864069"/>
    <n v="0.28234448449198929"/>
    <n v="40.897527605598746"/>
    <n v="-47.787699075577606"/>
    <n v="34.445338371144899"/>
    <n v="12.764385600236086"/>
    <s v="Medianas"/>
    <n v="2025"/>
    <n v="1"/>
    <d v="2026-05-08T00:00:00"/>
    <n v="1.0458677359317625"/>
    <s v="13 Vida Individual"/>
    <n v="9.6252755812277879"/>
    <n v="4.8175326716267275"/>
    <n v="129.94797108322874"/>
    <n v="119.86333757429502"/>
    <n v="7.4012387165910106E-3"/>
    <n v="5.3116595000061785E-5"/>
    <m/>
    <m/>
    <m/>
    <m/>
    <n v="6.4600861229021532E-3"/>
    <n v="5.3078980689414126E-5"/>
    <x v="3"/>
    <x v="12"/>
  </r>
  <r>
    <n v="2026"/>
    <n v="3"/>
    <n v="18"/>
    <x v="24"/>
    <s v="Vida Gpo y Col"/>
    <n v="5"/>
    <s v="ef2d127de37b942baad06145e54b0c619a1f22327b2ebbcfbec78f5564afe39d"/>
    <s v="776dae374cac039d62ec9a353119108ad2c4887d941bedca3f0ebe3c3de89ab1"/>
    <x v="12"/>
    <n v="954340.01723"/>
    <n v="745885.41452999995"/>
    <n v="4814914.9679000005"/>
    <n v="4555245.8085200004"/>
    <n v="301872.43069000001"/>
    <n v="247725.32441999999"/>
    <n v="1071293.3543900002"/>
    <n v="917783.33317000035"/>
    <n v="35255452.915749952"/>
    <n v="34225193.414999902"/>
    <n v="145.54400000000001"/>
    <n v="139.161"/>
    <n v="0"/>
    <n v="0"/>
    <n v="255386.85490000001"/>
    <n v="184722.80694000001"/>
    <n v="997885.49485999998"/>
    <n v="827604.90736000007"/>
    <n v="18524.074820000002"/>
    <n v="-5231.7057699999996"/>
    <n v="125787.92481"/>
    <n v="178582.58263999998"/>
    <n v="810028.01760000002"/>
    <n v="572534.53765999991"/>
    <s v="Vida Gpo y Col"/>
    <s v="Vida"/>
    <s v="Vida"/>
    <x v="4"/>
    <x v="1"/>
    <n v="4826645.6226300001"/>
    <n v="5268679.1510399999"/>
    <n v="299929338.30901009"/>
    <n v="286204877.29896003"/>
    <n v="288421232.45699012"/>
    <n v="276418493.85822004"/>
    <n v="35725720.857619993"/>
    <n v="38551947.676540002"/>
    <n v="14827312.85021"/>
    <n v="14507048.616379999"/>
    <n v="3764005.8516299999"/>
    <n v="4275339.1001399998"/>
    <n v="2.6712967417323572"/>
    <n v="1.9347541680336249"/>
    <n v="208454.60270000005"/>
    <n v="27.947268928881286"/>
    <n v="25.354371242986346"/>
    <n v="17.446228171832622"/>
    <n v="19.772324132426938"/>
    <n v="14.156971664952636"/>
    <n v="0.31818828481752798"/>
    <n v="0.33088410624287617"/>
    <n v="0.2606124052005141"/>
    <n v="0.26983918627115372"/>
    <n v="5.1850807696295853E-2"/>
    <n v="0.3520934547725732"/>
    <n v="2.2673524792634883"/>
    <n v="23755.780590000002"/>
    <n v="-454.07332970103181"/>
    <n v="-52794.657829999982"/>
    <n v="-29.563161787410909"/>
    <n v="237493.47994000011"/>
    <n v="41.481074820509043"/>
    <n v="21.857719390124842"/>
    <n v="31.631538575338546"/>
    <n v="33.21224944130293"/>
    <n v="2.0359213684880508"/>
    <n v="38.254100362903465"/>
    <n v="20.575106066393765"/>
    <n v="25.592801600531324"/>
    <n v="22.320168149951218"/>
    <s v="Medianas"/>
    <n v="2025"/>
    <n v="1"/>
    <d v="2026-05-08T00:00:00"/>
    <n v="1.0458677359317625"/>
    <s v="14 Vida Gpo y Col"/>
    <n v="27.947268928881286"/>
    <n v="22.335993867229476"/>
    <n v="21.857719390124846"/>
    <n v="16.513508547581232"/>
    <n v="1.3657220570690768E-2"/>
    <n v="7.1358262823899082E-4"/>
    <m/>
    <m/>
    <m/>
    <m/>
    <n v="1.2894270438757311E-2"/>
    <n v="3.743273690723484E-4"/>
    <x v="4"/>
    <x v="12"/>
  </r>
  <r>
    <n v="2026"/>
    <n v="3"/>
    <n v="16"/>
    <x v="50"/>
    <s v="Accidentes y Enfermedades Total"/>
    <n v="14"/>
    <s v="8527a891e224136950ff32ca212b45bc93f69fbb801c3b1ebedac52775f99e61"/>
    <s v="776dae374cac039d62ec9a353119108ad2c4887d941bedca3f0ebe3c3de89ab1"/>
    <x v="12"/>
    <n v="726891.77516999992"/>
    <n v="650126.94371000002"/>
    <n v="2675517.1613600003"/>
    <n v="2436657.5520099998"/>
    <n v="546983.59615999984"/>
    <n v="493181.39797000005"/>
    <n v="2195106.3990299995"/>
    <n v="1886890.2734000001"/>
    <n v="35255452.915749952"/>
    <n v="34225193.414999902"/>
    <n v="145.54400000000001"/>
    <n v="139.161"/>
    <n v="0"/>
    <n v="0"/>
    <n v="504209.52773000003"/>
    <n v="436109.76045"/>
    <n v="672319.65966999996"/>
    <n v="611422.04944000009"/>
    <n v="0"/>
    <n v="0"/>
    <n v="0"/>
    <n v="0"/>
    <n v="0"/>
    <n v="0"/>
    <s v="Accidentes y Enfermedades Total"/>
    <s v="Totales"/>
    <s v="Accidentes y Enfermedades Total"/>
    <x v="18"/>
    <x v="1"/>
    <n v="1278618.8197300001"/>
    <n v="1168356.06944"/>
    <n v="299929338.30901009"/>
    <n v="286204877.29896003"/>
    <n v="288421232.45699012"/>
    <n v="276418493.85822004"/>
    <n v="62046993.437230021"/>
    <n v="55650266.202029996"/>
    <n v="35517726.305569991"/>
    <n v="30168381.219329994"/>
    <n v="726891.77516999992"/>
    <n v="650126.94371000002"/>
    <n v="1.1715181266685575"/>
    <n v="1.1682368981844777"/>
    <n v="76764.831459999899"/>
    <n v="11.807668056631426"/>
    <n v="100"/>
    <n v="100"/>
    <n v="56.849763506804493"/>
    <n v="55.644589925536117"/>
    <n v="0.242354342282148"/>
    <n v="0.25202436345541768"/>
    <n v="0.22715439018563588"/>
    <n v="0.23519661605690598"/>
    <m/>
    <m/>
    <m/>
    <n v="0"/>
    <m/>
    <n v="0"/>
    <m/>
    <n v="0"/>
    <m/>
    <n v="10.909210771423417"/>
    <n v="75.249660932272278"/>
    <n v="75.859246065948597"/>
    <n v="1.5400298753758355"/>
    <n v="15.615281623078392"/>
    <n v="9.9599957649181725"/>
    <n v="74.995505557205504"/>
    <n v="71.327123522848396"/>
    <s v="Medianas"/>
    <n v="2025"/>
    <n v="1"/>
    <d v="2026-05-08T00:00:00"/>
    <n v="1.0458677359317625"/>
    <s v="28 Accidentes y Enfermedades Total"/>
    <n v="11.807668056631426"/>
    <n v="6.9042138077068493"/>
    <n v="10.909210771423409"/>
    <n v="6.0451594030812146"/>
    <n v="7.5889456526163209E-3"/>
    <n v="1.3724547211130063E-4"/>
    <m/>
    <m/>
    <m/>
    <m/>
    <n v="6.8973053843751414E-3"/>
    <n v="1.3647774502796898E-4"/>
    <x v="18"/>
    <x v="12"/>
  </r>
  <r>
    <n v="2026"/>
    <n v="3"/>
    <n v="98"/>
    <x v="58"/>
    <s v="Accidentes Personales"/>
    <n v="205"/>
    <s v="f8809aff4d69bece79dabe35be0c708b890d7eafb841f121330667b77d2e2590"/>
    <s v="776dae374cac039d62ec9a353119108ad2c4887d941bedca3f0ebe3c3de89ab1"/>
    <x v="12"/>
    <n v="52245.49411"/>
    <n v="259906.13502000002"/>
    <n v="124250.75645999998"/>
    <n v="319770.10903000005"/>
    <n v="10960.576659999999"/>
    <n v="51464.054330000006"/>
    <n v="192943.34294999996"/>
    <n v="253747.49086000002"/>
    <n v="35255452.915749952"/>
    <n v="34225193.414999902"/>
    <n v="145.54400000000001"/>
    <n v="139.161"/>
    <n v="0"/>
    <n v="0"/>
    <n v="4828.7665099999995"/>
    <n v="3711.1071400000001"/>
    <n v="28857.349579999998"/>
    <n v="20989.022719999997"/>
    <n v="0"/>
    <n v="0"/>
    <n v="0"/>
    <n v="0"/>
    <n v="0"/>
    <n v="0"/>
    <s v="Accidentes Personales"/>
    <s v="Accidentes y Enfermedades"/>
    <s v="Accidentes Personales"/>
    <x v="19"/>
    <x v="1"/>
    <n v="675143.29685000004"/>
    <n v="977558.00120000006"/>
    <n v="299929338.30901009"/>
    <n v="286204877.29896003"/>
    <n v="288421232.45699012"/>
    <n v="276418493.85822004"/>
    <n v="1868441.4574600002"/>
    <n v="1845344.210459999"/>
    <n v="356127.37222000014"/>
    <n v="376409.51678000001"/>
    <n v="68896.827069999999"/>
    <n v="278759.75148000004"/>
    <n v="2.7962071758471714"/>
    <n v="14.084425742729689"/>
    <n v="-207660.64091000002"/>
    <n v="-79.89832209771437"/>
    <n v="75.831495196314265"/>
    <n v="93.236607379687413"/>
    <n v="7.7384303974816246"/>
    <n v="26.587285327413063"/>
    <n v="1.7419267619686044E-2"/>
    <n v="1.8114302357331108E-2"/>
    <n v="9.0811217989311466E-2"/>
    <n v="9.4026319075926401E-2"/>
    <m/>
    <m/>
    <m/>
    <n v="0"/>
    <m/>
    <n v="0"/>
    <m/>
    <n v="0"/>
    <m/>
    <n v="-78.702461742096503"/>
    <n v="20.978989378343538"/>
    <n v="19.801015595895727"/>
    <n v="3.0777125026011838"/>
    <n v="30.116602076866993"/>
    <n v="37.487819061258335"/>
    <n v="16.733229420856606"/>
    <n v="17.6811812036573"/>
    <s v="Medianas"/>
    <n v="2025"/>
    <n v="1"/>
    <d v="2026-05-08T00:00:00"/>
    <n v="1.0458677359317625"/>
    <s v="29 Accidentes Personales"/>
    <n v="-79.89832209771437"/>
    <n v="-80.779904368713446"/>
    <n v="-78.702461742096489"/>
    <n v="-79.636489848374993"/>
    <n v="3.5242989717625334E-4"/>
    <n v="7.8187745702592139E-4"/>
    <m/>
    <m/>
    <m/>
    <m/>
    <n v="9.0515472432943424E-4"/>
    <n v="1.9837104850246676E-2"/>
    <x v="19"/>
    <x v="12"/>
  </r>
  <r>
    <n v="2026"/>
    <n v="3"/>
    <n v="8"/>
    <x v="40"/>
    <s v="AP Individual"/>
    <n v="8"/>
    <s v="2c624232cdd221771294dfbb310aca000a0df6ac8b66b696d90ef06fdefb64a3"/>
    <s v="776dae374cac039d62ec9a353119108ad2c4887d941bedca3f0ebe3c3de89ab1"/>
    <x v="12"/>
    <n v="12114.778189999999"/>
    <n v="11655.06828"/>
    <n v="29407.528270000003"/>
    <n v="28880.194479999998"/>
    <n v="280.40370999999988"/>
    <n v="478.21893999999998"/>
    <n v="2050.2033199999996"/>
    <n v="1092.9092200000002"/>
    <n v="35255452.915749952"/>
    <n v="34225193.414999902"/>
    <n v="145.54400000000001"/>
    <n v="139.161"/>
    <n v="0"/>
    <n v="0"/>
    <n v="280.40371000000005"/>
    <n v="478.21893999999998"/>
    <n v="9675.1715899999999"/>
    <n v="9468.2150399999991"/>
    <n v="0"/>
    <n v="0"/>
    <n v="0"/>
    <n v="0"/>
    <n v="0"/>
    <n v="0"/>
    <s v="AP Individual"/>
    <s v="Accidentes y Enfermedades"/>
    <s v="Accidentes Personales"/>
    <x v="20"/>
    <x v="1"/>
    <n v="1281917.5166500001"/>
    <n v="1201622.1432"/>
    <n v="299929338.30901009"/>
    <n v="286204877.29896003"/>
    <n v="288421232.45699012"/>
    <n v="276418493.85822004"/>
    <n v="934068.18382999999"/>
    <n v="999040.19241000025"/>
    <n v="84015.655269999988"/>
    <n v="109316.45723999999"/>
    <n v="14568.791650000001"/>
    <n v="14173.04189"/>
    <n v="1.2969907764468813"/>
    <n v="1.1666265650318128"/>
    <n v="459.70990999999958"/>
    <n v="3.9442918647577319"/>
    <n v="83.155682921719858"/>
    <n v="82.234063586754829"/>
    <n v="0.94505130265005"/>
    <n v="0.96994453256010871"/>
    <n v="4.0392107882152002E-3"/>
    <n v="4.2003766805921881E-3"/>
    <n v="4.0722815033740695E-3"/>
    <n v="4.216457487094945E-3"/>
    <m/>
    <m/>
    <m/>
    <n v="0"/>
    <m/>
    <n v="0"/>
    <m/>
    <n v="0"/>
    <m/>
    <n v="-41.364992779248787"/>
    <n v="2.3145591739472029"/>
    <n v="4.1030985706074299"/>
    <n v="0.33375173840978828"/>
    <n v="-41.364992779248752"/>
    <n v="2.1858032282291884"/>
    <n v="2.8981781603730719"/>
    <n v="5.0507824123098919"/>
    <s v="Medianas"/>
    <n v="2025"/>
    <n v="1"/>
    <d v="2026-05-08T00:00:00"/>
    <n v="1.0458677359317625"/>
    <s v="30 AP Individual"/>
    <n v="3.9442918647577319"/>
    <n v="-0.61430495113812889"/>
    <n v="-41.364992779248794"/>
    <n v="-43.936498654379719"/>
    <n v="8.3412708780894823E-5"/>
    <n v="1.6821850741882843E-4"/>
    <m/>
    <m/>
    <m/>
    <m/>
    <n v="8.1749493573435777E-5"/>
    <n v="1.3610175422379265E-4"/>
    <x v="20"/>
    <x v="12"/>
  </r>
  <r>
    <n v="2026"/>
    <n v="3"/>
    <n v="1"/>
    <x v="23"/>
    <s v="AP Gpo y Col"/>
    <n v="30"/>
    <s v="624b60c58c9d8bfb6ff1886c2fd605d2adeb6ea4da576068201b6c6958ce93f4"/>
    <s v="776dae374cac039d62ec9a353119108ad2c4887d941bedca3f0ebe3c3de89ab1"/>
    <x v="12"/>
    <n v="21766.26066"/>
    <n v="24816.564699999999"/>
    <n v="53131.46037999999"/>
    <n v="60653.989419999991"/>
    <n v="6171.6548599999987"/>
    <n v="7905.7504200000003"/>
    <n v="42428.17182000001"/>
    <n v="53490.285049999991"/>
    <n v="35255452.915749952"/>
    <n v="34225193.414999902"/>
    <n v="145.54400000000001"/>
    <n v="139.161"/>
    <n v="0"/>
    <n v="0"/>
    <n v="6171.6548600000006"/>
    <n v="7905.7504200000003"/>
    <n v="20366.704579999998"/>
    <n v="22582.696070000002"/>
    <n v="0"/>
    <n v="0"/>
    <n v="0"/>
    <n v="0"/>
    <n v="0"/>
    <n v="0"/>
    <s v="AP Gpo y Col"/>
    <s v="Accidentes y Enfermedades"/>
    <s v="Accidentes Personales"/>
    <x v="21"/>
    <x v="1"/>
    <n v="20562971.173730001"/>
    <n v="22498819.590630002"/>
    <n v="299929338.30901009"/>
    <n v="286204877.29896003"/>
    <n v="288421232.45699012"/>
    <n v="276418493.85822004"/>
    <n v="934373.2736299996"/>
    <n v="846304.01804999996"/>
    <n v="272111.73791999999"/>
    <n v="267093.05953999993"/>
    <n v="1982053.5571700002"/>
    <n v="1724817.1569999999"/>
    <n v="2.3295037726666799"/>
    <n v="2.9323463165377324"/>
    <n v="-3050.3040399999991"/>
    <n v="-12.291403249701194"/>
    <n v="1.0981671298064279"/>
    <n v="1.4387939382029233"/>
    <n v="0.10585172967517091"/>
    <n v="0.11030162982566098"/>
    <n v="7.257129556820726E-3"/>
    <n v="7.546691509005261E-3"/>
    <n v="8.6709090824044367E-3"/>
    <n v="8.9778959264313393E-3"/>
    <m/>
    <m/>
    <m/>
    <n v="0"/>
    <m/>
    <n v="0"/>
    <m/>
    <n v="0"/>
    <m/>
    <n v="-21.934610478128423"/>
    <n v="28.354226554594604"/>
    <n v="31.856747763319554"/>
    <n v="2.2680590360326338"/>
    <n v="-21.934610478128391"/>
    <n v="-9.8127853429504359"/>
    <n v="30.30266794393696"/>
    <n v="35.008000796248595"/>
    <s v="Medianas"/>
    <n v="2025"/>
    <n v="1"/>
    <d v="2026-05-08T00:00:00"/>
    <n v="1.0458677359317625"/>
    <s v="31 AP Gpo y Col"/>
    <n v="-12.291403249701194"/>
    <n v="-16.137964929036368"/>
    <n v="-21.93461047812842"/>
    <n v="-25.358258181352927"/>
    <n v="1.507042343406235E-4"/>
    <n v="5.4265878268682942E-4"/>
    <m/>
    <m/>
    <m/>
    <m/>
    <n v="1.7168973435159263E-4"/>
    <n v="8.5986549201124069E-4"/>
    <x v="21"/>
    <x v="12"/>
  </r>
  <r>
    <n v="2026"/>
    <n v="3"/>
    <n v="16"/>
    <x v="50"/>
    <s v="Gastos Medicos"/>
    <n v="14"/>
    <s v="8527a891e224136950ff32ca212b45bc93f69fbb801c3b1ebedac52775f99e61"/>
    <s v="776dae374cac039d62ec9a353119108ad2c4887d941bedca3f0ebe3c3de89ab1"/>
    <x v="12"/>
    <n v="720497.47857000004"/>
    <n v="645274.52445999999"/>
    <n v="2650896.5245099999"/>
    <n v="2412933.8521999996"/>
    <n v="544299.41845999972"/>
    <n v="489551.20625000005"/>
    <n v="2184839.6893099998"/>
    <n v="1873422.29941"/>
    <n v="35255452.915749952"/>
    <n v="34225193.414999902"/>
    <n v="145.54400000000001"/>
    <n v="139.161"/>
    <n v="0"/>
    <n v="0"/>
    <n v="501525.35002999997"/>
    <n v="432479.56873"/>
    <n v="667431.06941"/>
    <n v="605939.48291000002"/>
    <n v="0"/>
    <n v="0"/>
    <n v="0"/>
    <n v="0"/>
    <n v="0"/>
    <n v="0"/>
    <s v="Gastos Medicos"/>
    <s v="Accidentes y Enfermedades"/>
    <s v="Gastos Medicos"/>
    <x v="22"/>
    <x v="1"/>
    <n v="1278618.8197300001"/>
    <n v="1168356.06944"/>
    <n v="299929338.30901009"/>
    <n v="286204877.29896003"/>
    <n v="288421232.45699012"/>
    <n v="276418493.85822004"/>
    <n v="58270019.802700005"/>
    <n v="52140391.075669996"/>
    <n v="34338123.082540013"/>
    <n v="28893520.681470007"/>
    <n v="726891.77516999992"/>
    <n v="650126.94371000002"/>
    <n v="1.2364805795666041"/>
    <n v="1.237571316877025"/>
    <n v="75222.95411000005"/>
    <n v="11.657511843188084"/>
    <n v="99.120323434873853"/>
    <n v="99.253619728124278"/>
    <n v="56.349669459905506"/>
    <n v="55.229269683965775"/>
    <n v="0.24022240792852634"/>
    <n v="0.24980736419169206"/>
    <n v="0.22545895463059068"/>
    <n v="0.23344115491453796"/>
    <m/>
    <m/>
    <m/>
    <n v="0"/>
    <m/>
    <n v="0"/>
    <m/>
    <n v="0"/>
    <m/>
    <n v="11.183347423321699"/>
    <n v="75.544944243287631"/>
    <n v="75.867121309288095"/>
    <n v="1.5851169766956801"/>
    <n v="15.965096687169922"/>
    <n v="10.148139910719989"/>
    <n v="75.142643640090284"/>
    <n v="71.37339304133711"/>
    <s v="Medianas"/>
    <n v="2025"/>
    <n v="1"/>
    <d v="2026-05-08T00:00:00"/>
    <n v="1.0458677359317625"/>
    <s v="32 Gastos Medicos"/>
    <n v="11.657511843188084"/>
    <n v="6.7606428682040924"/>
    <n v="11.183347423321699"/>
    <n v="6.3072734759033038"/>
    <n v="7.5191106772755246E-3"/>
    <n v="1.5288842236453652E-4"/>
    <m/>
    <m/>
    <m/>
    <m/>
    <n v="6.8301520815641512E-3"/>
    <n v="1.5315827643567342E-4"/>
    <x v="22"/>
    <x v="12"/>
  </r>
  <r>
    <n v="2026"/>
    <n v="3"/>
    <n v="119"/>
    <x v="62"/>
    <s v="GMM. Individual"/>
    <n v="217"/>
    <s v="16badfc6202cb3f8889e0f2779b19218af4cbb736e56acadce8148aba9a7a9f8"/>
    <s v="776dae374cac039d62ec9a353119108ad2c4887d941bedca3f0ebe3c3de89ab1"/>
    <x v="12"/>
    <n v="151922.25738999998"/>
    <n v="145534.6997"/>
    <n v="617148.00127000012"/>
    <n v="596394.67897000001"/>
    <n v="96436.226219999997"/>
    <n v="88157.062109999999"/>
    <n v="399967.55416"/>
    <n v="355309.59377999994"/>
    <n v="35255452.915749952"/>
    <n v="34225193.414999902"/>
    <n v="145.54400000000001"/>
    <n v="139.161"/>
    <n v="0"/>
    <n v="0"/>
    <n v="74213.115330000001"/>
    <n v="84115.315180000005"/>
    <n v="152729.09684000001"/>
    <n v="145531.50905000002"/>
    <n v="0"/>
    <n v="0"/>
    <n v="0"/>
    <n v="0"/>
    <n v="0"/>
    <n v="0"/>
    <s v="GMM. Individual"/>
    <s v="Accidentes y Enfermedades"/>
    <s v="Gastos Medicos"/>
    <x v="23"/>
    <x v="1"/>
    <n v="225020.68987999999"/>
    <n v="490022.74757999997"/>
    <n v="299929338.30901009"/>
    <n v="286204877.29896003"/>
    <n v="288421232.45699012"/>
    <n v="276418493.85822004"/>
    <n v="24720621.761749998"/>
    <n v="21907998.164389998"/>
    <n v="16007111.755169999"/>
    <n v="14079798.808590002"/>
    <n v="166129.01497999998"/>
    <n v="158595.98347000001"/>
    <n v="0.61455678119337587"/>
    <n v="0.66429939699628526"/>
    <n v="6387.5576899999869"/>
    <n v="4.3890272925749541"/>
    <n v="91.448358619528122"/>
    <n v="91.764429663207281"/>
    <n v="67.514794959973571"/>
    <n v="29.699580360040397"/>
    <n v="5.0652683144147129E-2"/>
    <n v="5.267374253130095E-2"/>
    <n v="5.0849832145934866E-2"/>
    <n v="5.2650131208169929E-2"/>
    <m/>
    <m/>
    <m/>
    <n v="0"/>
    <m/>
    <n v="0"/>
    <m/>
    <n v="0"/>
    <m/>
    <n v="9.3913793312094374"/>
    <n v="63.477352085704162"/>
    <n v="60.574599935083384"/>
    <n v="0.60245863023260826"/>
    <n v="-11.772172319404728"/>
    <n v="4.9457247004338623"/>
    <n v="48.591340396483943"/>
    <n v="57.798696467237654"/>
    <s v="Medianas"/>
    <n v="2025"/>
    <n v="1"/>
    <d v="2026-05-08T00:00:00"/>
    <n v="1.0458677359317625"/>
    <s v="33 GMM. Individual"/>
    <n v="4.3890272925749541"/>
    <n v="-0.18907390849488107"/>
    <n v="9.3913793312094285"/>
    <n v="4.5938942114442032"/>
    <n v="1.7505036816426675E-3"/>
    <n v="3.7768003731076281E-5"/>
    <m/>
    <m/>
    <m/>
    <m/>
    <n v="1.6881798704455717E-3"/>
    <n v="4.4129368884962822E-5"/>
    <x v="23"/>
    <x v="12"/>
  </r>
  <r>
    <n v="2026"/>
    <n v="3"/>
    <n v="13"/>
    <x v="7"/>
    <s v="GMM. Gpo y Col"/>
    <n v="13"/>
    <s v="3fdba35f04dc8c462986c992bcf875546257113072a909c162f7e470e581e278"/>
    <s v="776dae374cac039d62ec9a353119108ad2c4887d941bedca3f0ebe3c3de89ab1"/>
    <x v="12"/>
    <n v="409081.82962999999"/>
    <n v="61706.826329999996"/>
    <n v="744496.15916000004"/>
    <n v="306778.76366"/>
    <n v="73613.619620000012"/>
    <n v="37884.005049999992"/>
    <n v="218443.22417999999"/>
    <n v="177373.44971000002"/>
    <n v="35255452.915749952"/>
    <n v="34225193.414999902"/>
    <n v="145.54400000000001"/>
    <n v="139.161"/>
    <n v="0"/>
    <n v="0"/>
    <n v="39229.071049999999"/>
    <n v="19944.751210000002"/>
    <n v="106823.72295"/>
    <n v="43724.807789999999"/>
    <n v="0"/>
    <n v="0"/>
    <n v="0"/>
    <n v="0"/>
    <n v="0"/>
    <n v="0"/>
    <s v="GMM. Gpo y Col"/>
    <s v="Accidentes y Enfermedades"/>
    <s v="Gastos Medicos"/>
    <x v="24"/>
    <x v="1"/>
    <n v="2081369.17392"/>
    <n v="380253.94800999999"/>
    <n v="299929338.30901009"/>
    <n v="286204877.29896003"/>
    <n v="288421232.45699012"/>
    <n v="276418493.85822004"/>
    <n v="33549398.04095"/>
    <n v="30232392.911280002"/>
    <n v="18331408.022360004"/>
    <n v="14814107.762880005"/>
    <n v="708458.35146000003"/>
    <n v="209658.65693"/>
    <n v="1.2193417870886374"/>
    <n v="0.20410831028521256"/>
    <n v="347375.00329999998"/>
    <n v="562.94420562529683"/>
    <n v="57.74253755170772"/>
    <n v="29.432043128370523"/>
    <n v="19.654457976791559"/>
    <n v="16.227793729146821"/>
    <n v="0.13639273568113991"/>
    <n v="0.1418348524985944"/>
    <n v="2.1560368541708362E-2"/>
    <n v="2.2323696750062797E-2"/>
    <m/>
    <m/>
    <m/>
    <n v="0"/>
    <m/>
    <n v="0"/>
    <m/>
    <n v="0"/>
    <m/>
    <n v="94.313192395691601"/>
    <n v="17.994839733307373"/>
    <n v="61.393539909833173"/>
    <n v="0.40157100605806556"/>
    <n v="96.68869587268216"/>
    <n v="144.30918819140223"/>
    <n v="36.723182797478039"/>
    <n v="45.614268462402322"/>
    <s v="Medianas"/>
    <n v="2025"/>
    <n v="1"/>
    <d v="2026-05-08T00:00:00"/>
    <n v="1.0458677359317625"/>
    <s v="34 GMM. Gpo y Col"/>
    <n v="562.94420562529683"/>
    <n v="533.87002280425122"/>
    <n v="94.313192395691615"/>
    <n v="85.791363209591864"/>
    <n v="2.1117191741632834E-3"/>
    <n v="1.4867943937405117E-4"/>
    <m/>
    <m/>
    <m/>
    <m/>
    <n v="8.6838087553937221E-4"/>
    <n v="4.1660202327484613E-6"/>
    <x v="24"/>
    <x v="12"/>
  </r>
  <r>
    <n v="2026"/>
    <n v="3"/>
    <n v="23"/>
    <x v="28"/>
    <s v="Daños"/>
    <n v="17"/>
    <s v="4523540f1504cd17100c4835e85b7eefd49911580f8efff0599a8f283be6b9e3"/>
    <s v="776dae374cac039d62ec9a353119108ad2c4887d941bedca3f0ebe3c3de89ab1"/>
    <x v="12"/>
    <n v="3483812.0030300003"/>
    <n v="3017669.34558"/>
    <n v="13737668.73955"/>
    <n v="12399806.443809999"/>
    <n v="1505574.8220599997"/>
    <n v="1175792.1858300001"/>
    <n v="6415837.1563300015"/>
    <n v="4426805.8568899995"/>
    <n v="35255452.915749952"/>
    <n v="34225193.414999902"/>
    <n v="145.54400000000001"/>
    <n v="139.161"/>
    <n v="9216.7725199999986"/>
    <n v="7331.4291599999997"/>
    <n v="1030390.34325"/>
    <n v="870158.81978000002"/>
    <n v="1583084.7923599998"/>
    <n v="1531577.9487399999"/>
    <n v="0"/>
    <n v="0"/>
    <n v="0"/>
    <n v="0"/>
    <n v="0"/>
    <n v="0"/>
    <s v="Daños"/>
    <s v="Totales"/>
    <s v="Daños Total"/>
    <x v="28"/>
    <x v="1"/>
    <n v="6886205.7375499997"/>
    <n v="7196469.1106400006"/>
    <n v="299929338.30901009"/>
    <n v="286204877.29896003"/>
    <n v="288421232.45699012"/>
    <n v="276418493.85822004"/>
    <n v="105175449.15441999"/>
    <n v="104220262.77622002"/>
    <n v="43859178.209959999"/>
    <n v="37967067.789159983"/>
    <n v="3483812.0030300003"/>
    <n v="3017669.34558"/>
    <n v="3.312381388469301"/>
    <n v="2.8954727854212847"/>
    <n v="466142.65745000029"/>
    <n v="15.447108482337946"/>
    <n v="100"/>
    <n v="100"/>
    <n v="50.591169299996608"/>
    <n v="41.93263806438587"/>
    <n v="1.1615442566144401"/>
    <n v="1.2078902698501963"/>
    <n v="1.0543738366931614"/>
    <n v="1.0917031286364711"/>
    <m/>
    <m/>
    <m/>
    <n v="0"/>
    <m/>
    <n v="0"/>
    <m/>
    <n v="0"/>
    <m/>
    <n v="28.047697561215191"/>
    <n v="43.216305034558282"/>
    <n v="38.963585839919489"/>
    <n v="3.4327474510639555"/>
    <n v="18.414054977976434"/>
    <n v="3.3629919823782828"/>
    <n v="65.087501833299484"/>
    <n v="56.814530432216216"/>
    <s v="Medianas"/>
    <n v="2025"/>
    <n v="1"/>
    <d v="2026-05-08T00:00:00"/>
    <n v="1.0458677359317625"/>
    <s v="38 Daños Total"/>
    <n v="15.447108482337946"/>
    <n v="10.384042375574616"/>
    <n v="28.04769756121518"/>
    <n v="22.432018086051393"/>
    <n v="3.8966082133107018E-2"/>
    <n v="1.0971870462677814E-3"/>
    <m/>
    <m/>
    <m/>
    <m/>
    <n v="3.5099413817731781E-2"/>
    <n v="8.3837626511152924E-4"/>
    <x v="28"/>
    <x v="12"/>
  </r>
  <r>
    <n v="2026"/>
    <n v="3"/>
    <n v="37"/>
    <x v="27"/>
    <s v="Automoviles"/>
    <n v="25"/>
    <s v="b7a56873cd771f2c446d369b649430b65a756ba278ff97ec81bb6f55b2e73569"/>
    <s v="776dae374cac039d62ec9a353119108ad2c4887d941bedca3f0ebe3c3de89ab1"/>
    <x v="12"/>
    <n v="1026953.24142"/>
    <n v="743828.58750999998"/>
    <n v="3611168.5808999995"/>
    <n v="3646625.3839500006"/>
    <n v="398091.18835000019"/>
    <n v="474000.88382999983"/>
    <n v="2081442.9568099992"/>
    <n v="2205080.1079099998"/>
    <n v="35255452.915749952"/>
    <n v="34225193.414999902"/>
    <n v="145.54400000000001"/>
    <n v="139.161"/>
    <n v="7438.72984"/>
    <n v="3209.26395"/>
    <n v="397427.11826999998"/>
    <n v="468738.93142000004"/>
    <n v="930506.73547000007"/>
    <n v="802598.51436000003"/>
    <n v="0"/>
    <n v="0"/>
    <n v="0"/>
    <n v="0"/>
    <n v="0"/>
    <n v="0"/>
    <s v="Automoviles"/>
    <s v="Totales"/>
    <s v="Automoviles Total"/>
    <x v="29"/>
    <x v="1"/>
    <n v="4160869.2469200003"/>
    <n v="3594603.0314199999"/>
    <n v="299929338.30901009"/>
    <n v="286204877.29896003"/>
    <n v="288421232.45699012"/>
    <n v="276418493.85822004"/>
    <n v="60758952.16269999"/>
    <n v="56224792.599020004"/>
    <n v="32544347.684180006"/>
    <n v="28276347.340569999"/>
    <n v="1026953.24142"/>
    <n v="743828.58750999998"/>
    <n v="1.6902089401904599"/>
    <n v="1.3229547911626534"/>
    <n v="283124.65390999999"/>
    <n v="38.063158456677847"/>
    <n v="100"/>
    <n v="100"/>
    <n v="24.681218766491675"/>
    <n v="20.692927174663858"/>
    <n v="0.34239839530534838"/>
    <n v="0.35606020842211783"/>
    <n v="0.25989374972566298"/>
    <n v="0.26909508735385951"/>
    <m/>
    <m/>
    <m/>
    <n v="0"/>
    <m/>
    <n v="0"/>
    <m/>
    <n v="0"/>
    <m/>
    <n v="-16.014673826478475"/>
    <n v="38.764295422014264"/>
    <n v="63.724477895739305"/>
    <n v="1.2232268171824954"/>
    <n v="-15.21354604234978"/>
    <n v="15.936762755161006"/>
    <n v="42.710826598074981"/>
    <n v="58.402666218959688"/>
    <s v="Medianas"/>
    <n v="2025"/>
    <n v="1"/>
    <d v="2026-05-08T00:00:00"/>
    <n v="1.0458677359317625"/>
    <s v="39 Automoviles Total"/>
    <n v="38.063158456677847"/>
    <n v="32.00823939145377"/>
    <n v="-16.014673826478479"/>
    <n v="-19.69794718000448"/>
    <n v="1.0242865378951785E-2"/>
    <n v="2.8568062614997574E-4"/>
    <m/>
    <m/>
    <m/>
    <m/>
    <n v="1.0322291236521767E-2"/>
    <n v="1.75020937946022E-4"/>
    <x v="29"/>
    <x v="12"/>
  </r>
  <r>
    <n v="2026"/>
    <n v="3"/>
    <n v="89"/>
    <x v="39"/>
    <s v="Automoviles Residentes"/>
    <n v="61"/>
    <s v="d029fa3a95e174a19934857f535eb9427d967218a36ea014b70ad704bc6c8d1c"/>
    <s v="776dae374cac039d62ec9a353119108ad2c4887d941bedca3f0ebe3c3de89ab1"/>
    <x v="12"/>
    <n v="784905.91544000001"/>
    <n v="534169.32873000007"/>
    <n v="2543493.9407099998"/>
    <n v="1962114.77507"/>
    <n v="420591.65271999995"/>
    <n v="292965.46250999992"/>
    <n v="1584611.57806"/>
    <n v="1376419.6334399995"/>
    <n v="35255452.915749952"/>
    <n v="34225193.414999902"/>
    <n v="145.54400000000001"/>
    <n v="139.161"/>
    <n v="6087.4219400000002"/>
    <n v="1024.6965400000001"/>
    <n v="329342.64043999999"/>
    <n v="234389.73697"/>
    <n v="542879.62115999998"/>
    <n v="381910.91106000001"/>
    <n v="0"/>
    <n v="0"/>
    <n v="0"/>
    <n v="0"/>
    <n v="0"/>
    <n v="0"/>
    <s v="Automoviles Residentes"/>
    <s v="Automóviles"/>
    <s v="Automóviles"/>
    <x v="30"/>
    <x v="1"/>
    <n v="1660435.4207000001"/>
    <n v="1155771.3412000001"/>
    <n v="299929338.30901009"/>
    <n v="286204877.29896003"/>
    <n v="288421232.45699012"/>
    <n v="276418493.85822004"/>
    <n v="37930526.874799997"/>
    <n v="33933542.557379998"/>
    <n v="20392182.848360002"/>
    <n v="17354647.463510003"/>
    <n v="1660435.4207000001"/>
    <n v="1155771.3412000001"/>
    <n v="2.0693251059517181"/>
    <n v="1.5741631685720558"/>
    <n v="250736.58670999995"/>
    <n v="46.939532695771206"/>
    <n v="47.271089598239378"/>
    <n v="46.217561353908401"/>
    <n v="47.271089598239378"/>
    <n v="46.217561353908401"/>
    <n v="0.26169694497552959"/>
    <n v="0.27213874261391163"/>
    <n v="0.1866387930810923"/>
    <n v="0.19324659550601017"/>
    <m/>
    <m/>
    <m/>
    <n v="0"/>
    <m/>
    <n v="0"/>
    <m/>
    <n v="0"/>
    <m/>
    <n v="43.563561764774136"/>
    <n v="53.584976803777309"/>
    <n v="54.845055070183847"/>
    <n v="2.0625141302801979"/>
    <n v="40.510691593187452"/>
    <n v="42.148235475448615"/>
    <n v="60.665869117775308"/>
    <n v="61.372883094501653"/>
    <s v="Medianas"/>
    <n v="2025"/>
    <n v="1"/>
    <d v="2026-05-08T00:00:00"/>
    <n v="1.0458677359317625"/>
    <s v="41 Automoviles Residentes"/>
    <n v="46.939532695771206"/>
    <n v="40.495329999699166"/>
    <n v="43.563561764774136"/>
    <n v="37.267416167947388"/>
    <n v="7.2144696220133491E-3"/>
    <n v="4.2821063941220899E-4"/>
    <m/>
    <m/>
    <m/>
    <m/>
    <n v="5.5540446344988868E-3"/>
    <n v="2.4779896812888151E-4"/>
    <x v="30"/>
    <x v="12"/>
  </r>
  <r>
    <n v="2026"/>
    <n v="3"/>
    <n v="41"/>
    <x v="11"/>
    <s v="Camiones"/>
    <n v="29"/>
    <s v="35135aaa6cc23891b40cb3f378c53a17a1127210ce60e125ccf03efcfdaec458"/>
    <s v="776dae374cac039d62ec9a353119108ad2c4887d941bedca3f0ebe3c3de89ab1"/>
    <x v="12"/>
    <n v="292944.43586000003"/>
    <n v="258138.23002000002"/>
    <n v="1056852.73392"/>
    <n v="739690.49312"/>
    <n v="144437.86719000002"/>
    <n v="117298.24074000001"/>
    <n v="521353.89830000023"/>
    <n v="442016.31744000013"/>
    <n v="35255452.915749952"/>
    <n v="34225193.414999902"/>
    <n v="145.54400000000001"/>
    <n v="139.161"/>
    <n v="-3160.6772500000002"/>
    <n v="-821.35580000000004"/>
    <n v="145564.51694"/>
    <n v="117268.47643000001"/>
    <n v="243117.72065"/>
    <n v="191628.67105999999"/>
    <n v="0"/>
    <n v="0"/>
    <n v="0"/>
    <n v="0"/>
    <n v="0"/>
    <n v="0"/>
    <s v="Camiones"/>
    <s v="Automóviles"/>
    <s v="Automóviles"/>
    <x v="31"/>
    <x v="1"/>
    <n v="8810777.3005300015"/>
    <n v="7965231.1104300003"/>
    <n v="299929338.30901009"/>
    <n v="286204877.29896003"/>
    <n v="288421232.45699012"/>
    <n v="276418493.85822004"/>
    <n v="20449043.115749996"/>
    <n v="19016630.142860003"/>
    <n v="11014921.149049997"/>
    <n v="9861427.71428"/>
    <n v="1130122.43374"/>
    <n v="1058055.7373200001"/>
    <n v="1.4325581603100646"/>
    <n v="1.3574341409638278"/>
    <n v="34806.20584000001"/>
    <n v="13.483553302935135"/>
    <n v="25.921477807544864"/>
    <n v="24.397413190523469"/>
    <n v="3.3248421321734951"/>
    <n v="3.2408128080801477"/>
    <n v="9.7671150648885943E-2"/>
    <n v="0.10156826297581416"/>
    <n v="9.0193511884270744E-2"/>
    <n v="9.3386743562970026E-2"/>
    <m/>
    <m/>
    <m/>
    <n v="0"/>
    <m/>
    <n v="0"/>
    <m/>
    <n v="0"/>
    <m/>
    <n v="23.137283456924941"/>
    <n v="49.30555064682224"/>
    <n v="45.440088719486447"/>
    <n v="1.3112927930714904"/>
    <n v="24.129281262463142"/>
    <n v="26.869178450795861"/>
    <n v="59.874087561704023"/>
    <n v="61.195684226856947"/>
    <s v="Medianas"/>
    <n v="2025"/>
    <n v="1"/>
    <d v="2026-05-08T00:00:00"/>
    <n v="1.0458677359317625"/>
    <s v="42 Camiones"/>
    <n v="13.483553302935135"/>
    <n v="8.5066011734578861"/>
    <n v="23.137283456924941"/>
    <n v="17.736955856298657"/>
    <n v="2.9977000620175377E-3"/>
    <n v="2.0522228826709568E-4"/>
    <m/>
    <m/>
    <m/>
    <m/>
    <n v="2.093799030872904E-3"/>
    <n v="1.8426274470542052E-4"/>
    <x v="31"/>
    <x v="12"/>
  </r>
  <r>
    <n v="2026"/>
    <n v="3"/>
    <n v="37"/>
    <x v="27"/>
    <s v="Automoviles Turistas"/>
    <n v="25"/>
    <s v="b7a56873cd771f2c446d369b649430b65a756ba278ff97ec81bb6f55b2e73569"/>
    <s v="776dae374cac039d62ec9a353119108ad2c4887d941bedca3f0ebe3c3de89ab1"/>
    <x v="12"/>
    <n v="1612.03882"/>
    <n v="1680.63067"/>
    <n v="8214.0917699999991"/>
    <n v="8578.6896300000008"/>
    <n v="177.57838999999996"/>
    <n v="1500.8410200000005"/>
    <n v="2564.2500500000006"/>
    <n v="4422.1851800000004"/>
    <n v="35255452.915749952"/>
    <n v="34225193.414999902"/>
    <n v="145.54400000000001"/>
    <n v="139.161"/>
    <n v="0"/>
    <n v="0"/>
    <n v="177.08320000000001"/>
    <n v="1500.3629900000001"/>
    <n v="1612.03882"/>
    <n v="1680.63067"/>
    <n v="0"/>
    <n v="0"/>
    <n v="0"/>
    <n v="0"/>
    <n v="0"/>
    <n v="0"/>
    <s v="Automoviles Turistas"/>
    <s v="Automóviles"/>
    <s v="Automóviles"/>
    <x v="32"/>
    <x v="1"/>
    <n v="4160869.2469200003"/>
    <n v="3594603.0314199999"/>
    <n v="299929338.30901009"/>
    <n v="286204877.29896003"/>
    <n v="288421232.45699012"/>
    <n v="276418493.85822004"/>
    <n v="664166.66367999988"/>
    <n v="632124.19282999996"/>
    <n v="297526.76684"/>
    <n v="352424.85213000001"/>
    <n v="1026953.24142"/>
    <n v="743828.58750999998"/>
    <n v="0.24271600912157365"/>
    <n v="0.26587032881558759"/>
    <n v="-68.591850000000022"/>
    <n v="-4.0813160930830872"/>
    <n v="0.1569729521249657"/>
    <n v="0.22594327486470875"/>
    <n v="3.8742837718183029E-2"/>
    <n v="4.6754277323804772E-2"/>
    <n v="5.374728691393152E-4"/>
    <n v="5.589182205025041E-4"/>
    <n v="5.8721244929885294E-4"/>
    <n v="6.0800225286735895E-4"/>
    <m/>
    <m/>
    <m/>
    <n v="0"/>
    <m/>
    <n v="0"/>
    <m/>
    <n v="0"/>
    <m/>
    <n v="-88.168074590605215"/>
    <n v="11.015763875959262"/>
    <n v="89.302251041271347"/>
    <n v="5.9684845127059009E-2"/>
    <n v="-88.197309505748336"/>
    <n v="-4.0813160930830872"/>
    <n v="10.98504563308221"/>
    <n v="89.273807552256571"/>
    <s v="Medianas"/>
    <n v="2025"/>
    <n v="1"/>
    <d v="2026-05-08T00:00:00"/>
    <n v="1.0458677359317625"/>
    <s v="43 Automoviles Turistas"/>
    <n v="-4.0813160930830872"/>
    <n v="-8.2879406147249917"/>
    <n v="-88.168074590605215"/>
    <n v="-88.686977327153386"/>
    <n v="2.329878384949198E-5"/>
    <n v="5.891106108390383E-6"/>
    <m/>
    <m/>
    <m/>
    <m/>
    <n v="2.4283199798458744E-5"/>
    <n v="7.0687031744508668E-6"/>
    <x v="32"/>
    <x v="12"/>
  </r>
  <r>
    <n v="2026"/>
    <n v="3"/>
    <n v="12"/>
    <x v="42"/>
    <s v="Otros Automoviles y Obligatorios"/>
    <n v="12"/>
    <s v="6b51d431df5d7f141cbececcf79edf3dd861c3b4069f0b11661a3eefacbba918"/>
    <s v="776dae374cac039d62ec9a353119108ad2c4887d941bedca3f0ebe3c3de89ab1"/>
    <x v="12"/>
    <n v="3760.7072299999995"/>
    <n v="4164.0367299999998"/>
    <n v="16022.24351"/>
    <n v="14599.794469999999"/>
    <n v="166.41037999999995"/>
    <n v="105.33609000000001"/>
    <n v="529.03891999999996"/>
    <n v="1053.9075600000003"/>
    <n v="35255452.915749952"/>
    <n v="34225193.414999902"/>
    <n v="145.54400000000001"/>
    <n v="139.161"/>
    <n v="0"/>
    <n v="0"/>
    <n v="122.40638000000001"/>
    <n v="82.067090000000007"/>
    <n v="3330.11355"/>
    <n v="3402.0407"/>
    <n v="0"/>
    <n v="0"/>
    <n v="0"/>
    <n v="0"/>
    <n v="0"/>
    <n v="0"/>
    <s v="Otros Automoviles y Obligatorios"/>
    <s v="Automóviles"/>
    <s v="Automóviles"/>
    <x v="33"/>
    <x v="1"/>
    <n v="1766415.15328"/>
    <n v="2698569.0604299996"/>
    <n v="299929338.30901009"/>
    <n v="286204877.29896003"/>
    <n v="288421232.45699012"/>
    <n v="276418493.85822004"/>
    <n v="1715215.5084700002"/>
    <n v="2642495.7059500003"/>
    <n v="839716.91993000079"/>
    <n v="707847.31065"/>
    <n v="141656.79754"/>
    <n v="145904.62529"/>
    <n v="0.21925566854013642"/>
    <n v="0.15757969712586506"/>
    <n v="-403.32950000000028"/>
    <n v="-9.6860216696503585"/>
    <n v="2.6548018134732141"/>
    <n v="2.8539442952706682"/>
    <n v="0.21290053037740661"/>
    <n v="0.1543053609803296"/>
    <n v="1.2538644105984163E-3"/>
    <n v="1.3038940295634451E-3"/>
    <n v="1.4549146643823216E-3"/>
    <n v="1.5064247952005008E-3"/>
    <m/>
    <m/>
    <m/>
    <n v="0"/>
    <m/>
    <n v="0"/>
    <m/>
    <n v="0"/>
    <m/>
    <n v="57.980403487541565"/>
    <n v="4.4249756713978492"/>
    <n v="2.5296628447367233"/>
    <n v="1.9817438002067648E-2"/>
    <n v="49.154039700932508"/>
    <n v="-2.1142354352198023"/>
    <n v="3.6757419277790095"/>
    <n v="2.4122900704862236"/>
    <s v="Medianas"/>
    <n v="2025"/>
    <n v="1"/>
    <d v="2026-05-08T00:00:00"/>
    <n v="1.0458677359317625"/>
    <s v="44 Otros Automoviles y Obligatorios"/>
    <n v="-9.6860216696503585"/>
    <n v="-13.646845363396732"/>
    <n v="57.980403487541565"/>
    <n v="51.051990667631586"/>
    <n v="4.5446142893947209E-5"/>
    <n v="4.8073048186982169E-6"/>
    <m/>
    <m/>
    <m/>
    <m/>
    <n v="4.1326792484908097E-5"/>
    <n v="2.4831360946279363E-6"/>
    <x v="33"/>
    <x v="12"/>
  </r>
  <r>
    <n v="2026"/>
    <n v="3"/>
    <n v="12"/>
    <x v="42"/>
    <s v="Daños Sin Autos"/>
    <n v="12"/>
    <s v="6b51d431df5d7f141cbececcf79edf3dd861c3b4069f0b11661a3eefacbba918"/>
    <s v="776dae374cac039d62ec9a353119108ad2c4887d941bedca3f0ebe3c3de89ab1"/>
    <x v="12"/>
    <n v="1566748.6946999999"/>
    <n v="2478047.5662499997"/>
    <n v="6666032.9037999995"/>
    <n v="6518028.5771000003"/>
    <n v="872642.18077000009"/>
    <n v="237994.62628"/>
    <n v="3028763.8965100003"/>
    <n v="1357323.7353500002"/>
    <n v="35255452.915749952"/>
    <n v="34225193.414999902"/>
    <n v="145.54400000000001"/>
    <n v="139.161"/>
    <n v="9235.0784199999998"/>
    <n v="3194.1082399999996"/>
    <n v="84246.223689999999"/>
    <n v="113581.73802999998"/>
    <n v="77625.882089999999"/>
    <n v="28800.187650000007"/>
    <n v="0"/>
    <n v="0"/>
    <n v="0"/>
    <n v="0"/>
    <n v="0"/>
    <n v="0"/>
    <s v="Daños Sin Autos"/>
    <s v="Totales"/>
    <s v="Daños Sin Autos Total"/>
    <x v="34"/>
    <x v="1"/>
    <n v="1766415.15328"/>
    <n v="2698569.0604299996"/>
    <n v="299929338.30901009"/>
    <n v="286204877.29896003"/>
    <n v="288421232.45699012"/>
    <n v="276418493.85822004"/>
    <n v="44416496.991719998"/>
    <n v="47995470.177200004"/>
    <n v="11314830.52578"/>
    <n v="9690720.4485899974"/>
    <n v="1708405.4922400001"/>
    <n v="2623952.19154"/>
    <n v="3.5274026562519523"/>
    <n v="5.1630863435674463"/>
    <n v="-911298.87154999981"/>
    <n v="-36.774874056556463"/>
    <n v="91.708245016570118"/>
    <n v="94.439509006283799"/>
    <n v="88.696515753431697"/>
    <n v="91.828206384873425"/>
    <n v="0.52237260400508601"/>
    <n v="0.54321544962319523"/>
    <n v="0.86582995707005872"/>
    <n v="0.89648399846973847"/>
    <m/>
    <m/>
    <m/>
    <n v="0"/>
    <m/>
    <n v="0"/>
    <m/>
    <n v="0"/>
    <m/>
    <n v="266.66465726975662"/>
    <n v="55.697648494744278"/>
    <n v="9.6041185617818652"/>
    <n v="7.7123751768243443"/>
    <n v="-25.827668117080304"/>
    <n v="169.5325566394356"/>
    <n v="108.5285235049881"/>
    <n v="394.37846520420135"/>
    <s v="Medianas"/>
    <n v="2025"/>
    <n v="1"/>
    <d v="2026-05-08T00:00:00"/>
    <n v="1.0458677359317625"/>
    <s v="46 Daños Sin Autos Total"/>
    <n v="-36.774874056556463"/>
    <n v="-39.54768488281519"/>
    <n v="266.66465726975662"/>
    <n v="250.58415579011572"/>
    <n v="1.8907806743342186E-2"/>
    <n v="1.244256949933333E-3"/>
    <m/>
    <m/>
    <m/>
    <m/>
    <n v="1.8450205923790135E-2"/>
    <n v="2.665746059113266E-3"/>
    <x v="34"/>
    <x v="12"/>
  </r>
  <r>
    <n v="2026"/>
    <n v="3"/>
    <n v="94"/>
    <x v="41"/>
    <s v="Responsabilidad Civil y Riesgos Profesionales"/>
    <n v="7"/>
    <s v="7902699be42c8a8e46fbbb4501726517e86b22c56a189f7625a6da49081b2451"/>
    <s v="776dae374cac039d62ec9a353119108ad2c4887d941bedca3f0ebe3c3de89ab1"/>
    <x v="12"/>
    <n v="155605.85154"/>
    <n v="193933.06408000001"/>
    <n v="691407.74860000005"/>
    <n v="832519.97242000001"/>
    <n v="60344.454739999994"/>
    <n v="60172.656730000002"/>
    <n v="134710.8714"/>
    <n v="190102.26444999999"/>
    <n v="35255452.915749952"/>
    <n v="34225193.414999902"/>
    <n v="145.54400000000001"/>
    <n v="139.161"/>
    <n v="0"/>
    <n v="0"/>
    <n v="37226.745130000003"/>
    <n v="11799.442349999999"/>
    <n v="69487.463900000002"/>
    <n v="45402.11146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808477.90475"/>
    <n v="2139089.51168"/>
    <n v="299929338.30901009"/>
    <n v="286204877.29896003"/>
    <n v="288421232.45699012"/>
    <n v="276418493.85822004"/>
    <n v="6482889.0618800009"/>
    <n v="6624791.841479999"/>
    <n v="3138672.4045500001"/>
    <n v="1702809.9258199998"/>
    <n v="155605.85154"/>
    <n v="193933.06408000001"/>
    <n v="2.4002547329550508"/>
    <n v="2.9273835121236766"/>
    <n v="-38327.212540000008"/>
    <n v="-19.763114001122318"/>
    <n v="100"/>
    <n v="100"/>
    <n v="8.6042439960863462"/>
    <n v="9.0661500148111465"/>
    <n v="5.1880837138940705E-2"/>
    <n v="5.3950900290672683E-2"/>
    <n v="6.7760223344280751E-2"/>
    <n v="7.0159221755788787E-2"/>
    <m/>
    <m/>
    <m/>
    <n v="0"/>
    <m/>
    <n v="0"/>
    <m/>
    <n v="0"/>
    <m/>
    <n v="0.28550843412293858"/>
    <n v="38.780324867466739"/>
    <n v="31.027538813689848"/>
    <n v="1.9226108036162421"/>
    <n v="215.49580078248366"/>
    <n v="53.048969894758294"/>
    <n v="53.57332537502495"/>
    <n v="25.988752440281331"/>
    <s v="Medianas"/>
    <n v="2025"/>
    <n v="1"/>
    <d v="2026-05-08T00:00:00"/>
    <n v="1.0458677359317625"/>
    <s v="46 Responsabilidad Civil y Riesgos Profesionales"/>
    <n v="-19.763114001122318"/>
    <n v="-23.281995187092456"/>
    <n v="0.28550843412293414"/>
    <n v="-4.1126282141415578"/>
    <n v="1.9611370480823462E-3"/>
    <n v="5.7612227830731218E-4"/>
    <m/>
    <m/>
    <m/>
    <m/>
    <n v="2.3565660606003551E-3"/>
    <n v="8.5695742270535519E-4"/>
    <x v="35"/>
    <x v="12"/>
  </r>
  <r>
    <n v="2026"/>
    <n v="3"/>
    <n v="76"/>
    <x v="15"/>
    <s v="RC General"/>
    <n v="48"/>
    <s v="98010bd9270f9b100b6214a21754fd33bdc8d41b2bc9f9dd16ff54d3c34ffd71"/>
    <s v="776dae374cac039d62ec9a353119108ad2c4887d941bedca3f0ebe3c3de89ab1"/>
    <x v="12"/>
    <n v="127701.87341"/>
    <n v="163471.78719999999"/>
    <n v="375617.32296999998"/>
    <n v="406374.34431999992"/>
    <n v="-15671.34223"/>
    <n v="14639.282499999999"/>
    <n v="102202.61272"/>
    <n v="60831.193570000003"/>
    <n v="35255452.915749952"/>
    <n v="34225193.414999902"/>
    <n v="145.54400000000001"/>
    <n v="139.161"/>
    <n v="0"/>
    <n v="0"/>
    <n v="-13065.667369999999"/>
    <n v="8120.8433199999999"/>
    <n v="-3586.7938599999998"/>
    <n v="-5562.0669100000005"/>
    <n v="0"/>
    <n v="0"/>
    <n v="0"/>
    <n v="0"/>
    <n v="0"/>
    <n v="0"/>
    <s v="RC General"/>
    <s v="Daños Sin Autos"/>
    <s v="Responsabilidad Civil y Riesgos Profesionales"/>
    <x v="36"/>
    <x v="1"/>
    <n v="1197482.4843299999"/>
    <n v="1270133.73486"/>
    <n v="299929338.30901009"/>
    <n v="286204877.29896003"/>
    <n v="288421232.45699012"/>
    <n v="276418493.85822004"/>
    <n v="4191040.9426000006"/>
    <n v="5155326.3222199995"/>
    <n v="2776304.65221"/>
    <n v="1116237.2139900001"/>
    <n v="145751.99493000002"/>
    <n v="171788.70546"/>
    <n v="3.0470204218710744"/>
    <n v="3.1709299660706125"/>
    <n v="-35769.913789999991"/>
    <n v="-21.881398865626387"/>
    <n v="87.615866576187244"/>
    <n v="95.158635000054431"/>
    <n v="10.664195516934857"/>
    <n v="12.870438971374822"/>
    <n v="4.257731975470562E-2"/>
    <n v="4.4276169379812609E-2"/>
    <n v="5.7117051513151836E-2"/>
    <n v="5.9139236640167639E-2"/>
    <m/>
    <m/>
    <m/>
    <n v="0"/>
    <m/>
    <n v="0"/>
    <m/>
    <n v="0"/>
    <m/>
    <n v="-207.0499338338474"/>
    <n v="-12.271818581459289"/>
    <n v="8.9552348761499303"/>
    <n v="-0.56446767171337864"/>
    <n v="-260.89052399055521"/>
    <n v="-35.513291766567413"/>
    <n v="364.27148813062814"/>
    <n v="-146.00405661067458"/>
    <s v="Medianas"/>
    <n v="2025"/>
    <n v="1"/>
    <d v="2026-05-08T00:00:00"/>
    <n v="1.0458677359317625"/>
    <s v="47 RC General"/>
    <n v="-21.881398865626387"/>
    <n v="-25.307380225494935"/>
    <n v="-207.0499338338474"/>
    <n v="-202.35513550714583"/>
    <n v="1.0654162460133859E-3"/>
    <n v="9.2843334512993808E-4"/>
    <m/>
    <m/>
    <m/>
    <m/>
    <n v="1.1503003164470731E-3"/>
    <n v="1.0054796849724575E-3"/>
    <x v="36"/>
    <x v="12"/>
  </r>
  <r>
    <n v="2026"/>
    <n v="3"/>
    <n v="8"/>
    <x v="40"/>
    <s v="RC Aviones y Barcos"/>
    <n v="8"/>
    <s v="2c624232cdd221771294dfbb310aca000a0df6ac8b66b696d90ef06fdefb64a3"/>
    <s v="776dae374cac039d62ec9a353119108ad2c4887d941bedca3f0ebe3c3de89ab1"/>
    <x v="12"/>
    <n v="2966.8391000000001"/>
    <n v="3159.9954500000003"/>
    <n v="14180.19809"/>
    <n v="12240.395530000002"/>
    <n v="206.15696000000003"/>
    <n v="162.21679"/>
    <n v="433.91687000000013"/>
    <n v="-308.51694999999961"/>
    <n v="35255452.915749952"/>
    <n v="34225193.414999902"/>
    <n v="145.54400000000001"/>
    <n v="139.161"/>
    <n v="0"/>
    <n v="0"/>
    <n v="-13.263059999999999"/>
    <n v="48.005800000000001"/>
    <n v="396.92167000000001"/>
    <n v="272.08875"/>
    <n v="0"/>
    <n v="0"/>
    <n v="0"/>
    <n v="0"/>
    <n v="0"/>
    <n v="0"/>
    <s v="RC Aviones y Barcos"/>
    <s v="Daños Sin Autos"/>
    <s v="Responsabilidad Civil y Riesgos Profesionales"/>
    <x v="37"/>
    <x v="1"/>
    <n v="1281917.5166500001"/>
    <n v="1201622.1432"/>
    <n v="299929338.30901009"/>
    <n v="286204877.29896003"/>
    <n v="288421232.45699012"/>
    <n v="276418493.85822004"/>
    <n v="1338691.44667"/>
    <n v="839803.10813999991"/>
    <n v="83423.509590000016"/>
    <n v="390730.89138999995"/>
    <n v="44990.120640000001"/>
    <n v="32565.34548"/>
    <n v="0.22162232435114332"/>
    <n v="0.37627813226349854"/>
    <n v="-193.1563500000002"/>
    <n v="-6.1125515228194427"/>
    <n v="6.5944235263113091"/>
    <n v="9.7035526674842458"/>
    <n v="0.23143759730759897"/>
    <n v="0.26297746491128415"/>
    <n v="9.8917935695351554E-4"/>
    <n v="1.0286479517219386E-3"/>
    <n v="1.1041025854703289E-3"/>
    <n v="1.1431924853844324E-3"/>
    <m/>
    <m/>
    <m/>
    <n v="0"/>
    <m/>
    <n v="0"/>
    <m/>
    <n v="0"/>
    <m/>
    <n v="27.087313218317298"/>
    <n v="6.9487071273935959"/>
    <n v="5.1334501130373456"/>
    <n v="0.24712093870564283"/>
    <n v="-127.6280366122427"/>
    <n v="45.879486013295299"/>
    <n v="-3.341480448774691"/>
    <n v="17.643434357355826"/>
    <s v="Medianas"/>
    <n v="2025"/>
    <n v="1"/>
    <d v="2026-05-08T00:00:00"/>
    <n v="1.0458677359317625"/>
    <s v="48 RC Aviones y Barcos"/>
    <n v="-6.1125515228194427"/>
    <n v="-10.230093871730043"/>
    <n v="27.087313218317306"/>
    <n v="21.513752506281637"/>
    <n v="4.0221290374247793E-5"/>
    <n v="4.9116454650803366E-6"/>
    <m/>
    <m/>
    <m/>
    <m/>
    <n v="3.4648178578195198E-5"/>
    <n v="1.415852328197069E-5"/>
    <x v="37"/>
    <x v="12"/>
  </r>
  <r>
    <n v="2026"/>
    <n v="3"/>
    <n v="16"/>
    <x v="50"/>
    <s v="RC Viajero"/>
    <n v="14"/>
    <s v="8527a891e224136950ff32ca212b45bc93f69fbb801c3b1ebedac52775f99e61"/>
    <s v="776dae374cac039d62ec9a353119108ad2c4887d941bedca3f0ebe3c3de89ab1"/>
    <x v="12"/>
    <n v="875.08601999999996"/>
    <n v="1549.34719"/>
    <n v="2784.3157100000003"/>
    <n v="4430.4066000000003"/>
    <n v="25"/>
    <n v="2.1714000000000002"/>
    <n v="713.11356000000001"/>
    <n v="19.297940000000001"/>
    <n v="35255452.915749952"/>
    <n v="34225193.414999902"/>
    <n v="145.54400000000001"/>
    <n v="139.161"/>
    <n v="0"/>
    <n v="0"/>
    <n v="25"/>
    <n v="2.1714000000000002"/>
    <n v="815.53931999999998"/>
    <n v="1310.3851299999999"/>
    <n v="0"/>
    <n v="0"/>
    <n v="0"/>
    <n v="0"/>
    <n v="0"/>
    <n v="0"/>
    <s v="RC Viajero"/>
    <s v="Daños Sin Autos"/>
    <s v="Responsabilidad Civil y Riesgos Profesionales"/>
    <x v="38"/>
    <x v="1"/>
    <n v="1278618.8197300001"/>
    <n v="1168356.06944"/>
    <n v="299929338.30901009"/>
    <n v="286204877.29896003"/>
    <n v="288421232.45699012"/>
    <n v="276418493.85822004"/>
    <n v="149899.75170999998"/>
    <n v="99209.677110000004"/>
    <n v="32686.401400000002"/>
    <n v="7650.9299399999982"/>
    <n v="69381.69690000001"/>
    <n v="118347.81676"/>
    <n v="0.58378083353531129"/>
    <n v="1.5616895802232491"/>
    <n v="-674.26116999999999"/>
    <n v="-43.519049464955629"/>
    <n v="1.2612635019020411"/>
    <n v="1.3091472512264029"/>
    <n v="6.8439945235968594E-2"/>
    <n v="0.13260916175516693"/>
    <n v="2.9176406180659112E-4"/>
    <n v="3.0340554769333575E-4"/>
    <n v="5.4134199410641208E-4"/>
    <n v="5.6050778961073706E-4"/>
    <m/>
    <m/>
    <m/>
    <n v="0"/>
    <m/>
    <n v="0"/>
    <m/>
    <n v="0"/>
    <m/>
    <n v="1051.3309385649811"/>
    <n v="2.856862003120562"/>
    <n v="0.1401493489654827"/>
    <n v="7.6484406142060035E-2"/>
    <n v="1051.3309385649811"/>
    <n v="-37.763387165420589"/>
    <n v="3.0654561204970476"/>
    <n v="0.1657070085952517"/>
    <s v="Medianas"/>
    <n v="2025"/>
    <n v="1"/>
    <d v="2026-05-08T00:00:00"/>
    <n v="1.0458677359317625"/>
    <s v="49 RC Viajero"/>
    <n v="-43.519049464955629"/>
    <n v="-45.996086699504545"/>
    <n v="1051.3309385649811"/>
    <n v="1000.8379922335603"/>
    <n v="7.8975462793051801E-6"/>
    <n v="3.4080006160318287E-5"/>
    <m/>
    <m/>
    <m/>
    <m/>
    <n v="1.2540895322752254E-5"/>
    <n v="2.4388743449778679E-4"/>
    <x v="38"/>
    <x v="12"/>
  </r>
  <r>
    <n v="2026"/>
    <n v="3"/>
    <n v="93"/>
    <x v="64"/>
    <s v="RC Otros"/>
    <n v="220"/>
    <s v="36790ecd55c2030dc553685bef719df653f413a20cdad1bfd1dc934c76686ddd"/>
    <s v="776dae374cac039d62ec9a353119108ad2c4887d941bedca3f0ebe3c3de89ab1"/>
    <x v="12"/>
    <n v="245.39896999999999"/>
    <n v="452.55738000000002"/>
    <n v="1395.7934600000001"/>
    <n v="1576.0063300000002"/>
    <n v="0"/>
    <n v="0"/>
    <n v="0"/>
    <n v="0"/>
    <n v="35255452.915749952"/>
    <n v="34225193.414999902"/>
    <n v="145.54400000000001"/>
    <n v="139.161"/>
    <n v="0"/>
    <n v="0"/>
    <n v="0"/>
    <n v="0"/>
    <n v="36.064620000000005"/>
    <n v="9.2103300000000008"/>
    <n v="0"/>
    <n v="0"/>
    <n v="0"/>
    <n v="0"/>
    <n v="0"/>
    <n v="0"/>
    <s v="RC Otros"/>
    <s v="Daños Sin Autos"/>
    <s v="Responsabilidad Civil y Riesgos Profesionales"/>
    <x v="39"/>
    <x v="1"/>
    <n v="143382.70109000002"/>
    <n v="240270.31215000001"/>
    <n v="299929338.30901009"/>
    <n v="286204877.29896003"/>
    <n v="288421232.45699012"/>
    <n v="276418493.85822004"/>
    <n v="803256.92090000003"/>
    <n v="530452.73401000001"/>
    <n v="246257.84135000003"/>
    <n v="188190.89050000001"/>
    <n v="12909.56359"/>
    <n v="13762.01965"/>
    <n v="3.0550495565608765E-2"/>
    <n v="8.5315307280793187E-2"/>
    <n v="-207.15841000000003"/>
    <n v="-45.775059507371211"/>
    <n v="1.9009083327192471"/>
    <n v="3.2884517789509191"/>
    <n v="0.17114963530082006"/>
    <n v="0.18835343241135422"/>
    <n v="8.1818928212741649E-5"/>
    <n v="8.5083531440978191E-5"/>
    <n v="1.5812357366896783E-4"/>
    <n v="1.6372181675808014E-4"/>
    <m/>
    <m/>
    <m/>
    <n v="0"/>
    <m/>
    <n v="0"/>
    <m/>
    <n v="0"/>
    <m/>
    <m/>
    <m/>
    <m/>
    <m/>
    <m/>
    <n v="291.56707740113552"/>
    <m/>
    <m/>
    <s v="Medianas"/>
    <n v="2025"/>
    <n v="1"/>
    <d v="2026-05-08T00:00:00"/>
    <n v="1.0458677359317625"/>
    <s v="50 RC Otros"/>
    <n v="-45.775059507371211"/>
    <n v="-48.153156819279971"/>
    <m/>
    <m/>
    <n v="3.9590853174841673E-6"/>
    <n v="9.3333277930428071E-8"/>
    <m/>
    <m/>
    <m/>
    <m/>
    <n v="4.4611098251173927E-6"/>
    <n v="7.2787016564161627E-7"/>
    <x v="39"/>
    <x v="12"/>
  </r>
  <r>
    <n v="2026"/>
    <n v="3"/>
    <n v="43"/>
    <x v="0"/>
    <s v="Maritimo y Transportes"/>
    <n v="31"/>
    <s v="eb1e33e8a81b697b75855af6bfcdbcbf7cbbde9f94962ceaec1ed8af21f5a50f"/>
    <s v="776dae374cac039d62ec9a353119108ad2c4887d941bedca3f0ebe3c3de89ab1"/>
    <x v="12"/>
    <n v="180926.35550999999"/>
    <n v="200246.37234"/>
    <n v="652828.23109999998"/>
    <n v="688789.33661999996"/>
    <n v="129643.77274"/>
    <n v="68735.370640000008"/>
    <n v="386256.52286999987"/>
    <n v="280506.29423999996"/>
    <n v="35255452.915749952"/>
    <n v="34225193.414999902"/>
    <n v="145.54400000000001"/>
    <n v="139.161"/>
    <n v="0"/>
    <n v="-40.405300000000004"/>
    <n v="51138.376649999998"/>
    <n v="43999.261709999999"/>
    <n v="94718.887220000004"/>
    <n v="97948.603310000006"/>
    <n v="0"/>
    <n v="0"/>
    <n v="0"/>
    <n v="0"/>
    <n v="0"/>
    <n v="0"/>
    <s v="Maritimo y Transportes"/>
    <s v="Daños Sin Autos"/>
    <s v="Maritimo y Transportes"/>
    <x v="40"/>
    <x v="1"/>
    <n v="33949921.470059998"/>
    <n v="33699803.03413"/>
    <n v="299929338.30901009"/>
    <n v="286204877.29896003"/>
    <n v="288421232.45699012"/>
    <n v="276418493.85822004"/>
    <n v="5553467.0168199996"/>
    <n v="5878639.8858999992"/>
    <n v="1842826.2323599998"/>
    <n v="-3640818.3417299963"/>
    <n v="180926.35550999999"/>
    <n v="200246.37234"/>
    <n v="3.2578991639280721"/>
    <n v="3.4063384766992404"/>
    <n v="-19320.016830000008"/>
    <n v="-9.6481232614773145"/>
    <n v="100"/>
    <n v="100"/>
    <n v="0.53292127838810066"/>
    <n v="0.59420635823063228"/>
    <n v="6.0322993585774476E-2"/>
    <n v="6.2729901668033425E-2"/>
    <n v="6.996609360043482E-2"/>
    <n v="7.2443189145915091E-2"/>
    <m/>
    <m/>
    <m/>
    <n v="0"/>
    <m/>
    <n v="0"/>
    <m/>
    <n v="0"/>
    <m/>
    <n v="88.612895417421129"/>
    <n v="71.655548675900036"/>
    <n v="34.325401172957903"/>
    <n v="7.0350514043840588"/>
    <n v="16.225533480661667"/>
    <n v="-3.2973579825106736"/>
    <n v="53.989629894218261"/>
    <n v="44.920764792067146"/>
    <s v="Medianas"/>
    <n v="2025"/>
    <n v="1"/>
    <d v="2026-05-08T00:00:00"/>
    <n v="1.0458677359317625"/>
    <s v="51 Maritimo y Transportes"/>
    <n v="-9.6481232614773145"/>
    <n v="-13.61060903362862"/>
    <n v="88.612895417421129"/>
    <n v="80.341059330400029"/>
    <n v="1.8517085361520254E-3"/>
    <n v="1.061390696232323E-3"/>
    <m/>
    <m/>
    <m/>
    <m/>
    <n v="1.9497160757162527E-3"/>
    <n v="1.1603141817841699E-3"/>
    <x v="40"/>
    <x v="12"/>
  </r>
  <r>
    <n v="2026"/>
    <n v="3"/>
    <n v="27"/>
    <x v="34"/>
    <s v="MyT Carga"/>
    <n v="21"/>
    <s v="6f4b6612125fb3a0daecd2799dfd6c9c299424fd920f9b308110a2c1fbd8f443"/>
    <s v="776dae374cac039d62ec9a353119108ad2c4887d941bedca3f0ebe3c3de89ab1"/>
    <x v="12"/>
    <n v="130795.04282999999"/>
    <n v="113300.36957"/>
    <n v="648787.71072000009"/>
    <n v="556325.37156"/>
    <n v="98732.970139999961"/>
    <n v="71170.920130000042"/>
    <n v="330055.99652999977"/>
    <n v="230979.93951999996"/>
    <n v="35255452.915749952"/>
    <n v="34225193.414999902"/>
    <n v="145.54400000000001"/>
    <n v="139.161"/>
    <n v="0"/>
    <n v="0"/>
    <n v="98732.970140000005"/>
    <n v="71170.920129999999"/>
    <n v="143216.68136000002"/>
    <n v="127347.24606"/>
    <n v="0"/>
    <n v="0"/>
    <n v="0"/>
    <n v="0"/>
    <n v="0"/>
    <n v="0"/>
    <s v="MyT Carga"/>
    <s v="Daños Sin Autos"/>
    <s v="Maritimo y Transportes"/>
    <x v="41"/>
    <x v="1"/>
    <n v="4137685.76327"/>
    <n v="3901951.9240700002"/>
    <n v="299929338.30901009"/>
    <n v="286204877.29896003"/>
    <n v="288421232.45699012"/>
    <n v="276418493.85822004"/>
    <n v="4253228.7956100004"/>
    <n v="4504728.8811800005"/>
    <n v="1360448.89381"/>
    <n v="1468645.7502600003"/>
    <n v="136962.52015999999"/>
    <n v="118962.98503"/>
    <n v="3.0751941434469972"/>
    <n v="2.515142921105638"/>
    <n v="17494.673259999996"/>
    <n v="15.440967515283631"/>
    <n v="95.496959808570153"/>
    <n v="95.240019020561732"/>
    <n v="3.1610675704535156"/>
    <n v="2.903684406542355"/>
    <n v="4.3608619139233709E-2"/>
    <n v="4.534861796261979E-2"/>
    <n v="3.9587155410929713E-2"/>
    <n v="4.0988708095672413E-2"/>
    <m/>
    <m/>
    <m/>
    <n v="0"/>
    <m/>
    <n v="0"/>
    <m/>
    <n v="0"/>
    <m/>
    <n v="38.726561297304251"/>
    <n v="75.486782987890066"/>
    <n v="62.816141200694616"/>
    <n v="7.2573817795899496"/>
    <n v="38.726561297304407"/>
    <n v="12.46154572712399"/>
    <n v="68.939574079235584"/>
    <n v="55.887286401519532"/>
    <s v="Medianas"/>
    <n v="2025"/>
    <n v="1"/>
    <d v="2026-05-08T00:00:00"/>
    <n v="1.0458677359317625"/>
    <s v="52 MyT Carga"/>
    <n v="15.440967515283631"/>
    <n v="10.378170727713844"/>
    <n v="38.726561297304251"/>
    <n v="32.642547935292107"/>
    <n v="1.8402478398743304E-3"/>
    <n v="9.4568190198907108E-4"/>
    <m/>
    <m/>
    <m/>
    <m/>
    <n v="1.5747580030521834E-3"/>
    <n v="6.3259439135878012E-4"/>
    <x v="41"/>
    <x v="12"/>
  </r>
  <r>
    <n v="2026"/>
    <n v="3"/>
    <n v="3"/>
    <x v="19"/>
    <s v="MyT Cascos"/>
    <n v="3"/>
    <s v="4e07408562bedb8b60ce05c1decfe3ad16b72230967de01f640b7e4729b49fce"/>
    <s v="776dae374cac039d62ec9a353119108ad2c4887d941bedca3f0ebe3c3de89ab1"/>
    <x v="12"/>
    <n v="15828.780480000001"/>
    <n v="18529.240100000003"/>
    <n v="75975.270820000005"/>
    <n v="78531.831680000003"/>
    <n v="-267.70233000000025"/>
    <n v="-11068.606839999999"/>
    <n v="14032.723459999994"/>
    <n v="10476.578370000003"/>
    <n v="35255452.915749952"/>
    <n v="34225193.414999902"/>
    <n v="145.54400000000001"/>
    <n v="139.161"/>
    <n v="0"/>
    <n v="0"/>
    <n v="410.31459999999998"/>
    <n v="-3569.0403700000002"/>
    <n v="11962.29969"/>
    <n v="16579.218860000001"/>
    <n v="0"/>
    <n v="0"/>
    <n v="0"/>
    <n v="0"/>
    <n v="0"/>
    <n v="0"/>
    <s v="MyT Cascos"/>
    <s v="Daños Sin Autos"/>
    <s v="Maritimo y Transportes"/>
    <x v="42"/>
    <x v="1"/>
    <n v="7955018.5177499996"/>
    <n v="7215896.8496199995"/>
    <n v="299929338.30901009"/>
    <n v="286204877.29896003"/>
    <n v="288421232.45699012"/>
    <n v="276418493.85822004"/>
    <n v="1300238.2212100001"/>
    <n v="1373911.0047200001"/>
    <n v="482377.33854999993"/>
    <n v="-5109464.0919899987"/>
    <n v="109645.4195"/>
    <n v="106726.23745999999"/>
    <n v="1.2173754179653138"/>
    <n v="1.3486492237374734"/>
    <n v="-2700.4596200000015"/>
    <n v="-14.57404408073918"/>
    <n v="14.436335372860698"/>
    <n v="17.36146662805816"/>
    <n v="0.19897854976303714"/>
    <n v="0.25678360550533341"/>
    <n v="5.2775032176718851E-3"/>
    <n v="5.4880774016387354E-3"/>
    <n v="6.4741175184953184E-3"/>
    <n v="6.7033286526421709E-3"/>
    <m/>
    <m/>
    <m/>
    <n v="0"/>
    <m/>
    <n v="0"/>
    <m/>
    <n v="0"/>
    <m/>
    <n v="-97.581427058800472"/>
    <n v="-1.6912378710302274"/>
    <n v="-59.735891921439332"/>
    <n v="-5.5496456530213241E-2"/>
    <n v="-111.49649646579928"/>
    <n v="-27.847627858626389"/>
    <n v="3.4300645413774951"/>
    <n v="-21.527192566417451"/>
    <s v="Medianas"/>
    <n v="2025"/>
    <n v="1"/>
    <d v="2026-05-08T00:00:00"/>
    <n v="1.0458677359317625"/>
    <s v="53 MyT Cascos"/>
    <n v="-14.57404408073918"/>
    <n v="-18.320497913481461"/>
    <n v="-97.581427058800472"/>
    <n v="-97.687496364877518"/>
    <n v="2.1549934701323595E-4"/>
    <n v="1.4820029082662225E-4"/>
    <m/>
    <m/>
    <m/>
    <m/>
    <n v="2.2229550682839795E-4"/>
    <n v="1.8188547286876895E-4"/>
    <x v="42"/>
    <x v="12"/>
  </r>
  <r>
    <n v="2026"/>
    <n v="3"/>
    <n v="23"/>
    <x v="28"/>
    <s v="Incendio"/>
    <n v="17"/>
    <s v="4523540f1504cd17100c4835e85b7eefd49911580f8efff0599a8f283be6b9e3"/>
    <s v="776dae374cac039d62ec9a353119108ad2c4887d941bedca3f0ebe3c3de89ab1"/>
    <x v="12"/>
    <n v="308572.43082000001"/>
    <n v="251420.58947000001"/>
    <n v="1408478.4032099997"/>
    <n v="1045138.3070099999"/>
    <n v="67172.858069999987"/>
    <n v="87233.794020000001"/>
    <n v="490204.4668099999"/>
    <n v="687964.06729000004"/>
    <n v="35255452.915749952"/>
    <n v="34225193.414999902"/>
    <n v="145.54400000000001"/>
    <n v="139.161"/>
    <n v="0"/>
    <n v="0"/>
    <n v="34227.257100000003"/>
    <n v="56014.240090000007"/>
    <n v="63401.563539999996"/>
    <n v="77609.681389999998"/>
    <n v="0"/>
    <n v="0"/>
    <n v="0"/>
    <n v="0"/>
    <n v="0"/>
    <n v="0"/>
    <s v="Incendio"/>
    <s v="Daños Sin Autos"/>
    <s v="Incendio"/>
    <x v="43"/>
    <x v="1"/>
    <n v="6886205.7375499997"/>
    <n v="7196469.1106400006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2.9419534571906434"/>
    <n v="2.1369188249736557"/>
    <n v="57151.841350000002"/>
    <n v="22.731567637510231"/>
    <m/>
    <m/>
    <n v="4.4810225337499876"/>
    <n v="3.4936659298415376"/>
    <n v="0.10288170959190565"/>
    <n v="0.10698672500333861"/>
    <n v="8.7846367903568062E-2"/>
    <n v="9.0956500761109754E-2"/>
    <m/>
    <m/>
    <m/>
    <n v="0"/>
    <m/>
    <n v="0"/>
    <m/>
    <n v="0"/>
    <m/>
    <n v="-22.996748193023297"/>
    <n v="21.768911075916574"/>
    <n v="34.696360470672154"/>
    <n v="2.6437820895445365"/>
    <n v="-38.895436151582366"/>
    <n v="-18.307146216207403"/>
    <n v="53.984878588058884"/>
    <n v="72.17429460703525"/>
    <s v="Medianas"/>
    <n v="2025"/>
    <n v="1"/>
    <d v="2026-05-08T00:00:00"/>
    <n v="1.0458677359317625"/>
    <s v="54 Incendio"/>
    <n v="22.731567637510231"/>
    <n v="17.349033172123633"/>
    <n v="-22.996748193023294"/>
    <n v="-26.373814621621744"/>
    <n v="3.9950654061255263E-3"/>
    <n v="8.6550901442759777E-4"/>
    <m/>
    <m/>
    <m/>
    <m/>
    <n v="2.9584124639961754E-3"/>
    <n v="4.56642206452679E-4"/>
    <x v="43"/>
    <x v="12"/>
  </r>
  <r>
    <n v="2026"/>
    <n v="3"/>
    <n v="76"/>
    <x v="15"/>
    <s v="Riesgos Catastroficos"/>
    <n v="48"/>
    <s v="98010bd9270f9b100b6214a21754fd33bdc8d41b2bc9f9dd16ff54d3c34ffd71"/>
    <s v="776dae374cac039d62ec9a353119108ad2c4887d941bedca3f0ebe3c3de89ab1"/>
    <x v="12"/>
    <n v="222949.21972999998"/>
    <n v="232957.38347"/>
    <n v="760816.14611000009"/>
    <n v="745259.46157000004"/>
    <n v="-4914.2724300000009"/>
    <n v="-6341.4654899999996"/>
    <n v="35083.046070000004"/>
    <n v="142050.49639000001"/>
    <n v="35255452.915749952"/>
    <n v="34225193.414999902"/>
    <n v="145.54400000000001"/>
    <n v="139.161"/>
    <n v="0"/>
    <n v="0"/>
    <n v="-0.40055000000000002"/>
    <n v="-37.801879999999997"/>
    <n v="0"/>
    <n v="0"/>
    <n v="0"/>
    <n v="0"/>
    <n v="0"/>
    <n v="0"/>
    <n v="0"/>
    <n v="0"/>
    <s v="Riesgos Catastroficos"/>
    <s v="Daños Sin Autos"/>
    <s v="Riesgos Catastroficos"/>
    <x v="44"/>
    <x v="1"/>
    <n v="1197482.4843299999"/>
    <n v="1270133.73486"/>
    <n v="299929338.30901009"/>
    <n v="286204877.29896003"/>
    <n v="288421232.45699012"/>
    <n v="276418493.85822004"/>
    <n v="11411827.944420002"/>
    <n v="12882845.518050004"/>
    <n v="1673092.91444"/>
    <n v="528711.06807000004"/>
    <n v="222949.21972999998"/>
    <n v="232957.38347"/>
    <n v="1.9536679033004052"/>
    <n v="1.8082758435906583"/>
    <n v="-10008.163740000018"/>
    <n v="-4.2961350230347417"/>
    <n v="100"/>
    <n v="100"/>
    <n v="18.618161238052821"/>
    <n v="18.341169679717044"/>
    <n v="7.4333915110465346E-2"/>
    <n v="7.7299863755088336E-2"/>
    <n v="8.1395322703274722E-2"/>
    <n v="8.4277061284288746E-2"/>
    <m/>
    <m/>
    <m/>
    <n v="0"/>
    <m/>
    <n v="0"/>
    <m/>
    <n v="0"/>
    <m/>
    <n v="-22.505729349951864"/>
    <n v="-2.2042115401665781"/>
    <n v="-2.7221569007777968"/>
    <n v="-0.29372382057124746"/>
    <n v="-98.9403966151948"/>
    <m/>
    <m/>
    <m/>
    <s v="Medianas"/>
    <n v="2025"/>
    <n v="1"/>
    <d v="2026-05-08T00:00:00"/>
    <n v="1.0458677359317625"/>
    <s v="55 Riesgos Catastroficos"/>
    <n v="-4.2961350230347417"/>
    <n v="-8.4933384127173781"/>
    <n v="-22.505729349951864"/>
    <n v="-25.904329976286562"/>
    <n v="2.1580098486555384E-3"/>
    <n v="3.8168182763862016E-4"/>
    <m/>
    <m/>
    <m/>
    <m/>
    <n v="2.1095627872710545E-3"/>
    <n v="3.2698615265135068E-4"/>
    <x v="44"/>
    <x v="12"/>
  </r>
  <r>
    <n v="2026"/>
    <n v="3"/>
    <n v="76"/>
    <x v="15"/>
    <s v="Terremoto y Erupcion Volcanica"/>
    <n v="48"/>
    <s v="98010bd9270f9b100b6214a21754fd33bdc8d41b2bc9f9dd16ff54d3c34ffd71"/>
    <s v="776dae374cac039d62ec9a353119108ad2c4887d941bedca3f0ebe3c3de89ab1"/>
    <x v="12"/>
    <n v="110675.7445"/>
    <n v="119773.30581999999"/>
    <n v="379280.01750999992"/>
    <n v="375781.41667000001"/>
    <n v="-0.31807000000000002"/>
    <n v="-25.036210000000001"/>
    <n v="-3.111220000000003"/>
    <n v="-136.07411999999999"/>
    <n v="35255452.915749952"/>
    <n v="34225193.414999902"/>
    <n v="145.54400000000001"/>
    <n v="139.161"/>
    <n v="0"/>
    <n v="0"/>
    <n v="-0.31807000000000002"/>
    <n v="-25.036210000000001"/>
    <n v="0"/>
    <n v="0"/>
    <n v="0"/>
    <n v="0"/>
    <n v="0"/>
    <n v="0"/>
    <n v="0"/>
    <n v="0"/>
    <s v="Terremoto y Erupcion Volcanica"/>
    <s v="Daños Sin Autos"/>
    <s v="Riesgos Catastroficos"/>
    <x v="45"/>
    <x v="1"/>
    <n v="1197482.4843299999"/>
    <n v="1270133.73486"/>
    <n v="299929338.30901009"/>
    <n v="286204877.29896003"/>
    <n v="288421232.45699012"/>
    <n v="276418493.85822004"/>
    <n v="4600656.5407699998"/>
    <n v="5084886.6188700013"/>
    <n v="666557.00630999985"/>
    <n v="163361.38342999999"/>
    <n v="222949.21972999998"/>
    <n v="232957.38347"/>
    <n v="2.4056510960819626"/>
    <n v="2.3554764303990883"/>
    <n v="-9097.5613199999934"/>
    <n v="-7.5956501807440846"/>
    <n v="49.641682816397633"/>
    <n v="51.414256133858181"/>
    <n v="9.2423685480396713"/>
    <n v="9.429975957075257"/>
    <n v="3.6900606364147479E-2"/>
    <n v="3.8372953182808471E-2"/>
    <n v="4.1848799695642092E-2"/>
    <n v="4.3330424150792836E-2"/>
    <m/>
    <m/>
    <m/>
    <n v="0"/>
    <m/>
    <n v="0"/>
    <m/>
    <n v="0"/>
    <m/>
    <n v="-98.729560105143705"/>
    <n v="-2.8738907647465613E-4"/>
    <n v="-2.0902996563879932E-2"/>
    <n v="-4.7718349216792005E-5"/>
    <n v="-98.729560105143705"/>
    <m/>
    <m/>
    <m/>
    <s v="Medianas"/>
    <n v="2025"/>
    <n v="1"/>
    <d v="2026-05-08T00:00:00"/>
    <n v="1.0458677359317625"/>
    <s v="56 Terremoto y Erupcion Volcanica"/>
    <n v="-7.5956501807440846"/>
    <n v="-11.648149527308087"/>
    <n v="-98.729560105143705"/>
    <n v="-98.785276712141382"/>
    <n v="1.075805261717574E-3"/>
    <n v="5.7871571960803477E-4"/>
    <m/>
    <m/>
    <m/>
    <m/>
    <n v="1.0637026883026988E-3"/>
    <n v="5.5482692141656307E-4"/>
    <x v="45"/>
    <x v="12"/>
  </r>
  <r>
    <n v="2026"/>
    <n v="3"/>
    <n v="76"/>
    <x v="15"/>
    <s v="Huracan y Otros Riesgos Hidrometeorologicos"/>
    <n v="48"/>
    <s v="98010bd9270f9b100b6214a21754fd33bdc8d41b2bc9f9dd16ff54d3c34ffd71"/>
    <s v="776dae374cac039d62ec9a353119108ad2c4887d941bedca3f0ebe3c3de89ab1"/>
    <x v="12"/>
    <n v="112273.47523000001"/>
    <n v="113184.07765000001"/>
    <n v="381536.12860000005"/>
    <n v="369478.04490000004"/>
    <n v="-4913.9543599999997"/>
    <n v="-6316.4292799999994"/>
    <n v="35086.157290000003"/>
    <n v="142186.57050999999"/>
    <n v="35255452.915749952"/>
    <n v="34225193.414999902"/>
    <n v="145.54400000000001"/>
    <n v="139.161"/>
    <n v="0"/>
    <n v="0"/>
    <n v="-8.2479999999999998E-2"/>
    <n v="-12.76567"/>
    <n v="0"/>
    <n v="0"/>
    <n v="0"/>
    <n v="0"/>
    <n v="0"/>
    <n v="0"/>
    <n v="0"/>
    <n v="0"/>
    <s v="Huracan y Otros Riesgos Hidrometeorologicos"/>
    <s v="Daños Sin Autos"/>
    <s v="Riesgos Catastroficos"/>
    <x v="46"/>
    <x v="1"/>
    <n v="1197482.4843299999"/>
    <n v="1270133.73486"/>
    <n v="299929338.30901009"/>
    <n v="286204877.29896003"/>
    <n v="288421232.45699012"/>
    <n v="276418493.85822004"/>
    <n v="6811171.4036499998"/>
    <n v="7797958.8991800006"/>
    <n v="1006535.90813"/>
    <n v="364394.42252000014"/>
    <n v="222949.21972999998"/>
    <n v="232957.38347"/>
    <n v="1.6483724836205769"/>
    <n v="1.4514577354582101"/>
    <n v="-910.60241999999562"/>
    <n v="-0.80453226187507942"/>
    <n v="50.358317183602388"/>
    <n v="48.585743866141826"/>
    <n v="9.3757926900131512"/>
    <n v="8.9111937226417872"/>
    <n v="3.7433308746317874E-2"/>
    <n v="3.8926910572279878E-2"/>
    <n v="3.9546523007632645E-2"/>
    <n v="4.0946637133495896E-2"/>
    <m/>
    <m/>
    <m/>
    <n v="0"/>
    <m/>
    <n v="0"/>
    <m/>
    <n v="0"/>
    <m/>
    <n v="-22.203603615744115"/>
    <n v="-4.3767722963357309"/>
    <n v="-5.5806694820912375"/>
    <n v="-0.48820457574428966"/>
    <n v="-99.353892118470867"/>
    <m/>
    <m/>
    <m/>
    <s v="Medianas"/>
    <n v="2025"/>
    <n v="1"/>
    <d v="2026-05-08T00:00:00"/>
    <n v="1.0458677359317625"/>
    <s v="57 Huracan y Otros Riesgos Hidrometeorologicos"/>
    <n v="-0.80453226187507942"/>
    <n v="-5.1548639180921185"/>
    <n v="-22.203603615744115"/>
    <n v="-25.615454314644143"/>
    <n v="1.0822045869379637E-3"/>
    <n v="2.7171318447574694E-4"/>
    <m/>
    <m/>
    <m/>
    <m/>
    <n v="1.0458600989683561E-3"/>
    <n v="2.1067295578214754E-4"/>
    <x v="46"/>
    <x v="12"/>
  </r>
  <r>
    <n v="2026"/>
    <n v="3"/>
    <n v="41"/>
    <x v="11"/>
    <s v="Diversos"/>
    <n v="29"/>
    <s v="35135aaa6cc23891b40cb3f378c53a17a1127210ce60e125ccf03efcfdaec458"/>
    <s v="776dae374cac039d62ec9a353119108ad2c4887d941bedca3f0ebe3c3de89ab1"/>
    <x v="12"/>
    <n v="269545.40147000004"/>
    <n v="303422.30447999999"/>
    <n v="1575977.6336700001"/>
    <n v="1693877.5938999997"/>
    <n v="81952.145069999999"/>
    <n v="154011.36308000004"/>
    <n v="513889.01134000008"/>
    <n v="538057.09550000017"/>
    <n v="35255452.915749952"/>
    <n v="34225193.414999902"/>
    <n v="145.54400000000001"/>
    <n v="139.161"/>
    <n v="35951.606599999999"/>
    <n v="33737.489409999995"/>
    <n v="67267.063139999998"/>
    <n v="72624.36609000001"/>
    <n v="178920.91000999999"/>
    <n v="183710.44519999999"/>
    <n v="0"/>
    <n v="0"/>
    <n v="0"/>
    <n v="0"/>
    <n v="0"/>
    <n v="0"/>
    <s v="Diversos"/>
    <s v="Daños Sin Autos"/>
    <s v="Diversos"/>
    <x v="52"/>
    <x v="1"/>
    <n v="8810777.3005300015"/>
    <n v="7965231.1104300003"/>
    <n v="299929338.30901009"/>
    <n v="286204877.29896003"/>
    <n v="288421232.45699012"/>
    <n v="276418493.85822004"/>
    <n v="9670459.9122499991"/>
    <n v="9643676.3713200018"/>
    <n v="1771524.9683199998"/>
    <n v="2144854.7040200005"/>
    <n v="269545.40147000004"/>
    <n v="303422.30447999999"/>
    <n v="2.7873069524703262"/>
    <n v="3.1463343728784663"/>
    <n v="-33876.903009999951"/>
    <n v="-11.16493497999681"/>
    <n v="100"/>
    <n v="100"/>
    <n v="3.0592692594078605"/>
    <n v="3.8093345977455244"/>
    <n v="8.9869634957915917E-2"/>
    <n v="9.3455464139657315E-2"/>
    <n v="0.10601577001186295"/>
    <n v="0.10976917652826468"/>
    <m/>
    <m/>
    <m/>
    <n v="0"/>
    <m/>
    <n v="0"/>
    <m/>
    <n v="0"/>
    <m/>
    <n v="-46.788247677912842"/>
    <n v="30.403837210007506"/>
    <n v="50.75808890975965"/>
    <n v="4.6260790299624244"/>
    <n v="-7.3767293794495314"/>
    <n v="-2.6071109809710502"/>
    <n v="37.595976421224556"/>
    <n v="39.531974358309384"/>
    <s v="Medianas"/>
    <n v="2025"/>
    <n v="1"/>
    <d v="2026-05-08T00:00:00"/>
    <n v="1.0458677359317625"/>
    <s v="63 Diversos"/>
    <n v="-11.16493497999681"/>
    <n v="-15.060899224642277"/>
    <n v="-46.78824767791285"/>
    <n v="-49.121910453924791"/>
    <n v="4.4701670332703367E-3"/>
    <n v="7.7690800472894183E-4"/>
    <m/>
    <m/>
    <m/>
    <m/>
    <n v="4.7947611839182771E-3"/>
    <n v="9.8994199859565304E-4"/>
    <x v="52"/>
    <x v="12"/>
  </r>
  <r>
    <n v="2026"/>
    <n v="3"/>
    <n v="109"/>
    <x v="60"/>
    <s v="Miscelaneos"/>
    <n v="228"/>
    <s v="9d693eeee1d1899cbc50b6d45df953d3835acf28ee869879b45565fccc814765"/>
    <s v="776dae374cac039d62ec9a353119108ad2c4887d941bedca3f0ebe3c3de89ab1"/>
    <x v="12"/>
    <n v="110295.38662999999"/>
    <n v="113838.70036"/>
    <n v="640645.99180999992"/>
    <n v="596584.62141000002"/>
    <n v="12204.618909999999"/>
    <n v="47187.233439999996"/>
    <n v="258400.77565"/>
    <n v="175244.45222000001"/>
    <n v="35255452.915749952"/>
    <n v="34225193.414999902"/>
    <n v="145.54400000000001"/>
    <n v="139.161"/>
    <n v="0"/>
    <n v="0"/>
    <n v="-752.05485999999996"/>
    <n v="347.64527000000004"/>
    <n v="2047.9674299999999"/>
    <n v="3305.0805399999999"/>
    <n v="0"/>
    <n v="0"/>
    <n v="0"/>
    <n v="0"/>
    <n v="0"/>
    <n v="0"/>
    <s v="Miscelaneos"/>
    <s v="Daños Sin Autos"/>
    <s v="Diversos"/>
    <x v="53"/>
    <x v="1"/>
    <n v="727036.66246999998"/>
    <n v="819593.15071000007"/>
    <n v="299929338.30901009"/>
    <n v="286204877.29896003"/>
    <n v="288421232.45699012"/>
    <n v="276418493.85822004"/>
    <n v="4681296.8725100001"/>
    <n v="4825169.1077200007"/>
    <n v="696171.22916999983"/>
    <n v="802925.30443000002"/>
    <n v="232786.05145"/>
    <n v="230571.93696000002"/>
    <n v="2.3560861366790911"/>
    <n v="2.3592686146038786"/>
    <n v="-3543.3137300000089"/>
    <n v="-3.1125739478707559"/>
    <n v="47.380582274144672"/>
    <n v="49.372313847434484"/>
    <n v="15.17053985355947"/>
    <n v="13.889659797837917"/>
    <n v="3.6773790537411602E-2"/>
    <n v="3.8241077361198583E-2"/>
    <n v="3.9775248218809317E-2"/>
    <n v="4.1183460184248705E-2"/>
    <m/>
    <m/>
    <m/>
    <n v="0"/>
    <m/>
    <n v="0"/>
    <m/>
    <n v="0"/>
    <m/>
    <n v="-74.135760839807347"/>
    <n v="11.065393832782831"/>
    <n v="41.450959375657433"/>
    <n v="1.7531059024876368"/>
    <n v="-316.32823021006436"/>
    <n v="-38.035778395887441"/>
    <n v="-36.722012712868192"/>
    <n v="10.518511297760993"/>
    <s v="Medianas"/>
    <n v="2025"/>
    <n v="1"/>
    <d v="2026-05-08T00:00:00"/>
    <n v="1.0458677359317625"/>
    <s v="64 Miscelaneos"/>
    <n v="-3.1125739478707559"/>
    <n v="-7.3616837737017118"/>
    <n v="-74.135760839807347"/>
    <n v="-75.270066881688223"/>
    <n v="1.8171543373473411E-3"/>
    <n v="5.5511418834514037E-4"/>
    <m/>
    <m/>
    <m/>
    <m/>
    <n v="1.6887175295076965E-3"/>
    <n v="5.5661483958549052E-4"/>
    <x v="53"/>
    <x v="12"/>
  </r>
  <r>
    <n v="2026"/>
    <n v="3"/>
    <n v="109"/>
    <x v="60"/>
    <s v="Tecnicos"/>
    <n v="228"/>
    <s v="9d693eeee1d1899cbc50b6d45df953d3835acf28ee869879b45565fccc814765"/>
    <s v="776dae374cac039d62ec9a353119108ad2c4887d941bedca3f0ebe3c3de89ab1"/>
    <x v="12"/>
    <n v="122490.66481999999"/>
    <n v="116733.23659999999"/>
    <n v="777678.22788999998"/>
    <n v="782454.18414000003"/>
    <n v="92203.512910000005"/>
    <n v="177117.69536000001"/>
    <n v="1567156.3897599999"/>
    <n v="261691.78743999999"/>
    <n v="35255452.915749952"/>
    <n v="34225193.414999902"/>
    <n v="145.54400000000001"/>
    <n v="139.161"/>
    <n v="0"/>
    <n v="0"/>
    <n v="-810.22185000000002"/>
    <n v="355.70471000000003"/>
    <n v="4555.1929400000008"/>
    <n v="5996.1994500000001"/>
    <n v="0"/>
    <n v="0"/>
    <n v="0"/>
    <n v="0"/>
    <n v="0"/>
    <n v="0"/>
    <s v="Tecnicos"/>
    <s v="Daños Sin Autos"/>
    <s v="Diversos"/>
    <x v="54"/>
    <x v="1"/>
    <n v="727036.66246999998"/>
    <n v="819593.15071000007"/>
    <n v="299929338.30901009"/>
    <n v="286204877.29896003"/>
    <n v="288421232.45699012"/>
    <n v="276418493.85822004"/>
    <n v="4989163.0397400009"/>
    <n v="4818507.2636000002"/>
    <n v="1075353.7391499998"/>
    <n v="1341929.3995900003"/>
    <n v="232786.05145"/>
    <n v="230571.93696000002"/>
    <n v="2.4551345354787868"/>
    <n v="2.422601652628543"/>
    <n v="5757.4282200000016"/>
    <n v="4.9321242070315297"/>
    <n v="52.619417725855321"/>
    <n v="50.627686152565502"/>
    <n v="16.847935068894049"/>
    <n v="14.242827248968091"/>
    <n v="4.0839840980744856E-2"/>
    <n v="4.2469364608330631E-2"/>
    <n v="4.0786599341584372E-2"/>
    <n v="4.2230617412984874E-2"/>
    <m/>
    <m/>
    <m/>
    <n v="0"/>
    <m/>
    <n v="0"/>
    <m/>
    <n v="0"/>
    <m/>
    <n v="-47.942235403079266"/>
    <n v="75.273910093877802"/>
    <n v="151.72859120398965"/>
    <n v="8.5742495286138247"/>
    <n v="-327.7793425900939"/>
    <n v="-24.031997634768455"/>
    <n v="-17.786773484066735"/>
    <n v="5.9321694177467705"/>
    <s v="Medianas"/>
    <n v="2025"/>
    <n v="1"/>
    <d v="2026-05-08T00:00:00"/>
    <n v="1.0458677359317625"/>
    <s v="65 Tecnicos"/>
    <n v="4.9321242070315297"/>
    <n v="0.330204864334606"/>
    <n v="-47.942235403079266"/>
    <n v="-50.225288716318872"/>
    <n v="2.2058381429630749E-3"/>
    <n v="6.0276855873006379E-4"/>
    <m/>
    <m/>
    <m/>
    <m/>
    <n v="2.2148477338737389E-3"/>
    <n v="5.8689987673185486E-4"/>
    <x v="54"/>
    <x v="12"/>
  </r>
  <r>
    <n v="2026"/>
    <n v="3"/>
    <n v="74"/>
    <x v="13"/>
    <s v="Total General"/>
    <n v="46"/>
    <s v="25fc0e7096fc653718202dc30b0c580b8ab87eac11a700cba03a7c021bc35b0c"/>
    <s v="776dae374cac039d62ec9a353119108ad2c4887d941bedca3f0ebe3c3de89ab1"/>
    <x v="13"/>
    <n v="7289032.4006400006"/>
    <n v="8503254.3343199994"/>
    <n v="12398458.397770002"/>
    <n v="13793931.28785"/>
    <n v="1476804.3185999999"/>
    <n v="714129.79155999993"/>
    <n v="7693755.0174899995"/>
    <n v="6334869.0213200003"/>
    <n v="35255452.915749952"/>
    <n v="34225193.414999902"/>
    <n v="145.54400000000001"/>
    <n v="139.161"/>
    <n v="3580.5164699999996"/>
    <n v="99.033119999999201"/>
    <n v="826755.47360000003"/>
    <n v="275587.8591"/>
    <n v="935494.93695"/>
    <n v="2186236.4095799997"/>
    <n v="295657.18598000001"/>
    <n v="356022.75644000003"/>
    <n v="0"/>
    <n v="0"/>
    <n v="0"/>
    <n v="0"/>
    <s v="Total General"/>
    <s v="Totales"/>
    <s v="Total General"/>
    <x v="0"/>
    <x v="1"/>
    <n v="7289032.4006400006"/>
    <n v="8503254.3343199994"/>
    <n v="299929338.30901009"/>
    <n v="286204877.29896003"/>
    <n v="288421232.45699012"/>
    <n v="276418493.85822004"/>
    <n v="299929338.30901009"/>
    <n v="286204877.29896003"/>
    <n v="142306587.69164005"/>
    <n v="131621014.33455998"/>
    <n v="7289032.4006400006"/>
    <n v="8503254.3343199994"/>
    <n v="2.4302498854347765"/>
    <n v="2.9710375359668606"/>
    <n v="-1214221.9336799989"/>
    <n v="-14.27949683663201"/>
    <n v="100"/>
    <n v="100"/>
    <n v="100"/>
    <n v="100"/>
    <n v="2.4302498854347765"/>
    <n v="2.527217687320213"/>
    <n v="2.9710375359668606"/>
    <n v="3.0762248269399333"/>
    <n v="9.8575613725187305E-2"/>
    <m/>
    <m/>
    <n v="-60365.570460000017"/>
    <n v="-16.955537073982896"/>
    <n v="0"/>
    <m/>
    <n v="0"/>
    <m/>
    <n v="106.79774685970673"/>
    <n v="20.260635944907197"/>
    <n v="8.3983115579372871"/>
    <n v="1.0377624413284672"/>
    <n v="199.9970594858473"/>
    <n v="-57.209799779625889"/>
    <n v="88.37626383051051"/>
    <n v="12.605583636444125"/>
    <s v="Medianas"/>
    <n v="2025"/>
    <n v="1"/>
    <d v="2026-05-08T00:00:00"/>
    <n v="1.0458677359317625"/>
    <s v="10 Total General"/>
    <n v="-14.27949683663201"/>
    <n v="-18.038868378514721"/>
    <n v="106.79774685970671"/>
    <n v="97.728393137083245"/>
    <n v="3.5167491472591857E-2"/>
    <n v="5.9061145056557443E-4"/>
    <n v="22140156.660549998"/>
    <n v="19607638.65594"/>
    <n v="6.2799240484751079E-2"/>
    <n v="5.5502206932992168E-2"/>
    <n v="3.9045682256378916E-2"/>
    <n v="8.8270640401240331E-4"/>
    <x v="0"/>
    <x v="13"/>
  </r>
  <r>
    <n v="2026"/>
    <n v="3"/>
    <n v="74"/>
    <x v="13"/>
    <s v="Total General Sin Pensiones"/>
    <n v="46"/>
    <s v="25fc0e7096fc653718202dc30b0c580b8ab87eac11a700cba03a7c021bc35b0c"/>
    <s v="776dae374cac039d62ec9a353119108ad2c4887d941bedca3f0ebe3c3de89ab1"/>
    <x v="13"/>
    <n v="7289032.4006400006"/>
    <n v="8503254.3343199994"/>
    <n v="12398458.397770001"/>
    <n v="13793931.28785"/>
    <n v="1476804.3185999999"/>
    <n v="714129.79155999993"/>
    <n v="7693755.0174899995"/>
    <n v="6334869.0213200003"/>
    <n v="35255452.915749952"/>
    <n v="34225193.414999902"/>
    <n v="145.54400000000001"/>
    <n v="139.161"/>
    <n v="3580.5164699999996"/>
    <n v="99.033119999999201"/>
    <n v="826755.47360000003"/>
    <n v="275587.8591"/>
    <n v="935494.93695"/>
    <n v="2186236.4095799997"/>
    <n v="295657.18598000001"/>
    <n v="356022.75644000003"/>
    <n v="0"/>
    <n v="0"/>
    <n v="0"/>
    <n v="0"/>
    <s v="Total General Sin Pensiones"/>
    <s v="Totales"/>
    <s v="Total General Sin Pensiones"/>
    <x v="1"/>
    <x v="1"/>
    <n v="7289032.4006400006"/>
    <n v="8503254.3343199994"/>
    <n v="299929338.30901009"/>
    <n v="286204877.29896003"/>
    <n v="288421232.45699012"/>
    <n v="276418493.85822004"/>
    <n v="288421232.45699012"/>
    <n v="276418493.85822004"/>
    <n v="133101313.88157998"/>
    <n v="123282522.02188997"/>
    <n v="7289032.4006400006"/>
    <n v="8503254.3343199994"/>
    <n v="2.527217687320213"/>
    <n v="3.0762248269399333"/>
    <n v="-1214221.9336799989"/>
    <n v="-14.27949683663201"/>
    <n v="100"/>
    <n v="100"/>
    <n v="100"/>
    <n v="100"/>
    <n v="2.4302498854347765"/>
    <n v="2.527217687320213"/>
    <n v="2.9710375359668606"/>
    <n v="3.0762248269399333"/>
    <n v="0.10250881443830211"/>
    <m/>
    <m/>
    <n v="-60365.570460000017"/>
    <n v="-16.955537073982896"/>
    <n v="0"/>
    <m/>
    <n v="0"/>
    <m/>
    <n v="106.79774685970673"/>
    <n v="20.260635944907197"/>
    <n v="8.3983115579372871"/>
    <n v="1.1095339899603924"/>
    <n v="199.9970594858473"/>
    <n v="-57.209799779625889"/>
    <n v="88.37626383051051"/>
    <n v="12.605583636444125"/>
    <s v="Medianas"/>
    <n v="2025"/>
    <n v="1"/>
    <d v="2026-05-08T00:00:00"/>
    <n v="1.0458677359317625"/>
    <s v="11 Total General Sin Pensiones"/>
    <n v="-14.27949683663201"/>
    <n v="-18.038868378514721"/>
    <n v="106.79774685970671"/>
    <n v="97.728393137083245"/>
    <n v="3.516749147259185E-2"/>
    <n v="6.3868292391041249E-4"/>
    <m/>
    <m/>
    <m/>
    <m/>
    <n v="3.9045682256378916E-2"/>
    <n v="9.4631591858816222E-4"/>
    <x v="1"/>
    <x v="13"/>
  </r>
  <r>
    <n v="2026"/>
    <n v="3"/>
    <n v="48"/>
    <x v="14"/>
    <s v="Vida Total"/>
    <n v="36"/>
    <s v="76a50887d8f1c2e9301755428990ad81479ee21c25b43215cf524541e0503269"/>
    <s v="776dae374cac039d62ec9a353119108ad2c4887d941bedca3f0ebe3c3de89ab1"/>
    <x v="13"/>
    <n v="1915288.15044"/>
    <n v="1952815.9694999999"/>
    <n v="6706251.5342300003"/>
    <n v="6653159.0268900003"/>
    <n v="1120346.9653900003"/>
    <n v="1132467.7701699999"/>
    <n v="4925400.6487000026"/>
    <n v="4998794.2331399992"/>
    <n v="35255452.915749952"/>
    <n v="34225193.414999902"/>
    <n v="145.54400000000001"/>
    <n v="139.161"/>
    <n v="-42940.919819999996"/>
    <n v="9113.1399800000017"/>
    <n v="1036935.97278"/>
    <n v="1047074.93016"/>
    <n v="1573676.96169"/>
    <n v="1157282.79807"/>
    <n v="305625.80121999996"/>
    <n v="258562.38144"/>
    <n v="1605624.1384100001"/>
    <n v="1682383.7117100002"/>
    <n v="4038.21081"/>
    <n v="11869.87635"/>
    <s v="Vida Total"/>
    <s v="Totales"/>
    <s v="Vida Total"/>
    <x v="2"/>
    <x v="1"/>
    <n v="19464505.3893"/>
    <n v="18106734.740540002"/>
    <n v="299929338.30901009"/>
    <n v="286204877.29896003"/>
    <n v="288421232.45699012"/>
    <n v="276418493.85822004"/>
    <n v="121198789.86534001"/>
    <n v="116547964.87996998"/>
    <n v="53724409.366050005"/>
    <n v="55147073.013400003"/>
    <n v="1915288.15044"/>
    <n v="1952815.9694999999"/>
    <n v="1.5802865297318676"/>
    <n v="1.6755470346574985"/>
    <n v="-37527.819059999892"/>
    <n v="-1.921728398688205"/>
    <n v="100"/>
    <n v="100"/>
    <n v="9.8399014623452459"/>
    <n v="10.785025558074535"/>
    <n v="0.63857979390689823"/>
    <n v="0.66405934615982576"/>
    <n v="0.68231400803842823"/>
    <n v="0.7064708088966124"/>
    <n v="0.25216902046593925"/>
    <n v="1.3247856188943439"/>
    <n v="3.3318903715843394E-3"/>
    <n v="47063.419779999967"/>
    <n v="18.201959433499848"/>
    <n v="-76759.573300000047"/>
    <n v="-4.5625485295492147"/>
    <n v="-7831.66554"/>
    <n v="-65.979335496616187"/>
    <n v="-1.0703001974334492"/>
    <n v="58.494956235834408"/>
    <n v="57.991525461559881"/>
    <n v="2.0853592968450196"/>
    <n v="-0.96831249492820293"/>
    <n v="35.980329467820681"/>
    <n v="65.892555970725766"/>
    <n v="90.477014944506763"/>
    <s v="Medianas"/>
    <n v="2025"/>
    <n v="1"/>
    <d v="2026-05-08T00:00:00"/>
    <n v="1.0458677359317625"/>
    <s v="12 Vida Total"/>
    <n v="-1.921728398688205"/>
    <n v="-6.2230641296779643"/>
    <n v="-1.0703001974334465"/>
    <n v="-5.408976294282394"/>
    <n v="1.9021884501827128E-2"/>
    <n v="2.4973055160519889E-4"/>
    <m/>
    <m/>
    <m/>
    <m/>
    <n v="1.8832711860318135E-2"/>
    <n v="2.8074578653495365E-4"/>
    <x v="2"/>
    <x v="13"/>
  </r>
  <r>
    <n v="2026"/>
    <n v="3"/>
    <n v="41"/>
    <x v="11"/>
    <s v="Vida Individual"/>
    <n v="29"/>
    <s v="35135aaa6cc23891b40cb3f378c53a17a1127210ce60e125ccf03efcfdaec458"/>
    <s v="776dae374cac039d62ec9a353119108ad2c4887d941bedca3f0ebe3c3de89ab1"/>
    <x v="13"/>
    <n v="433304.18539999996"/>
    <n v="437569.97602999996"/>
    <n v="3339777.7711099996"/>
    <n v="1944126.6779699996"/>
    <n v="295360.05817000003"/>
    <n v="372154.47982999991"/>
    <n v="1636671.5621399998"/>
    <n v="1637291.9870899995"/>
    <n v="35255452.915749952"/>
    <n v="34225193.414999902"/>
    <n v="145.54400000000001"/>
    <n v="139.161"/>
    <n v="0"/>
    <n v="0"/>
    <n v="294485.05807999999"/>
    <n v="376595.72662000003"/>
    <n v="358896.99669999996"/>
    <n v="434115.34035000001"/>
    <n v="215586.19266"/>
    <n v="233118.76266000001"/>
    <n v="216553.44287"/>
    <n v="198779.58284000002"/>
    <n v="1164.5498700000001"/>
    <n v="5671.6305300000004"/>
    <s v="Vida Individual"/>
    <s v="Vida"/>
    <s v="Vida"/>
    <x v="3"/>
    <x v="1"/>
    <n v="8810777.3005300015"/>
    <n v="7965231.1104300003"/>
    <n v="299929338.30901009"/>
    <n v="286204877.29896003"/>
    <n v="288421232.45699012"/>
    <n v="276418493.85822004"/>
    <n v="85473069.007720008"/>
    <n v="77996017.203430012"/>
    <n v="38897096.515840001"/>
    <n v="40640024.39702002"/>
    <n v="2783867.29996"/>
    <n v="2445807.10231"/>
    <n v="0.50694820067928481"/>
    <n v="0.56101579506133681"/>
    <n v="-4265.7906300000031"/>
    <n v="-0.97488193058921091"/>
    <n v="15.564829020629894"/>
    <n v="17.890616787265305"/>
    <n v="4.9178882931694918"/>
    <n v="5.4935000625032444"/>
    <n v="0.14446875648876234"/>
    <n v="0.150233109299474"/>
    <n v="0.15288697389071013"/>
    <n v="0.15829981920617706"/>
    <n v="0.25222704082443564"/>
    <n v="0.25335868406742323"/>
    <n v="1.3624757874258814E-3"/>
    <n v="-17532.570000000007"/>
    <n v="-7.520874682048218"/>
    <n v="17773.860029999982"/>
    <n v="8.9414917649295766"/>
    <n v="-4507.0806600000005"/>
    <n v="-79.467106260886851"/>
    <n v="-20.635092635477491"/>
    <n v="68.164598478858835"/>
    <n v="85.050277719348117"/>
    <n v="0.75933703187774193"/>
    <n v="-21.803398906555561"/>
    <n v="-17.326810793960014"/>
    <n v="82.052806456376786"/>
    <n v="86.750154075728929"/>
    <s v="Medianas"/>
    <n v="2025"/>
    <n v="1"/>
    <d v="2026-05-08T00:00:00"/>
    <n v="1.0458677359317625"/>
    <s v="13 Vida Individual"/>
    <n v="-0.97488193058921091"/>
    <n v="-5.3177427055923028"/>
    <n v="-20.635092635477491"/>
    <n v="-24.1157321926406"/>
    <n v="9.4730814523673133E-3"/>
    <n v="2.5699647817196438E-5"/>
    <m/>
    <m/>
    <m/>
    <m/>
    <n v="5.5031267700332174E-3"/>
    <n v="3.1473872230830383E-5"/>
    <x v="3"/>
    <x v="13"/>
  </r>
  <r>
    <n v="2026"/>
    <n v="3"/>
    <n v="48"/>
    <x v="14"/>
    <s v="Vida Gpo y Col"/>
    <n v="36"/>
    <s v="76a50887d8f1c2e9301755428990ad81479ee21c25b43215cf524541e0503269"/>
    <s v="776dae374cac039d62ec9a353119108ad2c4887d941bedca3f0ebe3c3de89ab1"/>
    <x v="13"/>
    <n v="951167.53842999996"/>
    <n v="923125.17048999993"/>
    <n v="2023645.9275"/>
    <n v="2156303.5230900003"/>
    <n v="302373.16295999999"/>
    <n v="279495.42524999997"/>
    <n v="1184738.9304200001"/>
    <n v="1380476.7640099996"/>
    <n v="35255452.915749952"/>
    <n v="34225193.414999902"/>
    <n v="145.54400000000001"/>
    <n v="139.161"/>
    <n v="-42940.919819999996"/>
    <n v="9113.1399800000017"/>
    <n v="236950.01429000005"/>
    <n v="223324.91965"/>
    <n v="496086.96985999995"/>
    <n v="551437.49691999995"/>
    <n v="67576.159719999996"/>
    <n v="44537.535550000001"/>
    <n v="883591.37871000008"/>
    <n v="878587.63494000002"/>
    <n v="0"/>
    <n v="0"/>
    <s v="Vida Gpo y Col"/>
    <s v="Vida"/>
    <s v="Vida"/>
    <x v="4"/>
    <x v="1"/>
    <n v="19464505.3893"/>
    <n v="18106734.740540002"/>
    <n v="299929338.30901009"/>
    <n v="286204877.29896003"/>
    <n v="288421232.45699012"/>
    <n v="276418493.85822004"/>
    <n v="35725720.857619993"/>
    <n v="38551947.676540002"/>
    <n v="14827312.85021"/>
    <n v="14507048.616379999"/>
    <n v="1915288.15044"/>
    <n v="1952815.9694999999"/>
    <n v="2.6624166443575739"/>
    <n v="2.3944968441938119"/>
    <n v="28042.367940000026"/>
    <n v="3.0377644155358707"/>
    <n v="49.661850526850898"/>
    <n v="47.271488194883894"/>
    <n v="4.8866771562193119"/>
    <n v="5.0982420835004145"/>
    <n v="0.3171305427447163"/>
    <n v="0.32978415989947613"/>
    <n v="0.32253998576192477"/>
    <n v="0.33395926502786288"/>
    <n v="0.18915268355064296"/>
    <n v="2.4732639608069307"/>
    <m/>
    <n v="23038.624169999996"/>
    <n v="51.728556341281418"/>
    <n v="5003.7437700000592"/>
    <n v="0.56952130567393677"/>
    <n v="0"/>
    <m/>
    <n v="8.185371080595182"/>
    <n v="31.789684860261115"/>
    <n v="30.277088544952385"/>
    <n v="2.0392984623354558"/>
    <n v="6.1010184897205555"/>
    <n v="-10.037497879479529"/>
    <n v="47.76380527730236"/>
    <n v="40.4986822436558"/>
    <s v="Medianas"/>
    <n v="2025"/>
    <n v="1"/>
    <d v="2026-05-08T00:00:00"/>
    <n v="1.0458677359317625"/>
    <s v="14 Vida Gpo y Col"/>
    <n v="3.0377644155358707"/>
    <n v="-1.4810755934261368"/>
    <n v="8.1853710805951803"/>
    <n v="3.4407768437496955"/>
    <n v="5.7399515823436222E-3"/>
    <n v="7.088462388152245E-4"/>
    <m/>
    <m/>
    <m/>
    <m/>
    <n v="6.1037234747604412E-3"/>
    <n v="5.7336151368541245E-4"/>
    <x v="4"/>
    <x v="13"/>
  </r>
  <r>
    <n v="2026"/>
    <n v="3"/>
    <n v="3"/>
    <x v="19"/>
    <s v="Accidentes y Enfermedades Total"/>
    <n v="3"/>
    <s v="4e07408562bedb8b60ce05c1decfe3ad16b72230967de01f640b7e4729b49fce"/>
    <s v="776dae374cac039d62ec9a353119108ad2c4887d941bedca3f0ebe3c3de89ab1"/>
    <x v="13"/>
    <n v="721819.60048999998"/>
    <n v="642155.36180999991"/>
    <n v="3616123.2532199998"/>
    <n v="3274810.68279"/>
    <n v="708822.96545999974"/>
    <n v="681009.33243999991"/>
    <n v="3033073.8859200007"/>
    <n v="2463226.9679699992"/>
    <n v="35255452.915749952"/>
    <n v="34225193.414999902"/>
    <n v="145.54400000000001"/>
    <n v="139.161"/>
    <n v="476.30657000000002"/>
    <n v="826.72196999999994"/>
    <n v="692823.01669000008"/>
    <n v="670546.46551000001"/>
    <n v="878962.29240999999"/>
    <n v="804219.46239999996"/>
    <n v="0"/>
    <n v="0"/>
    <n v="0"/>
    <n v="0"/>
    <n v="0"/>
    <n v="0"/>
    <s v="Accidentes y Enfermedades Total"/>
    <s v="Totales"/>
    <s v="Accidentes y Enfermedades Total"/>
    <x v="18"/>
    <x v="1"/>
    <n v="7955018.5177499996"/>
    <n v="7215896.8496199995"/>
    <n v="299929338.30901009"/>
    <n v="286204877.29896003"/>
    <n v="288421232.45699012"/>
    <n v="276418493.85822004"/>
    <n v="62046993.437230021"/>
    <n v="55650266.202029996"/>
    <n v="35517726.305569991"/>
    <n v="30168381.219329994"/>
    <n v="721819.60048999998"/>
    <n v="642155.36180999991"/>
    <n v="1.1633433958733719"/>
    <n v="1.1539124709282622"/>
    <n v="79664.238680000068"/>
    <n v="12.405757767941994"/>
    <n v="100"/>
    <n v="100"/>
    <n v="9.0737639249915869"/>
    <n v="8.8991760164062885"/>
    <n v="0.24066321906339364"/>
    <n v="0.25026576384165444"/>
    <n v="0.22436911902770476"/>
    <n v="0.23231273452324533"/>
    <m/>
    <m/>
    <m/>
    <n v="0"/>
    <m/>
    <n v="0"/>
    <m/>
    <n v="0"/>
    <m/>
    <n v="4.0841779539710465"/>
    <n v="98.199462161850747"/>
    <n v="106.05055613340748"/>
    <n v="1.9956878978169279"/>
    <n v="3.3221487735465294"/>
    <n v="9.293835016992503"/>
    <n v="78.822837187971928"/>
    <n v="83.378542407928677"/>
    <s v="Medianas"/>
    <n v="2025"/>
    <n v="1"/>
    <d v="2026-05-08T00:00:00"/>
    <n v="1.0458677359317625"/>
    <s v="28 Accidentes y Enfermedades Total"/>
    <n v="12.405757767941994"/>
    <n v="7.476073604851968"/>
    <n v="4.0841779539710412"/>
    <n v="-0.48055372772107252"/>
    <n v="1.0256919012957964E-2"/>
    <n v="1.3533678567221889E-4"/>
    <m/>
    <m/>
    <m/>
    <m/>
    <n v="9.26981690003356E-3"/>
    <n v="1.3315139905637676E-4"/>
    <x v="18"/>
    <x v="13"/>
  </r>
  <r>
    <n v="2026"/>
    <n v="3"/>
    <n v="1"/>
    <x v="23"/>
    <s v="Accidentes Personales"/>
    <n v="30"/>
    <s v="624b60c58c9d8bfb6ff1886c2fd605d2adeb6ea4da576068201b6c6958ce93f4"/>
    <s v="776dae374cac039d62ec9a353119108ad2c4887d941bedca3f0ebe3c3de89ab1"/>
    <x v="13"/>
    <n v="51908.755259999998"/>
    <n v="55266.416859999998"/>
    <n v="184045.70290999999"/>
    <n v="211734.26566000003"/>
    <n v="12870.291909999998"/>
    <n v="7397.06621"/>
    <n v="53286.333330000001"/>
    <n v="48158.129970000016"/>
    <n v="35255452.915749952"/>
    <n v="34225193.414999902"/>
    <n v="145.54400000000001"/>
    <n v="139.161"/>
    <n v="0"/>
    <n v="0"/>
    <n v="12852.44191"/>
    <n v="7383.1162100000001"/>
    <n v="45602.897060000003"/>
    <n v="48200.188499999997"/>
    <n v="0"/>
    <n v="0"/>
    <n v="0"/>
    <n v="0"/>
    <n v="0"/>
    <n v="0"/>
    <s v="Accidentes Personales"/>
    <s v="Accidentes y Enfermedades"/>
    <s v="Accidentes Personales"/>
    <x v="19"/>
    <x v="1"/>
    <n v="20562971.173730001"/>
    <n v="22498819.590630002"/>
    <n v="299929338.30901009"/>
    <n v="286204877.29896003"/>
    <n v="288421232.45699012"/>
    <n v="276418493.85822004"/>
    <n v="1868441.4574600002"/>
    <n v="1845344.210459999"/>
    <n v="356127.37222000014"/>
    <n v="376409.51678000001"/>
    <n v="1982053.5571700002"/>
    <n v="1724817.1569999999"/>
    <n v="2.7781847299923372"/>
    <n v="2.9949110061273303"/>
    <n v="-3357.6615999999995"/>
    <n v="-6.0754103319300974"/>
    <n v="2.6189380742120782"/>
    <n v="3.2041898838788043"/>
    <n v="0.25243801015640899"/>
    <n v="0.24564140637412191"/>
    <n v="1.7306994891750017E-2"/>
    <n v="1.7997549909138787E-2"/>
    <n v="1.9310089115731788E-2"/>
    <n v="1.9993747917730544E-2"/>
    <m/>
    <m/>
    <m/>
    <n v="0"/>
    <m/>
    <n v="0"/>
    <m/>
    <n v="0"/>
    <m/>
    <n v="73.991844125997062"/>
    <n v="24.794067678054351"/>
    <n v="13.384378127386348"/>
    <n v="3.6139575090142992"/>
    <n v="74.078824502208391"/>
    <n v="-5.3885503788019262"/>
    <n v="28.183389079623527"/>
    <n v="15.317608581551504"/>
    <s v="Medianas"/>
    <n v="2025"/>
    <n v="1"/>
    <d v="2026-05-08T00:00:00"/>
    <n v="1.0458677359317625"/>
    <s v="29 Accidentes Personales"/>
    <n v="-6.0754103319300974"/>
    <n v="-10.194581550608238"/>
    <n v="73.991844125997048"/>
    <n v="66.361231108241327"/>
    <n v="5.2203471431728446E-4"/>
    <n v="7.7183103939625964E-4"/>
    <m/>
    <m/>
    <m/>
    <m/>
    <n v="5.993439206870713E-4"/>
    <n v="8.969491934622618E-4"/>
    <x v="19"/>
    <x v="13"/>
  </r>
  <r>
    <n v="2026"/>
    <n v="3"/>
    <n v="104"/>
    <x v="53"/>
    <s v="AP Individual"/>
    <n v="225"/>
    <s v="0e6523810856a138a75dec70a9cf3778a5c70b83ac915f22c33f05db97cb3e68"/>
    <s v="776dae374cac039d62ec9a353119108ad2c4887d941bedca3f0ebe3c3de89ab1"/>
    <x v="13"/>
    <n v="8161.5123600000006"/>
    <n v="6517.0754000000006"/>
    <n v="41516.56553"/>
    <n v="61591.403330000001"/>
    <n v="-1017.30992"/>
    <n v="3232.2879499999995"/>
    <n v="5285.3450400000002"/>
    <n v="13290.018069999996"/>
    <n v="35255452.915749952"/>
    <n v="34225193.414999902"/>
    <n v="145.54400000000001"/>
    <n v="139.161"/>
    <n v="0"/>
    <n v="0"/>
    <n v="-1017.30992"/>
    <n v="3232.2879500000004"/>
    <n v="8294.3590000000004"/>
    <n v="7504.6689200000001"/>
    <n v="0"/>
    <n v="0"/>
    <n v="0"/>
    <n v="0"/>
    <n v="0"/>
    <n v="0"/>
    <s v="AP Individual"/>
    <s v="Accidentes y Enfermedades"/>
    <s v="Accidentes Personales"/>
    <x v="20"/>
    <x v="1"/>
    <n v="1255163.6912400001"/>
    <n v="1317898.61516"/>
    <n v="299929338.30901009"/>
    <n v="286204877.29896003"/>
    <n v="288421232.45699012"/>
    <n v="276418493.85822004"/>
    <n v="934068.18382999999"/>
    <n v="999040.19241000025"/>
    <n v="84015.655269999988"/>
    <n v="109316.45723999999"/>
    <n v="24057.462760000002"/>
    <n v="13353.96328"/>
    <n v="0.87375980696987232"/>
    <n v="0.65233365479308281"/>
    <n v="1644.43696"/>
    <n v="25.232744123230489"/>
    <n v="33.925075314135078"/>
    <n v="48.802555940531242"/>
    <n v="0.65023489899847942"/>
    <n v="0.49450506473206912"/>
    <n v="2.7211450557035497E-3"/>
    <n v="2.8297196744060996E-3"/>
    <n v="2.2770665061701521E-3"/>
    <n v="2.3576842884263471E-3"/>
    <m/>
    <m/>
    <m/>
    <n v="0"/>
    <m/>
    <n v="0"/>
    <m/>
    <n v="0"/>
    <m/>
    <n v="-131.47336919657792"/>
    <n v="-12.464723143542479"/>
    <n v="49.597215800203863"/>
    <n v="-1.210857567831477"/>
    <n v="-131.47336919657792"/>
    <n v="10.522650478230556"/>
    <n v="-12.265081846589954"/>
    <n v="43.070360391061733"/>
    <s v="Medianas"/>
    <n v="2025"/>
    <n v="1"/>
    <d v="2026-05-08T00:00:00"/>
    <n v="1.0458677359317625"/>
    <s v="30 AP Individual"/>
    <n v="25.232744123230489"/>
    <n v="19.740517678041545"/>
    <n v="-131.47336919657792"/>
    <n v="-130.09306828701276"/>
    <n v="1.1775927437157663E-4"/>
    <n v="7.6345620027602857E-5"/>
    <m/>
    <m/>
    <m/>
    <m/>
    <n v="1.7434321760511658E-4"/>
    <n v="4.2553919717570085E-5"/>
    <x v="20"/>
    <x v="13"/>
  </r>
  <r>
    <n v="2026"/>
    <n v="3"/>
    <n v="112"/>
    <x v="66"/>
    <s v="AP Gpo y Col"/>
    <n v="231"/>
    <s v="138d9e809e386a7b800791d1f664f56d1c55f3d1ba411b950862729bc486c5ce"/>
    <s v="776dae374cac039d62ec9a353119108ad2c4887d941bedca3f0ebe3c3de89ab1"/>
    <x v="13"/>
    <n v="20912.664350000003"/>
    <n v="10720.61657"/>
    <n v="45316.292030000004"/>
    <n v="28523.76182"/>
    <n v="2822.8735899999997"/>
    <n v="1161.6499399999998"/>
    <n v="10113.954130000002"/>
    <n v="3513.1195699999994"/>
    <n v="35255452.915749952"/>
    <n v="34225193.414999902"/>
    <n v="145.54400000000001"/>
    <n v="139.161"/>
    <n v="0"/>
    <n v="0"/>
    <n v="2822.8735899999997"/>
    <n v="1161.64994"/>
    <n v="14886.24271"/>
    <n v="8811.4449399999994"/>
    <n v="0"/>
    <n v="0"/>
    <n v="0"/>
    <n v="0"/>
    <n v="0"/>
    <n v="0"/>
    <s v="AP Gpo y Col"/>
    <s v="Accidentes y Enfermedades"/>
    <s v="Accidentes Personales"/>
    <x v="21"/>
    <x v="1"/>
    <n v="230608.27124"/>
    <n v="193321.77777000002"/>
    <n v="299929338.30901009"/>
    <n v="286204877.29896003"/>
    <n v="288421232.45699012"/>
    <n v="276418493.85822004"/>
    <n v="934373.2736299996"/>
    <n v="846304.01804999996"/>
    <n v="272111.73791999999"/>
    <n v="267093.05953999993"/>
    <n v="230608.27124"/>
    <n v="193321.77777000002"/>
    <n v="2.2381488148473263"/>
    <n v="1.2667571394381141"/>
    <n v="10192.047780000003"/>
    <n v="95.069604564730767"/>
    <n v="9.0684797373272232"/>
    <n v="5.5454779558020615"/>
    <n v="9.0684797373272232"/>
    <n v="5.5454779558020615"/>
    <n v="6.9725304192996881E-3"/>
    <n v="7.2507367685277942E-3"/>
    <n v="3.7457840240792272E-3"/>
    <n v="3.8784006165299471E-3"/>
    <m/>
    <m/>
    <m/>
    <n v="0"/>
    <m/>
    <n v="0"/>
    <m/>
    <n v="0"/>
    <m/>
    <n v="143.0055297037247"/>
    <n v="13.498392853036917"/>
    <n v="10.835663531244078"/>
    <n v="1.0373950097036666"/>
    <n v="143.00552970372468"/>
    <n v="68.942129371122206"/>
    <n v="18.96296899756782"/>
    <n v="13.183421651159977"/>
    <s v="Medianas"/>
    <n v="2025"/>
    <n v="1"/>
    <d v="2026-05-08T00:00:00"/>
    <n v="1.0458677359317625"/>
    <s v="31 AP Gpo y Col"/>
    <n v="95.069604564730767"/>
    <n v="86.514602050462386"/>
    <n v="143.0055297037247"/>
    <n v="132.34824190004423"/>
    <n v="1.285369730982962E-4"/>
    <n v="5.009310117402491E-4"/>
    <m/>
    <m/>
    <m/>
    <m/>
    <n v="8.0740560289824711E-5"/>
    <n v="1.6046736503174338E-4"/>
    <x v="21"/>
    <x v="13"/>
  </r>
  <r>
    <n v="2026"/>
    <n v="3"/>
    <n v="701"/>
    <x v="8"/>
    <s v="Gastos Medicos"/>
    <n v="243"/>
    <s v="72440a20f54075ac43f51a2cf0dbb2a14366b38a5c01b110ae174abc1cb44238"/>
    <s v="776dae374cac039d62ec9a353119108ad2c4887d941bedca3f0ebe3c3de89ab1"/>
    <x v="13"/>
    <n v="521099.19695000001"/>
    <n v="382556.02156999998"/>
    <n v="1552861.4958899999"/>
    <n v="1094798.0384"/>
    <n v="262386.91954999999"/>
    <n v="187914.76029999999"/>
    <n v="1055411.30553"/>
    <n v="714381.35838999995"/>
    <n v="35255452.915749952"/>
    <n v="34225193.414999902"/>
    <n v="145.54400000000001"/>
    <n v="139.161"/>
    <n v="0"/>
    <n v="0"/>
    <n v="239638.79021000001"/>
    <n v="152525.68547999999"/>
    <n v="342213.75688"/>
    <n v="290546.36725999997"/>
    <n v="0"/>
    <n v="0"/>
    <n v="0"/>
    <n v="0"/>
    <n v="0"/>
    <n v="0"/>
    <s v="Gastos Medicos"/>
    <s v="Accidentes y Enfermedades"/>
    <s v="Gastos Medicos"/>
    <x v="22"/>
    <x v="1"/>
    <n v="1409908.9307800001"/>
    <n v="964070.11442999996"/>
    <n v="299929338.30901009"/>
    <n v="286204877.29896003"/>
    <n v="288421232.45699012"/>
    <n v="276418493.85822004"/>
    <n v="58270019.802700005"/>
    <n v="52140391.075669996"/>
    <n v="34338123.082540013"/>
    <n v="28893520.681470007"/>
    <n v="1409908.9307800001"/>
    <n v="964070.11442999996"/>
    <n v="0.89428354188727144"/>
    <n v="0.73370378257195334"/>
    <n v="138543.17538000003"/>
    <n v="36.215133880633331"/>
    <n v="36.959777016357627"/>
    <n v="39.681348466670777"/>
    <n v="36.959777016357627"/>
    <n v="39.681348466670777"/>
    <n v="0.17374065501158936"/>
    <n v="0.18067296658809862"/>
    <n v="0.13366509515153885"/>
    <n v="0.13839740468531014"/>
    <m/>
    <m/>
    <m/>
    <n v="0"/>
    <m/>
    <n v="0"/>
    <m/>
    <n v="0"/>
    <m/>
    <n v="39.630819383803349"/>
    <n v="50.352585666175244"/>
    <n v="49.120847589538045"/>
    <n v="0.764127144979035"/>
    <n v="57.113727734351194"/>
    <n v="17.782837936419504"/>
    <n v="70.026054006365172"/>
    <n v="52.496159879194082"/>
    <s v="Medianas"/>
    <n v="2025"/>
    <n v="1"/>
    <d v="2026-05-08T00:00:00"/>
    <n v="1.0458677359317625"/>
    <s v="32 Gastos Medicos"/>
    <n v="36.215133880633331"/>
    <n v="30.241262064824475"/>
    <n v="39.630819383803349"/>
    <n v="33.50714874037719"/>
    <n v="4.4045994802587758E-3"/>
    <n v="7.9974305329044305E-5"/>
    <m/>
    <m/>
    <m/>
    <m/>
    <n v="3.0989813890058989E-3"/>
    <n v="5.3832124056039227E-5"/>
    <x v="22"/>
    <x v="13"/>
  </r>
  <r>
    <n v="2026"/>
    <n v="3"/>
    <n v="39"/>
    <x v="6"/>
    <s v="GMM. Individual"/>
    <n v="27"/>
    <s v="670671cd97404156226e507973f2ab8330d3022ca96e0c93bdbdb320c41adcaf"/>
    <s v="776dae374cac039d62ec9a353119108ad2c4887d941bedca3f0ebe3c3de89ab1"/>
    <x v="13"/>
    <n v="113016.85726"/>
    <n v="126737.14237"/>
    <n v="393302.16607000004"/>
    <n v="475236.30897000001"/>
    <n v="35998.329209999982"/>
    <n v="41607.701019999993"/>
    <n v="140862.88213999997"/>
    <n v="127830.53588000001"/>
    <n v="35255452.915749952"/>
    <n v="34225193.414999902"/>
    <n v="145.54400000000001"/>
    <n v="139.161"/>
    <n v="0"/>
    <n v="0"/>
    <n v="21502.620340000001"/>
    <n v="24728.245050000001"/>
    <n v="62118.425069999998"/>
    <n v="73375.245519999997"/>
    <n v="0"/>
    <n v="0"/>
    <n v="0"/>
    <n v="0"/>
    <n v="0"/>
    <n v="0"/>
    <s v="GMM. Individual"/>
    <s v="Accidentes y Enfermedades"/>
    <s v="Gastos Medicos"/>
    <x v="23"/>
    <x v="1"/>
    <n v="9700359.9060499985"/>
    <n v="9815016.0217700005"/>
    <n v="299929338.30901009"/>
    <n v="286204877.29896003"/>
    <n v="288421232.45699012"/>
    <n v="276418493.85822004"/>
    <n v="24720621.761749998"/>
    <n v="21907998.164389998"/>
    <n v="16007111.755169999"/>
    <n v="14079798.808590002"/>
    <n v="463301.63887999998"/>
    <n v="481480.60433"/>
    <n v="0.45717643491827537"/>
    <n v="0.57849713798133706"/>
    <n v="-13720.285109999997"/>
    <n v="-10.825780709134669"/>
    <n v="24.393796131006688"/>
    <n v="26.322377522633527"/>
    <n v="1.1650790110324951"/>
    <n v="1.2912576208626985"/>
    <n v="3.7681161135214261E-2"/>
    <n v="3.918465235629047E-2"/>
    <n v="4.4281964572397775E-2"/>
    <n v="4.5849733352141674E-2"/>
    <m/>
    <m/>
    <m/>
    <n v="0"/>
    <m/>
    <n v="0"/>
    <m/>
    <n v="0"/>
    <m/>
    <n v="-13.481571133439207"/>
    <n v="31.852176819237084"/>
    <n v="32.82991887139864"/>
    <n v="0.22488959757760918"/>
    <n v="-13.044292886445652"/>
    <n v="-15.341441613209605"/>
    <n v="34.615527222026529"/>
    <n v="33.701072990971845"/>
    <s v="Medianas"/>
    <n v="2025"/>
    <n v="1"/>
    <d v="2026-05-08T00:00:00"/>
    <n v="1.0458677359317625"/>
    <s v="33 GMM. Individual"/>
    <n v="-10.825780709134669"/>
    <n v="-14.736618955531581"/>
    <n v="-13.481571133439211"/>
    <n v="-17.275936627415312"/>
    <n v="1.1155782539792503E-3"/>
    <n v="2.0901029264458409E-5"/>
    <m/>
    <m/>
    <m/>
    <m/>
    <n v="1.3452238908193931E-3"/>
    <n v="3.3465893865259817E-5"/>
    <x v="23"/>
    <x v="13"/>
  </r>
  <r>
    <n v="2026"/>
    <n v="3"/>
    <n v="3"/>
    <x v="19"/>
    <s v="GMM. Gpo y Col"/>
    <n v="3"/>
    <s v="4e07408562bedb8b60ce05c1decfe3ad16b72230967de01f640b7e4729b49fce"/>
    <s v="776dae374cac039d62ec9a353119108ad2c4887d941bedca3f0ebe3c3de89ab1"/>
    <x v="13"/>
    <n v="296277.82094999996"/>
    <n v="223353.84602"/>
    <n v="1787765.91191"/>
    <n v="1527431.85317"/>
    <n v="354299.56070000009"/>
    <n v="328796.02897999994"/>
    <n v="1501314.6494100001"/>
    <n v="1250370.70291"/>
    <n v="35255452.915749952"/>
    <n v="34225193.414999902"/>
    <n v="145.54400000000001"/>
    <n v="139.161"/>
    <n v="476.30657000000002"/>
    <n v="826.72196999999994"/>
    <n v="338487.12755999999"/>
    <n v="320136.15393000003"/>
    <n v="401862.89222000004"/>
    <n v="368353.33195999998"/>
    <n v="0"/>
    <n v="0"/>
    <n v="0"/>
    <n v="0"/>
    <n v="0"/>
    <n v="0"/>
    <s v="GMM. Gpo y Col"/>
    <s v="Accidentes y Enfermedades"/>
    <s v="Gastos Medicos"/>
    <x v="24"/>
    <x v="1"/>
    <n v="7955018.5177499996"/>
    <n v="7215896.8496199995"/>
    <n v="299929338.30901009"/>
    <n v="286204877.29896003"/>
    <n v="288421232.45699012"/>
    <n v="276418493.85822004"/>
    <n v="33549398.04095"/>
    <n v="30232392.911280002"/>
    <n v="18331408.022360004"/>
    <n v="14814107.762880005"/>
    <n v="721819.60048999998"/>
    <n v="642155.36180999991"/>
    <n v="0.88310920091134504"/>
    <n v="0.73878983603929171"/>
    <n v="72923.974929999968"/>
    <n v="32.649527299149383"/>
    <n v="41.045965051222602"/>
    <n v="34.781901593167049"/>
    <n v="3.7244139694824909"/>
    <n v="3.0953026446291587"/>
    <n v="9.8782540787907824E-2"/>
    <n v="0.10272399796162075"/>
    <n v="7.8039846185672113E-2"/>
    <n v="8.0802786710270608E-2"/>
    <m/>
    <m/>
    <m/>
    <n v="0"/>
    <m/>
    <n v="0"/>
    <m/>
    <n v="0"/>
    <m/>
    <n v="7.7566422560265913"/>
    <n v="119.58355828457098"/>
    <n v="147.20858173651428"/>
    <n v="1.9327460294803214"/>
    <n v="5.7322402998608357"/>
    <n v="9.0971242425571077"/>
    <n v="84.229505663014805"/>
    <n v="86.910074147168046"/>
    <s v="Medianas"/>
    <n v="2025"/>
    <n v="1"/>
    <d v="2026-05-08T00:00:00"/>
    <n v="1.0458677359317625"/>
    <s v="34 GMM. Gpo y Col"/>
    <n v="32.649527299149383"/>
    <n v="26.832029272776104"/>
    <n v="7.7566422560266011"/>
    <n v="3.0308504163065342"/>
    <n v="5.0708919161589813E-3"/>
    <n v="7.7988186073427431E-5"/>
    <m/>
    <m/>
    <m/>
    <m/>
    <n v="4.3236128673251936E-3"/>
    <n v="5.4581042183496359E-5"/>
    <x v="24"/>
    <x v="13"/>
  </r>
  <r>
    <n v="2026"/>
    <n v="3"/>
    <n v="37"/>
    <x v="27"/>
    <s v="Daños"/>
    <n v="25"/>
    <s v="b7a56873cd771f2c446d369b649430b65a756ba278ff97ec81bb6f55b2e73569"/>
    <s v="776dae374cac039d62ec9a353119108ad2c4887d941bedca3f0ebe3c3de89ab1"/>
    <x v="13"/>
    <n v="2884736.16958"/>
    <n v="2659012.9828899996"/>
    <n v="10677337.562280001"/>
    <n v="10340117.1303"/>
    <n v="670413.96166999987"/>
    <n v="1031614.7827899992"/>
    <n v="3779433.5638599996"/>
    <n v="3867202.7141799973"/>
    <n v="35255452.915749952"/>
    <n v="34225193.414999902"/>
    <n v="145.54400000000001"/>
    <n v="139.161"/>
    <n v="7788.2797700000001"/>
    <n v="7341.2145500000006"/>
    <n v="675747.23220000009"/>
    <n v="736532.88867000001"/>
    <n v="1663216.9012799999"/>
    <n v="1351478.98101"/>
    <n v="0"/>
    <n v="0"/>
    <n v="0"/>
    <n v="0"/>
    <n v="0"/>
    <n v="0"/>
    <s v="Daños"/>
    <s v="Totales"/>
    <s v="Daños Total"/>
    <x v="28"/>
    <x v="1"/>
    <n v="4160869.2469200003"/>
    <n v="3594603.0314199999"/>
    <n v="299929338.30901009"/>
    <n v="286204877.29896003"/>
    <n v="288421232.45699012"/>
    <n v="276418493.85822004"/>
    <n v="105175449.15441999"/>
    <n v="104220262.77622002"/>
    <n v="43859178.209959999"/>
    <n v="37967067.789159983"/>
    <n v="2884736.16958"/>
    <n v="2659012.9828899996"/>
    <n v="2.7427847399487613"/>
    <n v="2.5513397414851919"/>
    <n v="225723.18669000035"/>
    <n v="8.4889840005470276"/>
    <n v="100"/>
    <n v="100"/>
    <n v="69.330132681178767"/>
    <n v="73.972368009704596"/>
    <n v="0.96180526581495163"/>
    <n v="1.0001816249815023"/>
    <n v="0.92905928367967106"/>
    <n v="0.96195191058882423"/>
    <m/>
    <m/>
    <m/>
    <n v="0"/>
    <m/>
    <n v="0"/>
    <m/>
    <n v="0"/>
    <m/>
    <n v="-35.013149011216449"/>
    <n v="23.240044227947823"/>
    <n v="38.796906575039309"/>
    <n v="1.5285602444729696"/>
    <n v="-8.2529453069996812"/>
    <n v="23.066427569375069"/>
    <n v="40.628930098049736"/>
    <n v="54.498286619268569"/>
    <s v="Medianas"/>
    <n v="2025"/>
    <n v="1"/>
    <d v="2026-05-08T00:00:00"/>
    <n v="1.0458677359317625"/>
    <s v="38 Daños Total"/>
    <n v="8.4889840005470276"/>
    <n v="3.7310744688899966"/>
    <n v="-35.013149011216449"/>
    <n v="-37.863222321427834"/>
    <n v="3.028563436072049E-2"/>
    <n v="7.5228681296957936E-4"/>
    <m/>
    <m/>
    <m/>
    <m/>
    <n v="2.9269170589464572E-2"/>
    <n v="6.5093344764817268E-4"/>
    <x v="28"/>
    <x v="13"/>
  </r>
  <r>
    <n v="2026"/>
    <n v="3"/>
    <n v="8"/>
    <x v="40"/>
    <s v="Automoviles"/>
    <n v="8"/>
    <s v="2c624232cdd221771294dfbb310aca000a0df6ac8b66b696d90ef06fdefb64a3"/>
    <s v="776dae374cac039d62ec9a353119108ad2c4887d941bedca3f0ebe3c3de89ab1"/>
    <x v="13"/>
    <n v="855396.77020999999"/>
    <n v="752192.06028999994"/>
    <n v="1890371.3701200001"/>
    <n v="1734093.5305699995"/>
    <n v="280333.38143999991"/>
    <n v="236323.58190000005"/>
    <n v="1188912.6362100001"/>
    <n v="885220.54919000017"/>
    <n v="35255452.915749952"/>
    <n v="34225193.414999902"/>
    <n v="145.54400000000001"/>
    <n v="139.161"/>
    <n v="0"/>
    <n v="0"/>
    <n v="280763.55410000001"/>
    <n v="236122.41386"/>
    <n v="606551.12465999997"/>
    <n v="511969.39536000002"/>
    <n v="0"/>
    <n v="0"/>
    <n v="0"/>
    <n v="0"/>
    <n v="0"/>
    <n v="0"/>
    <s v="Automoviles"/>
    <s v="Totales"/>
    <s v="Automoviles Total"/>
    <x v="29"/>
    <x v="1"/>
    <n v="1281917.5166500001"/>
    <n v="1201622.1432"/>
    <n v="299929338.30901009"/>
    <n v="286204877.29896003"/>
    <n v="288421232.45699012"/>
    <n v="276418493.85822004"/>
    <n v="60758952.16269999"/>
    <n v="56224792.599020004"/>
    <n v="32544347.684180006"/>
    <n v="28276347.340569999"/>
    <n v="855396.77020999999"/>
    <n v="752192.06028999994"/>
    <n v="1.4078530648774574"/>
    <n v="1.3378298532009358"/>
    <n v="103204.70992000005"/>
    <n v="13.720526361340557"/>
    <n v="100"/>
    <n v="100"/>
    <n v="66.727910267221006"/>
    <n v="62.598052519809777"/>
    <n v="0.28519943231718964"/>
    <n v="0.2965789872413635"/>
    <n v="0.26281594757879867"/>
    <n v="0.27212074336669118"/>
    <m/>
    <m/>
    <m/>
    <n v="0"/>
    <m/>
    <n v="0"/>
    <m/>
    <n v="0"/>
    <m/>
    <n v="18.622686397256171"/>
    <n v="32.77232171114909"/>
    <n v="31.417984099551372"/>
    <n v="0.8613888474903173"/>
    <n v="18.905930830636141"/>
    <n v="18.47409828735822"/>
    <n v="46.288522547440827"/>
    <n v="46.120415790472492"/>
    <s v="Medianas"/>
    <n v="2025"/>
    <n v="1"/>
    <d v="2026-05-08T00:00:00"/>
    <n v="1.0458677359317625"/>
    <s v="39 Automoviles Total"/>
    <n v="13.720526361340557"/>
    <n v="8.7331815050466588"/>
    <n v="18.622686397256174"/>
    <n v="13.42035165811415"/>
    <n v="5.3619262093651887E-3"/>
    <n v="1.9820502522848504E-4"/>
    <m/>
    <m/>
    <m/>
    <m/>
    <n v="4.9085981062641643E-3"/>
    <n v="1.7897887161156376E-4"/>
    <x v="29"/>
    <x v="13"/>
  </r>
  <r>
    <n v="2026"/>
    <n v="3"/>
    <n v="94"/>
    <x v="41"/>
    <s v="Automoviles Residentes"/>
    <n v="7"/>
    <s v="7902699be42c8a8e46fbbb4501726517e86b22c56a189f7625a6da49081b2451"/>
    <s v="776dae374cac039d62ec9a353119108ad2c4887d941bedca3f0ebe3c3de89ab1"/>
    <x v="13"/>
    <n v="391190.76323000004"/>
    <n v="393756.32299000002"/>
    <n v="1597712.0744099999"/>
    <n v="1591649.7371400001"/>
    <n v="288468.35913000011"/>
    <n v="312975.5772"/>
    <n v="1254298.06837"/>
    <n v="1259627.4326299995"/>
    <n v="35255452.915749952"/>
    <n v="34225193.414999902"/>
    <n v="145.54400000000001"/>
    <n v="139.161"/>
    <n v="-628.75780000000009"/>
    <n v="143.73198000000002"/>
    <n v="288555.74472000002"/>
    <n v="312988.37719999999"/>
    <n v="369952.87883"/>
    <n v="383144.57657999999"/>
    <n v="0"/>
    <n v="0"/>
    <n v="0"/>
    <n v="0"/>
    <n v="0"/>
    <n v="0"/>
    <s v="Automoviles Residentes"/>
    <s v="Automóviles"/>
    <s v="Automóviles"/>
    <x v="30"/>
    <x v="1"/>
    <n v="1808477.90475"/>
    <n v="2139089.51168"/>
    <n v="299929338.30901009"/>
    <n v="286204877.29896003"/>
    <n v="288421232.45699012"/>
    <n v="276418493.85822004"/>
    <n v="37930526.874799997"/>
    <n v="33933542.557379998"/>
    <n v="20392182.848360002"/>
    <n v="17354647.463510003"/>
    <n v="643355.99338999996"/>
    <n v="671098.03969000001"/>
    <n v="1.0313349047885134"/>
    <n v="1.1603749367581557"/>
    <n v="-2565.5597599999746"/>
    <n v="-0.65156026969124259"/>
    <n v="60.804712670619622"/>
    <n v="58.673442582530519"/>
    <n v="21.63093959857239"/>
    <n v="18.407659933816952"/>
    <n v="0.13042764186908767"/>
    <n v="0.13563174940261552"/>
    <n v="0.13757848108880943"/>
    <n v="0.14244934103141618"/>
    <m/>
    <m/>
    <m/>
    <n v="0"/>
    <m/>
    <n v="0"/>
    <m/>
    <n v="0"/>
    <m/>
    <n v="-7.8303931218055123"/>
    <n v="73.741096734535006"/>
    <n v="79.48458448194836"/>
    <n v="1.4146026508054754"/>
    <n v="-7.8062427424860807"/>
    <n v="-3.4430078242920326"/>
    <n v="77.997972507357233"/>
    <n v="81.689366451112605"/>
    <s v="Medianas"/>
    <n v="2025"/>
    <n v="1"/>
    <d v="2026-05-08T00:00:00"/>
    <n v="1.0458677359317625"/>
    <s v="41 Automoviles Residentes"/>
    <n v="-0.65156026969124259"/>
    <n v="-5.0086006890734325"/>
    <n v="-7.8303931218055078"/>
    <n v="-11.872597545921343"/>
    <n v="4.531815484623206E-3"/>
    <n v="1.0636516858351321E-4"/>
    <m/>
    <m/>
    <m/>
    <m/>
    <n v="4.5053907115339895E-3"/>
    <n v="1.3464699938564939E-4"/>
    <x v="30"/>
    <x v="13"/>
  </r>
  <r>
    <n v="2026"/>
    <n v="3"/>
    <n v="9"/>
    <x v="16"/>
    <s v="Camiones"/>
    <n v="9"/>
    <s v="19581e27de7ced00ff1ce50b2047e7a567c76b1cbaebabe5ef03f7c3017bb5b7"/>
    <s v="776dae374cac039d62ec9a353119108ad2c4887d941bedca3f0ebe3c3de89ab1"/>
    <x v="13"/>
    <n v="270611.03618"/>
    <n v="262808.54517"/>
    <n v="1074184.47459"/>
    <n v="956162.23599000019"/>
    <n v="223423.50299999997"/>
    <n v="151234.91596999994"/>
    <n v="819085.47808000003"/>
    <n v="619266.92272000026"/>
    <n v="35255452.915749952"/>
    <n v="34225193.414999902"/>
    <n v="145.54400000000001"/>
    <n v="139.161"/>
    <n v="-169.51392000000001"/>
    <n v="2603.94094"/>
    <n v="215257.3854"/>
    <n v="151228.88355"/>
    <n v="256918.85767"/>
    <n v="260919.70603999999"/>
    <n v="0"/>
    <n v="0"/>
    <n v="0"/>
    <n v="0"/>
    <n v="0"/>
    <n v="0"/>
    <s v="Camiones"/>
    <s v="Automóviles"/>
    <s v="Automóviles"/>
    <x v="31"/>
    <x v="1"/>
    <n v="1238800.9948"/>
    <n v="975839.53787999996"/>
    <n v="299929338.30901009"/>
    <n v="286204877.29896003"/>
    <n v="288421232.45699012"/>
    <n v="276418493.85822004"/>
    <n v="20449043.115749996"/>
    <n v="19016630.142860003"/>
    <n v="11014921.149049997"/>
    <n v="9861427.71428"/>
    <n v="512667.48138000001"/>
    <n v="445239.08188000001"/>
    <n v="1.323343271605572"/>
    <n v="1.3819932511474662"/>
    <n v="7802.4910099999979"/>
    <n v="2.9688878666227936"/>
    <n v="52.784903667298799"/>
    <n v="59.026387364807221"/>
    <n v="21.844593063447544"/>
    <n v="26.931532794925335"/>
    <n v="9.0224930213794519E-2"/>
    <n v="9.3824935797801906E-2"/>
    <n v="9.1825320256677181E-2"/>
    <n v="9.5076324851404173E-2"/>
    <m/>
    <m/>
    <m/>
    <n v="0"/>
    <m/>
    <n v="0"/>
    <m/>
    <n v="0"/>
    <m/>
    <n v="47.732751770311999"/>
    <n v="82.562598389885068"/>
    <n v="57.545661565978499"/>
    <n v="2.0283713335457652"/>
    <n v="42.338804828133632"/>
    <n v="-1.5333638193608334"/>
    <n v="83.784190600943674"/>
    <n v="57.959931752650384"/>
    <s v="Medianas"/>
    <n v="2025"/>
    <n v="1"/>
    <d v="2026-05-08T00:00:00"/>
    <n v="1.0458677359317625"/>
    <s v="42 Camiones"/>
    <n v="2.9688878666227936"/>
    <n v="-1.5469314818399109"/>
    <n v="47.732751770312007"/>
    <n v="41.253761536775066"/>
    <n v="3.0468605158951766E-3"/>
    <n v="1.7512374145037387E-4"/>
    <m/>
    <m/>
    <m/>
    <m/>
    <n v="2.7065530538707963E-3"/>
    <n v="1.9099053462171434E-4"/>
    <x v="31"/>
    <x v="13"/>
  </r>
  <r>
    <n v="2026"/>
    <n v="3"/>
    <n v="22"/>
    <x v="29"/>
    <s v="Automoviles Turistas"/>
    <n v="16"/>
    <s v="b17ef6d19c7a5b1ee83b907c595526dcb1eb06db8227d650d5dda0a9f4ce8cd9"/>
    <s v="776dae374cac039d62ec9a353119108ad2c4887d941bedca3f0ebe3c3de89ab1"/>
    <x v="13"/>
    <n v="311.55180999999999"/>
    <n v="605.31560000000002"/>
    <n v="2902.7056600000001"/>
    <n v="3942.5969"/>
    <n v="432.70358000000004"/>
    <n v="669.68549999999982"/>
    <n v="2869.2972199999995"/>
    <n v="4506.555779999997"/>
    <n v="35255452.915749952"/>
    <n v="34225193.414999902"/>
    <n v="145.54400000000001"/>
    <n v="139.161"/>
    <n v="0"/>
    <n v="0"/>
    <n v="432.70357999999999"/>
    <n v="669.68550000000005"/>
    <n v="594.20950000000005"/>
    <n v="932.78810999999996"/>
    <n v="0"/>
    <n v="0"/>
    <n v="0"/>
    <n v="0"/>
    <n v="0"/>
    <n v="0"/>
    <s v="Automoviles Turistas"/>
    <s v="Automóviles"/>
    <s v="Automóviles"/>
    <x v="32"/>
    <x v="1"/>
    <n v="9423494.2927800007"/>
    <n v="9409393.7623899989"/>
    <n v="299929338.30901009"/>
    <n v="286204877.29896003"/>
    <n v="288421232.45699012"/>
    <n v="276418493.85822004"/>
    <n v="664166.66367999988"/>
    <n v="632124.19282999996"/>
    <n v="297526.76684"/>
    <n v="352424.85213000001"/>
    <n v="2863833.31244"/>
    <n v="2060936.7257100001"/>
    <n v="4.6908679257366012E-2"/>
    <n v="9.575896744119558E-2"/>
    <n v="-293.76379000000003"/>
    <n v="-48.530682176372132"/>
    <n v="1.0878838815327429E-2"/>
    <n v="2.93708968571787E-2"/>
    <n v="3.3061176705832108E-3"/>
    <n v="6.4330988295918552E-3"/>
    <n v="1.0387506996031698E-4"/>
    <n v="1.0801972079030595E-4"/>
    <n v="2.1149730420830934E-4"/>
    <n v="2.1898520303438059E-4"/>
    <m/>
    <m/>
    <m/>
    <n v="0"/>
    <m/>
    <n v="0"/>
    <m/>
    <n v="0"/>
    <m/>
    <n v="-35.387046606205431"/>
    <n v="138.88655630021859"/>
    <n v="110.63410558062601"/>
    <n v="0.14543349648695428"/>
    <n v="-35.387046606205452"/>
    <n v="-36.297483465993139"/>
    <n v="72.82003737738961"/>
    <n v="71.793957579497885"/>
    <s v="Medianas"/>
    <n v="2025"/>
    <n v="1"/>
    <d v="2026-05-08T00:00:00"/>
    <n v="1.0458677359317625"/>
    <s v="43 Automoviles Turistas"/>
    <n v="-48.530682176372132"/>
    <n v="-50.787928477615864"/>
    <n v="-35.387046606205423"/>
    <n v="-38.220722206110544"/>
    <n v="8.2333523467606656E-6"/>
    <n v="2.2004241896704406E-7"/>
    <m/>
    <m/>
    <m/>
    <m/>
    <n v="1.1160080662282224E-5"/>
    <n v="9.1697798454039542E-7"/>
    <x v="32"/>
    <x v="13"/>
  </r>
  <r>
    <n v="2026"/>
    <n v="3"/>
    <n v="22"/>
    <x v="29"/>
    <s v="Otros Automoviles y Obligatorios"/>
    <n v="16"/>
    <s v="b17ef6d19c7a5b1ee83b907c595526dcb1eb06db8227d650d5dda0a9f4ce8cd9"/>
    <s v="776dae374cac039d62ec9a353119108ad2c4887d941bedca3f0ebe3c3de89ab1"/>
    <x v="13"/>
    <n v="2802.5909100000003"/>
    <n v="2826.6196400000003"/>
    <n v="7050.0094699999991"/>
    <n v="7547.6944200000016"/>
    <n v="728.85011000000009"/>
    <n v="4319.4156000000003"/>
    <n v="2911.5169100000003"/>
    <n v="4331.1235300000008"/>
    <n v="35255452.915749952"/>
    <n v="34225193.414999902"/>
    <n v="145.54400000000001"/>
    <n v="139.161"/>
    <n v="0"/>
    <n v="0"/>
    <n v="728.85010999999997"/>
    <n v="4319.4155999999994"/>
    <n v="2067.3363899999999"/>
    <n v="2143.1494500000003"/>
    <n v="0"/>
    <n v="0"/>
    <n v="0"/>
    <n v="0"/>
    <n v="0"/>
    <n v="0"/>
    <s v="Otros Automoviles y Obligatorios"/>
    <s v="Automóviles"/>
    <s v="Automóviles"/>
    <x v="33"/>
    <x v="1"/>
    <n v="9423494.2927800007"/>
    <n v="9409393.7623899989"/>
    <n v="299929338.30901009"/>
    <n v="286204877.29896003"/>
    <n v="288421232.45699012"/>
    <n v="276418493.85822004"/>
    <n v="1715215.5084700002"/>
    <n v="2642495.7059500003"/>
    <n v="839716.91993000079"/>
    <n v="707847.31065"/>
    <n v="2863833.31244"/>
    <n v="2060936.7257100001"/>
    <n v="0.16339584712010657"/>
    <n v="0.1069678044749672"/>
    <n v="-24.028729999999996"/>
    <n v="-0.85008713800630575"/>
    <n v="9.7861523498103981E-2"/>
    <n v="0.13715217962483636"/>
    <n v="2.9740463812317069E-2"/>
    <n v="3.0040401234967928E-2"/>
    <n v="9.3441706163221593E-4"/>
    <n v="9.717006220816035E-4"/>
    <n v="9.8762105896867992E-4"/>
    <n v="1.0225870203351241E-3"/>
    <m/>
    <m/>
    <m/>
    <n v="0"/>
    <m/>
    <n v="0"/>
    <m/>
    <n v="0"/>
    <m/>
    <n v="-83.126187024003897"/>
    <n v="26.006296794846879"/>
    <n v="152.81205645341089"/>
    <n v="8.6797120875063152E-2"/>
    <n v="-83.126187024003897"/>
    <n v="-3.5374602550466316"/>
    <n v="35.255515915336836"/>
    <n v="201.54523521446436"/>
    <s v="Medianas"/>
    <n v="2025"/>
    <n v="1"/>
    <d v="2026-05-08T00:00:00"/>
    <n v="1.0458677359317625"/>
    <s v="44 Otros Automoviles y Obligatorios"/>
    <n v="-0.85008713800630575"/>
    <n v="-5.1984209325846091"/>
    <n v="-83.126187024003883"/>
    <n v="-83.866207555429312"/>
    <n v="1.9996933486707502E-5"/>
    <n v="2.6698202856097244E-6"/>
    <m/>
    <m/>
    <m/>
    <m/>
    <n v="2.1364821379902537E-5"/>
    <n v="1.1442111194194812E-6"/>
    <x v="33"/>
    <x v="13"/>
  </r>
  <r>
    <n v="2026"/>
    <n v="3"/>
    <n v="43"/>
    <x v="0"/>
    <s v="Daños Sin Autos"/>
    <n v="31"/>
    <s v="eb1e33e8a81b697b75855af6bfcdbcbf7cbbde9f94962ceaec1ed8af21f5a50f"/>
    <s v="776dae374cac039d62ec9a353119108ad2c4887d941bedca3f0ebe3c3de89ab1"/>
    <x v="13"/>
    <n v="1546385.0877499999"/>
    <n v="1233038.263"/>
    <n v="7265621.7525899988"/>
    <n v="5735245.69527"/>
    <n v="366347.49476999982"/>
    <n v="256282.64356000011"/>
    <n v="4491016.0520099998"/>
    <n v="1638088.2983100007"/>
    <n v="35255452.915749952"/>
    <n v="34225193.414999902"/>
    <n v="145.54400000000001"/>
    <n v="139.161"/>
    <n v="0"/>
    <n v="-40.405300000000004"/>
    <n v="172502.88900999998"/>
    <n v="141374.11070000002"/>
    <n v="519693.42443000001"/>
    <n v="489937.39254000003"/>
    <n v="0"/>
    <n v="0"/>
    <n v="0"/>
    <n v="0"/>
    <n v="0"/>
    <n v="0"/>
    <s v="Daños Sin Autos"/>
    <s v="Totales"/>
    <s v="Daños Sin Autos Total"/>
    <x v="34"/>
    <x v="1"/>
    <n v="33949921.470059998"/>
    <n v="33699803.03413"/>
    <n v="299929338.30901009"/>
    <n v="286204877.29896003"/>
    <n v="288421232.45699012"/>
    <n v="276418493.85822004"/>
    <n v="44416496.991719998"/>
    <n v="47995470.177200004"/>
    <n v="11314830.52578"/>
    <n v="9690720.4485899974"/>
    <n v="9001081.4100000001"/>
    <n v="10333642.055989999"/>
    <n v="3.4815557112445696"/>
    <n v="2.5690721612843963"/>
    <n v="313346.82474999991"/>
    <n v="25.412579167464155"/>
    <n v="17.179992239954643"/>
    <n v="11.932271858451465"/>
    <n v="4.5549003378807145"/>
    <n v="3.6588886343081035"/>
    <n v="0.51558313583741378"/>
    <n v="0.53615507935276563"/>
    <n v="0.43082363747142216"/>
    <n v="0.44607661585496061"/>
    <m/>
    <m/>
    <m/>
    <n v="0"/>
    <m/>
    <n v="0"/>
    <m/>
    <n v="0"/>
    <m/>
    <n v="42.946666103134554"/>
    <n v="23.690573432975722"/>
    <n v="20.78464645018077"/>
    <n v="3.237763870482234"/>
    <n v="22.018726169783754"/>
    <n v="6.0734355742342316"/>
    <n v="33.193202165142118"/>
    <n v="28.855546209091969"/>
    <s v="Medianas"/>
    <n v="2025"/>
    <n v="1"/>
    <d v="2026-05-08T00:00:00"/>
    <n v="1.0458677359317625"/>
    <s v="46 Daños Sin Autos Total"/>
    <n v="25.412579167464155"/>
    <n v="19.912465848976797"/>
    <n v="42.946666103134547"/>
    <n v="36.677575177116914"/>
    <n v="2.0608504931003652E-2"/>
    <n v="1.2121230170499681E-3"/>
    <m/>
    <m/>
    <m/>
    <m/>
    <n v="1.6234427764405764E-2"/>
    <n v="6.600131769886479E-4"/>
    <x v="34"/>
    <x v="13"/>
  </r>
  <r>
    <n v="2026"/>
    <n v="3"/>
    <n v="76"/>
    <x v="15"/>
    <s v="Responsabilidad Civil y Riesgos Profesionales"/>
    <n v="48"/>
    <s v="98010bd9270f9b100b6214a21754fd33bdc8d41b2bc9f9dd16ff54d3c34ffd71"/>
    <s v="776dae374cac039d62ec9a353119108ad2c4887d941bedca3f0ebe3c3de89ab1"/>
    <x v="13"/>
    <n v="145751.99493000002"/>
    <n v="171788.70546"/>
    <n v="410433.77448000002"/>
    <n v="426187.16684999998"/>
    <n v="-15671.34223"/>
    <n v="14639.282499999999"/>
    <n v="102202.61272"/>
    <n v="60831.193570000003"/>
    <n v="35255452.915749952"/>
    <n v="34225193.414999902"/>
    <n v="145.54400000000001"/>
    <n v="139.161"/>
    <n v="0"/>
    <n v="0"/>
    <n v="-13065.667369999999"/>
    <n v="8120.8433199999999"/>
    <n v="-3586.7938599999998"/>
    <n v="-5562.0669100000005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197482.4843299999"/>
    <n v="1270133.73486"/>
    <n v="299929338.30901009"/>
    <n v="286204877.29896003"/>
    <n v="288421232.45699012"/>
    <n v="276418493.85822004"/>
    <n v="6482889.0618800009"/>
    <n v="6624791.841479999"/>
    <n v="3138672.4045500001"/>
    <n v="1702809.9258199998"/>
    <n v="145751.99493000002"/>
    <n v="171788.70546"/>
    <n v="2.2482568117204949"/>
    <n v="2.5931185397309311"/>
    <n v="-26036.710529999982"/>
    <n v="-15.156241186102005"/>
    <n v="100"/>
    <n v="100"/>
    <n v="12.171534601739859"/>
    <n v="13.525245471803435"/>
    <n v="4.8595444430926324E-2"/>
    <n v="5.0534419289583618E-2"/>
    <n v="6.0022983214417854E-2"/>
    <n v="6.2148050610576537E-2"/>
    <m/>
    <m/>
    <m/>
    <n v="0"/>
    <m/>
    <n v="0"/>
    <m/>
    <n v="0"/>
    <m/>
    <n v="-207.0499338338474"/>
    <n v="-10.752060194803125"/>
    <n v="8.5216792691930916"/>
    <n v="-0.49929843609297747"/>
    <n v="-260.89052399055521"/>
    <n v="-35.513291766567413"/>
    <n v="364.27148813062814"/>
    <n v="-146.00405661067458"/>
    <s v="Medianas"/>
    <n v="2025"/>
    <n v="1"/>
    <d v="2026-05-08T00:00:00"/>
    <n v="1.0458677359317625"/>
    <s v="46 Responsabilidad Civil y Riesgos Profesionales"/>
    <n v="-15.156241186102005"/>
    <n v="-18.877162093244255"/>
    <n v="-207.0499338338474"/>
    <n v="-202.35513550714583"/>
    <n v="1.164171044578025E-3"/>
    <n v="5.0546586914476048E-4"/>
    <m/>
    <m/>
    <m/>
    <m/>
    <n v="1.2063833254866946E-3"/>
    <n v="6.7242637610962755E-4"/>
    <x v="35"/>
    <x v="13"/>
  </r>
  <r>
    <n v="2026"/>
    <n v="3"/>
    <n v="27"/>
    <x v="34"/>
    <s v="RC General"/>
    <n v="21"/>
    <s v="6f4b6612125fb3a0daecd2799dfd6c9c299424fd920f9b308110a2c1fbd8f443"/>
    <s v="776dae374cac039d62ec9a353119108ad2c4887d941bedca3f0ebe3c3de89ab1"/>
    <x v="13"/>
    <n v="107626.38720999999"/>
    <n v="101750.14761"/>
    <n v="442873.35619999998"/>
    <n v="404827.49332000001"/>
    <n v="28722.755739999997"/>
    <n v="30897.24789000001"/>
    <n v="144566.76838000002"/>
    <n v="47251.95817999998"/>
    <n v="35255452.915749952"/>
    <n v="34225193.414999902"/>
    <n v="145.54400000000001"/>
    <n v="139.161"/>
    <n v="0"/>
    <n v="0"/>
    <n v="28722.755739999997"/>
    <n v="29722.856079999998"/>
    <n v="103150.23839"/>
    <n v="105749.76271"/>
    <n v="0"/>
    <n v="0"/>
    <n v="0"/>
    <n v="0"/>
    <n v="0"/>
    <n v="0"/>
    <s v="RC General"/>
    <s v="Daños Sin Autos"/>
    <s v="Responsabilidad Civil y Riesgos Profesionales"/>
    <x v="36"/>
    <x v="1"/>
    <n v="4137685.76327"/>
    <n v="3901951.9240700002"/>
    <n v="299929338.30901009"/>
    <n v="286204877.29896003"/>
    <n v="288421232.45699012"/>
    <n v="276418493.85822004"/>
    <n v="4191040.9426000006"/>
    <n v="5155326.3222199995"/>
    <n v="2776304.65221"/>
    <n v="1116237.2139900001"/>
    <n v="112482.2028"/>
    <n v="104964.77392000001"/>
    <n v="2.5680108756759532"/>
    <n v="1.9736897579392045"/>
    <n v="5876.2395999999862"/>
    <n v="5.7751656759488235"/>
    <n v="95.683036543448623"/>
    <n v="96.937423680395796"/>
    <n v="2.6011252030154943"/>
    <n v="2.607673020836907"/>
    <n v="3.5883914463584445E-2"/>
    <n v="3.7315694927574174E-2"/>
    <n v="3.5551507217577986E-2"/>
    <n v="3.6810180892668298E-2"/>
    <m/>
    <m/>
    <m/>
    <n v="0"/>
    <m/>
    <n v="0"/>
    <m/>
    <n v="0"/>
    <m/>
    <n v="-7.0378182475721252"/>
    <n v="26.687466228849921"/>
    <n v="30.365801540088803"/>
    <n v="1.0345678640539699"/>
    <n v="-3.3647518169458546"/>
    <n v="-2.4581845418686465"/>
    <n v="27.84555439552387"/>
    <n v="28.106782765564848"/>
    <s v="Medianas"/>
    <n v="2025"/>
    <n v="1"/>
    <d v="2026-05-08T00:00:00"/>
    <n v="1.0458677359317625"/>
    <s v="47 RC General"/>
    <n v="5.7751656759488235"/>
    <n v="1.136273777213171"/>
    <n v="-7.0378182475721207"/>
    <n v="-11.114781957005338"/>
    <n v="1.2561839930360151E-3"/>
    <n v="6.5946798575899771E-4"/>
    <m/>
    <m/>
    <m/>
    <m/>
    <n v="1.145921734925708E-3"/>
    <n v="3.8954512605941154E-4"/>
    <x v="36"/>
    <x v="13"/>
  </r>
  <r>
    <n v="2026"/>
    <n v="3"/>
    <n v="74"/>
    <x v="13"/>
    <s v="RC Aviones y Barcos"/>
    <n v="46"/>
    <s v="25fc0e7096fc653718202dc30b0c580b8ab87eac11a700cba03a7c021bc35b0c"/>
    <s v="776dae374cac039d62ec9a353119108ad2c4887d941bedca3f0ebe3c3de89ab1"/>
    <x v="13"/>
    <n v="2499.2502400000003"/>
    <n v="8446.2048599999998"/>
    <n v="66053.80769999999"/>
    <n v="8864.0881899999986"/>
    <n v="28443.908429999999"/>
    <n v="-222.34656000000001"/>
    <n v="29925.544040000001"/>
    <n v="127.77235999999999"/>
    <n v="35255452.915749952"/>
    <n v="34225193.414999902"/>
    <n v="145.54400000000001"/>
    <n v="139.161"/>
    <n v="0"/>
    <n v="0"/>
    <n v="-274.88516999999996"/>
    <n v="-1067.5008"/>
    <n v="1673.1795"/>
    <n v="603.2971"/>
    <n v="0"/>
    <n v="0"/>
    <n v="0"/>
    <n v="0"/>
    <n v="0"/>
    <n v="0"/>
    <s v="RC Aviones y Barcos"/>
    <s v="Daños Sin Autos"/>
    <s v="Responsabilidad Civil y Riesgos Profesionales"/>
    <x v="37"/>
    <x v="1"/>
    <n v="7289032.4006400006"/>
    <n v="8503254.3343199994"/>
    <n v="299929338.30901009"/>
    <n v="286204877.29896003"/>
    <n v="288421232.45699012"/>
    <n v="276418493.85822004"/>
    <n v="1338691.44667"/>
    <n v="839803.10813999991"/>
    <n v="83423.509590000016"/>
    <n v="390730.89138999995"/>
    <n v="429199.98843000003"/>
    <n v="451810.49018000002"/>
    <n v="0.18669352420357169"/>
    <n v="1.0057363182075734"/>
    <n v="-5946.9546199999995"/>
    <n v="-70.409784259009783"/>
    <n v="0.58230435866090735"/>
    <n v="1.8694131817601347"/>
    <n v="3.4287819049625266E-2"/>
    <n v="9.9329086581713286E-2"/>
    <n v="8.3327968317160168E-4"/>
    <n v="8.6652782761847903E-4"/>
    <n v="2.951104446475724E-3"/>
    <n v="3.0555860217993261E-3"/>
    <m/>
    <m/>
    <m/>
    <n v="0"/>
    <m/>
    <n v="0"/>
    <m/>
    <n v="0"/>
    <m/>
    <n v="-12892.601077345205"/>
    <n v="1138.0976572397967"/>
    <n v="-2.6325025699175382"/>
    <n v="34.095794542560903"/>
    <n v="-74.249652084569874"/>
    <n v="177.33922473686681"/>
    <n v="-16.428910944701389"/>
    <n v="-176.94446069772255"/>
    <s v="Medianas"/>
    <n v="2025"/>
    <n v="1"/>
    <d v="2026-05-08T00:00:00"/>
    <n v="1.0458677359317625"/>
    <s v="48 RC Aviones y Barcos"/>
    <n v="-70.409784259009783"/>
    <n v="-71.707497301627427"/>
    <n v="-12892.601077345205"/>
    <n v="-12331.566801272713"/>
    <n v="1.8735770565151707E-4"/>
    <n v="3.4854471979549607E-6"/>
    <m/>
    <m/>
    <m/>
    <m/>
    <n v="2.5091060969987381E-5"/>
    <n v="1.0115055417617254E-4"/>
    <x v="37"/>
    <x v="13"/>
  </r>
  <r>
    <n v="2026"/>
    <n v="3"/>
    <n v="13"/>
    <x v="7"/>
    <s v="RC Viajero"/>
    <n v="13"/>
    <s v="3fdba35f04dc8c462986c992bcf875546257113072a909c162f7e470e581e278"/>
    <s v="776dae374cac039d62ec9a353119108ad2c4887d941bedca3f0ebe3c3de89ab1"/>
    <x v="13"/>
    <n v="776.82518999999991"/>
    <n v="425.47854999999998"/>
    <n v="1123.90139"/>
    <n v="704.07333999999992"/>
    <n v="0"/>
    <n v="3.3491399999999998"/>
    <n v="-263.86807000000005"/>
    <n v="263.65341999999998"/>
    <n v="35255452.915749952"/>
    <n v="34225193.414999902"/>
    <n v="145.54400000000001"/>
    <n v="139.161"/>
    <n v="0"/>
    <n v="0"/>
    <n v="0"/>
    <n v="1.00475"/>
    <n v="222.10269"/>
    <n v="69.181939999999997"/>
    <n v="0"/>
    <n v="0"/>
    <n v="0"/>
    <n v="0"/>
    <n v="0"/>
    <n v="0"/>
    <s v="RC Viajero"/>
    <s v="Daños Sin Autos"/>
    <s v="Responsabilidad Civil y Riesgos Profesionales"/>
    <x v="38"/>
    <x v="1"/>
    <n v="2081369.17392"/>
    <n v="380253.94800999999"/>
    <n v="299929338.30901009"/>
    <n v="286204877.29896003"/>
    <n v="288421232.45699012"/>
    <n v="276418493.85822004"/>
    <n v="149899.75170999998"/>
    <n v="99209.677110000004"/>
    <n v="32686.401400000002"/>
    <n v="7650.9299399999982"/>
    <n v="12302.153420000001"/>
    <n v="25991.396909999999"/>
    <n v="0.51822980434475063"/>
    <n v="0.42886799190793173"/>
    <n v="351.34663999999992"/>
    <n v="82.576816152071572"/>
    <n v="6.3145464332861474"/>
    <n v="1.6369976245343711"/>
    <n v="3.7322796922995949E-2"/>
    <n v="0.11189326296983265"/>
    <n v="2.590027352374763E-4"/>
    <n v="2.6933703298554537E-4"/>
    <n v="1.4866222896528747E-4"/>
    <n v="1.5392550044724413E-4"/>
    <m/>
    <m/>
    <m/>
    <n v="0"/>
    <m/>
    <n v="0"/>
    <m/>
    <n v="0"/>
    <m/>
    <m/>
    <m/>
    <n v="0.78714661408900644"/>
    <m/>
    <m/>
    <n v="221.04143075490512"/>
    <m/>
    <n v="1.4523298999710041"/>
    <s v="Medianas"/>
    <n v="2025"/>
    <n v="1"/>
    <d v="2026-05-08T00:00:00"/>
    <n v="1.0458677359317625"/>
    <s v="49 RC Viajero"/>
    <n v="82.576816152071572"/>
    <n v="74.569699283642294"/>
    <n v="-100"/>
    <n v="-100"/>
    <n v="3.1878795960607574E-6"/>
    <n v="2.685621301111985E-5"/>
    <m/>
    <m/>
    <m/>
    <m/>
    <n v="1.9929796187285739E-6"/>
    <n v="1.8392775448314179E-5"/>
    <x v="38"/>
    <x v="13"/>
  </r>
  <r>
    <n v="2026"/>
    <n v="3"/>
    <n v="39"/>
    <x v="6"/>
    <s v="RC Otros"/>
    <n v="27"/>
    <s v="670671cd97404156226e507973f2ab8330d3022ca96e0c93bdbdb320c41adcaf"/>
    <s v="776dae374cac039d62ec9a353119108ad2c4887d941bedca3f0ebe3c3de89ab1"/>
    <x v="13"/>
    <n v="0"/>
    <n v="0"/>
    <n v="0"/>
    <n v="0"/>
    <n v="0"/>
    <n v="0"/>
    <n v="0"/>
    <n v="-243.69166999999999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9"/>
    <x v="1"/>
    <n v="9700359.9060499985"/>
    <n v="9815016.0217700005"/>
    <n v="299929338.30901009"/>
    <n v="286204877.29896003"/>
    <n v="288421232.45699012"/>
    <n v="276418493.85822004"/>
    <n v="803256.92090000003"/>
    <n v="530452.73401000001"/>
    <n v="246257.84135000003"/>
    <n v="188190.89050000001"/>
    <n v="500712.46833999996"/>
    <n v="634298.421749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1"/>
    <d v="2026-05-08T00:00:00"/>
    <n v="1.0458677359317625"/>
    <s v="50 RC Otros"/>
    <m/>
    <m/>
    <m/>
    <m/>
    <n v="0"/>
    <m/>
    <m/>
    <m/>
    <m/>
    <m/>
    <n v="0"/>
    <m/>
    <x v="39"/>
    <x v="13"/>
  </r>
  <r>
    <n v="2026"/>
    <n v="3"/>
    <n v="9"/>
    <x v="16"/>
    <s v="RC Otros"/>
    <n v="9"/>
    <s v="19581e27de7ced00ff1ce50b2047e7a567c76b1cbaebabe5ef03f7c3017bb5b7"/>
    <s v="776dae374cac039d62ec9a353119108ad2c4887d941bedca3f0ebe3c3de89ab1"/>
    <x v="13"/>
    <n v="0"/>
    <n v="0"/>
    <n v="0"/>
    <n v="0"/>
    <n v="0"/>
    <n v="0"/>
    <n v="0"/>
    <n v="247.38060000000002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9"/>
    <x v="1"/>
    <n v="1238800.9948"/>
    <n v="975839.53787999996"/>
    <n v="299929338.30901009"/>
    <n v="286204877.29896003"/>
    <n v="288421232.45699012"/>
    <n v="276418493.85822004"/>
    <n v="803256.92090000003"/>
    <n v="530452.73401000001"/>
    <n v="246257.84135000003"/>
    <n v="188190.89050000001"/>
    <n v="36349.88177"/>
    <n v="33119.830170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5"/>
    <n v="1"/>
    <d v="2026-05-08T00:00:00"/>
    <n v="1.0458677359317625"/>
    <s v="50 RC Otros"/>
    <m/>
    <m/>
    <m/>
    <m/>
    <n v="0"/>
    <m/>
    <m/>
    <m/>
    <m/>
    <m/>
    <n v="0"/>
    <m/>
    <x v="39"/>
    <x v="13"/>
  </r>
  <r>
    <n v="2026"/>
    <n v="3"/>
    <n v="3"/>
    <x v="19"/>
    <s v="RC Otros"/>
    <n v="3"/>
    <s v="4e07408562bedb8b60ce05c1decfe3ad16b72230967de01f640b7e4729b49fce"/>
    <s v="776dae374cac039d62ec9a353119108ad2c4887d941bedca3f0ebe3c3de89ab1"/>
    <x v="13"/>
    <n v="0"/>
    <n v="0"/>
    <n v="0"/>
    <n v="0"/>
    <n v="12.622689999999999"/>
    <n v="1.2772600000000003"/>
    <n v="14.425939999999999"/>
    <n v="2.18635"/>
    <n v="35455860.883000001"/>
    <n v="34225193.414999902"/>
    <n v="145.54400000000001"/>
    <n v="139.161"/>
    <n v="0"/>
    <n v="0"/>
    <n v="12.62579"/>
    <n v="1.2772600000000001"/>
    <n v="0"/>
    <n v="0"/>
    <n v="0"/>
    <n v="0"/>
    <n v="0"/>
    <n v="0"/>
    <n v="0"/>
    <n v="0"/>
    <s v="RC Otros"/>
    <s v="Daños Sin Autos"/>
    <s v="Responsabilidad Civil y Riesgos Profesionales"/>
    <x v="39"/>
    <x v="1"/>
    <n v="7955018.5177499996"/>
    <n v="7215896.8496199995"/>
    <n v="299929338.30901009"/>
    <n v="286204877.29896003"/>
    <n v="288421232.45699012"/>
    <n v="276418493.85822004"/>
    <n v="803256.92090000003"/>
    <n v="530452.73401000001"/>
    <n v="246257.84135000003"/>
    <n v="188190.89050000001"/>
    <n v="56955.040759999996"/>
    <n v="76603.347250000006"/>
    <m/>
    <m/>
    <m/>
    <m/>
    <m/>
    <m/>
    <m/>
    <m/>
    <m/>
    <m/>
    <m/>
    <m/>
    <m/>
    <m/>
    <m/>
    <n v="0"/>
    <m/>
    <n v="0"/>
    <m/>
    <n v="0"/>
    <m/>
    <n v="888.26315707060394"/>
    <m/>
    <m/>
    <n v="5.125802261077928E-3"/>
    <n v="888.50586411537188"/>
    <m/>
    <m/>
    <m/>
    <s v="Medianas"/>
    <n v="2025"/>
    <n v="1"/>
    <d v="2026-05-08T00:00:00"/>
    <n v="1.0458677359317625"/>
    <s v="50 RC Otros"/>
    <m/>
    <m/>
    <n v="888.26315707060394"/>
    <n v="844.92173638969882"/>
    <n v="0"/>
    <m/>
    <m/>
    <m/>
    <m/>
    <m/>
    <n v="0"/>
    <m/>
    <x v="39"/>
    <x v="13"/>
  </r>
  <r>
    <n v="2026"/>
    <n v="3"/>
    <n v="74"/>
    <x v="13"/>
    <s v="RC Otros"/>
    <n v="46"/>
    <s v="25fc0e7096fc653718202dc30b0c580b8ab87eac11a700cba03a7c021bc35b0c"/>
    <s v="776dae374cac039d62ec9a353119108ad2c4887d941bedca3f0ebe3c3de89ab1"/>
    <x v="13"/>
    <n v="0"/>
    <n v="843.68601999999998"/>
    <n v="0"/>
    <n v="843.68601999999998"/>
    <n v="-100.20657000000001"/>
    <n v="-432.11653999999993"/>
    <n v="-561.62741000000005"/>
    <n v="6573.9146599999995"/>
    <n v="35255452.915749952"/>
    <n v="34225193.414999902"/>
    <n v="145.54400000000001"/>
    <n v="139.161"/>
    <n v="0"/>
    <n v="0"/>
    <n v="-100.66549000000001"/>
    <n v="-435.72540999999995"/>
    <n v="0"/>
    <n v="843.68601999999998"/>
    <n v="0"/>
    <n v="0"/>
    <n v="0"/>
    <n v="0"/>
    <n v="0"/>
    <n v="0"/>
    <s v="RC Otros"/>
    <s v="Daños Sin Autos"/>
    <s v="Responsabilidad Civil y Riesgos Profesionales"/>
    <x v="39"/>
    <x v="1"/>
    <n v="7289032.4006400006"/>
    <n v="8503254.3343199994"/>
    <n v="299929338.30901009"/>
    <n v="286204877.29896003"/>
    <n v="288421232.45699012"/>
    <n v="276418493.85822004"/>
    <n v="803256.92090000003"/>
    <n v="530452.73401000001"/>
    <n v="246257.84135000003"/>
    <n v="188190.89050000001"/>
    <n v="429199.98843000003"/>
    <n v="451810.49018000002"/>
    <m/>
    <n v="0.15905017844324937"/>
    <m/>
    <m/>
    <m/>
    <n v="0.18673449119427879"/>
    <m/>
    <n v="9.9219191479995774E-3"/>
    <m/>
    <m/>
    <n v="2.9478394217535077E-4"/>
    <n v="3.0522054013967011E-4"/>
    <m/>
    <m/>
    <m/>
    <n v="0"/>
    <m/>
    <n v="0"/>
    <m/>
    <n v="0"/>
    <m/>
    <n v="-76.810290575778467"/>
    <m/>
    <n v="-51.217695891179979"/>
    <n v="-4.0691727601712774E-2"/>
    <n v="-76.897034763246879"/>
    <m/>
    <m/>
    <n v="-51.645446252623692"/>
    <s v="Medianas"/>
    <n v="2025"/>
    <n v="1"/>
    <d v="2026-05-08T00:00:00"/>
    <n v="1.0458677359317625"/>
    <s v="50 RC Otros"/>
    <m/>
    <n v="-100"/>
    <n v="-76.810290575778467"/>
    <n v="-77.827302031110236"/>
    <n v="0"/>
    <m/>
    <m/>
    <m/>
    <m/>
    <m/>
    <n v="2.3881731446701672E-6"/>
    <n v="2.5296959262829462E-6"/>
    <x v="39"/>
    <x v="13"/>
  </r>
  <r>
    <n v="2026"/>
    <n v="3"/>
    <n v="74"/>
    <x v="13"/>
    <s v="Maritimo y Transportes"/>
    <n v="46"/>
    <s v="25fc0e7096fc653718202dc30b0c580b8ab87eac11a700cba03a7c021bc35b0c"/>
    <s v="776dae374cac039d62ec9a353119108ad2c4887d941bedca3f0ebe3c3de89ab1"/>
    <x v="13"/>
    <n v="150518.50888000001"/>
    <n v="162965.90258000002"/>
    <n v="1916637.6806299998"/>
    <n v="163938.17246000003"/>
    <n v="221434.22758000001"/>
    <n v="52565.635600000009"/>
    <n v="446190.53169999999"/>
    <n v="183748.35641000001"/>
    <n v="35255452.915749952"/>
    <n v="34225193.414999902"/>
    <n v="145.54400000000001"/>
    <n v="139.161"/>
    <n v="-398.27021999999999"/>
    <n v="-347.85732999999999"/>
    <n v="14932.17641"/>
    <n v="-18055.346600000001"/>
    <n v="41327.70594"/>
    <n v="11181.988730000001"/>
    <n v="0"/>
    <n v="0"/>
    <n v="0"/>
    <n v="0"/>
    <n v="0"/>
    <n v="0"/>
    <s v="Maritimo y Transportes"/>
    <s v="Daños Sin Autos"/>
    <s v="Maritimo y Transportes"/>
    <x v="40"/>
    <x v="1"/>
    <n v="7289032.4006400006"/>
    <n v="8503254.3343199994"/>
    <n v="299929338.30901009"/>
    <n v="286204877.29896003"/>
    <n v="288421232.45699012"/>
    <n v="276418493.85822004"/>
    <n v="5553467.0168199996"/>
    <n v="5878639.8858999992"/>
    <n v="1842826.2323599998"/>
    <n v="-3640818.3417299963"/>
    <n v="150518.50888000001"/>
    <n v="162965.90258000002"/>
    <n v="2.7103520813956181"/>
    <n v="2.7721701914566332"/>
    <n v="-12447.393700000015"/>
    <n v="-7.6380356276611767"/>
    <n v="100"/>
    <n v="100"/>
    <n v="2.064999860156802"/>
    <n v="1.9165121513801258"/>
    <n v="5.0184656735688976E-2"/>
    <n v="5.2187041709020367E-2"/>
    <n v="5.6940295398869564E-2"/>
    <n v="5.8956222612076066E-2"/>
    <m/>
    <m/>
    <m/>
    <n v="0"/>
    <m/>
    <n v="0"/>
    <m/>
    <n v="0"/>
    <m/>
    <n v="321.25283001429165"/>
    <n v="147.11428463361747"/>
    <n v="32.255603637205958"/>
    <n v="12.01601234514782"/>
    <n v="-182.70224183899077"/>
    <n v="269.59173307984543"/>
    <n v="36.131152384017376"/>
    <n v="-161.46811659324572"/>
    <s v="Medianas"/>
    <n v="2025"/>
    <n v="1"/>
    <d v="2026-05-08T00:00:00"/>
    <n v="1.0458677359317625"/>
    <s v="51 Maritimo y Transportes"/>
    <n v="-7.6380356276611767"/>
    <n v="-11.68867611156047"/>
    <n v="321.25283001429165"/>
    <n v="302.77830125335868"/>
    <n v="5.4364290403819066E-3"/>
    <n v="7.3460084051255601E-4"/>
    <m/>
    <m/>
    <m/>
    <m/>
    <n v="4.6405028834693566E-4"/>
    <n v="7.6849275704007078E-4"/>
    <x v="40"/>
    <x v="13"/>
  </r>
  <r>
    <n v="2026"/>
    <n v="3"/>
    <n v="126"/>
    <x v="45"/>
    <s v="MyT Carga"/>
    <n v="239"/>
    <s v="79bf08685d3138f9b109c3546780f056bc954fd69377b84a2cf23622e464897b"/>
    <s v="776dae374cac039d62ec9a353119108ad2c4887d941bedca3f0ebe3c3de89ab1"/>
    <x v="13"/>
    <n v="124740.49857"/>
    <n v="82833.503909999999"/>
    <n v="426636.10728"/>
    <n v="337768.76361999998"/>
    <n v="86011.48281999999"/>
    <n v="39165.760389999996"/>
    <n v="321143.08072999999"/>
    <n v="156948.50865"/>
    <n v="35255452.915749952"/>
    <n v="34225193.414999902"/>
    <n v="145.54400000000001"/>
    <n v="139.161"/>
    <n v="18371.10268"/>
    <n v="2943.1679700000004"/>
    <n v="21717.963110000001"/>
    <n v="4580.1206600000005"/>
    <n v="6369.4257099999995"/>
    <n v="6400.9857000000002"/>
    <n v="0"/>
    <n v="0"/>
    <n v="0"/>
    <n v="0"/>
    <n v="0"/>
    <n v="0"/>
    <s v="MyT Carga"/>
    <s v="Daños Sin Autos"/>
    <s v="Maritimo y Transportes"/>
    <x v="41"/>
    <x v="1"/>
    <n v="277789.63212000002"/>
    <n v="240990.39916999999"/>
    <n v="299929338.30901009"/>
    <n v="286204877.29896003"/>
    <n v="288421232.45699012"/>
    <n v="276418493.85822004"/>
    <n v="4253228.7956100004"/>
    <n v="4504728.8811800005"/>
    <n v="1360448.89381"/>
    <n v="1468645.7502600003"/>
    <n v="124740.49857"/>
    <n v="82833.503909999999"/>
    <n v="2.9328424254710153"/>
    <n v="1.8388121925842074"/>
    <n v="41906.994659999997"/>
    <n v="50.59184108103485"/>
    <n v="100"/>
    <n v="100"/>
    <n v="44.904663150320303"/>
    <n v="34.372117808546967"/>
    <n v="4.1589962246868568E-2"/>
    <n v="4.3249415969610183E-2"/>
    <n v="2.8942030859758865E-2"/>
    <n v="2.9966701125463329E-2"/>
    <m/>
    <m/>
    <m/>
    <n v="0"/>
    <m/>
    <n v="0"/>
    <m/>
    <n v="0"/>
    <m/>
    <n v="119.60886744831561"/>
    <n v="68.952332086225681"/>
    <n v="47.282510748976954"/>
    <n v="6.3222869459741968"/>
    <n v="374.17884204823542"/>
    <n v="-0.49304890651451494"/>
    <n v="340.97207658616372"/>
    <n v="71.55336497627232"/>
    <s v="Medianas"/>
    <n v="2025"/>
    <n v="1"/>
    <d v="2026-05-08T00:00:00"/>
    <n v="1.0458677359317625"/>
    <s v="52 MyT Carga"/>
    <n v="50.59184108103485"/>
    <n v="43.987462187914943"/>
    <n v="119.60886744831561"/>
    <n v="109.97766725509157"/>
    <n v="1.2101280000558592E-3"/>
    <n v="8.6015646926427072E-4"/>
    <m/>
    <m/>
    <m/>
    <m/>
    <n v="9.561024732704825E-4"/>
    <n v="3.3812302795963403E-4"/>
    <x v="41"/>
    <x v="13"/>
  </r>
  <r>
    <n v="2026"/>
    <n v="3"/>
    <n v="94"/>
    <x v="41"/>
    <s v="MyT Cascos"/>
    <n v="7"/>
    <s v="7902699be42c8a8e46fbbb4501726517e86b22c56a189f7625a6da49081b2451"/>
    <s v="776dae374cac039d62ec9a353119108ad2c4887d941bedca3f0ebe3c3de89ab1"/>
    <x v="13"/>
    <n v="13874.174220000001"/>
    <n v="44997.304509999994"/>
    <n v="46032.522069999999"/>
    <n v="161461.40551999997"/>
    <n v="865.08605999999997"/>
    <n v="-2885.3270600000005"/>
    <n v="40961.115210000004"/>
    <n v="48145.249959999994"/>
    <n v="35255452.915749952"/>
    <n v="34225193.414999902"/>
    <n v="145.54400000000001"/>
    <n v="139.161"/>
    <n v="0"/>
    <n v="0"/>
    <n v="1493.8451299999999"/>
    <n v="211.95438000000001"/>
    <n v="226.17298000000002"/>
    <n v="1054.6532199999999"/>
    <n v="0"/>
    <n v="0"/>
    <n v="0"/>
    <n v="0"/>
    <n v="0"/>
    <n v="0"/>
    <s v="MyT Cascos"/>
    <s v="Daños Sin Autos"/>
    <s v="Maritimo y Transportes"/>
    <x v="42"/>
    <x v="1"/>
    <n v="1808477.90475"/>
    <n v="2139089.51168"/>
    <n v="299929338.30901009"/>
    <n v="286204877.29896003"/>
    <n v="288421232.45699012"/>
    <n v="276418493.85822004"/>
    <n v="1300238.2212100001"/>
    <n v="1373911.0047200001"/>
    <n v="482377.33854999993"/>
    <n v="-5109464.0919899987"/>
    <n v="30968.259710000002"/>
    <n v="64605.943829999997"/>
    <n v="1.067048637217318"/>
    <n v="3.2751251249472557"/>
    <n v="-31123.130289999994"/>
    <n v="-69.166654822809065"/>
    <n v="44.801271850351583"/>
    <n v="69.648861764798397"/>
    <n v="0.76717410721796664"/>
    <n v="2.1035727707654446"/>
    <n v="4.6258142995353685E-3"/>
    <n v="4.8103858727075316E-3"/>
    <n v="1.5722060691159122E-2"/>
    <n v="1.6278688115955047E-2"/>
    <m/>
    <m/>
    <m/>
    <n v="0"/>
    <m/>
    <n v="0"/>
    <m/>
    <n v="0"/>
    <m/>
    <n v="-129.98225303442723"/>
    <n v="6.235225580149879"/>
    <n v="-6.4122220017840821"/>
    <n v="0.17933803909619836"/>
    <n v="604.79559327813831"/>
    <n v="-78.554753760672156"/>
    <n v="660.48788409649978"/>
    <n v="20.097068494229795"/>
    <s v="Medianas"/>
    <n v="2025"/>
    <n v="1"/>
    <d v="2026-05-08T00:00:00"/>
    <n v="1.0458677359317625"/>
    <s v="53 MyT Cascos"/>
    <n v="-69.166654822809065"/>
    <n v="-70.518886740758347"/>
    <n v="-129.98225303442723"/>
    <n v="-128.66734674410438"/>
    <n v="1.3056851710288345E-4"/>
    <n v="1.1385927941873358E-4"/>
    <m/>
    <m/>
    <m/>
    <m/>
    <n v="4.5703944764139087E-4"/>
    <n v="1.0726444584060776E-3"/>
    <x v="42"/>
    <x v="13"/>
  </r>
  <r>
    <n v="2026"/>
    <n v="3"/>
    <n v="43"/>
    <x v="0"/>
    <s v="Incendio"/>
    <n v="31"/>
    <s v="eb1e33e8a81b697b75855af6bfcdbcbf7cbbde9f94962ceaec1ed8af21f5a50f"/>
    <s v="776dae374cac039d62ec9a353119108ad2c4887d941bedca3f0ebe3c3de89ab1"/>
    <x v="13"/>
    <n v="275949.07387999998"/>
    <n v="250883.39"/>
    <n v="2013192.2842800003"/>
    <n v="1370526.37543"/>
    <n v="100745.83730999999"/>
    <n v="82203.04724"/>
    <n v="2513728.6508099996"/>
    <n v="639719.30809999979"/>
    <n v="35255452.915749952"/>
    <n v="34225193.414999902"/>
    <n v="145.54400000000001"/>
    <n v="139.161"/>
    <n v="0"/>
    <n v="0"/>
    <n v="25387.275899999997"/>
    <n v="47391.987820000002"/>
    <n v="152516.26956000002"/>
    <n v="160660.33225000001"/>
    <n v="0"/>
    <n v="0"/>
    <n v="0"/>
    <n v="0"/>
    <n v="0"/>
    <n v="0"/>
    <s v="Incendio"/>
    <s v="Daños Sin Autos"/>
    <s v="Incendio"/>
    <x v="43"/>
    <x v="1"/>
    <n v="33949921.470059998"/>
    <n v="33699803.03413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2.6309198451477602"/>
    <n v="2.1323529631934859"/>
    <n v="25065.683879999968"/>
    <n v="9.9909698605395789"/>
    <m/>
    <m/>
    <n v="0.81281211246204477"/>
    <n v="0.74446544908857171"/>
    <n v="9.2004695317833882E-2"/>
    <n v="9.5675714138399981E-2"/>
    <n v="8.7658670378959205E-2"/>
    <n v="9.0762157950503325E-2"/>
    <m/>
    <m/>
    <m/>
    <n v="0"/>
    <m/>
    <n v="0"/>
    <m/>
    <n v="0"/>
    <m/>
    <n v="22.55730254848396"/>
    <n v="36.508851395460965"/>
    <n v="32.765440246960949"/>
    <n v="3.9651437787385149"/>
    <n v="-46.4312913051386"/>
    <n v="-5.0691185409271977"/>
    <n v="16.645618184368601"/>
    <n v="29.498250847791336"/>
    <s v="Medianas"/>
    <n v="2025"/>
    <n v="1"/>
    <d v="2026-05-08T00:00:00"/>
    <n v="1.0458677359317625"/>
    <s v="54 Incendio"/>
    <n v="9.9909698605395789"/>
    <n v="5.1671890065035075"/>
    <n v="22.557302548483953"/>
    <n v="17.182410679585384"/>
    <n v="5.710300443709888E-3"/>
    <n v="6.9217392315923138E-4"/>
    <m/>
    <m/>
    <m/>
    <m/>
    <n v="3.8794696205397233E-3"/>
    <n v="4.54692915964004E-4"/>
    <x v="43"/>
    <x v="13"/>
  </r>
  <r>
    <n v="2026"/>
    <n v="3"/>
    <n v="10"/>
    <x v="17"/>
    <s v="Riesgos Catastroficos"/>
    <n v="10"/>
    <s v="4a44dc15364204a80fe80e9039455cc1608281820fe2b24f1e5233ade6af1dd5"/>
    <s v="776dae374cac039d62ec9a353119108ad2c4887d941bedca3f0ebe3c3de89ab1"/>
    <x v="13"/>
    <n v="177678.33708000003"/>
    <n v="212305.83065000002"/>
    <n v="571506.43798999989"/>
    <n v="636888.07059000002"/>
    <n v="5110.7298199999996"/>
    <n v="-15751.42807"/>
    <n v="119943.91596000001"/>
    <n v="-247006.12839"/>
    <n v="35255452.915749952"/>
    <n v="34225193.414999902"/>
    <n v="145.54400000000001"/>
    <n v="139.161"/>
    <n v="0"/>
    <n v="0"/>
    <n v="-20.783540000000002"/>
    <n v="62.341839999999998"/>
    <n v="61807.681039999996"/>
    <n v="24449.09676"/>
    <n v="0"/>
    <n v="0"/>
    <n v="0"/>
    <n v="0"/>
    <n v="0"/>
    <n v="0"/>
    <s v="Riesgos Catastroficos"/>
    <s v="Daños Sin Autos"/>
    <s v="Riesgos Catastroficos"/>
    <x v="44"/>
    <x v="1"/>
    <n v="1825206.99131"/>
    <n v="1657972.1827799999"/>
    <n v="299929338.30901009"/>
    <n v="286204877.29896003"/>
    <n v="288421232.45699012"/>
    <n v="276418493.85822004"/>
    <n v="11411827.944420002"/>
    <n v="12882845.518050004"/>
    <n v="1673092.91444"/>
    <n v="528711.06807000004"/>
    <n v="177678.33708000003"/>
    <n v="212305.83065000002"/>
    <n v="1.5569664907792333"/>
    <n v="1.6479731155088433"/>
    <n v="-34627.493569999991"/>
    <n v="-16.310194338037597"/>
    <n v="100"/>
    <n v="100"/>
    <n v="9.7346951839405094"/>
    <n v="12.805150342994107"/>
    <n v="5.9240065704056682E-2"/>
    <n v="6.1603764593335116E-2"/>
    <n v="7.4179669002716705E-2"/>
    <n v="7.6805942933360835E-2"/>
    <m/>
    <m/>
    <m/>
    <n v="0"/>
    <m/>
    <n v="0"/>
    <m/>
    <n v="0"/>
    <m/>
    <n v="-132.4461362949931"/>
    <n v="2.8763944462733706"/>
    <n v="-7.4192159592485503"/>
    <n v="0.30546598912055101"/>
    <n v="-133.3380278798316"/>
    <n v="152.80149056925731"/>
    <n v="-3.3626144275740656E-2"/>
    <n v="0.2549862705030253"/>
    <s v="Medianas"/>
    <n v="2025"/>
    <n v="1"/>
    <d v="2026-05-08T00:00:00"/>
    <n v="1.0458677359317625"/>
    <s v="55 Riesgos Catastroficos"/>
    <n v="-16.310194338037597"/>
    <n v="-19.980507298656427"/>
    <n v="-132.4461362949931"/>
    <n v="-131.02317356227351"/>
    <n v="1.6210440959466053E-3"/>
    <n v="2.4241446534094003E-4"/>
    <m/>
    <m/>
    <m/>
    <m/>
    <n v="1.8028021684463088E-3"/>
    <n v="2.7158153894399231E-4"/>
    <x v="44"/>
    <x v="13"/>
  </r>
  <r>
    <n v="2026"/>
    <n v="3"/>
    <n v="109"/>
    <x v="60"/>
    <s v="Terremoto y Erupcion Volcanica"/>
    <n v="228"/>
    <s v="9d693eeee1d1899cbc50b6d45df953d3835acf28ee869879b45565fccc814765"/>
    <s v="776dae374cac039d62ec9a353119108ad2c4887d941bedca3f0ebe3c3de89ab1"/>
    <x v="13"/>
    <n v="103024.16619"/>
    <n v="146584.79647999999"/>
    <n v="852966.30445000005"/>
    <n v="789050.49257"/>
    <n v="0"/>
    <n v="0"/>
    <n v="0"/>
    <n v="0"/>
    <n v="35255452.915749952"/>
    <n v="34225193.414999902"/>
    <n v="145.54400000000001"/>
    <n v="139.161"/>
    <n v="0"/>
    <n v="0"/>
    <n v="0"/>
    <n v="0"/>
    <n v="53.81635"/>
    <n v="65.15231"/>
    <n v="0"/>
    <n v="0"/>
    <n v="0"/>
    <n v="0"/>
    <n v="0"/>
    <n v="0"/>
    <s v="Terremoto y Erupcion Volcanica"/>
    <s v="Daños Sin Autos"/>
    <s v="Riesgos Catastroficos"/>
    <x v="45"/>
    <x v="1"/>
    <n v="727036.66246999998"/>
    <n v="819593.15071000007"/>
    <n v="299929338.30901009"/>
    <n v="286204877.29896003"/>
    <n v="288421232.45699012"/>
    <n v="276418493.85822004"/>
    <n v="4600656.5407699998"/>
    <n v="5084886.6188700013"/>
    <n v="666557.00630999985"/>
    <n v="163361.38342999999"/>
    <n v="149921.74883000003"/>
    <n v="183346.49950000001"/>
    <n v="2.2393361746746936"/>
    <n v="2.8827544735417341"/>
    <n v="-43560.630289999986"/>
    <n v="-29.717017955503589"/>
    <n v="68.718626212679553"/>
    <n v="79.949601917543006"/>
    <n v="14.170422415836716"/>
    <n v="17.885068506614044"/>
    <n v="3.4349479370989928E-2"/>
    <n v="3.5720035349811892E-2"/>
    <n v="5.12167360191009E-2"/>
    <n v="5.3030025029796285E-2"/>
    <m/>
    <m/>
    <m/>
    <n v="0"/>
    <m/>
    <n v="0"/>
    <m/>
    <n v="0"/>
    <m/>
    <m/>
    <m/>
    <m/>
    <m/>
    <m/>
    <n v="-17.399168195264291"/>
    <m/>
    <m/>
    <s v="Medianas"/>
    <n v="2025"/>
    <n v="1"/>
    <d v="2026-05-08T00:00:00"/>
    <n v="1.0458677359317625"/>
    <s v="56 Terremoto y Erupcion Volcanica"/>
    <n v="-29.717017955503589"/>
    <n v="-32.799359202068345"/>
    <m/>
    <m/>
    <n v="2.4193883042385976E-3"/>
    <n v="5.01462650320669E-4"/>
    <m/>
    <m/>
    <m/>
    <m/>
    <n v="2.2335195220426216E-3"/>
    <n v="8.3102733547248814E-4"/>
    <x v="45"/>
    <x v="13"/>
  </r>
  <r>
    <n v="2026"/>
    <n v="3"/>
    <n v="10"/>
    <x v="17"/>
    <s v="Huracan y Otros Riesgos Hidrometeorologicos"/>
    <n v="10"/>
    <s v="4a44dc15364204a80fe80e9039455cc1608281820fe2b24f1e5233ade6af1dd5"/>
    <s v="776dae374cac039d62ec9a353119108ad2c4887d941bedca3f0ebe3c3de89ab1"/>
    <x v="13"/>
    <n v="103760.51423"/>
    <n v="145961.37708000001"/>
    <n v="333822.68727999995"/>
    <n v="382438.12129000004"/>
    <n v="-652.26415000000009"/>
    <n v="-16553.759240000003"/>
    <n v="113524.92512999999"/>
    <n v="-253199.76264"/>
    <n v="35255452.915749952"/>
    <n v="34225193.414999902"/>
    <n v="145.54400000000001"/>
    <n v="139.161"/>
    <n v="0"/>
    <n v="0"/>
    <n v="-17.571639999999999"/>
    <n v="55.76735"/>
    <n v="30824.943500000001"/>
    <n v="18889.50779"/>
    <n v="0"/>
    <n v="0"/>
    <n v="0"/>
    <n v="0"/>
    <n v="0"/>
    <n v="0"/>
    <s v="Huracan y Otros Riesgos Hidrometeorologicos"/>
    <s v="Daños Sin Autos"/>
    <s v="Riesgos Catastroficos"/>
    <x v="46"/>
    <x v="1"/>
    <n v="1825206.99131"/>
    <n v="1657972.1827799999"/>
    <n v="299929338.30901009"/>
    <n v="286204877.29896003"/>
    <n v="288421232.45699012"/>
    <n v="276418493.85822004"/>
    <n v="6811171.4036499998"/>
    <n v="7797958.8991800006"/>
    <n v="1006535.90813"/>
    <n v="364394.42252000014"/>
    <n v="177678.33708000003"/>
    <n v="212305.83065000002"/>
    <n v="1.5233872131656585"/>
    <n v="1.8717895152710879"/>
    <n v="-42200.862850000005"/>
    <n v="-28.912349070857367"/>
    <n v="58.397954379369068"/>
    <n v="68.750526838156816"/>
    <n v="5.6848628524882159"/>
    <n v="8.8036083232264914"/>
    <n v="3.4594986544163285E-2"/>
    <n v="3.597533834318975E-2"/>
    <n v="5.0998913246168634E-2"/>
    <n v="5.2804490409699645E-2"/>
    <m/>
    <m/>
    <m/>
    <n v="0"/>
    <m/>
    <n v="0"/>
    <m/>
    <n v="0"/>
    <m/>
    <n v="-96.059721900365162"/>
    <n v="-0.6286246312871614"/>
    <n v="-11.34119146527855"/>
    <n v="-6.4802869399047447E-2"/>
    <n v="-131.50883088402082"/>
    <n v="63.185530521438757"/>
    <n v="-5.7004613812187521E-2"/>
    <n v="0.29522923847450872"/>
    <s v="Medianas"/>
    <n v="2025"/>
    <n v="1"/>
    <d v="2026-05-08T00:00:00"/>
    <n v="1.0458677359317625"/>
    <s v="57 Huracan y Otros Riesgos Hidrometeorologicos"/>
    <n v="-28.912349070857367"/>
    <n v="-32.029979999516179"/>
    <n v="-96.059721900365147"/>
    <n v="-96.232527341399958"/>
    <n v="9.4686824213473274E-4"/>
    <n v="2.3207086012366318E-4"/>
    <m/>
    <m/>
    <m/>
    <m/>
    <n v="1.0825454364680482E-3"/>
    <n v="3.5035959894787747E-4"/>
    <x v="46"/>
    <x v="13"/>
  </r>
  <r>
    <n v="2026"/>
    <n v="3"/>
    <n v="105"/>
    <x v="35"/>
    <s v="Diversos"/>
    <n v="226"/>
    <s v="8f1f64db81c40ea10e1e9080c9ae60a7acb8925968c431ee16784dea9841c66f"/>
    <s v="776dae374cac039d62ec9a353119108ad2c4887d941bedca3f0ebe3c3de89ab1"/>
    <x v="13"/>
    <n v="256639.78313"/>
    <n v="297203.41751999996"/>
    <n v="1332887.25"/>
    <n v="1284376.6747300001"/>
    <n v="16211.950880000002"/>
    <n v="39583.188969999996"/>
    <n v="133804.13144999999"/>
    <n v="150927.53109"/>
    <n v="35255452.915749952"/>
    <n v="34225193.414999902"/>
    <n v="145.54400000000001"/>
    <n v="139.161"/>
    <n v="0"/>
    <n v="0"/>
    <n v="15303.363220000001"/>
    <n v="37912.992140000002"/>
    <n v="390875.42514000001"/>
    <n v="299268.11722000001"/>
    <n v="0"/>
    <n v="0"/>
    <n v="0"/>
    <n v="0"/>
    <n v="0"/>
    <n v="0"/>
    <s v="Diversos"/>
    <s v="Daños Sin Autos"/>
    <s v="Diversos"/>
    <x v="52"/>
    <x v="1"/>
    <n v="591571.26609000005"/>
    <n v="593688.09351000004"/>
    <n v="299929338.30901009"/>
    <n v="286204877.29896003"/>
    <n v="288421232.45699012"/>
    <n v="276418493.85822004"/>
    <n v="9670459.9122499991"/>
    <n v="9643676.3713200018"/>
    <n v="1771524.9683199998"/>
    <n v="2144854.7040200005"/>
    <n v="256639.78313"/>
    <n v="297203.41751999996"/>
    <n v="2.6538529238397754"/>
    <n v="3.0818476904085439"/>
    <n v="-40563.634389999963"/>
    <n v="-13.648441437343262"/>
    <n v="100"/>
    <n v="100"/>
    <n v="43.382733043520659"/>
    <n v="50.060531913799252"/>
    <n v="8.5566748680514254E-2"/>
    <n v="8.8980891227649322E-2"/>
    <n v="0.10384289056316508"/>
    <n v="0.1075193679596709"/>
    <m/>
    <m/>
    <m/>
    <n v="0"/>
    <m/>
    <n v="0"/>
    <m/>
    <n v="0"/>
    <m/>
    <n v="-59.043343141738781"/>
    <n v="6.3170061485704627"/>
    <n v="13.318551078685456"/>
    <n v="0.91514097570831154"/>
    <n v="-59.635569876706654"/>
    <n v="30.61044683642562"/>
    <n v="3.9151510265754847"/>
    <n v="12.668570408430494"/>
    <s v="Medianas"/>
    <n v="2025"/>
    <n v="1"/>
    <d v="2026-05-08T00:00:00"/>
    <n v="1.0458677359317625"/>
    <s v="63 Diversos"/>
    <n v="-13.648441437343262"/>
    <n v="-17.435488641662484"/>
    <n v="-59.043343141738781"/>
    <n v="-60.839544570353368"/>
    <n v="3.7806555859180259E-3"/>
    <n v="7.0429353413729249E-4"/>
    <m/>
    <m/>
    <m/>
    <m/>
    <n v="3.6356106531562028E-3"/>
    <n v="9.497785186876476E-4"/>
    <x v="52"/>
    <x v="13"/>
  </r>
  <r>
    <n v="2026"/>
    <n v="3"/>
    <n v="23"/>
    <x v="28"/>
    <s v="Miscelaneos"/>
    <n v="17"/>
    <s v="4523540f1504cd17100c4835e85b7eefd49911580f8efff0599a8f283be6b9e3"/>
    <s v="776dae374cac039d62ec9a353119108ad2c4887d941bedca3f0ebe3c3de89ab1"/>
    <x v="13"/>
    <n v="95522.033030000006"/>
    <n v="74324.794410000002"/>
    <n v="524720.19118999992"/>
    <n v="509158.12526000006"/>
    <n v="22243.75589"/>
    <n v="31270.57158"/>
    <n v="94229.435000000027"/>
    <n v="201518.99312000006"/>
    <n v="35255452.915749952"/>
    <n v="34225193.414999902"/>
    <n v="145.54400000000001"/>
    <n v="139.161"/>
    <n v="0"/>
    <n v="0"/>
    <n v="11516.69024"/>
    <n v="15893.796420000001"/>
    <n v="34645.157100000004"/>
    <n v="32376.509050000001"/>
    <n v="0"/>
    <n v="0"/>
    <n v="0"/>
    <n v="0"/>
    <n v="0"/>
    <n v="0"/>
    <s v="Miscelaneos"/>
    <s v="Daños Sin Autos"/>
    <s v="Diversos"/>
    <x v="53"/>
    <x v="1"/>
    <n v="6886205.7375499997"/>
    <n v="7196469.1106400006"/>
    <n v="299929338.30901009"/>
    <n v="286204877.29896003"/>
    <n v="288421232.45699012"/>
    <n v="276418493.85822004"/>
    <n v="4681296.8725100001"/>
    <n v="4825169.1077200007"/>
    <n v="696171.22916999983"/>
    <n v="802925.30443000002"/>
    <n v="528492.23526999995"/>
    <n v="452424.09260999999"/>
    <n v="2.0405036388726905"/>
    <n v="1.5403562600756209"/>
    <n v="21197.238620000004"/>
    <n v="28.519740671018965"/>
    <n v="18.074443985198574"/>
    <n v="16.42812476701361"/>
    <n v="1.3871504377094779"/>
    <n v="1.0327952954055006"/>
    <n v="3.1848179163982256E-2"/>
    <n v="3.3118932408779722E-2"/>
    <n v="2.5969087288600888E-2"/>
    <n v="2.6888502781627382E-2"/>
    <m/>
    <m/>
    <m/>
    <n v="0"/>
    <m/>
    <n v="0"/>
    <m/>
    <n v="0"/>
    <m/>
    <n v="-28.866807461150991"/>
    <n v="23.286518496747284"/>
    <n v="42.07286656926523"/>
    <n v="3.195155869414454"/>
    <n v="-27.539714642953761"/>
    <n v="7.0070804931330333"/>
    <n v="33.241847357649881"/>
    <n v="49.090519288088593"/>
    <s v="Medianas"/>
    <n v="2025"/>
    <n v="1"/>
    <d v="2026-05-08T00:00:00"/>
    <n v="1.0458677359317625"/>
    <s v="64 Miscelaneos"/>
    <n v="28.519740671018965"/>
    <n v="22.88335920078924"/>
    <n v="-28.866807461150984"/>
    <n v="-31.986435669634151"/>
    <n v="1.4883376833760302E-3"/>
    <n v="4.1636551002526917E-4"/>
    <m/>
    <m/>
    <m/>
    <m/>
    <n v="1.4412444112047054E-3"/>
    <n v="2.372697407954154E-4"/>
    <x v="53"/>
    <x v="13"/>
  </r>
  <r>
    <n v="2026"/>
    <n v="3"/>
    <n v="10"/>
    <x v="17"/>
    <s v="Tecnicos"/>
    <n v="10"/>
    <s v="4a44dc15364204a80fe80e9039455cc1608281820fe2b24f1e5233ade6af1dd5"/>
    <s v="776dae374cac039d62ec9a353119108ad2c4887d941bedca3f0ebe3c3de89ab1"/>
    <x v="13"/>
    <n v="111024.44383"/>
    <n v="120081.64881"/>
    <n v="360829.81641000003"/>
    <n v="409268.94058000005"/>
    <n v="69248.192020000017"/>
    <n v="126345.62922000002"/>
    <n v="108626.87894999998"/>
    <n v="338627.88999000005"/>
    <n v="35255452.915749952"/>
    <n v="34225193.414999902"/>
    <n v="145.54400000000001"/>
    <n v="139.161"/>
    <n v="0"/>
    <n v="0"/>
    <n v="16060.314119999999"/>
    <n v="65790.207380000007"/>
    <n v="57868.599340000001"/>
    <n v="17743.841760000003"/>
    <n v="0"/>
    <n v="0"/>
    <n v="0"/>
    <n v="0"/>
    <n v="0"/>
    <n v="0"/>
    <s v="Tecnicos"/>
    <s v="Daños Sin Autos"/>
    <s v="Diversos"/>
    <x v="54"/>
    <x v="1"/>
    <n v="1825206.99131"/>
    <n v="1657972.1827799999"/>
    <n v="299929338.30901009"/>
    <n v="286204877.29896003"/>
    <n v="288421232.45699012"/>
    <n v="276418493.85822004"/>
    <n v="4989163.0397400009"/>
    <n v="4818507.2636000002"/>
    <n v="1075353.7391499998"/>
    <n v="1341929.3995900003"/>
    <n v="135268.11929"/>
    <n v="152477.94199000002"/>
    <n v="2.2253120001423281"/>
    <n v="2.4920923066178937"/>
    <n v="-9057.204979999995"/>
    <n v="-7.5425388223398055"/>
    <n v="82.077317562149133"/>
    <n v="78.753455905035324"/>
    <n v="6.0828412535454284"/>
    <n v="7.2426817564968697"/>
    <n v="3.7016866858024453E-2"/>
    <n v="3.8493852510167112E-2"/>
    <n v="4.1956534753447523E-2"/>
    <n v="4.3441973485172092E-2"/>
    <m/>
    <m/>
    <m/>
    <n v="0"/>
    <m/>
    <n v="0"/>
    <m/>
    <n v="0"/>
    <m/>
    <n v="-45.191462144352279"/>
    <n v="62.372023341123381"/>
    <n v="105.21643437783841"/>
    <n v="6.4395732770442953"/>
    <n v="-75.588594777887451"/>
    <n v="226.13342771379627"/>
    <n v="27.753072137861079"/>
    <n v="370.77769442416394"/>
    <s v="Medianas"/>
    <n v="2025"/>
    <n v="1"/>
    <d v="2026-05-08T00:00:00"/>
    <n v="1.0458677359317625"/>
    <s v="65 Tecnicos"/>
    <n v="-7.5425388223398055"/>
    <n v="-11.597367428788747"/>
    <n v="-45.191462144352279"/>
    <n v="-47.595153791775743"/>
    <n v="1.0234723612040271E-3"/>
    <n v="4.9520134979774482E-4"/>
    <m/>
    <m/>
    <m/>
    <m/>
    <n v="1.1584938824051707E-3"/>
    <n v="6.210524064704095E-4"/>
    <x v="54"/>
    <x v="13"/>
  </r>
  <r>
    <n v="2026"/>
    <n v="3"/>
    <n v="23"/>
    <x v="28"/>
    <s v="Total General"/>
    <n v="17"/>
    <s v="4523540f1504cd17100c4835e85b7eefd49911580f8efff0599a8f283be6b9e3"/>
    <s v="776dae374cac039d62ec9a353119108ad2c4887d941bedca3f0ebe3c3de89ab1"/>
    <x v="14"/>
    <n v="6886205.7375499997"/>
    <n v="7196469.1106400006"/>
    <n v="23177393.531300001"/>
    <n v="22577070.957080003"/>
    <n v="3251922.46349"/>
    <n v="2986170.3930300013"/>
    <n v="14216671.100830002"/>
    <n v="11638220.386980001"/>
    <n v="35255452.915749952"/>
    <n v="34225193.414999902"/>
    <n v="145.54400000000001"/>
    <n v="139.161"/>
    <n v="-5560.1293100000021"/>
    <n v="10271.740979999999"/>
    <n v="2513519.8744699997"/>
    <n v="2175039.2857499998"/>
    <n v="3777475.9478699998"/>
    <n v="3532104.5470799999"/>
    <n v="428464.51818000007"/>
    <n v="1581015.6479999998"/>
    <n v="198142.14281999998"/>
    <n v="194920.53536000001"/>
    <n v="33419.252079999998"/>
    <n v="27227.33613"/>
    <s v="Total General"/>
    <s v="Totales"/>
    <s v="Total General"/>
    <x v="0"/>
    <x v="1"/>
    <n v="6886205.7375499997"/>
    <n v="7196469.1106400006"/>
    <n v="299929338.30901009"/>
    <n v="286204877.29896003"/>
    <n v="288421232.45699012"/>
    <n v="276418493.85822004"/>
    <n v="299929338.30901009"/>
    <n v="286204877.29896003"/>
    <n v="142306587.69164005"/>
    <n v="131621014.33455998"/>
    <n v="6886205.7375499997"/>
    <n v="7196469.1106400006"/>
    <n v="2.2959426964945009"/>
    <n v="2.5144467063441445"/>
    <n v="-310263.37309000082"/>
    <n v="-4.3113277958947371"/>
    <n v="100"/>
    <n v="100"/>
    <n v="100"/>
    <n v="100"/>
    <n v="2.2959426964945009"/>
    <n v="2.387551595590967"/>
    <n v="2.5144467063441445"/>
    <n v="2.6034687513821697"/>
    <n v="0.14285515401583129"/>
    <n v="6.6062941337155484E-2"/>
    <n v="1.1142375156900768E-2"/>
    <n v="-1152551.1298199997"/>
    <n v="-72.89941318910968"/>
    <n v="3221.6074599999702"/>
    <n v="1.652779915697411"/>
    <n v="6191.9159499999987"/>
    <n v="22.741541517084141"/>
    <n v="8.8994275437292103"/>
    <n v="47.223719235652425"/>
    <n v="41.494937963604116"/>
    <n v="2.2851524418085933"/>
    <n v="15.562044830067734"/>
    <n v="6.9468895249108265"/>
    <n v="66.539665881586743"/>
    <n v="61.579130989996045"/>
    <s v="Medianas"/>
    <n v="2025"/>
    <n v="1"/>
    <d v="2026-05-08T00:00:00"/>
    <n v="1.0458677359317625"/>
    <s v="10 Total General"/>
    <n v="-4.3113277958947371"/>
    <n v="-8.5078648889992525"/>
    <n v="8.8994275437292067"/>
    <n v="4.123517537053397"/>
    <n v="6.5741301314968442E-2"/>
    <n v="5.2713528655864387E-4"/>
    <n v="25676924.05548"/>
    <n v="24120721.429110002"/>
    <n v="7.2831071314954338E-2"/>
    <n v="6.8277128909959572E-2"/>
    <n v="6.3907606937722239E-2"/>
    <n v="6.3224422390449153E-4"/>
    <x v="0"/>
    <x v="14"/>
  </r>
  <r>
    <n v="2026"/>
    <n v="3"/>
    <n v="23"/>
    <x v="28"/>
    <s v="Total General Sin Pensiones"/>
    <n v="17"/>
    <s v="4523540f1504cd17100c4835e85b7eefd49911580f8efff0599a8f283be6b9e3"/>
    <s v="776dae374cac039d62ec9a353119108ad2c4887d941bedca3f0ebe3c3de89ab1"/>
    <x v="14"/>
    <n v="6886205.7375499997"/>
    <n v="7196469.1106400006"/>
    <n v="23177393.531300001"/>
    <n v="22577070.957080003"/>
    <n v="3251922.46349"/>
    <n v="2986170.3930300013"/>
    <n v="14216671.100830002"/>
    <n v="11638220.386979999"/>
    <n v="35255452.915749952"/>
    <n v="34225193.414999902"/>
    <n v="145.54400000000001"/>
    <n v="139.161"/>
    <n v="-5560.1293100000021"/>
    <n v="10271.740979999999"/>
    <n v="2513519.8744699997"/>
    <n v="2175039.2857499998"/>
    <n v="3777475.9478699998"/>
    <n v="3532104.5470799999"/>
    <n v="428464.51818000007"/>
    <n v="1581015.6479999998"/>
    <n v="198142.14281999998"/>
    <n v="194920.53536000001"/>
    <n v="33419.252079999998"/>
    <n v="27227.33613"/>
    <s v="Total General Sin Pensiones"/>
    <s v="Totales"/>
    <s v="Total General Sin Pensiones"/>
    <x v="1"/>
    <x v="1"/>
    <n v="6886205.7375499997"/>
    <n v="7196469.1106400006"/>
    <n v="299929338.30901009"/>
    <n v="286204877.29896003"/>
    <n v="288421232.45699012"/>
    <n v="276418493.85822004"/>
    <n v="288421232.45699012"/>
    <n v="276418493.85822004"/>
    <n v="133101313.88157998"/>
    <n v="123282522.02188997"/>
    <n v="6886205.7375499997"/>
    <n v="7196469.1106400006"/>
    <n v="2.387551595590967"/>
    <n v="2.6034687513821697"/>
    <n v="-310263.37309000082"/>
    <n v="-4.3113277958947371"/>
    <n v="100"/>
    <n v="100"/>
    <n v="100"/>
    <n v="100"/>
    <n v="2.2959426964945009"/>
    <n v="2.387551595590967"/>
    <n v="2.5144467063441445"/>
    <n v="2.6034687513821697"/>
    <n v="0.14855512353581438"/>
    <n v="6.8698875298491516E-2"/>
    <n v="1.1586959737779894E-2"/>
    <n v="-1152551.1298199997"/>
    <n v="-72.89941318910968"/>
    <n v="3221.6074599999702"/>
    <n v="1.652779915697411"/>
    <n v="6191.9159499999987"/>
    <n v="22.741541517084141"/>
    <n v="8.8994275437292103"/>
    <n v="47.223719235652425"/>
    <n v="41.494937963604116"/>
    <n v="2.4431933604977258"/>
    <n v="15.562044830067734"/>
    <n v="6.9468895249108265"/>
    <n v="66.539665881586743"/>
    <n v="61.579130989996045"/>
    <s v="Medianas"/>
    <n v="2025"/>
    <n v="1"/>
    <d v="2026-05-08T00:00:00"/>
    <n v="1.0458677359317625"/>
    <s v="11 Total General Sin Pensiones"/>
    <n v="-4.3113277958947371"/>
    <n v="-8.5078648889992525"/>
    <n v="8.8994275437292067"/>
    <n v="4.123517537053397"/>
    <n v="6.5741301314968442E-2"/>
    <n v="5.7004026216089733E-4"/>
    <m/>
    <m/>
    <m/>
    <m/>
    <n v="6.3907606937722239E-2"/>
    <n v="6.7780495394234336E-4"/>
    <x v="1"/>
    <x v="14"/>
  </r>
  <r>
    <n v="2026"/>
    <n v="3"/>
    <n v="22"/>
    <x v="29"/>
    <s v="Vida Total"/>
    <n v="16"/>
    <s v="b17ef6d19c7a5b1ee83b907c595526dcb1eb06db8227d650d5dda0a9f4ce8cd9"/>
    <s v="776dae374cac039d62ec9a353119108ad2c4887d941bedca3f0ebe3c3de89ab1"/>
    <x v="14"/>
    <n v="1810989.8957499999"/>
    <n v="1773249.4410399999"/>
    <n v="6391687.84454"/>
    <n v="6183518.7380299997"/>
    <n v="964013.45995000005"/>
    <n v="1006300.1266299998"/>
    <n v="4528898.8548799986"/>
    <n v="3682118.6055400004"/>
    <n v="35255452.915749952"/>
    <n v="34225193.414999902"/>
    <n v="145.54400000000001"/>
    <n v="139.161"/>
    <n v="-4980.8441100000018"/>
    <n v="150338.837"/>
    <n v="951479.53130999999"/>
    <n v="998554.0120499999"/>
    <n v="1748931.1886099998"/>
    <n v="1561128.83173"/>
    <n v="1153421.2844800001"/>
    <n v="1109671.1431700001"/>
    <n v="657568.61127000011"/>
    <n v="663578.29787000001"/>
    <n v="0"/>
    <n v="0"/>
    <s v="Vida Total"/>
    <s v="Totales"/>
    <s v="Vida Total"/>
    <x v="2"/>
    <x v="1"/>
    <n v="9423494.2927800007"/>
    <n v="9409393.7623899989"/>
    <n v="299929338.30901009"/>
    <n v="286204877.29896003"/>
    <n v="288421232.45699012"/>
    <n v="276418493.85822004"/>
    <n v="121198789.86534001"/>
    <n v="116547964.87996998"/>
    <n v="53724409.366050005"/>
    <n v="55147073.013400003"/>
    <n v="1810989.8957499999"/>
    <n v="1773249.4410399999"/>
    <n v="1.4942310049152565"/>
    <n v="1.5214761088846365"/>
    <n v="37740.454709999962"/>
    <n v="2.1283218162395423"/>
    <n v="100"/>
    <n v="100"/>
    <n v="19.217817080204807"/>
    <n v="18.845522738434024"/>
    <n v="0.60380551831317686"/>
    <n v="0.62789756507266081"/>
    <n v="0.61957345303648437"/>
    <n v="0.64150897296674048"/>
    <n v="0.9516772285940549"/>
    <n v="0.54255377632120172"/>
    <m/>
    <n v="43750.141310000094"/>
    <n v="3.9426222425698931"/>
    <n v="-6009.686599999899"/>
    <n v="-0.90564845464208288"/>
    <n v="0"/>
    <m/>
    <n v="-4.2021923242336889"/>
    <n v="53.23129975558286"/>
    <n v="56.748932402866629"/>
    <n v="1.7943677209771018"/>
    <n v="-4.7142648441577562"/>
    <n v="12.029907658029892"/>
    <n v="54.403485826461164"/>
    <n v="63.963587870158669"/>
    <s v="Medianas"/>
    <n v="2025"/>
    <n v="1"/>
    <d v="2026-05-08T00:00:00"/>
    <n v="1.0458677359317625"/>
    <s v="12 Vida Total"/>
    <n v="2.1283218162395423"/>
    <n v="-2.35063353851955"/>
    <n v="-4.2021923242336934"/>
    <n v="-8.4035156793319139"/>
    <n v="1.8129643263452698E-2"/>
    <n v="2.2327262960500572E-4"/>
    <m/>
    <m/>
    <m/>
    <m/>
    <n v="1.7503328299463834E-2"/>
    <n v="2.3148895499067342E-4"/>
    <x v="2"/>
    <x v="14"/>
  </r>
  <r>
    <n v="2026"/>
    <n v="3"/>
    <n v="94"/>
    <x v="41"/>
    <s v="Vida Individual"/>
    <n v="7"/>
    <s v="7902699be42c8a8e46fbbb4501726517e86b22c56a189f7625a6da49081b2451"/>
    <s v="776dae374cac039d62ec9a353119108ad2c4887d941bedca3f0ebe3c3de89ab1"/>
    <x v="14"/>
    <n v="423420.58389999997"/>
    <n v="344990.13657999999"/>
    <n v="1856137.6078999999"/>
    <n v="1403129.4847799998"/>
    <n v="239197.87131999995"/>
    <n v="167370.97179000004"/>
    <n v="831353.38132999977"/>
    <n v="961991.65877999994"/>
    <n v="35255452.915749952"/>
    <n v="34225193.414999902"/>
    <n v="145.54400000000001"/>
    <n v="139.161"/>
    <n v="0"/>
    <n v="0"/>
    <n v="238864.87132000001"/>
    <n v="165316.64131000001"/>
    <n v="210254.76894000001"/>
    <n v="137108.94899999999"/>
    <n v="423420.58389999997"/>
    <n v="344990.13657999999"/>
    <n v="0"/>
    <n v="0"/>
    <n v="0"/>
    <n v="0"/>
    <s v="Vida Individual"/>
    <s v="Vida"/>
    <s v="Vida"/>
    <x v="3"/>
    <x v="1"/>
    <n v="1808477.90475"/>
    <n v="2139089.51168"/>
    <n v="299929338.30901009"/>
    <n v="286204877.29896003"/>
    <n v="288421232.45699012"/>
    <n v="276418493.85822004"/>
    <n v="85473069.007720008"/>
    <n v="77996017.203430012"/>
    <n v="38897096.515840001"/>
    <n v="40640024.39702002"/>
    <n v="656486.15161000006"/>
    <n v="762574.33009000006"/>
    <n v="0.49538479057275486"/>
    <n v="0.4423176322967789"/>
    <n v="78430.447319999977"/>
    <n v="22.734112951027143"/>
    <n v="64.498022214418654"/>
    <n v="45.240197967230792"/>
    <n v="23.413091350902221"/>
    <n v="16.127896223896276"/>
    <n v="0.14117344648150418"/>
    <n v="0.14680631529550833"/>
    <n v="0.12053957285278365"/>
    <n v="0.12480718339958526"/>
    <n v="0.49538479057275486"/>
    <m/>
    <m/>
    <n v="78430.447319999977"/>
    <n v="22.734112951027143"/>
    <n v="0"/>
    <m/>
    <n v="0"/>
    <m/>
    <n v="42.914789083091989"/>
    <n v="56.491791002888924"/>
    <n v="48.514712173861895"/>
    <n v="0.61495045323650777"/>
    <n v="44.489308170786714"/>
    <n v="53.348684001654775"/>
    <n v="113.60735003740363"/>
    <n v="120.57319563437103"/>
    <s v="Medianas"/>
    <n v="2025"/>
    <n v="1"/>
    <d v="2026-05-08T00:00:00"/>
    <n v="1.0458677359317625"/>
    <s v="13 Vida Individual"/>
    <n v="22.734112951027143"/>
    <n v="17.351466857980309"/>
    <n v="42.914789083091989"/>
    <n v="36.647096160557375"/>
    <n v="5.2648241743925876E-3"/>
    <n v="2.4540609073081218E-5"/>
    <m/>
    <m/>
    <m/>
    <m/>
    <n v="3.9717573535786267E-3"/>
    <n v="1.956448878406285E-5"/>
    <x v="3"/>
    <x v="14"/>
  </r>
  <r>
    <n v="2026"/>
    <n v="3"/>
    <n v="60"/>
    <x v="61"/>
    <s v="Vida Gpo y Col"/>
    <n v="210"/>
    <s v="d29d53701d3c859e29e1b90028eec1ca8e2f29439198b6e036c60951fb458aa1"/>
    <s v="776dae374cac039d62ec9a353119108ad2c4887d941bedca3f0ebe3c3de89ab1"/>
    <x v="14"/>
    <n v="934829.61632000003"/>
    <n v="853458.48209000006"/>
    <n v="4569511.4662800003"/>
    <n v="4115664.9367700005"/>
    <n v="767364.22418999998"/>
    <n v="460247.99021999998"/>
    <n v="3063461.6714000003"/>
    <n v="2401529.8745800001"/>
    <n v="35255452.915749952"/>
    <n v="34225193.414999902"/>
    <n v="145.54400000000001"/>
    <n v="139.161"/>
    <n v="886.81200000000001"/>
    <n v="-11302.03068"/>
    <n v="666125.68564000004"/>
    <n v="376397.53102999995"/>
    <n v="808063.85094000003"/>
    <n v="437555.35595"/>
    <n v="459669.04710000003"/>
    <n v="988061.05611"/>
    <n v="469797.85375999997"/>
    <n v="-134602.57402"/>
    <n v="5362.7154600000003"/>
    <n v="0"/>
    <s v="Vida Gpo y Col"/>
    <s v="Vida"/>
    <s v="Vida"/>
    <x v="4"/>
    <x v="1"/>
    <n v="1217825.6247"/>
    <n v="1125496.297"/>
    <n v="299929338.30901009"/>
    <n v="286204877.29896003"/>
    <n v="288421232.45699012"/>
    <n v="276418493.85822004"/>
    <n v="35725720.857619993"/>
    <n v="38551947.676540002"/>
    <n v="14827312.85021"/>
    <n v="14507048.616379999"/>
    <n v="1217825.6247"/>
    <n v="1125496.297"/>
    <n v="2.616685104957396"/>
    <n v="2.2137882351644578"/>
    <n v="81371.134229999967"/>
    <n v="9.534281507254283"/>
    <n v="76.762189705959472"/>
    <n v="75.829523772302565"/>
    <n v="76.762189705959472"/>
    <n v="75.829523772302565"/>
    <n v="0.31168328566672837"/>
    <n v="0.32411955540041715"/>
    <n v="0.29819844097153725"/>
    <n v="0.30875592663049312"/>
    <n v="1.2866613634808057"/>
    <n v="1.31501294440584"/>
    <n v="1.5010797070750159E-2"/>
    <n v="-528392.00900999992"/>
    <n v="-53.477667775945072"/>
    <n v="604400.42778000003"/>
    <n v="-449.02590621349833"/>
    <n v="5362.7154600000003"/>
    <m/>
    <n v="66.728424783169075"/>
    <n v="82.085998431539281"/>
    <n v="53.927402431213437"/>
    <n v="5.1753425043508932"/>
    <n v="76.973978500116132"/>
    <n v="84.676942003273865"/>
    <n v="82.434783447510128"/>
    <n v="86.022837090585497"/>
    <s v="Medianas"/>
    <n v="2025"/>
    <n v="1"/>
    <d v="2026-05-08T00:00:00"/>
    <n v="1.0458677359317625"/>
    <s v="14 Vida Gpo y Col"/>
    <n v="9.534281507254283"/>
    <n v="4.7305292477258654"/>
    <n v="66.728424783169061"/>
    <n v="59.416357398797551"/>
    <n v="1.2961148101542684E-2"/>
    <n v="6.8470409385058991E-4"/>
    <m/>
    <m/>
    <m/>
    <m/>
    <n v="1.1649974328666437E-2"/>
    <n v="4.9008583501525651E-4"/>
    <x v="4"/>
    <x v="14"/>
  </r>
  <r>
    <n v="2026"/>
    <n v="3"/>
    <n v="13"/>
    <x v="7"/>
    <s v="Accidentes y Enfermedades Total"/>
    <n v="13"/>
    <s v="3fdba35f04dc8c462986c992bcf875546257113072a909c162f7e470e581e278"/>
    <s v="776dae374cac039d62ec9a353119108ad2c4887d941bedca3f0ebe3c3de89ab1"/>
    <x v="14"/>
    <n v="708458.35146000003"/>
    <n v="209658.65693"/>
    <n v="1346871.3525400001"/>
    <n v="725151.34542000003"/>
    <n v="155589.31817000007"/>
    <n v="109494.26167000001"/>
    <n v="555550.80134999985"/>
    <n v="486205.08237999992"/>
    <n v="35255452.915749952"/>
    <n v="34225193.414999902"/>
    <n v="145.54400000000001"/>
    <n v="139.161"/>
    <n v="0"/>
    <n v="0"/>
    <n v="87786.786330000003"/>
    <n v="68170.216019999993"/>
    <n v="203697.20963999999"/>
    <n v="140045.45819"/>
    <n v="0"/>
    <n v="0"/>
    <n v="0"/>
    <n v="0"/>
    <n v="0"/>
    <n v="0"/>
    <s v="Accidentes y Enfermedades Total"/>
    <s v="Totales"/>
    <s v="Accidentes y Enfermedades Total"/>
    <x v="18"/>
    <x v="1"/>
    <n v="2081369.17392"/>
    <n v="380253.94800999999"/>
    <n v="299929338.30901009"/>
    <n v="286204877.29896003"/>
    <n v="288421232.45699012"/>
    <n v="276418493.85822004"/>
    <n v="62046993.437230021"/>
    <n v="55650266.202029996"/>
    <n v="35517726.305569991"/>
    <n v="30168381.219329994"/>
    <n v="708458.35146000003"/>
    <n v="209658.65693"/>
    <n v="1.1418093161543974"/>
    <n v="0.37674331362381175"/>
    <n v="498799.69453000004"/>
    <n v="237.91037385903761"/>
    <n v="100"/>
    <n v="100"/>
    <n v="34.03809186458291"/>
    <n v="55.136483927968669"/>
    <n v="0.23620842010796964"/>
    <n v="0.24563321688379744"/>
    <n v="7.3254746358147341E-2"/>
    <n v="7.5848274116397454E-2"/>
    <m/>
    <m/>
    <m/>
    <n v="0"/>
    <m/>
    <n v="0"/>
    <m/>
    <n v="0"/>
    <m/>
    <n v="42.098148155858574"/>
    <n v="21.961674648814515"/>
    <n v="52.225013397160843"/>
    <n v="0.43806103136055791"/>
    <n v="28.775866434462884"/>
    <n v="45.450778820433804"/>
    <n v="43.096705391864795"/>
    <n v="48.677205888043368"/>
    <s v="Medianas"/>
    <n v="2025"/>
    <n v="1"/>
    <d v="2026-05-08T00:00:00"/>
    <n v="1.0458677359317625"/>
    <s v="28 Accidentes y Enfermedades Total"/>
    <n v="237.91037385903761"/>
    <n v="223.09092464545105"/>
    <n v="42.098148155858567"/>
    <n v="35.86626996315502"/>
    <n v="3.8203206629017707E-3"/>
    <n v="1.3037285144569725E-4"/>
    <m/>
    <m/>
    <m/>
    <m/>
    <n v="2.0526439076867533E-3"/>
    <n v="1.4193552436024976E-5"/>
    <x v="18"/>
    <x v="14"/>
  </r>
  <r>
    <n v="2026"/>
    <n v="3"/>
    <n v="41"/>
    <x v="11"/>
    <s v="Accidentes Personales"/>
    <n v="29"/>
    <s v="35135aaa6cc23891b40cb3f378c53a17a1127210ce60e125ccf03efcfdaec458"/>
    <s v="776dae374cac039d62ec9a353119108ad2c4887d941bedca3f0ebe3c3de89ab1"/>
    <x v="14"/>
    <n v="43744.475049999994"/>
    <n v="43182.112000000001"/>
    <n v="237941.77917000002"/>
    <n v="229971.68677999999"/>
    <n v="16539.983979999994"/>
    <n v="27895.46494999999"/>
    <n v="80124.589440000025"/>
    <n v="68971.77280999998"/>
    <n v="35255452.915749952"/>
    <n v="34225193.414999902"/>
    <n v="145.54400000000001"/>
    <n v="139.161"/>
    <n v="0"/>
    <n v="0"/>
    <n v="15501.78674"/>
    <n v="32814.990829999995"/>
    <n v="33380.417249999999"/>
    <n v="36374.73661"/>
    <n v="0"/>
    <n v="0"/>
    <n v="0"/>
    <n v="0"/>
    <n v="0"/>
    <n v="0"/>
    <s v="Accidentes Personales"/>
    <s v="Accidentes y Enfermedades"/>
    <s v="Accidentes Personales"/>
    <x v="19"/>
    <x v="1"/>
    <n v="8810777.3005300015"/>
    <n v="7965231.1104300003"/>
    <n v="299929338.30901009"/>
    <n v="286204877.29896003"/>
    <n v="288421232.45699012"/>
    <n v="276418493.85822004"/>
    <n v="1868441.4574600002"/>
    <n v="1845344.210459999"/>
    <n v="356127.37222000014"/>
    <n v="376409.51678000001"/>
    <n v="2344132.6434499999"/>
    <n v="1797171.7203599999"/>
    <n v="2.3412280259220526"/>
    <n v="2.3400573050398958"/>
    <n v="562.36304999999265"/>
    <n v="1.3023055704176612"/>
    <n v="1.8661262694426133"/>
    <n v="2.4027816324279789"/>
    <n v="0.49648826156766662"/>
    <n v="0.54213256842548574"/>
    <n v="1.4584927002016423E-2"/>
    <n v="1.5166870579309117E-2"/>
    <n v="1.5087832327502026E-2"/>
    <n v="1.562200538656754E-2"/>
    <m/>
    <m/>
    <m/>
    <n v="0"/>
    <m/>
    <n v="0"/>
    <m/>
    <n v="0"/>
    <m/>
    <n v="-40.707265465385269"/>
    <n v="37.81045254536663"/>
    <n v="64.599584545563658"/>
    <n v="4.6444012087288549"/>
    <n v="-52.760045491684203"/>
    <n v="-8.2318654073135313"/>
    <n v="46.43976324172521"/>
    <n v="90.213686443515371"/>
    <s v="Medianas"/>
    <n v="2025"/>
    <n v="1"/>
    <d v="2026-05-08T00:00:00"/>
    <n v="1.0458677359317625"/>
    <s v="29 Accidentes Personales"/>
    <n v="1.3023055704176612"/>
    <n v="-3.1404238890995786"/>
    <n v="-40.707265465385262"/>
    <n v="-43.307616730531521"/>
    <n v="6.749077362262516E-4"/>
    <n v="5.4813486693628722E-4"/>
    <m/>
    <m/>
    <m/>
    <m/>
    <n v="6.5096753221357791E-4"/>
    <n v="5.4758681908705792E-4"/>
    <x v="19"/>
    <x v="14"/>
  </r>
  <r>
    <n v="2026"/>
    <n v="3"/>
    <n v="9"/>
    <x v="16"/>
    <s v="AP Individual"/>
    <n v="9"/>
    <s v="19581e27de7ced00ff1ce50b2047e7a567c76b1cbaebabe5ef03f7c3017bb5b7"/>
    <s v="776dae374cac039d62ec9a353119108ad2c4887d941bedca3f0ebe3c3de89ab1"/>
    <x v="14"/>
    <n v="7325.7523300000003"/>
    <n v="4127.9602100000002"/>
    <n v="21995.053599999999"/>
    <n v="14225.373299999999"/>
    <n v="-535.22967999999992"/>
    <n v="-6.8830700000000036"/>
    <n v="1551.5149099999996"/>
    <n v="721.55709000000024"/>
    <n v="35255452.915749952"/>
    <n v="34225193.414999902"/>
    <n v="145.54400000000001"/>
    <n v="139.161"/>
    <n v="0"/>
    <n v="0"/>
    <n v="-535.22968000000003"/>
    <n v="-6.88307"/>
    <n v="6887.5378799999999"/>
    <n v="4306.6258699999998"/>
    <n v="0"/>
    <n v="0"/>
    <n v="0"/>
    <n v="0"/>
    <n v="0"/>
    <n v="0"/>
    <s v="AP Individual"/>
    <s v="Accidentes y Enfermedades"/>
    <s v="Accidentes Personales"/>
    <x v="20"/>
    <x v="1"/>
    <n v="1238800.9948"/>
    <n v="975839.53787999996"/>
    <n v="299929338.30901009"/>
    <n v="286204877.29896003"/>
    <n v="288421232.45699012"/>
    <n v="276418493.85822004"/>
    <n v="934068.18382999999"/>
    <n v="999040.19241000025"/>
    <n v="84015.655269999988"/>
    <n v="109316.45723999999"/>
    <n v="11031.787179999999"/>
    <n v="12605.68218"/>
    <n v="0.78428453691270184"/>
    <n v="0.41319260639975425"/>
    <n v="3197.7921200000001"/>
    <n v="77.466641084701735"/>
    <n v="66.405852564679378"/>
    <n v="32.746821243433885"/>
    <n v="0.59135828601612617"/>
    <n v="0.42301629005194291"/>
    <n v="2.4424927455587728E-3"/>
    <n v="2.5399490417517818E-3"/>
    <n v="1.4423095262936665E-3"/>
    <n v="1.4933733819262123E-3"/>
    <m/>
    <m/>
    <m/>
    <n v="0"/>
    <m/>
    <n v="0"/>
    <m/>
    <n v="0"/>
    <m/>
    <n v="7676.0313348549362"/>
    <n v="-7.3061394364665873"/>
    <n v="-0.1667426440624534"/>
    <n v="-0.63705946026361326"/>
    <n v="7676.0313348549416"/>
    <n v="59.928865146579355"/>
    <n v="-7.7709870976419237"/>
    <n v="-0.15982512082016542"/>
    <s v="Medianas"/>
    <n v="2025"/>
    <n v="1"/>
    <d v="2026-05-08T00:00:00"/>
    <n v="1.0458677359317625"/>
    <s v="30 AP Individual"/>
    <n v="77.466641084701735"/>
    <n v="69.683636838263197"/>
    <n v="7676.0313348549362"/>
    <n v="7335.0045112800781"/>
    <n v="6.2387664264480279E-5"/>
    <n v="6.1510223484037116E-5"/>
    <m/>
    <m/>
    <m/>
    <m/>
    <n v="4.0266940168059246E-5"/>
    <n v="1.7072812998342224E-5"/>
    <x v="20"/>
    <x v="14"/>
  </r>
  <r>
    <n v="2026"/>
    <n v="3"/>
    <n v="10"/>
    <x v="17"/>
    <s v="AP Gpo y Col"/>
    <n v="10"/>
    <s v="4a44dc15364204a80fe80e9039455cc1608281820fe2b24f1e5233ade6af1dd5"/>
    <s v="776dae374cac039d62ec9a353119108ad2c4887d941bedca3f0ebe3c3de89ab1"/>
    <x v="14"/>
    <n v="17748.476930000001"/>
    <n v="14121.417109999999"/>
    <n v="201777.43429"/>
    <n v="167111.50083"/>
    <n v="23657.81151"/>
    <n v="25811.709650000001"/>
    <n v="108434.33122000001"/>
    <n v="80905.779939999993"/>
    <n v="35255452.915749952"/>
    <n v="34225193.414999902"/>
    <n v="145.54400000000001"/>
    <n v="139.161"/>
    <n v="0"/>
    <n v="0"/>
    <n v="23657.811510000003"/>
    <n v="25811.709649999997"/>
    <n v="45653.130850000001"/>
    <n v="29174.231789999998"/>
    <n v="0"/>
    <n v="0"/>
    <n v="0"/>
    <n v="0"/>
    <n v="0"/>
    <n v="0"/>
    <s v="AP Gpo y Col"/>
    <s v="Accidentes y Enfermedades"/>
    <s v="Accidentes Personales"/>
    <x v="21"/>
    <x v="1"/>
    <n v="1825206.99131"/>
    <n v="1657972.1827799999"/>
    <n v="299929338.30901009"/>
    <n v="286204877.29896003"/>
    <n v="288421232.45699012"/>
    <n v="276418493.85822004"/>
    <n v="934373.2736299996"/>
    <n v="846304.01804999996"/>
    <n v="272111.73791999999"/>
    <n v="267093.05953999993"/>
    <n v="268100.53565000003"/>
    <n v="223431.65661000001"/>
    <n v="1.8995060572578171"/>
    <n v="1.6685986133609141"/>
    <n v="3627.0598200000022"/>
    <n v="25.68481471616273"/>
    <n v="6.6200826070598708"/>
    <n v="6.3202400788930886"/>
    <n v="0.97240899330883257"/>
    <n v="0.85172822901780854"/>
    <n v="5.91755279095577E-3"/>
    <n v="6.1536651718755433E-3"/>
    <n v="4.9340239213496138E-3"/>
    <n v="5.10870923030321E-3"/>
    <m/>
    <m/>
    <m/>
    <n v="0"/>
    <m/>
    <n v="0"/>
    <m/>
    <n v="0"/>
    <m/>
    <n v="-8.3446550778940818"/>
    <n v="133.2948827288472"/>
    <n v="182.78413171240152"/>
    <n v="8.6941532514688227"/>
    <n v="-8.344655077894048"/>
    <n v="56.484431804810868"/>
    <n v="51.820786591244271"/>
    <n v="88.474342137939104"/>
    <s v="Medianas"/>
    <n v="2025"/>
    <n v="1"/>
    <d v="2026-05-08T00:00:00"/>
    <n v="1.0458677359317625"/>
    <s v="31 AP Gpo y Col"/>
    <n v="25.68481471616273"/>
    <n v="20.172762193672849"/>
    <n v="-8.34465507789408"/>
    <n v="-12.364305950742164"/>
    <n v="5.7232971810683604E-4"/>
    <n v="3.6081232615591371E-4"/>
    <m/>
    <m/>
    <m/>
    <m/>
    <n v="4.7303284514271365E-4"/>
    <n v="2.7842213325099651E-4"/>
    <x v="21"/>
    <x v="14"/>
  </r>
  <r>
    <n v="2026"/>
    <n v="3"/>
    <n v="13"/>
    <x v="7"/>
    <s v="Gastos Medicos"/>
    <n v="13"/>
    <s v="3fdba35f04dc8c462986c992bcf875546257113072a909c162f7e470e581e278"/>
    <s v="776dae374cac039d62ec9a353119108ad2c4887d941bedca3f0ebe3c3de89ab1"/>
    <x v="14"/>
    <n v="509532.60317000002"/>
    <n v="151218.09694999998"/>
    <n v="1062829.0397699999"/>
    <n v="592594.9945400001"/>
    <n v="131199.25140999997"/>
    <n v="92118.237330000004"/>
    <n v="438508.68675000005"/>
    <n v="367924.47290000017"/>
    <n v="35255452.915749952"/>
    <n v="34225193.414999902"/>
    <n v="145.54400000000001"/>
    <n v="139.161"/>
    <n v="0"/>
    <n v="0"/>
    <n v="66731.341379999998"/>
    <n v="50794.191679999996"/>
    <n v="159527.65250999999"/>
    <n v="89844.631139999998"/>
    <n v="0"/>
    <n v="0"/>
    <n v="0"/>
    <n v="0"/>
    <n v="0"/>
    <n v="0"/>
    <s v="Gastos Medicos"/>
    <s v="Accidentes y Enfermedades"/>
    <s v="Gastos Medicos"/>
    <x v="22"/>
    <x v="1"/>
    <n v="2081369.17392"/>
    <n v="380253.94800999999"/>
    <n v="299929338.30901009"/>
    <n v="286204877.29896003"/>
    <n v="288421232.45699012"/>
    <n v="276418493.85822004"/>
    <n v="58270019.802700005"/>
    <n v="52140391.075669996"/>
    <n v="34338123.082540013"/>
    <n v="28893520.681470007"/>
    <n v="708458.35146000003"/>
    <n v="209658.65693"/>
    <n v="0.87443355072687012"/>
    <n v="0.29002102560094167"/>
    <n v="358314.50622000004"/>
    <n v="236.95213300989772"/>
    <n v="71.921320726892233"/>
    <n v="72.125854073599299"/>
    <n v="24.480645219240888"/>
    <n v="39.767659939200215"/>
    <n v="0.16988421540977783"/>
    <n v="0.17666265372677875"/>
    <n v="5.2835611460262645E-2"/>
    <n v="5.4706215506536413E-2"/>
    <m/>
    <m/>
    <m/>
    <n v="0"/>
    <m/>
    <n v="0"/>
    <m/>
    <n v="0"/>
    <m/>
    <n v="42.424839220487897"/>
    <n v="25.748941401150489"/>
    <n v="60.917468998739452"/>
    <n v="0.38208043897632588"/>
    <n v="31.37592935901603"/>
    <n v="77.559471819097041"/>
    <n v="41.830579419964167"/>
    <n v="56.535589311786673"/>
    <s v="Medianas"/>
    <n v="2025"/>
    <n v="1"/>
    <d v="2026-05-08T00:00:00"/>
    <n v="1.0458677359317625"/>
    <s v="32 Gastos Medicos"/>
    <n v="236.95213300989772"/>
    <n v="222.1747085540481"/>
    <n v="42.424839220487897"/>
    <n v="36.178633614318123"/>
    <n v="3.0146514989038585E-3"/>
    <n v="7.6463403463680179E-5"/>
    <m/>
    <m/>
    <m/>
    <m/>
    <n v="1.6774243238336375E-3"/>
    <n v="8.4112195290622053E-6"/>
    <x v="22"/>
    <x v="14"/>
  </r>
  <r>
    <n v="2026"/>
    <n v="3"/>
    <n v="701"/>
    <x v="8"/>
    <s v="GMM. Individual"/>
    <n v="243"/>
    <s v="72440a20f54075ac43f51a2cf0dbb2a14366b38a5c01b110ae174abc1cb44238"/>
    <s v="776dae374cac039d62ec9a353119108ad2c4887d941bedca3f0ebe3c3de89ab1"/>
    <x v="14"/>
    <n v="108245.66751"/>
    <n v="114404.86182999999"/>
    <n v="404349.72665000003"/>
    <n v="404261.20915999997"/>
    <n v="55994.753449999997"/>
    <n v="75930.034669999994"/>
    <n v="255924.82152000006"/>
    <n v="287787.40085999999"/>
    <n v="35255452.915749952"/>
    <n v="34225193.414999902"/>
    <n v="145.54400000000001"/>
    <n v="139.161"/>
    <n v="0"/>
    <n v="0"/>
    <n v="40824.17254"/>
    <n v="46015.397859999997"/>
    <n v="54393.7183"/>
    <n v="97821.80257"/>
    <n v="0"/>
    <n v="0"/>
    <n v="0"/>
    <n v="0"/>
    <n v="0"/>
    <n v="0"/>
    <s v="GMM. Individual"/>
    <s v="Accidentes y Enfermedades"/>
    <s v="Gastos Medicos"/>
    <x v="23"/>
    <x v="1"/>
    <n v="1409908.9307800001"/>
    <n v="964070.11442999996"/>
    <n v="299929338.30901009"/>
    <n v="286204877.29896003"/>
    <n v="288421232.45699012"/>
    <n v="276418493.85822004"/>
    <n v="24720621.761749998"/>
    <n v="21907998.164389998"/>
    <n v="16007111.755169999"/>
    <n v="14079798.808590002"/>
    <n v="1409908.9307800001"/>
    <n v="964070.11442999996"/>
    <n v="0.4378759909570219"/>
    <n v="0.52220591298002539"/>
    <n v="-6159.1943199999951"/>
    <n v="-5.3836823203827215"/>
    <n v="7.6774935704617144"/>
    <n v="11.866861146052754"/>
    <n v="7.6774935704617144"/>
    <n v="11.866861146052754"/>
    <n v="3.6090389863254073E-2"/>
    <n v="3.7530408766331645E-2"/>
    <n v="3.9973065067824297E-2"/>
    <n v="4.1388280586131941E-2"/>
    <m/>
    <m/>
    <m/>
    <n v="0"/>
    <m/>
    <n v="0"/>
    <m/>
    <n v="0"/>
    <m/>
    <n v="-26.254803262820637"/>
    <n v="51.729325282073823"/>
    <n v="66.36958731948674"/>
    <n v="0.34981172310435538"/>
    <n v="-11.28149611091942"/>
    <n v="-44.395097134837023"/>
    <n v="75.053101379906948"/>
    <n v="47.040022419411031"/>
    <s v="Medianas"/>
    <n v="2025"/>
    <n v="1"/>
    <d v="2026-05-08T00:00:00"/>
    <n v="1.0458677359317625"/>
    <s v="33 GMM. Individual"/>
    <n v="-5.3836823203827215"/>
    <n v="-9.5331900688917557"/>
    <n v="-26.254803262820637"/>
    <n v="-29.488983928278611"/>
    <n v="1.1469140039592615E-3"/>
    <n v="1.9173538345659393E-5"/>
    <m/>
    <m/>
    <m/>
    <m/>
    <n v="1.1443187871571009E-3"/>
    <n v="2.7269901555130188E-5"/>
    <x v="23"/>
    <x v="14"/>
  </r>
  <r>
    <n v="2026"/>
    <n v="3"/>
    <n v="10"/>
    <x v="17"/>
    <s v="GMM. Gpo y Col"/>
    <n v="10"/>
    <s v="4a44dc15364204a80fe80e9039455cc1608281820fe2b24f1e5233ade6af1dd5"/>
    <s v="776dae374cac039d62ec9a353119108ad2c4887d941bedca3f0ebe3c3de89ab1"/>
    <x v="14"/>
    <n v="196628.45976"/>
    <n v="157154.60365"/>
    <n v="825761.80343999993"/>
    <n v="656403.47334999999"/>
    <n v="127743.30151999999"/>
    <n v="91639.764790000001"/>
    <n v="706929.37448"/>
    <n v="380874.55054000003"/>
    <n v="35255452.915749952"/>
    <n v="34225193.414999902"/>
    <n v="145.54400000000001"/>
    <n v="139.161"/>
    <n v="0"/>
    <n v="0"/>
    <n v="118995.30348999999"/>
    <n v="79429.814830000003"/>
    <n v="204582.96184999999"/>
    <n v="153269.56615"/>
    <n v="0"/>
    <n v="0"/>
    <n v="0"/>
    <n v="0"/>
    <n v="0"/>
    <n v="0"/>
    <s v="GMM. Gpo y Col"/>
    <s v="Accidentes y Enfermedades"/>
    <s v="Gastos Medicos"/>
    <x v="24"/>
    <x v="1"/>
    <n v="1825206.99131"/>
    <n v="1657972.1827799999"/>
    <n v="299929338.30901009"/>
    <n v="286204877.29896003"/>
    <n v="288421232.45699012"/>
    <n v="276418493.85822004"/>
    <n v="33549398.04095"/>
    <n v="30232392.911280002"/>
    <n v="18331408.022360004"/>
    <n v="14814107.762880005"/>
    <n v="268100.53565000003"/>
    <n v="223431.65661000001"/>
    <n v="0.58608640166955495"/>
    <n v="0.51982191456424243"/>
    <n v="39473.856109999993"/>
    <n v="25.117849043679598"/>
    <n v="73.341315519300025"/>
    <n v="70.336766971348823"/>
    <n v="10.772940312861419"/>
    <n v="9.4787237857327309"/>
    <n v="6.5558261445373633E-2"/>
    <n v="6.817405850636242E-2"/>
    <n v="5.4909827230456856E-2"/>
    <n v="5.6853867285235768E-2"/>
    <m/>
    <m/>
    <m/>
    <n v="0"/>
    <m/>
    <n v="0"/>
    <m/>
    <n v="0"/>
    <m/>
    <n v="39.397238538023529"/>
    <n v="64.966842376693805"/>
    <n v="58.311855116946809"/>
    <n v="0.69685482623147776"/>
    <n v="49.811885807212562"/>
    <n v="33.479181150536583"/>
    <n v="58.164816079477447"/>
    <n v="51.823605184779211"/>
    <s v="Medianas"/>
    <n v="2025"/>
    <n v="1"/>
    <d v="2026-05-08T00:00:00"/>
    <n v="1.0458677359317625"/>
    <s v="34 GMM. Gpo y Col"/>
    <n v="25.117849043679598"/>
    <n v="19.630661454731875"/>
    <n v="39.397238538023522"/>
    <n v="33.283811852016512"/>
    <n v="2.3422243515444975E-3"/>
    <n v="3.4349727022196696E-5"/>
    <m/>
    <m/>
    <m/>
    <m/>
    <n v="1.8580432885716067E-3"/>
    <n v="2.7021482286123453E-5"/>
    <x v="24"/>
    <x v="14"/>
  </r>
  <r>
    <n v="2026"/>
    <n v="3"/>
    <n v="3"/>
    <x v="19"/>
    <s v="Daños"/>
    <n v="3"/>
    <s v="4e07408562bedb8b60ce05c1decfe3ad16b72230967de01f640b7e4729b49fce"/>
    <s v="776dae374cac039d62ec9a353119108ad2c4887d941bedca3f0ebe3c3de89ab1"/>
    <x v="14"/>
    <n v="1974599.41029"/>
    <n v="2040508.56489"/>
    <n v="7789784.6105199987"/>
    <n v="7072190.890540001"/>
    <n v="386688.99116999988"/>
    <n v="345231.51238999999"/>
    <n v="549799.43631000025"/>
    <n v="2910830.5081700003"/>
    <n v="35255452.915749952"/>
    <n v="34225193.414999902"/>
    <n v="145.54400000000001"/>
    <n v="139.161"/>
    <n v="5706.38346"/>
    <n v="10527.729380000001"/>
    <n v="167512.46143"/>
    <n v="63200.844799999999"/>
    <n v="223041.04892"/>
    <n v="223680.04019999999"/>
    <n v="0"/>
    <n v="0"/>
    <n v="0"/>
    <n v="0"/>
    <n v="0"/>
    <n v="0"/>
    <s v="Daños"/>
    <s v="Totales"/>
    <s v="Daños Total"/>
    <x v="28"/>
    <x v="1"/>
    <n v="7955018.5177499996"/>
    <n v="7215896.8496199995"/>
    <n v="299929338.30901009"/>
    <n v="286204877.29896003"/>
    <n v="288421232.45699012"/>
    <n v="276418493.85822004"/>
    <n v="105175449.15441999"/>
    <n v="104220262.77622002"/>
    <n v="43859178.209959999"/>
    <n v="37967067.789159983"/>
    <n v="1974599.41029"/>
    <n v="2040508.56489"/>
    <n v="1.8774337796179665"/>
    <n v="1.9578808482486225"/>
    <n v="-65909.154600000009"/>
    <n v="-3.2300356751285175"/>
    <n v="100"/>
    <n v="100"/>
    <n v="24.822059255853201"/>
    <n v="28.27796194172948"/>
    <n v="0.65835487165834283"/>
    <n v="0.68462345627916132"/>
    <n v="0.71295380573076439"/>
    <n v="0.73819538497905757"/>
    <m/>
    <m/>
    <m/>
    <n v="0"/>
    <m/>
    <n v="0"/>
    <m/>
    <n v="0"/>
    <m/>
    <n v="12.008602138603841"/>
    <n v="19.583161483533953"/>
    <n v="16.918895530762487"/>
    <n v="0.88166036609000231"/>
    <n v="165.0478201044553"/>
    <n v="-0.28567201589764224"/>
    <n v="75.103870897810879"/>
    <n v="28.255022103666448"/>
    <s v="Medianas"/>
    <n v="2025"/>
    <n v="1"/>
    <d v="2026-05-08T00:00:00"/>
    <n v="1.0458677359317625"/>
    <s v="38 Daños Total"/>
    <n v="-3.2300356751285175"/>
    <n v="-7.4739940814225232"/>
    <n v="12.008602138603832"/>
    <n v="7.0963356937437938"/>
    <n v="2.209526177166201E-2"/>
    <n v="3.5247575968506034E-4"/>
    <m/>
    <m/>
    <m/>
    <m/>
    <n v="2.0018841083521362E-2"/>
    <n v="3.8332974159387454E-4"/>
    <x v="28"/>
    <x v="14"/>
  </r>
  <r>
    <n v="2026"/>
    <n v="3"/>
    <n v="94"/>
    <x v="41"/>
    <s v="Automoviles"/>
    <n v="7"/>
    <s v="7902699be42c8a8e46fbbb4501726517e86b22c56a189f7625a6da49081b2451"/>
    <s v="776dae374cac039d62ec9a353119108ad2c4887d941bedca3f0ebe3c3de89ab1"/>
    <x v="14"/>
    <n v="643355.99338999996"/>
    <n v="671098.03969000001"/>
    <n v="2460154.2546600001"/>
    <n v="2429018.4663900002"/>
    <n v="427664.88589000003"/>
    <n v="451410.13458999986"/>
    <n v="1789029.9750299994"/>
    <n v="1850401.9049000007"/>
    <n v="35255452.915749952"/>
    <n v="34225193.414999902"/>
    <n v="145.54400000000001"/>
    <n v="139.161"/>
    <n v="-1021.1566300000001"/>
    <n v="372.72593000000006"/>
    <n v="427752.27148"/>
    <n v="451420.92458999995"/>
    <n v="579394.12549000001"/>
    <n v="602681.90692999994"/>
    <n v="0"/>
    <n v="0"/>
    <n v="0"/>
    <n v="0"/>
    <n v="0"/>
    <n v="0"/>
    <s v="Automoviles"/>
    <s v="Totales"/>
    <s v="Automoviles Total"/>
    <x v="29"/>
    <x v="1"/>
    <n v="1808477.90475"/>
    <n v="2139089.51168"/>
    <n v="299929338.30901009"/>
    <n v="286204877.29896003"/>
    <n v="288421232.45699012"/>
    <n v="276418493.85822004"/>
    <n v="60758952.16269999"/>
    <n v="56224792.599020004"/>
    <n v="32544347.684180006"/>
    <n v="28276347.340569999"/>
    <n v="643355.99338999996"/>
    <n v="671098.03969000001"/>
    <n v="1.0588661760776006"/>
    <n v="1.1935980706520155"/>
    <n v="-27742.046300000045"/>
    <n v="-4.1338291366213697"/>
    <n v="100"/>
    <n v="100"/>
    <n v="35.57444587518674"/>
    <n v="31.373069524469425"/>
    <n v="0.21450252149963589"/>
    <n v="0.22306124549479495"/>
    <n v="0.23448169228401844"/>
    <n v="0.2427833356310154"/>
    <m/>
    <m/>
    <m/>
    <n v="0"/>
    <m/>
    <n v="0"/>
    <m/>
    <n v="0"/>
    <m/>
    <n v="-5.2602382801101299"/>
    <n v="66.474065724720958"/>
    <n v="67.264409652950192"/>
    <n v="1.3140988107679612"/>
    <n v="-5.2431448833473615"/>
    <n v="-3.8640253128927493"/>
    <n v="73.827512682881476"/>
    <n v="74.902020352575704"/>
    <s v="Medianas"/>
    <n v="2025"/>
    <n v="1"/>
    <d v="2026-05-08T00:00:00"/>
    <n v="1.0458677359317625"/>
    <s v="39 Automoviles Total"/>
    <n v="-4.1338291366213697"/>
    <n v="-8.3381506381669208"/>
    <n v="-5.2602382801101282"/>
    <n v="-9.4151598093937672"/>
    <n v="6.9780815482332259E-3"/>
    <n v="1.1211975788412002E-4"/>
    <m/>
    <m/>
    <m/>
    <m/>
    <n v="6.8756818672194124E-3"/>
    <n v="1.4246763542642138E-4"/>
    <x v="29"/>
    <x v="14"/>
  </r>
  <r>
    <n v="2026"/>
    <n v="3"/>
    <n v="8"/>
    <x v="40"/>
    <s v="Automoviles Residentes"/>
    <n v="8"/>
    <s v="2c624232cdd221771294dfbb310aca000a0df6ac8b66b696d90ef06fdefb64a3"/>
    <s v="776dae374cac039d62ec9a353119108ad2c4887d941bedca3f0ebe3c3de89ab1"/>
    <x v="14"/>
    <n v="367635.09307999996"/>
    <n v="323564.7573"/>
    <n v="919632.55460999999"/>
    <n v="861681.30140999984"/>
    <n v="150799.51348999995"/>
    <n v="120126.4305"/>
    <n v="614510.55077999993"/>
    <n v="504286.17991000018"/>
    <n v="35255452.915749952"/>
    <n v="34225193.414999902"/>
    <n v="145.54400000000001"/>
    <n v="139.161"/>
    <n v="0"/>
    <n v="0"/>
    <n v="150799.51349000001"/>
    <n v="120126.4305"/>
    <n v="298396.84237000003"/>
    <n v="239729.53328"/>
    <n v="0"/>
    <n v="0"/>
    <n v="0"/>
    <n v="0"/>
    <n v="0"/>
    <n v="0"/>
    <s v="Automoviles Residentes"/>
    <s v="Automóviles"/>
    <s v="Automóviles"/>
    <x v="30"/>
    <x v="1"/>
    <n v="1281917.5166500001"/>
    <n v="1201622.1432"/>
    <n v="299929338.30901009"/>
    <n v="286204877.29896003"/>
    <n v="288421232.45699012"/>
    <n v="276418493.85822004"/>
    <n v="37930526.874799997"/>
    <n v="33933542.557379998"/>
    <n v="20392182.848360002"/>
    <n v="17354647.463510003"/>
    <n v="855396.77020999999"/>
    <n v="752192.06028999994"/>
    <n v="0.96923276149967386"/>
    <n v="0.95352483977429547"/>
    <n v="44070.335779999965"/>
    <n v="13.620252139864286"/>
    <n v="42.978312039890625"/>
    <n v="43.016242045316581"/>
    <n v="28.678529492344456"/>
    <n v="26.927329787575772"/>
    <n v="0.12257390195727844"/>
    <n v="0.1274646425813406"/>
    <n v="0.11305354414418839"/>
    <n v="0.11705611762213063"/>
    <m/>
    <m/>
    <m/>
    <n v="0"/>
    <m/>
    <n v="0"/>
    <m/>
    <n v="0"/>
    <m/>
    <n v="25.534000188243301"/>
    <n v="41.01880270096656"/>
    <n v="37.125931607137986"/>
    <n v="0.73949667189320878"/>
    <n v="25.534000188243343"/>
    <n v="24.472291038700522"/>
    <n v="50.536564761303573"/>
    <n v="50.109149613908599"/>
    <s v="Medianas"/>
    <n v="2025"/>
    <n v="1"/>
    <d v="2026-05-08T00:00:00"/>
    <n v="1.0458677359317625"/>
    <s v="41 Automoviles Residentes"/>
    <n v="13.620252139864286"/>
    <n v="8.6373049252161174"/>
    <n v="25.534000188243294"/>
    <n v="20.028561810834699"/>
    <n v="2.6084831665831899E-3"/>
    <n v="9.3941214596428356E-5"/>
    <m/>
    <m/>
    <m/>
    <m/>
    <n v="2.4391113453459878E-3"/>
    <n v="9.0920962006659585E-5"/>
    <x v="30"/>
    <x v="14"/>
  </r>
  <r>
    <n v="2026"/>
    <n v="3"/>
    <n v="10"/>
    <x v="17"/>
    <s v="Camiones"/>
    <n v="10"/>
    <s v="4a44dc15364204a80fe80e9039455cc1608281820fe2b24f1e5233ade6af1dd5"/>
    <s v="776dae374cac039d62ec9a353119108ad2c4887d941bedca3f0ebe3c3de89ab1"/>
    <x v="14"/>
    <n v="218564.26896000002"/>
    <n v="217276.38458000001"/>
    <n v="992987.75274999999"/>
    <n v="862256.6386699999"/>
    <n v="153536.00171000001"/>
    <n v="143751.41306999995"/>
    <n v="654005.33248000022"/>
    <n v="585892.08241000003"/>
    <n v="35255452.915749952"/>
    <n v="34225193.414999902"/>
    <n v="145.54400000000001"/>
    <n v="139.161"/>
    <n v="0"/>
    <n v="0"/>
    <n v="149523.29221000001"/>
    <n v="142708.57454"/>
    <n v="228943.13969000001"/>
    <n v="184260.87581"/>
    <n v="0"/>
    <n v="0"/>
    <n v="0"/>
    <n v="0"/>
    <n v="0"/>
    <n v="0"/>
    <s v="Camiones"/>
    <s v="Automóviles"/>
    <s v="Automóviles"/>
    <x v="31"/>
    <x v="1"/>
    <n v="1825206.99131"/>
    <n v="1657972.1827799999"/>
    <n v="299929338.30901009"/>
    <n v="286204877.29896003"/>
    <n v="288421232.45699012"/>
    <n v="276418493.85822004"/>
    <n v="20449043.115749996"/>
    <n v="19016630.142860003"/>
    <n v="11014921.149049997"/>
    <n v="9861427.71428"/>
    <n v="469749.16473000002"/>
    <n v="407840.40747999999"/>
    <n v="1.0688239431196673"/>
    <n v="1.1425598696916275"/>
    <n v="1287.8843800000031"/>
    <n v="0.59274015558088422"/>
    <n v="46.527867502569215"/>
    <n v="53.274854721366715"/>
    <n v="11.974766149845316"/>
    <n v="13.104947527870008"/>
    <n v="7.2871920497093359E-2"/>
    <n v="7.5779535056453476E-2"/>
    <n v="7.5916380821505133E-2"/>
    <n v="7.8604141693733753E-2"/>
    <m/>
    <m/>
    <m/>
    <n v="0"/>
    <m/>
    <n v="0"/>
    <m/>
    <n v="0"/>
    <m/>
    <n v="6.8066034489938865"/>
    <n v="70.24753059618314"/>
    <n v="66.160624564825383"/>
    <n v="1.3938910649691034"/>
    <n v="4.7752685442807197"/>
    <n v="24.249458103126553"/>
    <n v="65.310230484504459"/>
    <n v="77.449200169412791"/>
    <s v="Medianas"/>
    <n v="2025"/>
    <n v="1"/>
    <d v="2026-05-08T00:00:00"/>
    <n v="1.0458677359317625"/>
    <s v="42 Camiones"/>
    <n v="0.59274015558088422"/>
    <n v="-3.8188704942093747"/>
    <n v="6.806603448993882"/>
    <n v="2.1224766569933262"/>
    <n v="2.8165508329248963E-3"/>
    <n v="1.1423846213858737E-4"/>
    <m/>
    <m/>
    <m/>
    <m/>
    <n v="2.4407399192003468E-3"/>
    <n v="1.3054430558297487E-4"/>
    <x v="31"/>
    <x v="14"/>
  </r>
  <r>
    <n v="2026"/>
    <n v="3"/>
    <n v="10"/>
    <x v="17"/>
    <s v="Automoviles Turistas"/>
    <n v="10"/>
    <s v="4a44dc15364204a80fe80e9039455cc1608281820fe2b24f1e5233ade6af1dd5"/>
    <s v="776dae374cac039d62ec9a353119108ad2c4887d941bedca3f0ebe3c3de89ab1"/>
    <x v="14"/>
    <n v="213.94282999999999"/>
    <n v="203.64501000000001"/>
    <n v="836.01984999999991"/>
    <n v="803.23217"/>
    <n v="13.159999999999998"/>
    <n v="132.25877999999997"/>
    <n v="108.87087999999997"/>
    <n v="633.06130000000007"/>
    <n v="35255452.915749952"/>
    <n v="34225193.414999902"/>
    <n v="145.54400000000001"/>
    <n v="139.161"/>
    <n v="0"/>
    <n v="0"/>
    <n v="13.16"/>
    <n v="132.25878"/>
    <n v="154.59601000000001"/>
    <n v="220.46806000000001"/>
    <n v="0"/>
    <n v="0"/>
    <n v="0"/>
    <n v="0"/>
    <n v="0"/>
    <n v="0"/>
    <s v="Automoviles Turistas"/>
    <s v="Automóviles"/>
    <s v="Automóviles"/>
    <x v="32"/>
    <x v="1"/>
    <n v="1825206.99131"/>
    <n v="1657972.1827799999"/>
    <n v="299929338.30901009"/>
    <n v="286204877.29896003"/>
    <n v="288421232.45699012"/>
    <n v="276418493.85822004"/>
    <n v="664166.66367999988"/>
    <n v="632124.19282999996"/>
    <n v="297526.76684"/>
    <n v="352424.85213000001"/>
    <n v="469749.16473000002"/>
    <n v="407840.40747999999"/>
    <n v="3.2212220471077288E-2"/>
    <n v="3.2215981022382288E-2"/>
    <n v="10.297819999999973"/>
    <n v="5.0567504698494581"/>
    <n v="4.5544057565907313E-2"/>
    <n v="4.9932524160197771E-2"/>
    <n v="1.1721565335800488E-2"/>
    <n v="1.228277603901284E-2"/>
    <n v="7.1331077915285428E-5"/>
    <n v="7.4177212328465972E-5"/>
    <n v="7.1153577787313262E-5"/>
    <n v="7.3672715293953228E-5"/>
    <m/>
    <m/>
    <m/>
    <n v="0"/>
    <m/>
    <n v="0"/>
    <m/>
    <n v="0"/>
    <m/>
    <n v="-90.049809925662402"/>
    <n v="6.1511759940728084"/>
    <n v="64.945750450747582"/>
    <n v="4.4231314512542695E-3"/>
    <n v="-90.049809925662402"/>
    <n v="-29.878273524065115"/>
    <n v="8.5125094755032809"/>
    <n v="59.989995829781421"/>
    <s v="Medianas"/>
    <n v="2025"/>
    <n v="1"/>
    <d v="2026-05-08T00:00:00"/>
    <n v="1.0458677359317625"/>
    <s v="43 Automoviles Turistas"/>
    <n v="5.0567504698494581"/>
    <n v="0.44936549864453329"/>
    <n v="-90.049809925662402"/>
    <n v="-90.48618698857463"/>
    <n v="2.3713206918596074E-6"/>
    <n v="1.0376271476772909E-7"/>
    <m/>
    <m/>
    <m/>
    <m/>
    <n v="2.2736627748426396E-6"/>
    <n v="1.037869433234496E-7"/>
    <x v="32"/>
    <x v="14"/>
  </r>
  <r>
    <n v="2026"/>
    <n v="3"/>
    <n v="125"/>
    <x v="67"/>
    <s v="Otros Automoviles y Obligatorios"/>
    <n v="238"/>
    <s v="8ae4c23b80d1e7c8ff79e515fe791ebd68190bae842dda7af193db125f700452"/>
    <s v="776dae374cac039d62ec9a353119108ad2c4887d941bedca3f0ebe3c3de89ab1"/>
    <x v="14"/>
    <n v="887.48095000000001"/>
    <n v="351.98397"/>
    <n v="2535.7682"/>
    <n v="1636.7398799999999"/>
    <n v="153.36162999999999"/>
    <n v="113.04706000000002"/>
    <n v="273.80225999999999"/>
    <n v="408.88852999999995"/>
    <n v="35255452.915749952"/>
    <n v="34225193.414999902"/>
    <n v="145.54400000000001"/>
    <n v="139.161"/>
    <n v="0"/>
    <n v="0"/>
    <n v="153.36162999999999"/>
    <n v="113.04706"/>
    <n v="696.43220999999994"/>
    <n v="434.68018000000001"/>
    <n v="0"/>
    <n v="0"/>
    <n v="0"/>
    <n v="0"/>
    <n v="0"/>
    <n v="0"/>
    <s v="Otros Automoviles y Obligatorios"/>
    <s v="Automóviles"/>
    <s v="Automóviles"/>
    <x v="33"/>
    <x v="1"/>
    <n v="36504.098509999996"/>
    <n v="35920.34201"/>
    <n v="299929338.30901009"/>
    <n v="286204877.29896003"/>
    <n v="288421232.45699012"/>
    <n v="276418493.85822004"/>
    <n v="1715215.5084700002"/>
    <n v="2642495.7059500003"/>
    <n v="839716.91993000079"/>
    <n v="707847.31065"/>
    <n v="887.48095000000001"/>
    <n v="351.98397"/>
    <n v="5.1741658445686935E-2"/>
    <n v="1.3320134038721499E-2"/>
    <n v="535.49698000000001"/>
    <n v="152.13675213675214"/>
    <n v="100"/>
    <n v="100"/>
    <n v="2.431181665140647"/>
    <n v="0.97990149955145145"/>
    <n v="2.9589667853221129E-4"/>
    <n v="3.0770305724019218E-4"/>
    <n v="1.2298321863758084E-4"/>
    <n v="1.2733734457743586E-4"/>
    <m/>
    <m/>
    <m/>
    <n v="0"/>
    <m/>
    <n v="0"/>
    <m/>
    <n v="0"/>
    <m/>
    <n v="35.661758917038597"/>
    <n v="17.280554585425183"/>
    <n v="32.117104651101016"/>
    <n v="1.8263491702987751E-2"/>
    <n v="35.661758917038625"/>
    <n v="60.217153218258069"/>
    <n v="22.021042076729909"/>
    <n v="26.006950673481359"/>
    <s v="Medianas"/>
    <n v="2025"/>
    <n v="1"/>
    <d v="2026-05-08T00:00:00"/>
    <n v="1.0458677359317625"/>
    <s v="44 Otros Automoviles y Obligatorios"/>
    <n v="152.13675213675214"/>
    <n v="141.07900404072009"/>
    <n v="35.661758917038597"/>
    <n v="29.712155998557186"/>
    <n v="7.1925560169648985E-6"/>
    <n v="2.677199218710126E-7"/>
    <m/>
    <m/>
    <m/>
    <m/>
    <n v="4.6330247669940912E-6"/>
    <n v="1.7742597080950713E-8"/>
    <x v="33"/>
    <x v="14"/>
  </r>
  <r>
    <n v="2026"/>
    <n v="3"/>
    <n v="76"/>
    <x v="15"/>
    <s v="Daños Sin Autos"/>
    <n v="48"/>
    <s v="98010bd9270f9b100b6214a21754fd33bdc8d41b2bc9f9dd16ff54d3c34ffd71"/>
    <s v="776dae374cac039d62ec9a353119108ad2c4887d941bedca3f0ebe3c3de89ab1"/>
    <x v="14"/>
    <n v="1197482.4843300001"/>
    <n v="1270133.73486"/>
    <n v="2630445.1152299996"/>
    <n v="2604890.48643"/>
    <n v="33291.98189000001"/>
    <n v="495858.72625000007"/>
    <n v="1495792.7194400004"/>
    <n v="1887019.9246600003"/>
    <n v="35255452.915749952"/>
    <n v="34225193.414999902"/>
    <n v="145.54400000000001"/>
    <n v="139.161"/>
    <n v="0"/>
    <n v="0"/>
    <n v="3031.6470399999998"/>
    <n v="7105.4427299999998"/>
    <n v="-27666.909420000004"/>
    <n v="-29304.187239999999"/>
    <n v="0"/>
    <n v="0"/>
    <n v="0"/>
    <n v="0"/>
    <n v="0"/>
    <n v="0"/>
    <s v="Daños Sin Autos"/>
    <s v="Totales"/>
    <s v="Daños Sin Autos Total"/>
    <x v="34"/>
    <x v="1"/>
    <n v="1197482.4843299999"/>
    <n v="1270133.73486"/>
    <n v="299929338.30901009"/>
    <n v="286204877.29896003"/>
    <n v="288421232.45699012"/>
    <n v="276418493.85822004"/>
    <n v="44416496.991719998"/>
    <n v="47995470.177200004"/>
    <n v="11314830.52578"/>
    <n v="9690720.4485899974"/>
    <n v="1197482.4843299999"/>
    <n v="1270133.73486"/>
    <n v="2.6960309016562731"/>
    <n v="2.6463616882398422"/>
    <n v="-72651.250529999845"/>
    <n v="-5.7199685777976628"/>
    <n v="100.00000000000003"/>
    <n v="100"/>
    <n v="100.00000000000003"/>
    <n v="100"/>
    <n v="0.39925486819040767"/>
    <n v="0.41518527402748362"/>
    <n v="0.44378479739646814"/>
    <n v="0.45949665564398673"/>
    <m/>
    <m/>
    <m/>
    <n v="0"/>
    <m/>
    <n v="0"/>
    <m/>
    <n v="0"/>
    <m/>
    <n v="-93.285994552969711"/>
    <n v="2.7801644137306196"/>
    <n v="39.039883174558462"/>
    <n v="0.29423314661361216"/>
    <n v="-57.33345330896784"/>
    <n v="-5.5871804482777954"/>
    <n v="-10.95766424061976"/>
    <n v="-24.247192634304231"/>
    <s v="Medianas"/>
    <n v="2025"/>
    <n v="1"/>
    <d v="2026-05-08T00:00:00"/>
    <n v="1.0458677359317625"/>
    <s v="46 Daños Sin Autos Total"/>
    <n v="-5.7199685777976628"/>
    <n v="-9.8547281045931179"/>
    <n v="-93.285994552969726"/>
    <n v="-93.580445006223684"/>
    <n v="7.4611014685188734E-3"/>
    <n v="7.268582622685537E-4"/>
    <m/>
    <m/>
    <m/>
    <m/>
    <n v="7.373512606619859E-3"/>
    <n v="7.0032301849836266E-4"/>
    <x v="34"/>
    <x v="14"/>
  </r>
  <r>
    <n v="2026"/>
    <n v="3"/>
    <n v="27"/>
    <x v="34"/>
    <s v="Responsabilidad Civil y Riesgos Profesionales"/>
    <n v="21"/>
    <s v="6f4b6612125fb3a0daecd2799dfd6c9c299424fd920f9b308110a2c1fbd8f443"/>
    <s v="776dae374cac039d62ec9a353119108ad2c4887d941bedca3f0ebe3c3de89ab1"/>
    <x v="14"/>
    <n v="112482.2028"/>
    <n v="104964.77392000001"/>
    <n v="457886.74579000007"/>
    <n v="415635.92477999994"/>
    <n v="28703.442770000001"/>
    <n v="31150.624739999996"/>
    <n v="145067.54261000003"/>
    <n v="47200.209240000004"/>
    <n v="35255452.915749952"/>
    <n v="34225193.414999902"/>
    <n v="145.54400000000001"/>
    <n v="139.161"/>
    <n v="0"/>
    <n v="0"/>
    <n v="28703.442769999998"/>
    <n v="29976.232929999998"/>
    <n v="107310.10915999999"/>
    <n v="108964.38902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137685.76327"/>
    <n v="3901951.9240700002"/>
    <n v="299929338.30901009"/>
    <n v="286204877.29896003"/>
    <n v="288421232.45699012"/>
    <n v="276418493.85822004"/>
    <n v="6482889.0618800009"/>
    <n v="6624791.841479999"/>
    <n v="3138672.4045500001"/>
    <n v="1702809.9258199998"/>
    <n v="112482.2028"/>
    <n v="104964.77392000001"/>
    <n v="1.735062897519039"/>
    <n v="1.5844237287997647"/>
    <n v="7517.4288799999922"/>
    <n v="7.1618587829565428"/>
    <n v="100"/>
    <n v="100"/>
    <n v="2.7184810359089635"/>
    <n v="2.6900581032919195"/>
    <n v="3.7502900994671039E-2"/>
    <n v="3.8999279575151785E-2"/>
    <n v="3.667469782856192E-2"/>
    <n v="3.7973137200377885E-2"/>
    <m/>
    <m/>
    <m/>
    <n v="0"/>
    <m/>
    <n v="0"/>
    <m/>
    <n v="0"/>
    <m/>
    <n v="-7.8559643359499276"/>
    <n v="25.518208263609861"/>
    <n v="29.677217962420201"/>
    <n v="0.91450903663567551"/>
    <n v="-4.2459976974831948"/>
    <n v="-1.5181839451202439"/>
    <n v="26.748125591041006"/>
    <n v="27.510118855893346"/>
    <s v="Medianas"/>
    <n v="2025"/>
    <n v="1"/>
    <d v="2026-05-08T00:00:00"/>
    <n v="1.0458677359317625"/>
    <s v="46 Responsabilidad Civil y Riesgos Profesionales"/>
    <n v="7.1618587829565428"/>
    <n v="2.4621518585102367"/>
    <n v="-7.8559643359499258"/>
    <n v="-11.897047304973951"/>
    <n v="1.298768581655193E-3"/>
    <n v="3.0104432583471634E-4"/>
    <m/>
    <m/>
    <m/>
    <m/>
    <n v="1.1765165357602411E-3"/>
    <n v="2.5103985523837501E-4"/>
    <x v="35"/>
    <x v="14"/>
  </r>
  <r>
    <n v="2026"/>
    <n v="3"/>
    <n v="79"/>
    <x v="1"/>
    <s v="RC General"/>
    <n v="51"/>
    <s v="031b4af5197ec30a926f48cf40e11a7dbc470048a21e4003b7a3c07c5dab1baa"/>
    <s v="776dae374cac039d62ec9a353119108ad2c4887d941bedca3f0ebe3c3de89ab1"/>
    <x v="14"/>
    <n v="100878.12953000001"/>
    <n v="87160.590920000002"/>
    <n v="300223.84362000006"/>
    <n v="243346.25543999998"/>
    <n v="9448.6301100000001"/>
    <n v="10349.14668"/>
    <n v="37390.075800000006"/>
    <n v="30521.983380000001"/>
    <n v="35255452.915749952"/>
    <n v="34225193.414999902"/>
    <n v="145.54400000000001"/>
    <n v="139.161"/>
    <n v="0"/>
    <n v="0"/>
    <n v="6159.3768099999998"/>
    <n v="9659.5427200000013"/>
    <n v="82823.187720000002"/>
    <n v="52765.80096"/>
    <n v="0"/>
    <n v="0"/>
    <n v="0"/>
    <n v="0"/>
    <n v="0"/>
    <n v="0"/>
    <s v="RC General"/>
    <s v="Daños Sin Autos"/>
    <s v="Responsabilidad Civil y Riesgos Profesionales"/>
    <x v="36"/>
    <x v="1"/>
    <n v="29465273.395770002"/>
    <n v="25064503.866439998"/>
    <n v="299929338.30901009"/>
    <n v="286204877.29896003"/>
    <n v="288421232.45699012"/>
    <n v="276418493.85822004"/>
    <n v="4191040.9426000006"/>
    <n v="5155326.3222199995"/>
    <n v="2776304.65221"/>
    <n v="1116237.2139900001"/>
    <n v="100878.12953000001"/>
    <n v="87160.590920000002"/>
    <n v="2.4069946085379481"/>
    <n v="1.6906900838522805"/>
    <n v="13717.538610000003"/>
    <n v="15.738234981209098"/>
    <n v="100"/>
    <n v="100"/>
    <n v="0.34236278134952569"/>
    <n v="0.34774512746970138"/>
    <n v="3.3633965286206068E-2"/>
    <n v="3.4975972008247737E-2"/>
    <n v="3.0453915301015284E-2"/>
    <n v="3.1532112668520004E-2"/>
    <m/>
    <m/>
    <m/>
    <n v="0"/>
    <m/>
    <n v="0"/>
    <m/>
    <n v="0"/>
    <m/>
    <n v="-8.7013605840592803"/>
    <n v="9.3663811512187927"/>
    <n v="11.873653644109552"/>
    <n v="0.34033117015737741"/>
    <n v="-36.235316841168242"/>
    <n v="56.963764811957482"/>
    <n v="7.4367782496164949"/>
    <n v="18.306445736174041"/>
    <s v="Medianas"/>
    <n v="2025"/>
    <n v="1"/>
    <d v="2026-05-08T00:00:00"/>
    <n v="1.0458677359317625"/>
    <s v="47 RC General"/>
    <n v="15.738234981209098"/>
    <n v="10.662401186033355"/>
    <n v="-8.701360584059282"/>
    <n v="-12.705367725486957"/>
    <n v="8.5156711597903943E-4"/>
    <n v="5.7936230455307497E-4"/>
    <m/>
    <m/>
    <m/>
    <m/>
    <n v="6.8882614897169286E-4"/>
    <n v="2.8584329596364317E-4"/>
    <x v="36"/>
    <x v="14"/>
  </r>
  <r>
    <n v="2026"/>
    <n v="3"/>
    <n v="43"/>
    <x v="0"/>
    <s v="RC Aviones y Barcos"/>
    <n v="31"/>
    <s v="eb1e33e8a81b697b75855af6bfcdbcbf7cbbde9f94962ceaec1ed8af21f5a50f"/>
    <s v="776dae374cac039d62ec9a353119108ad2c4887d941bedca3f0ebe3c3de89ab1"/>
    <x v="14"/>
    <n v="2272.1460299999999"/>
    <n v="5196.3607899999997"/>
    <n v="25248.415570000001"/>
    <n v="23249.967850000001"/>
    <n v="-642.27442999999994"/>
    <n v="42.720999999999997"/>
    <n v="196.18456999999998"/>
    <n v="119.15989999999999"/>
    <n v="35255452.915749952"/>
    <n v="34225193.414999902"/>
    <n v="145.54400000000001"/>
    <n v="139.161"/>
    <n v="0"/>
    <n v="0"/>
    <n v="1.60747"/>
    <n v="27.432189999999999"/>
    <n v="1211.73785"/>
    <n v="1379.7361000000001"/>
    <n v="0"/>
    <n v="0"/>
    <n v="0"/>
    <n v="0"/>
    <n v="0"/>
    <n v="0"/>
    <s v="RC Aviones y Barcos"/>
    <s v="Daños Sin Autos"/>
    <s v="Responsabilidad Civil y Riesgos Profesionales"/>
    <x v="37"/>
    <x v="1"/>
    <n v="33949921.470059998"/>
    <n v="33699803.03413"/>
    <n v="299929338.30901009"/>
    <n v="286204877.29896003"/>
    <n v="288421232.45699012"/>
    <n v="276418493.85822004"/>
    <n v="1338691.44667"/>
    <n v="839803.10813999991"/>
    <n v="83423.509590000016"/>
    <n v="390730.89138999995"/>
    <n v="313790.60830999998"/>
    <n v="177210.82113"/>
    <n v="0.16972888230906172"/>
    <n v="0.61875941391892741"/>
    <n v="-2924.2147599999998"/>
    <n v="-56.27428267928255"/>
    <n v="0.72409625075690653"/>
    <n v="2.9323044478124753"/>
    <n v="6.6926400168665374E-3"/>
    <n v="1.5419558342039282E-2"/>
    <n v="7.5756044500690416E-4"/>
    <n v="7.8778736594533705E-4"/>
    <n v="1.8156087481947609E-3"/>
    <n v="1.8798889746737806E-3"/>
    <m/>
    <m/>
    <m/>
    <n v="0"/>
    <m/>
    <n v="0"/>
    <m/>
    <n v="0"/>
    <m/>
    <n v="-1603.4161887596263"/>
    <n v="-28.26730419259188"/>
    <n v="0.82213306054909241"/>
    <n v="-0.76989619971225653"/>
    <n v="-94.140205357282809"/>
    <n v="-12.176114693237361"/>
    <n v="0.13265823131628676"/>
    <n v="1.9882200661416338"/>
    <s v="Medianas"/>
    <n v="2025"/>
    <n v="1"/>
    <d v="2026-05-08T00:00:00"/>
    <n v="1.0458677359317625"/>
    <s v="48 RC Aviones y Barcos"/>
    <n v="-56.27428267928255"/>
    <n v="-58.191924448494191"/>
    <n v="-1603.4161887596263"/>
    <n v="-1537.4821376626887"/>
    <n v="7.1615632425248385E-5"/>
    <n v="2.8807893489883328E-6"/>
    <m/>
    <m/>
    <m/>
    <m/>
    <n v="6.5812337193657422E-5"/>
    <n v="3.8286321231329452E-5"/>
    <x v="37"/>
    <x v="14"/>
  </r>
  <r>
    <n v="2026"/>
    <n v="3"/>
    <n v="10"/>
    <x v="17"/>
    <s v="RC Viajero"/>
    <n v="10"/>
    <s v="4a44dc15364204a80fe80e9039455cc1608281820fe2b24f1e5233ade6af1dd5"/>
    <s v="776dae374cac039d62ec9a353119108ad2c4887d941bedca3f0ebe3c3de89ab1"/>
    <x v="14"/>
    <n v="60.063730000000007"/>
    <n v="552.16458"/>
    <n v="3039.1916900000001"/>
    <n v="3478.22759"/>
    <n v="19.18628"/>
    <n v="-13.5"/>
    <n v="62.698080000000004"/>
    <n v="49.494329999999998"/>
    <n v="35255452.915749952"/>
    <n v="34225193.414999902"/>
    <n v="145.54400000000001"/>
    <n v="139.161"/>
    <n v="0"/>
    <n v="0"/>
    <n v="19.18628"/>
    <n v="-13.5"/>
    <n v="234.07656"/>
    <n v="1730.5916000000002"/>
    <n v="0"/>
    <n v="0"/>
    <n v="0"/>
    <n v="0"/>
    <n v="0"/>
    <n v="0"/>
    <s v="RC Viajero"/>
    <s v="Daños Sin Autos"/>
    <s v="Responsabilidad Civil y Riesgos Profesionales"/>
    <x v="38"/>
    <x v="1"/>
    <n v="1825206.99131"/>
    <n v="1657972.1827799999"/>
    <n v="299929338.30901009"/>
    <n v="286204877.29896003"/>
    <n v="288421232.45699012"/>
    <n v="276418493.85822004"/>
    <n v="149899.75170999998"/>
    <n v="99209.677110000004"/>
    <n v="32686.401400000002"/>
    <n v="7650.9299399999982"/>
    <n v="65754.782709999999"/>
    <n v="92858.96617"/>
    <n v="4.0069265835877353E-2"/>
    <n v="0.55656322657696022"/>
    <n v="-492.10084999999998"/>
    <n v="-89.122132752520997"/>
    <n v="9.1345036094029247E-2"/>
    <n v="0.59462710255586293"/>
    <n v="3.2907900466067502E-3"/>
    <n v="3.3303609417267767E-2"/>
    <n v="2.0025960227377878E-5"/>
    <n v="2.0825002891892439E-5"/>
    <n v="1.9292633487277274E-4"/>
    <n v="1.9975674286222509E-4"/>
    <m/>
    <m/>
    <m/>
    <n v="0"/>
    <m/>
    <n v="0"/>
    <m/>
    <n v="0"/>
    <m/>
    <n v="-242.12059259259257"/>
    <n v="31.943204326471232"/>
    <n v="-2.4449232147415181"/>
    <n v="5.8698049275011349E-2"/>
    <n v="-242.12059259259257"/>
    <n v="-86.474188364256477"/>
    <n v="8.1965832033758534"/>
    <n v="-0.78008006048336298"/>
    <s v="Medianas"/>
    <n v="2025"/>
    <n v="1"/>
    <d v="2026-05-08T00:00:00"/>
    <n v="1.0458677359317625"/>
    <s v="49 RC Viajero"/>
    <n v="-89.122132752520997"/>
    <n v="-89.599194167905068"/>
    <n v="-242.12059259259257"/>
    <n v="-235.88773007322717"/>
    <n v="8.6204868712444692E-6"/>
    <n v="1.6055460646262081E-7"/>
    <m/>
    <m/>
    <m/>
    <m/>
    <n v="9.8456173559552852E-6"/>
    <n v="3.0976262517775682E-5"/>
    <x v="38"/>
    <x v="14"/>
  </r>
  <r>
    <n v="2026"/>
    <n v="3"/>
    <n v="27"/>
    <x v="34"/>
    <s v="Maritimo y Transportes"/>
    <n v="21"/>
    <s v="6f4b6612125fb3a0daecd2799dfd6c9c299424fd920f9b308110a2c1fbd8f443"/>
    <s v="776dae374cac039d62ec9a353119108ad2c4887d941bedca3f0ebe3c3de89ab1"/>
    <x v="14"/>
    <n v="136962.52015999999"/>
    <n v="118962.98503"/>
    <n v="675173.39607000002"/>
    <n v="580999.35596999992"/>
    <n v="104807.77646000002"/>
    <n v="70429.883950000003"/>
    <n v="341125.09377999988"/>
    <n v="238839.33921999999"/>
    <n v="35255452.915749952"/>
    <n v="34225193.414999902"/>
    <n v="145.54400000000001"/>
    <n v="139.161"/>
    <n v="0"/>
    <n v="0"/>
    <n v="104807.77645999999"/>
    <n v="70426.883950000003"/>
    <n v="149522.23430000001"/>
    <n v="133009.86152000001"/>
    <n v="0"/>
    <n v="0"/>
    <n v="0"/>
    <n v="0"/>
    <n v="0"/>
    <n v="0"/>
    <s v="Maritimo y Transportes"/>
    <s v="Daños Sin Autos"/>
    <s v="Maritimo y Transportes"/>
    <x v="40"/>
    <x v="1"/>
    <n v="4137685.76327"/>
    <n v="3901951.9240700002"/>
    <n v="299929338.30901009"/>
    <n v="286204877.29896003"/>
    <n v="288421232.45699012"/>
    <n v="276418493.85822004"/>
    <n v="5553467.0168199996"/>
    <n v="5878639.8858999992"/>
    <n v="1842826.2323599998"/>
    <n v="-3640818.3417299963"/>
    <n v="136962.52015999999"/>
    <n v="118962.98503"/>
    <n v="2.4662525183849353"/>
    <n v="2.0236481114506502"/>
    <n v="17999.535129999989"/>
    <n v="15.130366076020096"/>
    <n v="100"/>
    <n v="100"/>
    <n v="3.3101237744008611"/>
    <n v="3.0488070418333999"/>
    <n v="4.5664929257067458E-2"/>
    <n v="4.748697555767642E-2"/>
    <n v="4.1565673566679034E-2"/>
    <n v="4.3037274159744981E-2"/>
    <m/>
    <m/>
    <m/>
    <n v="0"/>
    <m/>
    <n v="0"/>
    <m/>
    <n v="0"/>
    <m/>
    <n v="48.811513780720951"/>
    <n v="76.522961418615324"/>
    <n v="59.203191591266012"/>
    <n v="5.6873390783990976"/>
    <n v="48.817852759762758"/>
    <n v="12.414397392269393"/>
    <n v="70.095111239251978"/>
    <n v="52.948618354444555"/>
    <s v="Medianas"/>
    <n v="2025"/>
    <n v="1"/>
    <d v="2026-05-08T00:00:00"/>
    <n v="1.0458677359317625"/>
    <s v="51 Maritimo y Transportes"/>
    <n v="15.130366076020096"/>
    <n v="10.081191072837301"/>
    <n v="48.811513780720944"/>
    <n v="42.285213194902617"/>
    <n v="1.915089270540542E-3"/>
    <n v="6.0824014844400363E-4"/>
    <m/>
    <m/>
    <m/>
    <m/>
    <n v="1.6446012214333208E-3"/>
    <n v="4.0951516789777831E-4"/>
    <x v="40"/>
    <x v="14"/>
  </r>
  <r>
    <n v="2026"/>
    <n v="3"/>
    <n v="3"/>
    <x v="19"/>
    <s v="MyT Carga"/>
    <n v="3"/>
    <s v="4e07408562bedb8b60ce05c1decfe3ad16b72230967de01f640b7e4729b49fce"/>
    <s v="776dae374cac039d62ec9a353119108ad2c4887d941bedca3f0ebe3c3de89ab1"/>
    <x v="14"/>
    <n v="93816.639020000002"/>
    <n v="88196.997359999994"/>
    <n v="278558.92120000004"/>
    <n v="258155.3014"/>
    <n v="34668.299129999992"/>
    <n v="-47605.950409999998"/>
    <n v="242732.03761000003"/>
    <n v="233100.60860000001"/>
    <n v="35255452.915749952"/>
    <n v="34225193.414999902"/>
    <n v="145.54400000000001"/>
    <n v="139.161"/>
    <n v="1616.8676699999999"/>
    <n v="1266.7524900000001"/>
    <n v="6972.5056399999994"/>
    <n v="1737.1325099999999"/>
    <n v="10474.88848"/>
    <n v="12105.24886"/>
    <n v="0"/>
    <n v="0"/>
    <n v="0"/>
    <n v="0"/>
    <n v="0"/>
    <n v="0"/>
    <s v="MyT Carga"/>
    <s v="Daños Sin Autos"/>
    <s v="Maritimo y Transportes"/>
    <x v="41"/>
    <x v="1"/>
    <n v="7955018.5177499996"/>
    <n v="7215896.8496199995"/>
    <n v="299929338.30901009"/>
    <n v="286204877.29896003"/>
    <n v="288421232.45699012"/>
    <n v="276418493.85822004"/>
    <n v="4253228.7956100004"/>
    <n v="4504728.8811800005"/>
    <n v="1360448.89381"/>
    <n v="1468645.7502600003"/>
    <n v="109645.4195"/>
    <n v="106726.23745999999"/>
    <n v="2.2057745662973383"/>
    <n v="1.9578758164219876"/>
    <n v="5619.6416600000084"/>
    <n v="6.3716927199481743"/>
    <n v="85.563664627139303"/>
    <n v="82.638533371941847"/>
    <n v="1.1793390400118784"/>
    <n v="1.2222596746881795"/>
    <n v="3.1279580566854363E-2"/>
    <n v="3.2527646533092917E-2"/>
    <n v="3.0816035768626113E-2"/>
    <n v="3.1907053731809208E-2"/>
    <m/>
    <m/>
    <m/>
    <n v="0"/>
    <m/>
    <n v="0"/>
    <m/>
    <n v="0"/>
    <m/>
    <n v="-172.82345763801334"/>
    <n v="36.953252101271012"/>
    <n v="-53.97683802735753"/>
    <n v="2.5482985276212631"/>
    <n v="301.38018256304468"/>
    <n v="-13.468210351191413"/>
    <n v="66.564008326320618"/>
    <n v="14.350242032116306"/>
    <s v="Medianas"/>
    <n v="2025"/>
    <n v="1"/>
    <d v="2026-05-08T00:00:00"/>
    <n v="1.0458677359317625"/>
    <s v="52 MyT Carga"/>
    <n v="6.3716927199481743"/>
    <n v="1.7066394396244986"/>
    <n v="-172.82345763801334"/>
    <n v="-169.62970090394367"/>
    <n v="7.9011584921536262E-4"/>
    <n v="4.8654414373242103E-4"/>
    <m/>
    <m/>
    <m/>
    <m/>
    <n v="7.3074525752804683E-4"/>
    <n v="3.8332777125300643E-4"/>
    <x v="41"/>
    <x v="14"/>
  </r>
  <r>
    <n v="2026"/>
    <n v="3"/>
    <n v="39"/>
    <x v="6"/>
    <s v="MyT Cascos"/>
    <n v="27"/>
    <s v="670671cd97404156226e507973f2ab8330d3022ca96e0c93bdbdb320c41adcaf"/>
    <s v="776dae374cac039d62ec9a353119108ad2c4887d941bedca3f0ebe3c3de89ab1"/>
    <x v="14"/>
    <n v="7712.2847899999997"/>
    <n v="9815.0428400000001"/>
    <n v="33687.374689999997"/>
    <n v="39154.966359999999"/>
    <n v="1081.6879799999995"/>
    <n v="-1109.2644999999998"/>
    <n v="5364.1273099999999"/>
    <n v="-12998.764409999998"/>
    <n v="35255452.915749952"/>
    <n v="34225193.414999902"/>
    <n v="145.54400000000001"/>
    <n v="139.161"/>
    <n v="0"/>
    <n v="0"/>
    <n v="301.63289000000003"/>
    <n v="-292.53357"/>
    <n v="1900.6032"/>
    <n v="2087.3791499999998"/>
    <n v="0"/>
    <n v="0"/>
    <n v="0"/>
    <n v="0"/>
    <n v="0"/>
    <n v="0"/>
    <s v="MyT Cascos"/>
    <s v="Daños Sin Autos"/>
    <s v="Maritimo y Transportes"/>
    <x v="42"/>
    <x v="1"/>
    <n v="9700359.9060499985"/>
    <n v="9815016.0217700005"/>
    <n v="299929338.30901009"/>
    <n v="286204877.29896003"/>
    <n v="288421232.45699012"/>
    <n v="276418493.85822004"/>
    <n v="1300238.2212100001"/>
    <n v="1373911.0047200001"/>
    <n v="482377.33854999993"/>
    <n v="-5109464.0919899987"/>
    <n v="468857.01004000002"/>
    <n v="595536.62521000009"/>
    <n v="0.59314398424797543"/>
    <n v="0.71438708957719455"/>
    <n v="-2102.7580500000004"/>
    <n v="-21.423829567309362"/>
    <n v="1.6449119080766299"/>
    <n v="1.648100624632278"/>
    <n v="7.9505140682356951E-2"/>
    <n v="0.10000027323674196"/>
    <n v="2.5713672538610461E-3"/>
    <n v="2.6739656870268967E-3"/>
    <n v="3.4293765125978388E-3"/>
    <n v="3.5507909413016012E-3"/>
    <m/>
    <m/>
    <m/>
    <n v="0"/>
    <m/>
    <n v="0"/>
    <m/>
    <n v="0"/>
    <m/>
    <n v="-197.51398156165635"/>
    <n v="14.025519148392334"/>
    <n v="-11.301677619575216"/>
    <n v="0.22424104400333042"/>
    <n v="-203.11052164030272"/>
    <n v="-8.9478689101594071"/>
    <n v="15.870376836153913"/>
    <n v="-14.014395516023049"/>
    <s v="Medianas"/>
    <n v="2025"/>
    <n v="1"/>
    <d v="2026-05-08T00:00:00"/>
    <n v="1.0458677359317625"/>
    <s v="53 MyT Cascos"/>
    <n v="-21.423829567309362"/>
    <n v="-24.869878156546054"/>
    <n v="-197.51398156165635"/>
    <n v="-193.23739342124486"/>
    <n v="9.5552239168513318E-5"/>
    <n v="3.5181978604956253E-5"/>
    <m/>
    <m/>
    <m/>
    <m/>
    <n v="1.108336951481261E-4"/>
    <n v="5.1034891375457461E-5"/>
    <x v="42"/>
    <x v="14"/>
  </r>
  <r>
    <n v="2026"/>
    <n v="3"/>
    <n v="10"/>
    <x v="17"/>
    <s v="Incendio"/>
    <n v="10"/>
    <s v="4a44dc15364204a80fe80e9039455cc1608281820fe2b24f1e5233ade6af1dd5"/>
    <s v="776dae374cac039d62ec9a353119108ad2c4887d941bedca3f0ebe3c3de89ab1"/>
    <x v="14"/>
    <n v="224637.08938999998"/>
    <n v="243936.99124"/>
    <n v="660255.23788999999"/>
    <n v="774239.49229000008"/>
    <n v="38170.611169999996"/>
    <n v="22003.843059999999"/>
    <n v="442315.12676999997"/>
    <n v="65373.191390000007"/>
    <n v="35255452.915749952"/>
    <n v="34225193.414999902"/>
    <n v="145.54400000000001"/>
    <n v="139.161"/>
    <n v="0"/>
    <n v="0"/>
    <n v="9753.8032199999998"/>
    <n v="11045.263939999999"/>
    <n v="116111.77762000001"/>
    <n v="42538.133110000002"/>
    <n v="0"/>
    <n v="0"/>
    <n v="0"/>
    <n v="0"/>
    <n v="0"/>
    <n v="0"/>
    <s v="Incendio"/>
    <s v="Daños Sin Autos"/>
    <s v="Incendio"/>
    <x v="43"/>
    <x v="1"/>
    <n v="1825206.99131"/>
    <n v="1657972.182779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2.1417074104383014"/>
    <n v="2.0733128889206953"/>
    <n v="-19299.901850000024"/>
    <n v="-7.9118389350845142"/>
    <m/>
    <m/>
    <n v="12.307485696664569"/>
    <n v="14.712972495773686"/>
    <n v="7.4896670881379981E-2"/>
    <n v="7.7885073673796962E-2"/>
    <n v="8.5231598266996542E-2"/>
    <n v="8.8249157223582744E-2"/>
    <m/>
    <m/>
    <m/>
    <n v="0"/>
    <m/>
    <n v="0"/>
    <m/>
    <n v="0"/>
    <m/>
    <n v="73.472475084995438"/>
    <n v="16.992123283671432"/>
    <n v="9.0202978023744187"/>
    <n v="1.5023147898970235"/>
    <n v="-11.692438741305434"/>
    <n v="172.9592700266013"/>
    <n v="8.4003564667844053"/>
    <n v="25.965558740995714"/>
    <s v="Medianas"/>
    <n v="2025"/>
    <n v="1"/>
    <d v="2026-05-08T00:00:00"/>
    <n v="1.0458677359317625"/>
    <s v="54 Incendio"/>
    <n v="-7.9118389350845142"/>
    <n v="-11.950471459114061"/>
    <n v="73.472475084995438"/>
    <n v="65.864639595607173"/>
    <n v="1.8727748001644276E-3"/>
    <n v="4.5869106319263348E-4"/>
    <m/>
    <m/>
    <m/>
    <m/>
    <n v="2.1915948815058512E-3"/>
    <n v="4.2986263353646801E-4"/>
    <x v="43"/>
    <x v="14"/>
  </r>
  <r>
    <n v="2026"/>
    <n v="3"/>
    <n v="109"/>
    <x v="60"/>
    <s v="Riesgos Catastroficos"/>
    <n v="228"/>
    <s v="9d693eeee1d1899cbc50b6d45df953d3835acf28ee869879b45565fccc814765"/>
    <s v="776dae374cac039d62ec9a353119108ad2c4887d941bedca3f0ebe3c3de89ab1"/>
    <x v="14"/>
    <n v="149921.74883000003"/>
    <n v="183346.49950000001"/>
    <n v="1096911.0084299999"/>
    <n v="1032554.32867"/>
    <n v="0"/>
    <n v="23.56"/>
    <n v="2662.4002799999998"/>
    <n v="126.97415000000001"/>
    <n v="35255452.915749952"/>
    <n v="34225193.414999902"/>
    <n v="145.54400000000001"/>
    <n v="139.161"/>
    <n v="0"/>
    <n v="0"/>
    <n v="0"/>
    <n v="0"/>
    <n v="314.09310999999997"/>
    <n v="117.22144999999999"/>
    <n v="0"/>
    <n v="0"/>
    <n v="0"/>
    <n v="0"/>
    <n v="0"/>
    <n v="0"/>
    <s v="Riesgos Catastroficos"/>
    <s v="Daños Sin Autos"/>
    <s v="Riesgos Catastroficos"/>
    <x v="44"/>
    <x v="1"/>
    <n v="727036.66246999998"/>
    <n v="819593.15071000007"/>
    <n v="299929338.30901009"/>
    <n v="286204877.29896003"/>
    <n v="288421232.45699012"/>
    <n v="276418493.85822004"/>
    <n v="11411827.944420002"/>
    <n v="12882845.518050004"/>
    <n v="1673092.91444"/>
    <n v="528711.06807000004"/>
    <n v="149921.74883000003"/>
    <n v="183346.49950000001"/>
    <n v="1.3137400034435911"/>
    <n v="1.4231832497185142"/>
    <n v="-33424.750669999979"/>
    <n v="-18.230372961115616"/>
    <n v="100"/>
    <n v="100"/>
    <n v="20.620933794543863"/>
    <n v="22.370428466998529"/>
    <n v="4.9985689854568083E-2"/>
    <n v="5.1980135981270596E-2"/>
    <n v="6.4061277092941502E-2"/>
    <n v="6.6329317167194216E-2"/>
    <m/>
    <m/>
    <m/>
    <n v="0"/>
    <m/>
    <n v="0"/>
    <m/>
    <n v="0"/>
    <m/>
    <m/>
    <m/>
    <n v="1.2849986263304688E-2"/>
    <m/>
    <m/>
    <n v="167.94849406827845"/>
    <m/>
    <m/>
    <s v="Medianas"/>
    <n v="2025"/>
    <n v="1"/>
    <d v="2026-05-08T00:00:00"/>
    <n v="1.0458677359317625"/>
    <s v="55 Riesgos Catastroficos"/>
    <n v="-18.230372961115616"/>
    <n v="-21.816474273359329"/>
    <n v="-100"/>
    <n v="-100"/>
    <n v="3.1113229804515378E-3"/>
    <n v="1.7259127966479668E-4"/>
    <m/>
    <m/>
    <m/>
    <m/>
    <n v="2.9227917254604123E-3"/>
    <n v="2.0254505622793506E-4"/>
    <x v="44"/>
    <x v="14"/>
  </r>
  <r>
    <n v="2026"/>
    <n v="3"/>
    <n v="10"/>
    <x v="17"/>
    <s v="Terremoto y Erupcion Volcanica"/>
    <n v="10"/>
    <s v="4a44dc15364204a80fe80e9039455cc1608281820fe2b24f1e5233ade6af1dd5"/>
    <s v="776dae374cac039d62ec9a353119108ad2c4887d941bedca3f0ebe3c3de89ab1"/>
    <x v="14"/>
    <n v="73917.822849999997"/>
    <n v="66344.453569999998"/>
    <n v="237683.75070999999"/>
    <n v="254449.94930000004"/>
    <n v="5762.9939699999986"/>
    <n v="802.33117000000016"/>
    <n v="6418.9908299999997"/>
    <n v="6009.3039300000009"/>
    <n v="35255452.915749952"/>
    <n v="34225193.414999902"/>
    <n v="145.54400000000001"/>
    <n v="139.161"/>
    <n v="0"/>
    <n v="0"/>
    <n v="-3.2119"/>
    <n v="6.5744899999999999"/>
    <n v="30982.737539999998"/>
    <n v="5559.5889699999998"/>
    <n v="0"/>
    <n v="0"/>
    <n v="0"/>
    <n v="0"/>
    <n v="0"/>
    <n v="0"/>
    <s v="Terremoto y Erupcion Volcanica"/>
    <s v="Daños Sin Autos"/>
    <s v="Riesgos Catastroficos"/>
    <x v="45"/>
    <x v="1"/>
    <n v="1825206.99131"/>
    <n v="1657972.1827799999"/>
    <n v="299929338.30901009"/>
    <n v="286204877.29896003"/>
    <n v="288421232.45699012"/>
    <n v="276418493.85822004"/>
    <n v="4600656.5407699998"/>
    <n v="5084886.6188700013"/>
    <n v="666557.00630999985"/>
    <n v="163361.38342999999"/>
    <n v="177678.33708000003"/>
    <n v="212305.83065000002"/>
    <n v="1.6066798769905255"/>
    <n v="1.3047381100651467"/>
    <n v="7573.369279999999"/>
    <n v="11.415225949535234"/>
    <n v="41.602045620630925"/>
    <n v="31.249473161843184"/>
    <n v="4.0498323314522917"/>
    <n v="4.0015420197676139"/>
    <n v="2.464507915989339E-2"/>
    <n v="2.5628426250145348E-2"/>
    <n v="2.3180755756548061E-2"/>
    <n v="2.4001452523661187E-2"/>
    <m/>
    <m/>
    <m/>
    <n v="0"/>
    <m/>
    <n v="0"/>
    <m/>
    <n v="0"/>
    <m/>
    <n v="618.28120176360562"/>
    <n v="7.7964877045888255"/>
    <n v="1.2093417412104555"/>
    <n v="0.86459131258756383"/>
    <n v="-148.85397954822349"/>
    <n v="457.28467890675739"/>
    <n v="-1.0366740498167097E-2"/>
    <n v="0.11825496516876501"/>
    <s v="Medianas"/>
    <n v="2025"/>
    <n v="1"/>
    <d v="2026-05-08T00:00:00"/>
    <n v="1.0458677359317625"/>
    <s v="56 Terremoto y Erupcion Volcanica"/>
    <n v="11.415225949535234"/>
    <n v="6.5289827018858384"/>
    <n v="618.28120176360551"/>
    <n v="586.78015114759194"/>
    <n v="6.7417585381187261E-4"/>
    <n v="2.5814202271262897E-4"/>
    <m/>
    <m/>
    <m/>
    <m/>
    <n v="7.2025673197826105E-4"/>
    <n v="1.7023415358563708E-4"/>
    <x v="45"/>
    <x v="14"/>
  </r>
  <r>
    <n v="2026"/>
    <n v="3"/>
    <n v="12"/>
    <x v="42"/>
    <s v="Huracan y Otros Riesgos Hidrometeorologicos"/>
    <n v="12"/>
    <s v="6b51d431df5d7f141cbececcf79edf3dd861c3b4069f0b11661a3eefacbba918"/>
    <s v="776dae374cac039d62ec9a353119108ad2c4887d941bedca3f0ebe3c3de89ab1"/>
    <x v="14"/>
    <n v="85936.677760000006"/>
    <n v="129578.30784000001"/>
    <n v="620782.85926000006"/>
    <n v="456165.17490999994"/>
    <n v="163081.60602000001"/>
    <n v="-126748.86427999998"/>
    <n v="480828.14760999993"/>
    <n v="-96365.992020000005"/>
    <n v="35255452.915749952"/>
    <n v="34225193.414999902"/>
    <n v="145.54400000000001"/>
    <n v="139.161"/>
    <n v="0"/>
    <n v="0"/>
    <n v="-363.32365000000004"/>
    <n v="-475.39731999999998"/>
    <n v="5461.8986100000002"/>
    <n v="1533.2154499999999"/>
    <n v="0"/>
    <n v="0"/>
    <n v="0"/>
    <n v="0"/>
    <n v="0"/>
    <n v="0"/>
    <s v="Huracan y Otros Riesgos Hidrometeorologicos"/>
    <s v="Daños Sin Autos"/>
    <s v="Riesgos Catastroficos"/>
    <x v="46"/>
    <x v="1"/>
    <n v="1766415.15328"/>
    <n v="2698569.0604299996"/>
    <n v="299929338.30901009"/>
    <n v="286204877.29896003"/>
    <n v="288421232.45699012"/>
    <n v="276418493.85822004"/>
    <n v="6811171.4036499998"/>
    <n v="7797958.8991800006"/>
    <n v="1006535.90813"/>
    <n v="364394.42252000014"/>
    <n v="140034.3144"/>
    <n v="281273.23258000001"/>
    <n v="1.2617018816168375"/>
    <n v="1.6616951886425806"/>
    <n v="-43641.630080000003"/>
    <n v="-33.679734523071239"/>
    <n v="61.368299711545561"/>
    <n v="46.068481757554096"/>
    <n v="4.8650328661655173"/>
    <n v="4.801741402139716"/>
    <n v="2.8652307988444092E-2"/>
    <n v="2.9795544879940499E-2"/>
    <n v="4.5274667945175109E-2"/>
    <n v="4.6877582621683421E-2"/>
    <m/>
    <m/>
    <m/>
    <n v="0"/>
    <m/>
    <n v="0"/>
    <m/>
    <n v="0"/>
    <m/>
    <n v="-228.66514185068957"/>
    <n v="189.76950269761045"/>
    <n v="-97.816421894092215"/>
    <n v="16.202264092394113"/>
    <n v="-23.574737442777327"/>
    <n v="256.23816665818231"/>
    <n v="-6.6519662107019597"/>
    <n v="-31.006556841049317"/>
    <s v="Medianas"/>
    <n v="2025"/>
    <n v="1"/>
    <d v="2026-05-08T00:00:00"/>
    <n v="1.0458677359317625"/>
    <s v="57 Huracan y Otros Riesgos Hidrometeorologicos"/>
    <n v="-33.679734523071239"/>
    <n v="-36.588286263707992"/>
    <n v="-228.66514185068957"/>
    <n v="-223.02238364401018"/>
    <n v="1.7608137406247097E-3"/>
    <n v="1.5918916380754683E-4"/>
    <m/>
    <m/>
    <m/>
    <m/>
    <n v="1.2912403363680624E-3"/>
    <n v="2.7612308999579014E-4"/>
    <x v="46"/>
    <x v="14"/>
  </r>
  <r>
    <n v="2026"/>
    <n v="3"/>
    <n v="109"/>
    <x v="60"/>
    <s v="Diversos"/>
    <n v="228"/>
    <s v="9d693eeee1d1899cbc50b6d45df953d3835acf28ee869879b45565fccc814765"/>
    <s v="776dae374cac039d62ec9a353119108ad2c4887d941bedca3f0ebe3c3de89ab1"/>
    <x v="14"/>
    <n v="232786.05145"/>
    <n v="230571.93696000002"/>
    <n v="1418324.2196999998"/>
    <n v="1379038.8055499999"/>
    <n v="104408.13182000001"/>
    <n v="224304.92880000002"/>
    <n v="1825557.1654099999"/>
    <n v="436936.23966000008"/>
    <n v="35255452.915749952"/>
    <n v="34225193.414999902"/>
    <n v="145.54400000000001"/>
    <n v="139.161"/>
    <n v="0"/>
    <n v="0"/>
    <n v="-1562.2767099999999"/>
    <n v="703.34997999999996"/>
    <n v="6603.1603700000005"/>
    <n v="9301.2799900000009"/>
    <n v="0"/>
    <n v="0"/>
    <n v="0"/>
    <n v="0"/>
    <n v="0"/>
    <n v="0"/>
    <s v="Diversos"/>
    <s v="Daños Sin Autos"/>
    <s v="Diversos"/>
    <x v="52"/>
    <x v="1"/>
    <n v="727036.66246999998"/>
    <n v="819593.15071000007"/>
    <n v="299929338.30901009"/>
    <n v="286204877.29896003"/>
    <n v="288421232.45699012"/>
    <n v="276418493.85822004"/>
    <n v="9670459.9122499991"/>
    <n v="9643676.3713200018"/>
    <n v="1771524.9683199998"/>
    <n v="2144854.7040200005"/>
    <n v="232786.05145"/>
    <n v="230571.93696000002"/>
    <n v="2.4071869752039365"/>
    <n v="2.3909132584095616"/>
    <n v="2214.1144899999781"/>
    <n v="0.96027058591439118"/>
    <n v="100"/>
    <n v="100"/>
    <n v="32.018474922453521"/>
    <n v="28.132487046806009"/>
    <n v="7.7613631518156478E-2"/>
    <n v="8.0710441969529215E-2"/>
    <n v="8.0561847560393696E-2"/>
    <n v="8.3414077597233585E-2"/>
    <m/>
    <m/>
    <m/>
    <n v="0"/>
    <m/>
    <n v="0"/>
    <m/>
    <n v="0"/>
    <m/>
    <n v="-53.45259135473799"/>
    <n v="44.851541219782135"/>
    <n v="97.281972714187148"/>
    <n v="5.8936867211650963"/>
    <n v="-322.119393534354"/>
    <n v="-29.008046450604695"/>
    <n v="-23.659530019865315"/>
    <n v="7.561862246445501"/>
    <s v="Medianas"/>
    <n v="2025"/>
    <n v="1"/>
    <d v="2026-05-08T00:00:00"/>
    <n v="1.0458677359317625"/>
    <s v="63 Diversos"/>
    <n v="0.96027058591439118"/>
    <n v="-3.4674585348318505"/>
    <n v="-53.45259135473799"/>
    <n v="-55.493981651711465"/>
    <n v="4.0229924803104151E-3"/>
    <n v="5.7945491335914773E-4"/>
    <m/>
    <m/>
    <m/>
    <m/>
    <n v="3.9035652633814351E-3"/>
    <n v="5.7164662092386266E-4"/>
    <x v="52"/>
    <x v="14"/>
  </r>
  <r>
    <n v="2026"/>
    <n v="3"/>
    <n v="103"/>
    <x v="59"/>
    <s v="Miscelaneos"/>
    <n v="205"/>
    <s v="f8809aff4d69bece79dabe35be0c708b890d7eafb841f121330667b77d2e2590"/>
    <s v="776dae374cac039d62ec9a353119108ad2c4887d941bedca3f0ebe3c3de89ab1"/>
    <x v="14"/>
    <n v="72140.634780000008"/>
    <n v="151741.08628999998"/>
    <n v="209646.38460000005"/>
    <n v="256900.27974999993"/>
    <n v="8769.1635799999985"/>
    <n v="-3835.2351000000003"/>
    <n v="101940.10402"/>
    <n v="-34466.985800000002"/>
    <n v="35255452.915749952"/>
    <n v="34225193.414999902"/>
    <n v="145.54400000000001"/>
    <n v="139.161"/>
    <n v="3399.8096399999999"/>
    <n v="2471.9955599999998"/>
    <n v="2652.1968500000003"/>
    <n v="-8902.21155"/>
    <n v="6341.6558199999999"/>
    <n v="9715.1695099999997"/>
    <n v="0"/>
    <n v="0"/>
    <n v="0"/>
    <n v="0"/>
    <n v="0"/>
    <n v="0"/>
    <s v="Miscelaneos"/>
    <s v="Daños Sin Autos"/>
    <s v="Diversos"/>
    <x v="53"/>
    <x v="1"/>
    <n v="483327.49163999996"/>
    <n v="1404442.7234499999"/>
    <n v="299929338.30901009"/>
    <n v="286204877.29896003"/>
    <n v="288421232.45699012"/>
    <n v="276418493.85822004"/>
    <n v="4681296.8725100001"/>
    <n v="4825169.1077200007"/>
    <n v="696171.22916999983"/>
    <n v="802925.30443000002"/>
    <n v="96423.926790000012"/>
    <n v="308729.89955000003"/>
    <n v="1.5410395184213113"/>
    <n v="3.1447827610274368"/>
    <n v="-79600.45150999997"/>
    <n v="-52.458074115715483"/>
    <n v="74.816113781710882"/>
    <n v="49.150110342786832"/>
    <n v="14.925828972652976"/>
    <n v="10.804362738072328"/>
    <n v="2.4052543571337865E-2"/>
    <n v="2.5012248288883432E-2"/>
    <n v="5.3018343964661485E-2"/>
    <n v="5.4895417514224165E-2"/>
    <m/>
    <m/>
    <m/>
    <n v="0"/>
    <m/>
    <n v="0"/>
    <m/>
    <n v="0"/>
    <m/>
    <n v="-328.64735410874806"/>
    <n v="12.155650704685964"/>
    <n v="-2.5274862555486726"/>
    <n v="1.2596274038004858"/>
    <n v="-129.79256148995918"/>
    <n v="-34.724187637977707"/>
    <n v="41.821835263207333"/>
    <n v="-91.63207642272009"/>
    <s v="Medianas"/>
    <n v="2025"/>
    <n v="1"/>
    <d v="2026-05-08T00:00:00"/>
    <n v="1.0458677359317625"/>
    <s v="64 Miscelaneos"/>
    <n v="-52.458074115715483"/>
    <n v="-54.543080113347727"/>
    <n v="-328.64735410874806"/>
    <n v="-318.61976065744716"/>
    <n v="5.9464952868707312E-4"/>
    <n v="2.3748027973361868E-4"/>
    <m/>
    <m/>
    <m/>
    <m/>
    <n v="7.2719274044294718E-4"/>
    <n v="9.8896586140553508E-4"/>
    <x v="53"/>
    <x v="14"/>
  </r>
  <r>
    <n v="2026"/>
    <n v="3"/>
    <n v="27"/>
    <x v="34"/>
    <s v="Tecnicos"/>
    <n v="21"/>
    <s v="6f4b6612125fb3a0daecd2799dfd6c9c299424fd920f9b308110a2c1fbd8f443"/>
    <s v="776dae374cac039d62ec9a353119108ad2c4887d941bedca3f0ebe3c3de89ab1"/>
    <x v="14"/>
    <n v="103800.29398999999"/>
    <n v="116410.23373000001"/>
    <n v="485853.91040999995"/>
    <n v="508614.24638999999"/>
    <n v="29418.042159999994"/>
    <n v="36808.273149999994"/>
    <n v="156206.66114999997"/>
    <n v="156105.20790000001"/>
    <n v="35255452.915749952"/>
    <n v="34225193.414999902"/>
    <n v="145.54400000000001"/>
    <n v="139.161"/>
    <n v="0"/>
    <n v="0"/>
    <n v="27946.920160000001"/>
    <n v="36759.155100000004"/>
    <n v="107306.91428"/>
    <n v="120959.5827"/>
    <n v="0"/>
    <n v="0"/>
    <n v="0"/>
    <n v="0"/>
    <n v="0"/>
    <n v="0"/>
    <s v="Tecnicos"/>
    <s v="Daños Sin Autos"/>
    <s v="Diversos"/>
    <x v="54"/>
    <x v="1"/>
    <n v="4137685.76327"/>
    <n v="3901951.9240700002"/>
    <n v="299929338.30901009"/>
    <n v="286204877.29896003"/>
    <n v="288421232.45699012"/>
    <n v="276418493.85822004"/>
    <n v="4989163.0397400009"/>
    <n v="4818507.2636000002"/>
    <n v="1075353.7391499998"/>
    <n v="1341929.3995900003"/>
    <n v="164752.45269000001"/>
    <n v="173151.91767"/>
    <n v="2.0805151718475274"/>
    <n v="2.4158982722592737"/>
    <n v="-12609.939740000016"/>
    <n v="-10.832329199894319"/>
    <n v="63.003792839012682"/>
    <n v="67.230115205457551"/>
    <n v="2.5086558025123433"/>
    <n v="2.9833846237801991"/>
    <n v="3.4608249588126992E-2"/>
    <n v="3.5989130587145264E-2"/>
    <n v="4.0673742120893967E-2"/>
    <n v="4.2113764569496885E-2"/>
    <m/>
    <m/>
    <m/>
    <n v="0"/>
    <m/>
    <n v="0"/>
    <m/>
    <n v="0"/>
    <m/>
    <n v="-20.077635698592943"/>
    <n v="28.341000809529593"/>
    <n v="31.619447853160832"/>
    <n v="2.7356618653926033"/>
    <n v="-23.972898495700189"/>
    <n v="-11.286967196192222"/>
    <n v="26.043913710049516"/>
    <n v="30.389617986008481"/>
    <s v="Medianas"/>
    <n v="2025"/>
    <n v="1"/>
    <d v="2026-05-08T00:00:00"/>
    <n v="1.0458677359317625"/>
    <s v="65 Tecnicos"/>
    <n v="-10.832329199894319"/>
    <n v="-14.742880254675519"/>
    <n v="-20.077635698592943"/>
    <n v="-23.582723172730532"/>
    <n v="1.3780957844196366E-3"/>
    <n v="4.3285433802877461E-4"/>
    <m/>
    <m/>
    <m/>
    <m/>
    <n v="1.4397048847926313E-3"/>
    <n v="5.8365644619053439E-4"/>
    <x v="54"/>
    <x v="14"/>
  </r>
  <r>
    <n v="2026"/>
    <n v="3"/>
    <n v="902"/>
    <x v="3"/>
    <s v="Total General"/>
    <n v="30"/>
    <s v="624b60c58c9d8bfb6ff1886c2fd605d2adeb6ea4da576068201b6c6958ce93f4"/>
    <s v="776dae374cac039d62ec9a353119108ad2c4887d941bedca3f0ebe3c3de89ab1"/>
    <x v="15"/>
    <n v="4874395.4182799999"/>
    <n v="3325731.3801100003"/>
    <n v="19718095.230870005"/>
    <n v="16624298.00279"/>
    <n v="4143926.0359399994"/>
    <n v="3747689.3238900001"/>
    <n v="16272291.597920002"/>
    <n v="14900621.95142"/>
    <n v="35255452.915749952"/>
    <n v="34225193.414999902"/>
    <n v="145.54400000000001"/>
    <n v="139.161"/>
    <n v="0"/>
    <n v="0"/>
    <n v="4143926.0359399999"/>
    <n v="3747689.3238899997"/>
    <n v="-1581519.27761"/>
    <n v="-370527.386"/>
    <n v="0"/>
    <n v="0"/>
    <n v="0"/>
    <n v="0"/>
    <n v="4874395.4182799999"/>
    <n v="3325731.3801099998"/>
    <s v="Total General"/>
    <s v="Totales"/>
    <s v="Total General"/>
    <x v="0"/>
    <x v="1"/>
    <n v="4874395.4182799999"/>
    <n v="3325731.3801100003"/>
    <n v="299929338.30901009"/>
    <n v="286204877.29896003"/>
    <n v="288421232.45699012"/>
    <n v="276418493.85822004"/>
    <n v="299929338.30901009"/>
    <n v="286204877.29896003"/>
    <n v="142306587.69164005"/>
    <n v="131621014.33455998"/>
    <n v="4874395.4182799999"/>
    <n v="3325731.3801100003"/>
    <n v="1.6251812662814686"/>
    <n v="1.1620107286417947"/>
    <n v="1548664.0381699996"/>
    <n v="46.566119183046496"/>
    <n v="100"/>
    <n v="100"/>
    <n v="100"/>
    <n v="100"/>
    <n v="1.6251812662814686"/>
    <n v="1.6900265548261528"/>
    <n v="1.1620107286417947"/>
    <n v="1.2031508216725277"/>
    <m/>
    <m/>
    <n v="1.6251812662814686"/>
    <n v="0"/>
    <m/>
    <n v="0"/>
    <m/>
    <n v="1548664.0381700001"/>
    <n v="46.566119183046517"/>
    <n v="10.572827089058601"/>
    <n v="85.014154173857378"/>
    <n v="112.68767364386608"/>
    <n v="2.9119706284570257"/>
    <n v="10.572827089058624"/>
    <n v="326.82925402172566"/>
    <n v="-262.02184789061323"/>
    <n v="-1011.4473222473223"/>
    <s v="Medianas"/>
    <n v="2025"/>
    <n v="1"/>
    <d v="2026-05-08T00:00:00"/>
    <n v="1.0458677359317625"/>
    <s v="10 Total General"/>
    <n v="46.566119183046496"/>
    <n v="40.138292967294646"/>
    <n v="10.572827089058606"/>
    <n v="5.7235282151135376"/>
    <n v="5.5929206973997433E-2"/>
    <n v="2.6412141482722376E-4"/>
    <n v="304748734.42753005"/>
    <n v="279208315.80357003"/>
    <n v="0.86440170023000107"/>
    <n v="0.79033880586367078"/>
    <n v="4.7057437361895577E-2"/>
    <n v="1.3502689334786344E-4"/>
    <x v="0"/>
    <x v="15"/>
  </r>
  <r>
    <n v="2026"/>
    <n v="3"/>
    <n v="18"/>
    <x v="24"/>
    <s v="Total General Sin Pensiones"/>
    <n v="5"/>
    <s v="ef2d127de37b942baad06145e54b0c619a1f22327b2ebbcfbec78f5564afe39d"/>
    <s v="776dae374cac039d62ec9a353119108ad2c4887d941bedca3f0ebe3c3de89ab1"/>
    <x v="15"/>
    <n v="4826645.6226300001"/>
    <n v="5268679.1510399999"/>
    <n v="24676576.566939998"/>
    <n v="22585692.482050002"/>
    <n v="2221190.7701699999"/>
    <n v="1593086.62708"/>
    <n v="8117967.2237600004"/>
    <n v="6651607.3760099998"/>
    <n v="35255452.915749952"/>
    <n v="34225193.414999902"/>
    <n v="145.54400000000001"/>
    <n v="139.161"/>
    <n v="0"/>
    <n v="0"/>
    <n v="2148759.6775400001"/>
    <n v="1515913.8209599999"/>
    <n v="4486260.4936300004"/>
    <n v="3130037.22004"/>
    <n v="1541254.0707100001"/>
    <n v="2385243.3626100002"/>
    <n v="445725.03049999999"/>
    <n v="506361.28794000001"/>
    <n v="1777026.7504199999"/>
    <n v="1383734.4495899999"/>
    <s v="Total General Sin Pensiones"/>
    <s v="Totales"/>
    <s v="Total General Sin Pensiones"/>
    <x v="1"/>
    <x v="1"/>
    <n v="4826645.6226300001"/>
    <n v="5268679.1510399999"/>
    <n v="299929338.30901009"/>
    <n v="286204877.29896003"/>
    <n v="288421232.45699012"/>
    <n v="276418493.85822004"/>
    <n v="288421232.45699012"/>
    <n v="276418493.85822004"/>
    <n v="133101313.88157998"/>
    <n v="123282522.02188997"/>
    <n v="4826645.6226300001"/>
    <n v="5268679.1510399999"/>
    <n v="1.6734709790652316"/>
    <n v="1.9060516094637283"/>
    <n v="-442033.5284099998"/>
    <n v="-8.3898357773930066"/>
    <n v="100"/>
    <n v="100"/>
    <n v="100"/>
    <n v="100"/>
    <n v="1.6092609178690023"/>
    <n v="1.6734709790652316"/>
    <n v="1.8408767875526155"/>
    <n v="1.9060516094637283"/>
    <n v="0.53437607820354716"/>
    <n v="0.15453960400313707"/>
    <n v="0.61612202932562987"/>
    <n v="-843989.29190000007"/>
    <n v="-35.383781174281658"/>
    <n v="-60636.257440000016"/>
    <n v="-11.974899915173797"/>
    <n v="393292.30083000008"/>
    <n v="28.422527237544195"/>
    <n v="39.426866839078571"/>
    <n v="46.019346432972455"/>
    <n v="30.236926208830461"/>
    <n v="1.6687970279137814"/>
    <n v="41.746822796247798"/>
    <n v="43.329301802125819"/>
    <n v="47.896453640866469"/>
    <n v="48.431175554539493"/>
    <s v="Medianas"/>
    <n v="2025"/>
    <n v="1"/>
    <d v="2026-05-08T00:00:00"/>
    <n v="1.0458677359317625"/>
    <s v="11 Total General Sin Pensiones"/>
    <n v="-8.3898357773930066"/>
    <n v="-12.407505198550185"/>
    <n v="39.426866839078578"/>
    <n v="33.312140769753576"/>
    <n v="6.9993645028216422E-2"/>
    <n v="2.8005051177735444E-4"/>
    <m/>
    <m/>
    <m/>
    <m/>
    <n v="6.39320113890363E-2"/>
    <n v="3.6330327379392692E-4"/>
    <x v="1"/>
    <x v="15"/>
  </r>
  <r>
    <n v="2026"/>
    <n v="3"/>
    <n v="104"/>
    <x v="53"/>
    <s v="Vida Total"/>
    <n v="225"/>
    <s v="0e6523810856a138a75dec70a9cf3778a5c70b83ac915f22c33f05db97cb3e68"/>
    <s v="776dae374cac039d62ec9a353119108ad2c4887d941bedca3f0ebe3c3de89ab1"/>
    <x v="15"/>
    <n v="1231106.22848"/>
    <n v="1304544.65188"/>
    <n v="4747079.128990001"/>
    <n v="5221931.34717"/>
    <n v="332613.61813000002"/>
    <n v="401414.73716999998"/>
    <n v="1031949.7318099999"/>
    <n v="1373310.87072"/>
    <n v="35255452.915749952"/>
    <n v="34225193.414999902"/>
    <n v="145.54400000000001"/>
    <n v="139.161"/>
    <n v="0"/>
    <n v="0"/>
    <n v="274698.91743000003"/>
    <n v="348553.03693"/>
    <n v="1006858.6018300001"/>
    <n v="1115325.2360999999"/>
    <n v="946342.32221999997"/>
    <n v="935304.64236000006"/>
    <n v="-58.944230000000005"/>
    <n v="105131.67075999999"/>
    <n v="284822.85048999998"/>
    <n v="264108.33876000001"/>
    <s v="Vida Total"/>
    <s v="Totales"/>
    <s v="Vida Total"/>
    <x v="2"/>
    <x v="1"/>
    <n v="1255163.6912400001"/>
    <n v="1317898.61516"/>
    <n v="299929338.30901009"/>
    <n v="286204877.29896003"/>
    <n v="288421232.45699012"/>
    <n v="276418493.85822004"/>
    <n v="121198789.86534001"/>
    <n v="116547964.87996998"/>
    <n v="53724409.366050005"/>
    <n v="55147073.013400003"/>
    <n v="1231106.22848"/>
    <n v="1304544.65188"/>
    <n v="1.0157743570276914"/>
    <n v="1.119319975448323"/>
    <n v="-73438.423399999971"/>
    <n v="-5.6294296476679939"/>
    <n v="100"/>
    <n v="100"/>
    <n v="98.083320691324872"/>
    <n v="98.986723020542911"/>
    <n v="0.4104654234297081"/>
    <n v="0.42684313425627729"/>
    <n v="0.45580797371154386"/>
    <n v="0.47194550323724876"/>
    <n v="0.78081829304686112"/>
    <n v="-4.8634338730189469E-5"/>
    <n v="0.2350046983195602"/>
    <n v="11037.679859999917"/>
    <n v="1.1801160135535227"/>
    <n v="-105190.61498999999"/>
    <n v="-100.05606705341397"/>
    <n v="20714.511729999969"/>
    <n v="7.8431873174680922"/>
    <n v="-17.139659476643121"/>
    <n v="27.017458805375828"/>
    <n v="30.770486590207152"/>
    <n v="0.61911079536257885"/>
    <n v="-21.188775214955914"/>
    <n v="-9.7251125285463083"/>
    <n v="27.282770086159598"/>
    <n v="31.251246331410798"/>
    <s v="Medianas"/>
    <n v="2025"/>
    <n v="1"/>
    <d v="2026-05-08T00:00:00"/>
    <n v="1.0458677359317625"/>
    <s v="12 Vida Total"/>
    <n v="-5.6294296476679939"/>
    <n v="-9.768159863677834"/>
    <n v="-17.139659476643118"/>
    <n v="-20.773595286848884"/>
    <n v="1.3464808239264742E-2"/>
    <n v="1.0317975443950197E-4"/>
    <m/>
    <m/>
    <m/>
    <m/>
    <n v="1.4781418573965114E-2"/>
    <n v="1.2528772074376344E-4"/>
    <x v="2"/>
    <x v="15"/>
  </r>
  <r>
    <n v="2026"/>
    <n v="3"/>
    <n v="111"/>
    <x v="65"/>
    <s v="Vida Individual"/>
    <n v="230"/>
    <s v="a0eaec5a55dc2f5b2ba523018adc485ff620b9d83509b9f37186a7716e438d21"/>
    <s v="776dae374cac039d62ec9a353119108ad2c4887d941bedca3f0ebe3c3de89ab1"/>
    <x v="15"/>
    <n v="413254.70157999999"/>
    <n v="373558.05531999998"/>
    <n v="1967517.5362599997"/>
    <n v="1643673.4901900003"/>
    <n v="111485.53210000001"/>
    <n v="175718.87835000001"/>
    <n v="650213.50413000013"/>
    <n v="648930.23250000016"/>
    <n v="35255452.915749952"/>
    <n v="34225193.414999902"/>
    <n v="145.54400000000001"/>
    <n v="139.161"/>
    <n v="0"/>
    <n v="0"/>
    <n v="100643.50017"/>
    <n v="157792.68849"/>
    <n v="251673.06187999999"/>
    <n v="271279.72068999999"/>
    <n v="119735.05456000002"/>
    <n v="67635.460229999997"/>
    <n v="293433.27051999996"/>
    <n v="306012.89785999997"/>
    <n v="86.376499999999993"/>
    <n v="-90.30277000000001"/>
    <s v="Vida Individual"/>
    <s v="Vida"/>
    <s v="Vida"/>
    <x v="3"/>
    <x v="1"/>
    <n v="652918.71909000003"/>
    <n v="600408.22382000007"/>
    <n v="299929338.30901009"/>
    <n v="286204877.29896003"/>
    <n v="288421232.45699012"/>
    <n v="276418493.85822004"/>
    <n v="85473069.007720008"/>
    <n v="77996017.203430012"/>
    <n v="38897096.515840001"/>
    <n v="40640024.39702002"/>
    <n v="652918.71909000003"/>
    <n v="600408.22382000007"/>
    <n v="0.48349112343523604"/>
    <n v="0.47894503939307825"/>
    <n v="39696.646260000009"/>
    <n v="10.626633717212929"/>
    <n v="63.293437528636062"/>
    <n v="62.217344883002653"/>
    <n v="63.293437528636062"/>
    <n v="62.217344883002653"/>
    <n v="0.13778402069964674"/>
    <n v="0.14328165026533726"/>
    <n v="0.13052120524479871"/>
    <n v="0.13514220778281374"/>
    <n v="0.14008512382910393"/>
    <n v="0.34330494262876743"/>
    <n v="1.0105697736464615E-4"/>
    <n v="52099.594330000022"/>
    <n v="77.029998986967826"/>
    <n v="-12579.627340000006"/>
    <n v="-4.1108160564379714"/>
    <n v="176.67927"/>
    <n v="-195.65210458106654"/>
    <n v="-36.554607480511493"/>
    <n v="26.977438290177098"/>
    <n v="47.039242186726355"/>
    <n v="0.28661659117564192"/>
    <n v="-36.21789378639162"/>
    <n v="-7.2274694032161584"/>
    <n v="39.989778571529335"/>
    <n v="58.166046503090719"/>
    <s v="Medianas"/>
    <n v="2025"/>
    <n v="1"/>
    <d v="2026-05-08T00:00:00"/>
    <n v="1.0458677359317625"/>
    <s v="13 Vida Individual"/>
    <n v="10.626633717212929"/>
    <n v="5.7749750915260414"/>
    <n v="-36.5546074805115"/>
    <n v="-39.337078351532604"/>
    <n v="5.5807467314681258E-3"/>
    <n v="2.3376366644066664E-5"/>
    <m/>
    <m/>
    <m/>
    <m/>
    <n v="4.65265133571615E-3"/>
    <n v="2.2938835075923731E-5"/>
    <x v="3"/>
    <x v="15"/>
  </r>
  <r>
    <n v="2026"/>
    <n v="3"/>
    <n v="79"/>
    <x v="1"/>
    <s v="Vida Gpo y Col"/>
    <n v="51"/>
    <s v="031b4af5197ec30a926f48cf40e11a7dbc470048a21e4003b7a3c07c5dab1baa"/>
    <s v="776dae374cac039d62ec9a353119108ad2c4887d941bedca3f0ebe3c3de89ab1"/>
    <x v="15"/>
    <n v="910801.04579999996"/>
    <n v="838243.21103000001"/>
    <n v="4320771.7446599994"/>
    <n v="4272677.9318300001"/>
    <n v="653990.23544000019"/>
    <n v="636112.99441000004"/>
    <n v="2360410.5174599998"/>
    <n v="1993779.5451400001"/>
    <n v="35255452.915749952"/>
    <n v="34225193.414999902"/>
    <n v="145.54400000000001"/>
    <n v="139.161"/>
    <n v="0"/>
    <n v="0"/>
    <n v="610835.76124000002"/>
    <n v="632955.72484000004"/>
    <n v="916201.47158000001"/>
    <n v="888370.81892999995"/>
    <n v="6985.2361900000005"/>
    <n v="514.64166999999998"/>
    <n v="178631.81215000001"/>
    <n v="219356.23313000001"/>
    <n v="725183.99745999998"/>
    <n v="618372.33623000002"/>
    <s v="Vida Gpo y Col"/>
    <s v="Vida"/>
    <s v="Vida"/>
    <x v="4"/>
    <x v="1"/>
    <n v="29465273.395770002"/>
    <n v="25064503.866439998"/>
    <n v="299929338.30901009"/>
    <n v="286204877.29896003"/>
    <n v="288421232.45699012"/>
    <n v="276418493.85822004"/>
    <n v="35725720.857619993"/>
    <n v="38551947.676540002"/>
    <n v="14827312.85021"/>
    <n v="14507048.616379999"/>
    <n v="23561261.208830003"/>
    <n v="19731547.784499999"/>
    <n v="2.5494266425858103"/>
    <n v="2.1743213029418373"/>
    <n v="72557.834769999958"/>
    <n v="8.6559406405264827"/>
    <n v="3.865671865895961"/>
    <n v="4.248238507110309"/>
    <n v="3.0910999316597327"/>
    <n v="3.3443439195792819"/>
    <n v="0.30367187516068311"/>
    <n v="0.31578848687425265"/>
    <n v="0.29288222441939704"/>
    <n v="0.30325149353427483"/>
    <n v="1.9552400965787958E-2"/>
    <n v="0.50000897913834352"/>
    <n v="2.0298652624816791"/>
    <n v="6470.5945200000006"/>
    <n v="1257.3009332882045"/>
    <n v="-40724.420979999995"/>
    <n v="-18.565426839667211"/>
    <n v="106811.66122999997"/>
    <n v="17.273033570873064"/>
    <n v="2.8103876492228341"/>
    <n v="71.803852054821633"/>
    <n v="75.886447517823569"/>
    <n v="4.4107131349207203"/>
    <n v="-3.4947094610119134"/>
    <n v="3.13277429390586"/>
    <n v="66.670462795328916"/>
    <n v="71.249045033060057"/>
    <s v="Medianas"/>
    <n v="2025"/>
    <n v="1"/>
    <d v="2026-05-08T00:00:00"/>
    <n v="1.0458677359317625"/>
    <s v="14 Vida Gpo y Col"/>
    <n v="8.6559406405264827"/>
    <n v="3.8907090328443963"/>
    <n v="2.8103876492228297"/>
    <n v="-1.6984804893812377"/>
    <n v="1.2255612642348855E-2"/>
    <n v="6.4995762059263571E-4"/>
    <m/>
    <m/>
    <m/>
    <m/>
    <n v="1.2094421918501481E-2"/>
    <n v="4.72767312842669E-4"/>
    <x v="4"/>
    <x v="15"/>
  </r>
  <r>
    <n v="2026"/>
    <n v="3"/>
    <n v="705"/>
    <x v="9"/>
    <s v="Accidentes y Enfermedades Total"/>
    <n v="36"/>
    <s v="76a50887d8f1c2e9301755428990ad81479ee21c25b43215cf524541e0503269"/>
    <s v="776dae374cac039d62ec9a353119108ad2c4887d941bedca3f0ebe3c3de89ab1"/>
    <x v="15"/>
    <n v="623811.96055999992"/>
    <n v="612710.5779400001"/>
    <n v="773941.61991999962"/>
    <n v="730391.63514000003"/>
    <n v="210476.20840999999"/>
    <n v="134751.37116999997"/>
    <n v="964799.06762999995"/>
    <n v="676906.58824999991"/>
    <n v="35255452.915749952"/>
    <n v="34225193.414999902"/>
    <n v="145.54400000000001"/>
    <n v="139.161"/>
    <n v="0"/>
    <n v="0"/>
    <n v="42913.252460000003"/>
    <n v="22895.523379999999"/>
    <n v="-64312.281860000003"/>
    <n v="-100278.84418"/>
    <n v="0"/>
    <n v="0"/>
    <n v="0"/>
    <n v="0"/>
    <n v="0"/>
    <n v="0"/>
    <s v="Accidentes y Enfermedades Total"/>
    <s v="Totales"/>
    <s v="Accidentes y Enfermedades Total"/>
    <x v="18"/>
    <x v="1"/>
    <n v="623811.96055999992"/>
    <n v="612710.5779400001"/>
    <n v="299929338.30901009"/>
    <n v="286204877.29896003"/>
    <n v="288421232.45699012"/>
    <n v="276418493.85822004"/>
    <n v="62046993.437230021"/>
    <n v="55650266.202029996"/>
    <n v="35517726.305569991"/>
    <n v="30168381.219329994"/>
    <n v="623811.96055999992"/>
    <n v="612710.5779400001"/>
    <n v="1.0053862822395749"/>
    <n v="1.1010020611862765"/>
    <n v="11101.382619999815"/>
    <n v="1.8118477172899272"/>
    <n v="100"/>
    <n v="100"/>
    <n v="100"/>
    <n v="100"/>
    <n v="0.20798630906767157"/>
    <n v="0.21628503395741638"/>
    <n v="0.21408110991064039"/>
    <n v="0.22166048638347269"/>
    <m/>
    <m/>
    <m/>
    <n v="0"/>
    <m/>
    <n v="0"/>
    <m/>
    <n v="0"/>
    <m/>
    <n v="56.195967864747651"/>
    <n v="33.740329092288349"/>
    <n v="21.992662771230229"/>
    <n v="0.59259482602914393"/>
    <n v="87.430755557595859"/>
    <n v="-35.866550531276772"/>
    <n v="-66.726372037952132"/>
    <n v="-22.831858072578754"/>
    <s v="Medianas"/>
    <n v="2025"/>
    <n v="1"/>
    <d v="2026-05-08T00:00:00"/>
    <n v="1.0458677359317625"/>
    <s v="28 Accidentes y Enfermedades Total"/>
    <n v="1.8118477172899272"/>
    <n v="-2.6532283008177378"/>
    <n v="56.195967864747651"/>
    <n v="49.345813527360448"/>
    <n v="2.1952394762010008E-3"/>
    <n v="1.0108015765155141E-4"/>
    <m/>
    <m/>
    <m/>
    <m/>
    <n v="2.0674772922432442E-3"/>
    <n v="1.2122055387364295E-4"/>
    <x v="18"/>
    <x v="15"/>
  </r>
  <r>
    <n v="2026"/>
    <n v="3"/>
    <n v="22"/>
    <x v="29"/>
    <s v="Accidentes Personales"/>
    <n v="16"/>
    <s v="b17ef6d19c7a5b1ee83b907c595526dcb1eb06db8227d650d5dda0a9f4ce8cd9"/>
    <s v="776dae374cac039d62ec9a353119108ad2c4887d941bedca3f0ebe3c3de89ab1"/>
    <x v="15"/>
    <n v="37385.506439999997"/>
    <n v="37236.581389999999"/>
    <n v="94729.992339999997"/>
    <n v="95513.430710000015"/>
    <n v="4868.1130300000004"/>
    <n v="5323.3355499999998"/>
    <n v="32617.363219999996"/>
    <n v="33274.437640000011"/>
    <n v="35255452.915749952"/>
    <n v="34225193.414999902"/>
    <n v="145.54400000000001"/>
    <n v="139.161"/>
    <n v="0"/>
    <n v="0"/>
    <n v="4865.4291600000006"/>
    <n v="5318.0710199999994"/>
    <n v="26685.793750000001"/>
    <n v="26701.140629999998"/>
    <n v="0"/>
    <n v="0"/>
    <n v="0"/>
    <n v="0"/>
    <n v="0"/>
    <n v="0"/>
    <s v="Accidentes Personales"/>
    <s v="Accidentes y Enfermedades"/>
    <s v="Accidentes Personales"/>
    <x v="19"/>
    <x v="1"/>
    <n v="9423494.2927800007"/>
    <n v="9409393.7623899989"/>
    <n v="299929338.30901009"/>
    <n v="286204877.29896003"/>
    <n v="288421232.45699012"/>
    <n v="276418493.85822004"/>
    <n v="1868441.4574600002"/>
    <n v="1845344.210459999"/>
    <n v="356127.37222000014"/>
    <n v="376409.51678000001"/>
    <n v="2418197.6523800003"/>
    <n v="1979754.9339700001"/>
    <n v="2.0008925776471833"/>
    <n v="2.0178664326650382"/>
    <n v="148.92504999999801"/>
    <n v="0.39994286382045718"/>
    <n v="1.5460070603908256"/>
    <n v="1.880868220155387"/>
    <n v="0.39672657804487294"/>
    <n v="0.39573836880795871"/>
    <n v="1.2464771419420996E-2"/>
    <n v="1.2962120063603498E-2"/>
    <n v="1.3010463602653392E-2"/>
    <n v="1.3471089025287616E-2"/>
    <m/>
    <m/>
    <m/>
    <n v="0"/>
    <m/>
    <n v="0"/>
    <m/>
    <n v="0"/>
    <m/>
    <n v="-8.5514526695578912"/>
    <n v="13.021391158129248"/>
    <n v="14.295983549740143"/>
    <n v="1.366958400207634"/>
    <n v="-8.5113917865654809"/>
    <n v="-5.7476495902031299E-2"/>
    <n v="18.232281960884151"/>
    <n v="19.917018129273828"/>
    <s v="Medianas"/>
    <n v="2025"/>
    <n v="1"/>
    <d v="2026-05-08T00:00:00"/>
    <n v="1.0458677359317625"/>
    <s v="29 Accidentes Personales"/>
    <n v="0.39994286382045718"/>
    <n v="-4.0032124383546082"/>
    <n v="-8.551452669557893"/>
    <n v="-12.562034195489657"/>
    <n v="2.6869600162668876E-4"/>
    <n v="4.0035711072835888E-4"/>
    <m/>
    <m/>
    <m/>
    <m/>
    <n v="2.7036433551066411E-4"/>
    <n v="4.0717849400763277E-4"/>
    <x v="19"/>
    <x v="15"/>
  </r>
  <r>
    <n v="2026"/>
    <n v="3"/>
    <n v="43"/>
    <x v="0"/>
    <s v="AP Individual"/>
    <n v="31"/>
    <s v="eb1e33e8a81b697b75855af6bfcdbcbf7cbbde9f94962ceaec1ed8af21f5a50f"/>
    <s v="776dae374cac039d62ec9a353119108ad2c4887d941bedca3f0ebe3c3de89ab1"/>
    <x v="15"/>
    <n v="5309.3102399999998"/>
    <n v="3300.13456"/>
    <n v="13172.875690000001"/>
    <n v="12931.926290000001"/>
    <n v="471.94894999999997"/>
    <n v="334.57277999999997"/>
    <n v="489.43837999999994"/>
    <n v="2262.9944500000001"/>
    <n v="35255452.915749952"/>
    <n v="34225193.414999902"/>
    <n v="145.54400000000001"/>
    <n v="139.161"/>
    <n v="0"/>
    <n v="0"/>
    <n v="471.94895000000002"/>
    <n v="334.57278000000002"/>
    <n v="4171.81934"/>
    <n v="3111.3346900000001"/>
    <n v="0"/>
    <n v="0"/>
    <n v="0"/>
    <n v="0"/>
    <n v="0"/>
    <n v="0"/>
    <s v="AP Individual"/>
    <s v="Accidentes y Enfermedades"/>
    <s v="Accidentes Personales"/>
    <x v="20"/>
    <x v="1"/>
    <n v="33949921.470059998"/>
    <n v="33699803.03413"/>
    <n v="299929338.30901009"/>
    <n v="286204877.29896003"/>
    <n v="288421232.45699012"/>
    <n v="276418493.85822004"/>
    <n v="934068.18382999999"/>
    <n v="999040.19241000025"/>
    <n v="84015.655269999988"/>
    <n v="109316.45723999999"/>
    <n v="15111235.13037"/>
    <n v="13564625.407979999"/>
    <n v="0.5684071389981411"/>
    <n v="0.33033050973044775"/>
    <n v="2009.1756799999998"/>
    <n v="60.881629020605743"/>
    <n v="3.5134852936869104E-2"/>
    <n v="2.432897673723115E-2"/>
    <n v="1.5638652491971779E-2"/>
    <n v="9.7927413897871667E-3"/>
    <n v="1.7701870280292299E-3"/>
    <n v="1.8408180960781842E-3"/>
    <n v="1.1530671982758667E-3"/>
    <n v="1.1938906525164332E-3"/>
    <m/>
    <m/>
    <m/>
    <n v="0"/>
    <m/>
    <n v="0"/>
    <m/>
    <n v="0"/>
    <m/>
    <n v="41.060175307746192"/>
    <n v="8.8890821719998048"/>
    <n v="10.138155699930005"/>
    <n v="0.56173929547214019"/>
    <n v="41.060175307746192"/>
    <n v="34.084557132617576"/>
    <n v="11.312784939531923"/>
    <n v="10.75335228560705"/>
    <s v="Medianas"/>
    <n v="2025"/>
    <n v="1"/>
    <d v="2026-05-08T00:00:00"/>
    <n v="1.0458677359317625"/>
    <s v="30 AP Individual"/>
    <n v="60.881629020605743"/>
    <n v="53.825979608479336"/>
    <n v="41.060175307746199"/>
    <n v="34.873818611562605"/>
    <n v="3.7364080165071931E-5"/>
    <n v="3.2308667566405207E-5"/>
    <m/>
    <m/>
    <m/>
    <m/>
    <n v="3.6605654642270967E-5"/>
    <n v="1.0911824565877745E-5"/>
    <x v="20"/>
    <x v="15"/>
  </r>
  <r>
    <n v="2026"/>
    <n v="3"/>
    <n v="79"/>
    <x v="1"/>
    <s v="AP Gpo y Col"/>
    <n v="51"/>
    <s v="031b4af5197ec30a926f48cf40e11a7dbc470048a21e4003b7a3c07c5dab1baa"/>
    <s v="776dae374cac039d62ec9a353119108ad2c4887d941bedca3f0ebe3c3de89ab1"/>
    <x v="15"/>
    <n v="14613.647630000001"/>
    <n v="17215.898989999998"/>
    <n v="14862.084240000007"/>
    <n v="792.90868999999657"/>
    <n v="8414.1825000000008"/>
    <n v="3955.2748200000001"/>
    <n v="6363.2377799999995"/>
    <n v="10502.513759999998"/>
    <n v="35255452.915749952"/>
    <n v="34225193.414999902"/>
    <n v="145.54400000000001"/>
    <n v="139.161"/>
    <n v="0"/>
    <n v="0"/>
    <n v="8414.1825000000008"/>
    <n v="3955.2748199999996"/>
    <n v="11631.030779999999"/>
    <n v="8433.9929700000012"/>
    <n v="0"/>
    <n v="0"/>
    <n v="0"/>
    <n v="0"/>
    <n v="0"/>
    <n v="0"/>
    <s v="AP Gpo y Col"/>
    <s v="Accidentes y Enfermedades"/>
    <s v="Accidentes Personales"/>
    <x v="21"/>
    <x v="1"/>
    <n v="29465273.395770002"/>
    <n v="25064503.866439998"/>
    <n v="299929338.30901009"/>
    <n v="286204877.29896003"/>
    <n v="288421232.45699012"/>
    <n v="276418493.85822004"/>
    <n v="934373.2736299996"/>
    <n v="846304.01804999996"/>
    <n v="272111.73791999999"/>
    <n v="267093.05953999993"/>
    <n v="149056.40378999998"/>
    <n v="161330.76297000001"/>
    <n v="1.5640053116273984"/>
    <n v="2.0342452148186396"/>
    <n v="-2602.2513599999966"/>
    <n v="-15.115396306121088"/>
    <n v="9.8041058675940054"/>
    <n v="10.671181783973433"/>
    <n v="4.9596171851905908E-2"/>
    <n v="6.868637449094353E-2"/>
    <n v="4.8723635081486787E-3"/>
    <n v="5.0667724790959051E-3"/>
    <n v="6.0152360618288296E-3"/>
    <n v="6.2282008521580097E-3"/>
    <m/>
    <m/>
    <m/>
    <n v="0"/>
    <m/>
    <n v="0"/>
    <m/>
    <n v="0"/>
    <m/>
    <n v="112.73319511082671"/>
    <n v="57.577565252953889"/>
    <n v="22.97454708753493"/>
    <n v="3.0921791776853613"/>
    <n v="112.73319511082676"/>
    <n v="37.906574280675478"/>
    <n v="72.342534889242216"/>
    <n v="46.896823771006765"/>
    <s v="Medianas"/>
    <n v="2025"/>
    <n v="1"/>
    <d v="2026-05-08T00:00:00"/>
    <n v="1.0458677359317625"/>
    <s v="31 AP Gpo y Col"/>
    <n v="-15.115396306121088"/>
    <n v="-18.838108512588061"/>
    <n v="112.73319511082671"/>
    <n v="103.40353545881491"/>
    <n v="4.2155419972949916E-5"/>
    <n v="2.4461126147987155E-4"/>
    <m/>
    <m/>
    <m/>
    <m/>
    <n v="2.2444406980141676E-6"/>
    <n v="4.1381535940125338E-4"/>
    <x v="21"/>
    <x v="15"/>
  </r>
  <r>
    <n v="2026"/>
    <n v="3"/>
    <n v="10"/>
    <x v="17"/>
    <s v="Gastos Medicos"/>
    <n v="10"/>
    <s v="4a44dc15364204a80fe80e9039455cc1608281820fe2b24f1e5233ade6af1dd5"/>
    <s v="776dae374cac039d62ec9a353119108ad2c4887d941bedca3f0ebe3c3de89ab1"/>
    <x v="15"/>
    <n v="249349.31172"/>
    <n v="208059.81437000001"/>
    <n v="1020096.1576800001"/>
    <n v="859793.61023999995"/>
    <n v="167912.55349000002"/>
    <n v="126229.89597"/>
    <n v="842492.63032999996"/>
    <n v="513764.14333000011"/>
    <n v="35255452.915749952"/>
    <n v="34225193.414999902"/>
    <n v="145.54400000000001"/>
    <n v="139.161"/>
    <n v="0"/>
    <n v="0"/>
    <n v="158049.27817999999"/>
    <n v="105133.97155"/>
    <n v="254616.60868999999"/>
    <n v="201842.97802000001"/>
    <n v="0"/>
    <n v="0"/>
    <n v="0"/>
    <n v="0"/>
    <n v="0"/>
    <n v="0"/>
    <s v="Gastos Medicos"/>
    <s v="Accidentes y Enfermedades"/>
    <s v="Gastos Medicos"/>
    <x v="22"/>
    <x v="1"/>
    <n v="1825206.99131"/>
    <n v="1657972.1827799999"/>
    <n v="299929338.30901009"/>
    <n v="286204877.29896003"/>
    <n v="288421232.45699012"/>
    <n v="276418493.85822004"/>
    <n v="58270019.802700005"/>
    <n v="52140391.075669996"/>
    <n v="34338123.082540013"/>
    <n v="28893520.681470007"/>
    <n v="268100.53565000003"/>
    <n v="223431.65661000001"/>
    <n v="0.4279204169902241"/>
    <n v="0.3990376943434279"/>
    <n v="41289.497349999991"/>
    <n v="19.845013067527507"/>
    <n v="93.005898371467865"/>
    <n v="93.120114457714664"/>
    <n v="13.661426507085386"/>
    <n v="12.549053387683282"/>
    <n v="8.3136019012285248E-2"/>
    <n v="8.6453174614037273E-2"/>
    <n v="7.2696110679018128E-2"/>
    <n v="7.5269860372192604E-2"/>
    <m/>
    <m/>
    <m/>
    <n v="0"/>
    <m/>
    <n v="0"/>
    <m/>
    <n v="0"/>
    <m/>
    <n v="33.021224647056968"/>
    <n v="67.340291549933312"/>
    <n v="60.670003168185559"/>
    <n v="0.4889974710801212"/>
    <n v="50.331311420908634"/>
    <n v="26.145883888401023"/>
    <n v="62.073436211864589"/>
    <n v="52.087009704931418"/>
    <s v="Medianas"/>
    <n v="2025"/>
    <n v="1"/>
    <d v="2026-05-08T00:00:00"/>
    <n v="1.0458677359317625"/>
    <s v="32 Gastos Medicos"/>
    <n v="19.845013067527507"/>
    <n v="14.589071782348956"/>
    <n v="33.021224647056982"/>
    <n v="27.187425404751114"/>
    <n v="2.8934422147907915E-3"/>
    <n v="1.8311588327708726E-5"/>
    <m/>
    <m/>
    <m/>
    <m/>
    <n v="2.4337679672992293E-3"/>
    <n v="1.59231081506919E-5"/>
    <x v="22"/>
    <x v="15"/>
  </r>
  <r>
    <n v="2026"/>
    <n v="3"/>
    <n v="704"/>
    <x v="54"/>
    <s v="GMM. Individual"/>
    <n v="51"/>
    <s v="031b4af5197ec30a926f48cf40e11a7dbc470048a21e4003b7a3c07c5dab1baa"/>
    <s v="776dae374cac039d62ec9a353119108ad2c4887d941bedca3f0ebe3c3de89ab1"/>
    <x v="15"/>
    <n v="106019.42126"/>
    <n v="93195.355980000008"/>
    <n v="440024.19861999998"/>
    <n v="423117.84750999999"/>
    <n v="45154.507670000006"/>
    <n v="78101.976519999997"/>
    <n v="311698.71276999998"/>
    <n v="193856.18093999999"/>
    <n v="35255452.915749952"/>
    <n v="34225193.414999902"/>
    <n v="145.54400000000001"/>
    <n v="139.161"/>
    <n v="0"/>
    <n v="0"/>
    <n v="43095.160640000002"/>
    <n v="76636.558599999989"/>
    <n v="102006.56123000001"/>
    <n v="89252.280739999987"/>
    <n v="0"/>
    <n v="0"/>
    <n v="0"/>
    <n v="0"/>
    <n v="0"/>
    <n v="0"/>
    <s v="GMM. Individual"/>
    <s v="Accidentes y Enfermedades"/>
    <s v="Gastos Medicos"/>
    <x v="23"/>
    <x v="1"/>
    <n v="210933.84811000002"/>
    <n v="112639.99425"/>
    <n v="299929338.30901009"/>
    <n v="286204877.29896003"/>
    <n v="288421232.45699012"/>
    <n v="276418493.85822004"/>
    <n v="24720621.761749998"/>
    <n v="21907998.164389998"/>
    <n v="16007111.755169999"/>
    <n v="14079798.808590002"/>
    <n v="210933.84811000002"/>
    <n v="112639.99425"/>
    <n v="0.42887036694215724"/>
    <n v="0.42539421119490006"/>
    <n v="12824.065279999995"/>
    <n v="13.760412356547125"/>
    <n v="50.261929135579919"/>
    <n v="82.73735860919578"/>
    <n v="50.261929135579919"/>
    <n v="82.73735860919578"/>
    <n v="3.534813294949183E-2"/>
    <n v="3.6758535547763392E-2"/>
    <n v="3.2562462547642494E-2"/>
    <n v="3.3715311403079117E-2"/>
    <m/>
    <m/>
    <m/>
    <n v="0"/>
    <m/>
    <n v="0"/>
    <m/>
    <n v="0"/>
    <m/>
    <n v="-42.185192127068582"/>
    <n v="42.590788681315239"/>
    <n v="83.80457985134035"/>
    <n v="0.28209028812094061"/>
    <n v="-43.766837359004263"/>
    <n v="14.290145175286217"/>
    <n v="42.247439890489872"/>
    <n v="85.865098308523073"/>
    <s v="Medianas"/>
    <n v="2025"/>
    <n v="1"/>
    <d v="2026-05-08T00:00:00"/>
    <n v="1.0458677359317625"/>
    <s v="33 GMM. Individual"/>
    <n v="13.760412356547125"/>
    <n v="8.7713182539263279"/>
    <n v="-42.185192127068582"/>
    <n v="-44.72072721372912"/>
    <n v="1.2481025266404234E-3"/>
    <n v="1.8392979164110059E-5"/>
    <m/>
    <m/>
    <m/>
    <m/>
    <n v="1.1976951810272133E-3"/>
    <n v="1.8096023491813123E-5"/>
    <x v="23"/>
    <x v="15"/>
  </r>
  <r>
    <n v="2026"/>
    <n v="3"/>
    <n v="714"/>
    <x v="38"/>
    <s v="GMM. Gpo y Col"/>
    <n v="250"/>
    <s v="1e472b39b105d349bcd069c4a711b44a2fffb8e274714bb07ecfff69a9a7f67b"/>
    <s v="776dae374cac039d62ec9a353119108ad2c4887d941bedca3f0ebe3c3de89ab1"/>
    <x v="15"/>
    <n v="157578.32109000001"/>
    <n v="117654.51576000001"/>
    <n v="501661.14463"/>
    <n v="408900.95195999998"/>
    <n v="35367.987220000003"/>
    <n v="34374.940689999996"/>
    <n v="171147.80775000001"/>
    <n v="150482.11816000001"/>
    <n v="35255452.915749952"/>
    <n v="34225193.414999902"/>
    <n v="145.54400000000001"/>
    <n v="139.161"/>
    <n v="15.378"/>
    <n v="363.82928999999996"/>
    <n v="35367.987219999995"/>
    <n v="34374.940689999996"/>
    <n v="142457.63250000001"/>
    <n v="98561.963439999992"/>
    <n v="0"/>
    <n v="0"/>
    <n v="0"/>
    <n v="0"/>
    <n v="0"/>
    <n v="0"/>
    <s v="GMM. Gpo y Col"/>
    <s v="Accidentes y Enfermedades"/>
    <s v="Gastos Medicos"/>
    <x v="24"/>
    <x v="1"/>
    <n v="214062.72141"/>
    <n v="179414.37324000002"/>
    <n v="299929338.30901009"/>
    <n v="286204877.29896003"/>
    <n v="288421232.45699012"/>
    <n v="276418493.85822004"/>
    <n v="33549398.04095"/>
    <n v="30232392.911280002"/>
    <n v="18331408.022360004"/>
    <n v="14814107.762880005"/>
    <n v="214062.72141"/>
    <n v="179414.37324000002"/>
    <n v="0.4696904573299997"/>
    <n v="0.38916706363690434"/>
    <n v="39923.805330000003"/>
    <n v="33.93308371727899"/>
    <n v="73.613154150360486"/>
    <n v="65.576973369137633"/>
    <n v="73.613154150360486"/>
    <n v="65.576973369137633"/>
    <n v="5.2538481889907944E-2"/>
    <n v="5.4634785292202219E-2"/>
    <n v="4.1108494331178726E-2"/>
    <n v="4.2563908846253648E-2"/>
    <m/>
    <m/>
    <m/>
    <n v="0"/>
    <m/>
    <n v="0"/>
    <m/>
    <n v="0"/>
    <m/>
    <n v="2.8888676171269445"/>
    <n v="22.444703672023365"/>
    <n v="29.216847706993608"/>
    <n v="0.19293655553822917"/>
    <n v="2.8888676171269445"/>
    <n v="44.536114671377945"/>
    <n v="24.827021619919169"/>
    <n v="34.876477182727683"/>
    <s v="Medianas"/>
    <n v="2025"/>
    <n v="1"/>
    <d v="2026-05-08T00:00:00"/>
    <n v="1.0458677359317625"/>
    <s v="34 GMM. Gpo y Col"/>
    <n v="33.93308371727899"/>
    <n v="28.059293843650451"/>
    <n v="2.8888676171269547"/>
    <n v="-1.6234423509934797"/>
    <n v="1.4229320662219854E-3"/>
    <n v="2.2060912570686426E-5"/>
    <m/>
    <m/>
    <m/>
    <m/>
    <m/>
    <m/>
    <x v="24"/>
    <x v="15"/>
  </r>
  <r>
    <n v="2026"/>
    <n v="3"/>
    <n v="12"/>
    <x v="42"/>
    <s v="Daños"/>
    <n v="12"/>
    <s v="6b51d431df5d7f141cbececcf79edf3dd861c3b4069f0b11661a3eefacbba918"/>
    <s v="776dae374cac039d62ec9a353119108ad2c4887d941bedca3f0ebe3c3de89ab1"/>
    <x v="15"/>
    <n v="1708405.4922400001"/>
    <n v="2623952.19154"/>
    <n v="7333516.6055800002"/>
    <n v="7119870.2535600001"/>
    <n v="956458.13257999998"/>
    <n v="304526.89507999999"/>
    <n v="3356739.2221099995"/>
    <n v="1683462.4265799997"/>
    <n v="35255452.915749952"/>
    <n v="34225193.414999902"/>
    <n v="145.54400000000001"/>
    <n v="139.161"/>
    <n v="9235.0784199999998"/>
    <n v="3194.10824"/>
    <n v="154263.58494999999"/>
    <n v="174221.00318"/>
    <n v="212375.62191999998"/>
    <n v="154877.74377999999"/>
    <n v="0"/>
    <n v="0"/>
    <n v="0"/>
    <n v="0"/>
    <n v="0"/>
    <n v="0"/>
    <s v="Daños"/>
    <s v="Totales"/>
    <s v="Daños Total"/>
    <x v="28"/>
    <x v="1"/>
    <n v="1766415.15328"/>
    <n v="2698569.0604299996"/>
    <n v="299929338.30901009"/>
    <n v="286204877.29896003"/>
    <n v="288421232.45699012"/>
    <n v="276418493.85822004"/>
    <n v="105175449.15441999"/>
    <n v="104220262.77622002"/>
    <n v="43859178.209959999"/>
    <n v="37967067.789159983"/>
    <n v="1708405.4922400001"/>
    <n v="2623952.19154"/>
    <n v="1.6243386702648603"/>
    <n v="2.5176986908717605"/>
    <n v="-915546.69929999998"/>
    <n v="-34.891897125711914"/>
    <n v="100"/>
    <n v="100"/>
    <n v="96.715966745853393"/>
    <n v="97.234946847048263"/>
    <n v="0.5696026610374042"/>
    <n v="0.592330002089829"/>
    <n v="0.91680904123765417"/>
    <n v="0.94926795776764195"/>
    <m/>
    <m/>
    <m/>
    <n v="0"/>
    <m/>
    <n v="0"/>
    <m/>
    <n v="0"/>
    <m/>
    <n v="214.08001987106456"/>
    <n v="55.985428337971818"/>
    <n v="11.605657148092812"/>
    <n v="2.1807479565652179"/>
    <n v="-11.455230922634851"/>
    <n v="37.124687341568134"/>
    <n v="72.637143357305717"/>
    <n v="112.48937318423016"/>
    <s v="Medianas"/>
    <n v="2025"/>
    <n v="1"/>
    <d v="2026-05-08T00:00:00"/>
    <n v="1.0458677359317625"/>
    <s v="38 Daños Total"/>
    <n v="-34.891897125711914"/>
    <n v="-37.747288077221974"/>
    <n v="214.08001987106462"/>
    <n v="200.30567831911461"/>
    <n v="2.0801084652365475E-2"/>
    <n v="2.6384761157178149E-4"/>
    <m/>
    <m/>
    <m/>
    <m/>
    <n v="2.0153804294502795E-2"/>
    <n v="6.3388066980173759E-4"/>
    <x v="28"/>
    <x v="15"/>
  </r>
  <r>
    <n v="2026"/>
    <n v="3"/>
    <n v="9"/>
    <x v="16"/>
    <s v="Automoviles"/>
    <n v="9"/>
    <s v="19581e27de7ced00ff1ce50b2047e7a567c76b1cbaebabe5ef03f7c3017bb5b7"/>
    <s v="776dae374cac039d62ec9a353119108ad2c4887d941bedca3f0ebe3c3de89ab1"/>
    <x v="15"/>
    <n v="512667.48138000001"/>
    <n v="445239.08188000001"/>
    <n v="1873193.5721800001"/>
    <n v="1570213.7917299999"/>
    <n v="394323.32688000018"/>
    <n v="268698.84894000017"/>
    <n v="1505021.7607299997"/>
    <n v="1060955.2861700002"/>
    <n v="35255452.915749952"/>
    <n v="34225193.414999902"/>
    <n v="145.54400000000001"/>
    <n v="139.161"/>
    <n v="-171.83113"/>
    <n v="2893.3507199999999"/>
    <n v="378896.51030000002"/>
    <n v="268679.55843000003"/>
    <n v="452515.63264999999"/>
    <n v="427421.98813999997"/>
    <n v="0"/>
    <n v="0"/>
    <n v="0"/>
    <n v="0"/>
    <n v="0"/>
    <n v="0"/>
    <s v="Automoviles"/>
    <s v="Totales"/>
    <s v="Automoviles Total"/>
    <x v="29"/>
    <x v="1"/>
    <n v="1238800.9948"/>
    <n v="975839.53787999996"/>
    <n v="299929338.30901009"/>
    <n v="286204877.29896003"/>
    <n v="288421232.45699012"/>
    <n v="276418493.85822004"/>
    <n v="60758952.16269999"/>
    <n v="56224792.599020004"/>
    <n v="32544347.684180006"/>
    <n v="28276347.340569999"/>
    <n v="512667.48138000001"/>
    <n v="445239.08188000001"/>
    <n v="0.84377274974588401"/>
    <n v="0.791891016931489"/>
    <n v="67428.3995"/>
    <n v="15.1443128521618"/>
    <n v="100"/>
    <n v="100"/>
    <n v="41.384167717977036"/>
    <n v="45.626259707336388"/>
    <n v="0.17092942099975922"/>
    <n v="0.1777495633773945"/>
    <n v="0.15556655989999715"/>
    <n v="0.16107427389007156"/>
    <m/>
    <m/>
    <m/>
    <n v="0"/>
    <m/>
    <n v="0"/>
    <m/>
    <n v="0"/>
    <m/>
    <n v="46.752890247048164"/>
    <n v="76.916001346244812"/>
    <n v="60.349340360112272"/>
    <n v="1.2116491954505604"/>
    <n v="41.021710960834113"/>
    <n v="5.8709297149637241"/>
    <n v="83.73114274110813"/>
    <n v="62.860490542193482"/>
    <s v="Medianas"/>
    <n v="2025"/>
    <n v="1"/>
    <d v="2026-05-08T00:00:00"/>
    <n v="1.0458677359317625"/>
    <s v="39 Automoviles Total"/>
    <n v="15.1443128521618"/>
    <n v="10.094526197024173"/>
    <n v="46.752890247048164"/>
    <n v="40.316872970850511"/>
    <n v="5.3132024049056346E-3"/>
    <n v="7.1195245321373023E-5"/>
    <m/>
    <m/>
    <m/>
    <m/>
    <n v="4.4447132225804821E-3"/>
    <n v="6.2709138269678773E-5"/>
    <x v="29"/>
    <x v="15"/>
  </r>
  <r>
    <n v="2026"/>
    <n v="3"/>
    <n v="81"/>
    <x v="55"/>
    <s v="Automoviles Residentes"/>
    <n v="53"/>
    <s v="2858dcd1057d3eae7f7d5f782167e24b61153c01551450a628cee722509f6529"/>
    <s v="776dae374cac039d62ec9a353119108ad2c4887d941bedca3f0ebe3c3de89ab1"/>
    <x v="15"/>
    <n v="254764.72286000001"/>
    <n v="251510.51926"/>
    <n v="947123.99251000001"/>
    <n v="960752.4483500002"/>
    <n v="140007.00876999993"/>
    <n v="156269.34757000001"/>
    <n v="635179.51936999976"/>
    <n v="652655.91835999978"/>
    <n v="35255452.915749952"/>
    <n v="34225193.414999902"/>
    <n v="145.54400000000001"/>
    <n v="139.161"/>
    <n v="0"/>
    <n v="0"/>
    <n v="139507.00877000001"/>
    <n v="152649.75231000001"/>
    <n v="245124.5257"/>
    <n v="234049.77758000002"/>
    <n v="0"/>
    <n v="0"/>
    <n v="0"/>
    <n v="0"/>
    <n v="0"/>
    <n v="0"/>
    <s v="Automoviles Residentes"/>
    <s v="Automóviles"/>
    <s v="Automóviles"/>
    <x v="30"/>
    <x v="1"/>
    <n v="478919.76442000002"/>
    <n v="477689.46314999997"/>
    <n v="299929338.30901009"/>
    <n v="286204877.29896003"/>
    <n v="288421232.45699012"/>
    <n v="276418493.85822004"/>
    <n v="37930526.874799997"/>
    <n v="33933542.557379998"/>
    <n v="20392182.848360002"/>
    <n v="17354647.463510003"/>
    <n v="261546.26329"/>
    <n v="260388.27383000002"/>
    <n v="0.67166143961279567"/>
    <n v="0.7411855653877214"/>
    <n v="3254.203600000008"/>
    <n v="1.2938638151495985"/>
    <n v="97.407135416620079"/>
    <n v="96.590570520162501"/>
    <n v="53.195700362989825"/>
    <n v="52.651468927423842"/>
    <n v="8.4941581339242622E-2"/>
    <n v="8.8330779495573705E-2"/>
    <n v="8.7877789377181201E-2"/>
    <n v="9.0989034687745676E-2"/>
    <m/>
    <m/>
    <m/>
    <n v="0"/>
    <m/>
    <n v="0"/>
    <m/>
    <n v="0"/>
    <m/>
    <n v="-10.406608239479242"/>
    <n v="54.955414234072549"/>
    <n v="62.132330699240434"/>
    <n v="0.6865719565733478"/>
    <n v="-8.6097378745232493"/>
    <n v="4.7317917728909364"/>
    <n v="56.912709314423374"/>
    <n v="65.221062753551706"/>
    <s v="Medianas"/>
    <n v="2025"/>
    <n v="1"/>
    <d v="2026-05-08T00:00:00"/>
    <n v="1.0458677359317625"/>
    <s v="41 Automoviles Residentes"/>
    <n v="1.2938638151495985"/>
    <n v="-3.1484954214530867"/>
    <n v="-10.406608239479247"/>
    <n v="-14.335829778033943"/>
    <n v="2.6864609987378254E-3"/>
    <n v="4.5112908946273321E-5"/>
    <m/>
    <m/>
    <m/>
    <m/>
    <n v="2.7195463021013229E-3"/>
    <n v="5.4935604233911618E-5"/>
    <x v="30"/>
    <x v="15"/>
  </r>
  <r>
    <n v="2026"/>
    <n v="3"/>
    <n v="94"/>
    <x v="41"/>
    <s v="Camiones"/>
    <n v="7"/>
    <s v="7902699be42c8a8e46fbbb4501726517e86b22c56a189f7625a6da49081b2451"/>
    <s v="776dae374cac039d62ec9a353119108ad2c4887d941bedca3f0ebe3c3de89ab1"/>
    <x v="15"/>
    <n v="218255.01374000002"/>
    <n v="248746.71990999999"/>
    <n v="742489.94136000006"/>
    <n v="734451.86072"/>
    <n v="121388.04702999996"/>
    <n v="123195.28230000006"/>
    <n v="462482.29825000028"/>
    <n v="538637.04929"/>
    <n v="35255452.915749952"/>
    <n v="34225193.414999902"/>
    <n v="145.54400000000001"/>
    <n v="139.161"/>
    <n v="-387.78378000000004"/>
    <n v="230.18208999999999"/>
    <n v="121388.04703"/>
    <n v="123195.28229999999"/>
    <n v="181309.98483"/>
    <n v="195113.08350000001"/>
    <n v="0"/>
    <n v="0"/>
    <n v="0"/>
    <n v="0"/>
    <n v="0"/>
    <n v="0"/>
    <s v="Camiones"/>
    <s v="Automóviles"/>
    <s v="Automóviles"/>
    <x v="31"/>
    <x v="1"/>
    <n v="1808477.90475"/>
    <n v="2139089.51168"/>
    <n v="299929338.30901009"/>
    <n v="286204877.29896003"/>
    <n v="288421232.45699012"/>
    <n v="276418493.85822004"/>
    <n v="20449043.115749996"/>
    <n v="19016630.142860003"/>
    <n v="11014921.149049997"/>
    <n v="9861427.71428"/>
    <n v="643355.99338999996"/>
    <n v="671098.03969000001"/>
    <n v="1.0673116218914833"/>
    <n v="1.308048366305292"/>
    <n v="-30491.706169999961"/>
    <n v="-12.258133968975461"/>
    <n v="33.924454886937639"/>
    <n v="37.065630533640572"/>
    <n v="12.068436842205772"/>
    <n v="11.628626037002027"/>
    <n v="7.2768811137487677E-2"/>
    <n v="7.5672311598122918E-2"/>
    <n v="8.6912117731022281E-2"/>
    <n v="8.9989174182240714E-2"/>
    <m/>
    <m/>
    <m/>
    <n v="0"/>
    <m/>
    <n v="0"/>
    <m/>
    <n v="0"/>
    <m/>
    <n v="-1.4669679197610863"/>
    <n v="55.617529673158174"/>
    <n v="49.526394697616041"/>
    <n v="1.1020328279015352"/>
    <n v="-1.4669679197609864"/>
    <n v="-7.0744095795093109"/>
    <n v="66.950558262864533"/>
    <n v="63.1404517268059"/>
    <s v="Medianas"/>
    <n v="2025"/>
    <n v="1"/>
    <d v="2026-05-08T00:00:00"/>
    <n v="1.0458677359317625"/>
    <s v="42 Camiones"/>
    <n v="-12.258133968975461"/>
    <n v="-16.106154710991831"/>
    <n v="-1.4669679197610845"/>
    <n v="-5.7882476961047731"/>
    <n v="2.1060286564303409E-3"/>
    <n v="1.1391540982246288E-4"/>
    <m/>
    <m/>
    <m/>
    <m/>
    <n v="2.0789703375961336E-3"/>
    <n v="1.7109905285939435E-4"/>
    <x v="31"/>
    <x v="15"/>
  </r>
  <r>
    <n v="2026"/>
    <n v="3"/>
    <n v="23"/>
    <x v="28"/>
    <s v="Automoviles Turistas"/>
    <n v="17"/>
    <s v="4523540f1504cd17100c4835e85b7eefd49911580f8efff0599a8f283be6b9e3"/>
    <s v="776dae374cac039d62ec9a353119108ad2c4887d941bedca3f0ebe3c3de89ab1"/>
    <x v="15"/>
    <n v="188.05568"/>
    <n v="206.06814000000003"/>
    <n v="1089.89651"/>
    <n v="1223.3007000000002"/>
    <n v="-157.72833"/>
    <n v="1181.4620999999997"/>
    <n v="-14.661349999999963"/>
    <n v="1554.6281099999997"/>
    <n v="35255452.915749952"/>
    <n v="34225193.414999902"/>
    <n v="145.54400000000001"/>
    <n v="139.161"/>
    <n v="0"/>
    <n v="0"/>
    <n v="-157.72833"/>
    <n v="1181.4621000000002"/>
    <n v="232.58874"/>
    <n v="297.82152000000002"/>
    <n v="0"/>
    <n v="0"/>
    <n v="0"/>
    <n v="0"/>
    <n v="0"/>
    <n v="0"/>
    <s v="Automoviles Turistas"/>
    <s v="Automóviles"/>
    <s v="Automóviles"/>
    <x v="32"/>
    <x v="1"/>
    <n v="6886205.7375499997"/>
    <n v="7196469.1106400006"/>
    <n v="299929338.30901009"/>
    <n v="286204877.29896003"/>
    <n v="288421232.45699012"/>
    <n v="276418493.85822004"/>
    <n v="664166.66367999988"/>
    <n v="632124.19282999996"/>
    <n v="297526.76684"/>
    <n v="352424.85213000001"/>
    <n v="1461239.0445399999"/>
    <n v="1431801.6990199999"/>
    <n v="2.8314531620425701E-2"/>
    <n v="3.2599312340418345E-2"/>
    <n v="-18.012460000000033"/>
    <n v="-8.7410212951890784"/>
    <n v="1.2869604100895085E-2"/>
    <n v="1.4392226251794775E-2"/>
    <n v="2.7309041752055924E-3"/>
    <n v="2.8634617453624262E-3"/>
    <n v="6.2699994958896187E-5"/>
    <n v="6.5201746209181456E-5"/>
    <n v="7.2000219543690073E-5"/>
    <n v="7.4549331748293232E-5"/>
    <m/>
    <m/>
    <m/>
    <n v="0"/>
    <m/>
    <n v="0"/>
    <m/>
    <n v="0"/>
    <m/>
    <n v="-113.35026574276061"/>
    <n v="-83.87320712674034"/>
    <n v="573.33564518998412"/>
    <n v="-5.3013156320426476E-2"/>
    <n v="-113.3502657427606"/>
    <n v="-21.903313098395316"/>
    <n v="-67.814258764203288"/>
    <n v="396.70138679031658"/>
    <s v="Medianas"/>
    <n v="2025"/>
    <n v="1"/>
    <d v="2026-05-08T00:00:00"/>
    <n v="1.0458677359317625"/>
    <s v="43 Automoviles Turistas"/>
    <n v="-8.7410212951890784"/>
    <n v="-12.743289070382884"/>
    <n v="-113.3502657427606"/>
    <n v="-112.76477443953929"/>
    <n v="3.0914267719224273E-6"/>
    <n v="8.017127008840869E-8"/>
    <m/>
    <m/>
    <m/>
    <m/>
    <n v="3.4627264294319084E-6"/>
    <n v="1.0627151650681519E-7"/>
    <x v="32"/>
    <x v="15"/>
  </r>
  <r>
    <n v="2026"/>
    <n v="3"/>
    <n v="16"/>
    <x v="50"/>
    <s v="Otros Automoviles y Obligatorios"/>
    <n v="14"/>
    <s v="8527a891e224136950ff32ca212b45bc93f69fbb801c3b1ebedac52775f99e61"/>
    <s v="776dae374cac039d62ec9a353119108ad2c4887d941bedca3f0ebe3c3de89ab1"/>
    <x v="15"/>
    <n v="754.45672999999999"/>
    <n v="2857.3824799999998"/>
    <n v="2292.8733299999999"/>
    <n v="4866.7804300000007"/>
    <n v="944.9073400000002"/>
    <n v="1081.98569"/>
    <n v="4399.2853400000004"/>
    <n v="6017.2217699999983"/>
    <n v="35255452.915749952"/>
    <n v="34225193.414999902"/>
    <n v="145.54400000000001"/>
    <n v="139.161"/>
    <n v="0"/>
    <n v="0"/>
    <n v="944.90733999999998"/>
    <n v="1081.98569"/>
    <n v="646.46844999999996"/>
    <n v="1960.5977700000001"/>
    <n v="0"/>
    <n v="0"/>
    <n v="0"/>
    <n v="0"/>
    <n v="0"/>
    <n v="0"/>
    <s v="Otros Automoviles y Obligatorios"/>
    <s v="Automóviles"/>
    <s v="Automóviles"/>
    <x v="33"/>
    <x v="1"/>
    <n v="1278618.8197300001"/>
    <n v="1168356.06944"/>
    <n v="299929338.30901009"/>
    <n v="286204877.29896003"/>
    <n v="288421232.45699012"/>
    <n v="276418493.85822004"/>
    <n v="1715215.5084700002"/>
    <n v="2642495.7059500003"/>
    <n v="839716.91993000079"/>
    <n v="707847.31065"/>
    <n v="56380.612340000007"/>
    <n v="127168.98613999999"/>
    <n v="4.3986118728193378E-2"/>
    <n v="0.10813196303653957"/>
    <n v="-2102.9257499999999"/>
    <n v="-73.596228881476165"/>
    <n v="1.3381492301826956"/>
    <n v="2.2469177169143388"/>
    <n v="5.9005601853984527E-2"/>
    <n v="0.24456435454386438"/>
    <n v="2.5154482527571249E-4"/>
    <n v="2.6158154986474715E-4"/>
    <n v="9.9836959697066022E-4"/>
    <n v="1.0337161020295559E-3"/>
    <m/>
    <m/>
    <m/>
    <n v="0"/>
    <m/>
    <n v="0"/>
    <m/>
    <n v="0"/>
    <m/>
    <n v="-12.669146298968126"/>
    <n v="125.24341057968959"/>
    <n v="37.866323377191001"/>
    <n v="0.11252689061913486"/>
    <n v="-12.669146298968148"/>
    <n v="-67.026972085151357"/>
    <n v="146.16449418374555"/>
    <n v="55.18652048655548"/>
    <s v="Medianas"/>
    <n v="2025"/>
    <n v="1"/>
    <d v="2026-05-08T00:00:00"/>
    <n v="1.0458677359317625"/>
    <s v="44 Otros Automoviles y Obligatorios"/>
    <n v="-73.596228881476165"/>
    <n v="-74.754196719721222"/>
    <n v="-12.669146298968128"/>
    <n v="-16.499141621164078"/>
    <n v="6.5035991325350018E-6"/>
    <n v="1.9347786407707242E-7"/>
    <m/>
    <m/>
    <m/>
    <m/>
    <n v="1.3776113445535499E-5"/>
    <n v="1.1692521430135562E-6"/>
    <x v="33"/>
    <x v="15"/>
  </r>
  <r>
    <n v="2026"/>
    <n v="3"/>
    <n v="18"/>
    <x v="24"/>
    <s v="Daños Sin Autos"/>
    <n v="5"/>
    <s v="ef2d127de37b942baad06145e54b0c619a1f22327b2ebbcfbec78f5564afe39d"/>
    <s v="776dae374cac039d62ec9a353119108ad2c4887d941bedca3f0ebe3c3de89ab1"/>
    <x v="15"/>
    <n v="816292.24933999998"/>
    <n v="760215.07804000005"/>
    <n v="4364687.1116800001"/>
    <n v="4041217.8958999999"/>
    <n v="39758.250400000019"/>
    <n v="-1622.7556199999972"/>
    <n v="190153.47055999999"/>
    <n v="221925.39578000002"/>
    <n v="35255452.915749952"/>
    <n v="34225193.414999902"/>
    <n v="145.54400000000001"/>
    <n v="139.161"/>
    <n v="0"/>
    <n v="0"/>
    <n v="29060.132590000001"/>
    <n v="9578.7328600000073"/>
    <n v="788241.96647999994"/>
    <n v="702844.68388999999"/>
    <n v="0"/>
    <n v="0"/>
    <n v="0"/>
    <n v="0"/>
    <n v="0"/>
    <n v="0"/>
    <s v="Daños Sin Autos"/>
    <s v="Totales"/>
    <s v="Daños Sin Autos Total"/>
    <x v="34"/>
    <x v="1"/>
    <n v="4826645.6226300001"/>
    <n v="5268679.1510399999"/>
    <n v="299929338.30901009"/>
    <n v="286204877.29896003"/>
    <n v="288421232.45699012"/>
    <n v="276418493.85822004"/>
    <n v="44416496.991719998"/>
    <n v="47995470.177200004"/>
    <n v="11314830.52578"/>
    <n v="9690720.4485899974"/>
    <n v="816532.03697999998"/>
    <n v="760428.47381"/>
    <n v="1.8378132104658569"/>
    <n v="1.5839308902137523"/>
    <n v="56077.171299999929"/>
    <n v="7.3764876440729266"/>
    <n v="99.97063340700177"/>
    <n v="99.97193743036334"/>
    <n v="16.912205974119328"/>
    <n v="14.428949955890538"/>
    <n v="0.27216152109100888"/>
    <n v="0.28302085889662332"/>
    <n v="0.26561919042557225"/>
    <n v="0.27502323286296754"/>
    <m/>
    <m/>
    <m/>
    <n v="0"/>
    <m/>
    <n v="0"/>
    <m/>
    <n v="0"/>
    <m/>
    <n v="-2550.0454603263115"/>
    <n v="4.8705902122856015"/>
    <n v="-0.21346006766714154"/>
    <n v="0.35138175785676862"/>
    <n v="203.38180440705992"/>
    <n v="12.150235257860365"/>
    <n v="3.686702031328263"/>
    <n v="1.3628520040850369"/>
    <s v="Medianas"/>
    <n v="2025"/>
    <n v="1"/>
    <d v="2026-05-08T00:00:00"/>
    <n v="1.0458677359317625"/>
    <s v="46 Daños Sin Autos Total"/>
    <n v="7.3764876440729266"/>
    <n v="2.66736792335535"/>
    <n v="-2550.0454603263111"/>
    <n v="-2442.5958906204983"/>
    <n v="1.238017597479262E-2"/>
    <n v="3.3775573965628199E-4"/>
    <m/>
    <m/>
    <m/>
    <m/>
    <n v="1.14392414025645E-2"/>
    <n v="2.50883706497333E-4"/>
    <x v="34"/>
    <x v="15"/>
  </r>
  <r>
    <n v="2026"/>
    <n v="3"/>
    <n v="79"/>
    <x v="1"/>
    <s v="Responsabilidad Civil y Riesgos Profesionales"/>
    <n v="51"/>
    <s v="031b4af5197ec30a926f48cf40e11a7dbc470048a21e4003b7a3c07c5dab1baa"/>
    <s v="776dae374cac039d62ec9a353119108ad2c4887d941bedca3f0ebe3c3de89ab1"/>
    <x v="15"/>
    <n v="100878.12953000001"/>
    <n v="87160.590920000002"/>
    <n v="300223.84362000006"/>
    <n v="243346.25543999998"/>
    <n v="9448.6301100000001"/>
    <n v="10349.14668"/>
    <n v="37390.075800000006"/>
    <n v="30521.983380000001"/>
    <n v="35255452.915749952"/>
    <n v="34225193.414999902"/>
    <n v="145.54400000000001"/>
    <n v="139.161"/>
    <n v="0"/>
    <n v="0"/>
    <n v="6159.3768099999998"/>
    <n v="9659.5427200000013"/>
    <n v="82823.187720000002"/>
    <n v="52765.80096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9465273.395770002"/>
    <n v="25064503.866439998"/>
    <n v="299929338.30901009"/>
    <n v="286204877.29896003"/>
    <n v="288421232.45699012"/>
    <n v="276418493.85822004"/>
    <n v="6482889.0618800009"/>
    <n v="6624791.841479999"/>
    <n v="3138672.4045500001"/>
    <n v="1702809.9258199998"/>
    <n v="100878.12953000001"/>
    <n v="87160.590920000002"/>
    <n v="1.5560674965606449"/>
    <n v="1.3156728997016764"/>
    <n v="13717.538610000003"/>
    <n v="15.738234981209098"/>
    <n v="100"/>
    <n v="100"/>
    <n v="0.34236278134952569"/>
    <n v="0.34774512746970138"/>
    <n v="3.3633965286206068E-2"/>
    <n v="3.4975972008247737E-2"/>
    <n v="3.0453915301015284E-2"/>
    <n v="3.1532112668520004E-2"/>
    <m/>
    <m/>
    <m/>
    <n v="0"/>
    <m/>
    <n v="0"/>
    <m/>
    <n v="0"/>
    <m/>
    <n v="-8.7013605840592803"/>
    <n v="9.3663811512187927"/>
    <n v="11.873653644109552"/>
    <n v="0.30103906659078922"/>
    <n v="-36.235316841168242"/>
    <n v="56.963764811957482"/>
    <n v="7.4367782496164949"/>
    <n v="18.306445736174041"/>
    <s v="Medianas"/>
    <n v="2025"/>
    <n v="1"/>
    <d v="2026-05-08T00:00:00"/>
    <n v="1.0458677359317625"/>
    <s v="46 Responsabilidad Civil y Riesgos Profesionales"/>
    <n v="15.738234981209098"/>
    <n v="10.662401186033355"/>
    <n v="-8.701360584059282"/>
    <n v="-12.705367725486957"/>
    <n v="8.5156711597903943E-4"/>
    <n v="2.4213460538525126E-4"/>
    <m/>
    <m/>
    <m/>
    <m/>
    <n v="6.8882614897169286E-4"/>
    <n v="1.7309951790094174E-4"/>
    <x v="35"/>
    <x v="15"/>
  </r>
  <r>
    <n v="2026"/>
    <n v="3"/>
    <n v="10"/>
    <x v="17"/>
    <s v="RC General"/>
    <n v="10"/>
    <s v="4a44dc15364204a80fe80e9039455cc1608281820fe2b24f1e5233ade6af1dd5"/>
    <s v="776dae374cac039d62ec9a353119108ad2c4887d941bedca3f0ebe3c3de89ab1"/>
    <x v="15"/>
    <n v="65694.718979999991"/>
    <n v="92306.801590000003"/>
    <n v="278646.25944000005"/>
    <n v="316391.87517999997"/>
    <n v="87330.637329999983"/>
    <n v="31902.72978999999"/>
    <n v="132793.06028000006"/>
    <n v="192338.40176999994"/>
    <n v="35255452.915749952"/>
    <n v="34225193.414999902"/>
    <n v="145.54400000000001"/>
    <n v="139.161"/>
    <n v="63.54372"/>
    <n v="0"/>
    <n v="81091.804669999998"/>
    <n v="26764.325920000003"/>
    <n v="51857.978750000002"/>
    <n v="68979.246140000003"/>
    <n v="0"/>
    <n v="0"/>
    <n v="0"/>
    <n v="0"/>
    <n v="0"/>
    <n v="0"/>
    <s v="RC General"/>
    <s v="Daños Sin Autos"/>
    <s v="Responsabilidad Civil y Riesgos Profesionales"/>
    <x v="36"/>
    <x v="1"/>
    <n v="1825206.99131"/>
    <n v="1657972.1827799999"/>
    <n v="299929338.30901009"/>
    <n v="286204877.29896003"/>
    <n v="288421232.45699012"/>
    <n v="276418493.85822004"/>
    <n v="4191040.9426000006"/>
    <n v="5155326.3222199995"/>
    <n v="2776304.65221"/>
    <n v="1116237.2139900001"/>
    <n v="65754.782709999999"/>
    <n v="92858.96617"/>
    <n v="1.5675036316692457"/>
    <n v="1.7905132637704806"/>
    <n v="-26612.082610000012"/>
    <n v="-28.830034354568102"/>
    <n v="99.908654963905946"/>
    <n v="99.405372897444138"/>
    <n v="3.5993023965380018"/>
    <n v="5.5674517672078698"/>
    <n v="2.1903398763983627E-2"/>
    <n v="2.2777351868433091E-2"/>
    <n v="3.2252001594500923E-2"/>
    <n v="3.3393858819499175E-2"/>
    <m/>
    <m/>
    <m/>
    <n v="0"/>
    <m/>
    <n v="0"/>
    <m/>
    <n v="0"/>
    <m/>
    <n v="173.740328507481"/>
    <n v="132.93402983668565"/>
    <n v="34.561624106209038"/>
    <n v="3.1455711195269171"/>
    <n v="202.98467038694614"/>
    <n v="-24.820896643681412"/>
    <n v="156.37286030936946"/>
    <n v="38.80054859642744"/>
    <s v="Medianas"/>
    <n v="2025"/>
    <n v="1"/>
    <d v="2026-05-08T00:00:00"/>
    <n v="1.0458677359317625"/>
    <s v="47 RC General"/>
    <n v="-28.830034354568102"/>
    <n v="-31.951275290056969"/>
    <n v="173.74032850748102"/>
    <n v="161.73513065072805"/>
    <n v="7.9036357895013217E-4"/>
    <n v="2.4570676352962743E-4"/>
    <m/>
    <m/>
    <m/>
    <m/>
    <n v="8.9559215346096612E-4"/>
    <n v="3.2059377477380185E-4"/>
    <x v="36"/>
    <x v="15"/>
  </r>
  <r>
    <n v="2026"/>
    <n v="3"/>
    <n v="93"/>
    <x v="64"/>
    <s v="RC Aviones y Barcos"/>
    <n v="220"/>
    <s v="36790ecd55c2030dc553685bef719df653f413a20cdad1bfd1dc934c76686ddd"/>
    <s v="776dae374cac039d62ec9a353119108ad2c4887d941bedca3f0ebe3c3de89ab1"/>
    <x v="15"/>
    <n v="1163.2949099999998"/>
    <n v="644.14558"/>
    <n v="1163.2949099999998"/>
    <n v="2034.8941400000001"/>
    <n v="0"/>
    <n v="0"/>
    <n v="0"/>
    <n v="0"/>
    <n v="35255452.915749952"/>
    <n v="34225193.414999902"/>
    <n v="145.54400000000001"/>
    <n v="139.161"/>
    <n v="0"/>
    <n v="0"/>
    <n v="0"/>
    <n v="0"/>
    <n v="5.7400000000000003E-3"/>
    <n v="8.4264799999999997"/>
    <n v="0"/>
    <n v="0"/>
    <n v="0"/>
    <n v="0"/>
    <n v="0"/>
    <n v="0"/>
    <s v="RC Aviones y Barcos"/>
    <s v="Daños Sin Autos"/>
    <s v="Responsabilidad Civil y Riesgos Profesionales"/>
    <x v="37"/>
    <x v="1"/>
    <n v="143382.70109000002"/>
    <n v="240270.31215000001"/>
    <n v="299929338.30901009"/>
    <n v="286204877.29896003"/>
    <n v="288421232.45699012"/>
    <n v="276418493.85822004"/>
    <n v="1338691.44667"/>
    <n v="839803.10813999991"/>
    <n v="83423.509590000016"/>
    <n v="390730.89138999995"/>
    <n v="12909.56359"/>
    <n v="13762.01965"/>
    <n v="8.6897911605672867E-2"/>
    <n v="7.6701976184234036E-2"/>
    <n v="519.14932999999985"/>
    <n v="80.595031017677684"/>
    <n v="9.0111094917345689"/>
    <n v="4.6806035478956751"/>
    <n v="0.81132165955627389"/>
    <n v="0.26809203943509335"/>
    <n v="3.8785632527935121E-4"/>
    <n v="4.0333192535451506E-4"/>
    <n v="2.2506450137366009E-4"/>
    <n v="2.3303273634447692E-4"/>
    <m/>
    <m/>
    <m/>
    <n v="0"/>
    <m/>
    <n v="0"/>
    <m/>
    <n v="0"/>
    <m/>
    <m/>
    <m/>
    <m/>
    <m/>
    <m/>
    <n v="-99.931881402436133"/>
    <m/>
    <m/>
    <s v="Medianas"/>
    <n v="2025"/>
    <n v="1"/>
    <d v="2026-05-08T00:00:00"/>
    <n v="1.0458677359317625"/>
    <s v="48 RC Aviones y Barcos"/>
    <n v="80.595031017677684"/>
    <n v="72.67482762223824"/>
    <m/>
    <m/>
    <n v="3.2996169777762572E-6"/>
    <n v="7.5512470414273354E-7"/>
    <m/>
    <m/>
    <m/>
    <m/>
    <n v="5.7600569669208172E-6"/>
    <n v="5.883193150566805E-7"/>
    <x v="37"/>
    <x v="15"/>
  </r>
  <r>
    <n v="2026"/>
    <n v="3"/>
    <n v="127"/>
    <x v="52"/>
    <s v="RC Viajero"/>
    <n v="263"/>
    <s v="4be84111a613654b362415e563cb7607df7b203b5d303802a8a546061bbc7847"/>
    <s v="776dae374cac039d62ec9a353119108ad2c4887d941bedca3f0ebe3c3de89ab1"/>
    <x v="15"/>
    <n v="7.8949499999999997"/>
    <n v="218.16129999999998"/>
    <n v="8.4962600000000066"/>
    <n v="228.94081999999997"/>
    <n v="-0.26143"/>
    <n v="-0.6841600000000001"/>
    <n v="0.88880999999999999"/>
    <n v="1.4970699999999999"/>
    <n v="35255452.915749952"/>
    <n v="34225193.414999902"/>
    <n v="145.54400000000001"/>
    <n v="139.161"/>
    <n v="0"/>
    <n v="0"/>
    <n v="-0.26143"/>
    <n v="-0.68415999999999999"/>
    <n v="0.52484000000000008"/>
    <n v="-18.715619999999998"/>
    <n v="0"/>
    <n v="0"/>
    <n v="0"/>
    <n v="0"/>
    <n v="0"/>
    <n v="0"/>
    <s v="RC Viajero"/>
    <s v="Daños Sin Autos"/>
    <s v="Responsabilidad Civil y Riesgos Profesionales"/>
    <x v="38"/>
    <x v="1"/>
    <n v="242282.02638999998"/>
    <n v="408775.34256000002"/>
    <n v="299929338.30901009"/>
    <n v="286204877.29896003"/>
    <n v="288421232.45699012"/>
    <n v="276418493.85822004"/>
    <n v="149899.75170999998"/>
    <n v="99209.677110000004"/>
    <n v="32686.401400000002"/>
    <n v="7650.9299399999982"/>
    <n v="18814.52953"/>
    <n v="32877.265579999999"/>
    <n v="5.2668199312789913E-3"/>
    <n v="0.21989921382176342"/>
    <n v="-210.26634999999999"/>
    <n v="-96.381140926461299"/>
    <n v="4.1961984685353969E-2"/>
    <n v="0.66356278769336752"/>
    <n v="3.2585784912049333E-3"/>
    <n v="5.3369486191055741E-2"/>
    <n v="2.632270002164983E-6"/>
    <n v="2.7372984758246976E-6"/>
    <n v="7.622557031832689E-5"/>
    <n v="7.8924277806064155E-5"/>
    <m/>
    <m/>
    <m/>
    <n v="0"/>
    <m/>
    <n v="0"/>
    <m/>
    <n v="0"/>
    <m/>
    <n v="-61.788178203928915"/>
    <n v="-3.311357260020646"/>
    <n v="-0.31360282506567394"/>
    <n v="-7.9981273190875019E-4"/>
    <n v="-61.788178203928901"/>
    <n v="-102.80428861026245"/>
    <n v="-49.811371084520992"/>
    <n v="3.6555561611103462"/>
    <s v="Medianas"/>
    <n v="2025"/>
    <n v="1"/>
    <d v="2026-05-08T00:00:00"/>
    <n v="1.0458677359317625"/>
    <s v="49 RC Viajero"/>
    <n v="-96.381140926461299"/>
    <n v="-96.539850165360846"/>
    <n v="-61.788178203928915"/>
    <n v="-63.464001724818274"/>
    <n v="2.409913728892816E-8"/>
    <n v="2.7739392188517636E-9"/>
    <m/>
    <m/>
    <m/>
    <m/>
    <n v="6.4804951733438312E-7"/>
    <n v="4.8355664239429634E-6"/>
    <x v="38"/>
    <x v="15"/>
  </r>
  <r>
    <n v="2026"/>
    <n v="3"/>
    <n v="126"/>
    <x v="45"/>
    <s v="Maritimo y Transportes"/>
    <n v="239"/>
    <s v="79bf08685d3138f9b109c3546780f056bc954fd69377b84a2cf23622e464897b"/>
    <s v="776dae374cac039d62ec9a353119108ad2c4887d941bedca3f0ebe3c3de89ab1"/>
    <x v="15"/>
    <n v="124740.49857"/>
    <n v="82833.503909999999"/>
    <n v="426636.10728"/>
    <n v="337768.76361999998"/>
    <n v="86011.48281999999"/>
    <n v="39165.760389999996"/>
    <n v="321143.08072999999"/>
    <n v="156948.50865"/>
    <n v="35255452.915749952"/>
    <n v="34225193.414999902"/>
    <n v="145.54400000000001"/>
    <n v="139.161"/>
    <n v="18371.10268"/>
    <n v="2943.1679700000004"/>
    <n v="21717.963110000001"/>
    <n v="4580.1206600000005"/>
    <n v="6369.4257099999995"/>
    <n v="6400.9857000000002"/>
    <n v="0"/>
    <n v="0"/>
    <n v="0"/>
    <n v="0"/>
    <n v="0"/>
    <n v="0"/>
    <s v="Maritimo y Transportes"/>
    <s v="Daños Sin Autos"/>
    <s v="Maritimo y Transportes"/>
    <x v="40"/>
    <x v="1"/>
    <n v="277789.63212000002"/>
    <n v="240990.39916999999"/>
    <n v="299929338.30901009"/>
    <n v="286204877.29896003"/>
    <n v="288421232.45699012"/>
    <n v="276418493.85822004"/>
    <n v="5553467.0168199996"/>
    <n v="5878639.8858999992"/>
    <n v="1842826.2323599998"/>
    <n v="-3640818.3417299963"/>
    <n v="124740.49857"/>
    <n v="82833.503909999999"/>
    <n v="2.2461733938851829"/>
    <n v="1.409058991837165"/>
    <n v="41906.994659999997"/>
    <n v="50.59184108103485"/>
    <n v="100"/>
    <n v="100"/>
    <n v="44.904663150320303"/>
    <n v="34.372117808546967"/>
    <n v="4.1589962246868568E-2"/>
    <n v="4.3249415969610183E-2"/>
    <n v="2.8942030859758865E-2"/>
    <n v="2.9966701125463329E-2"/>
    <m/>
    <m/>
    <m/>
    <n v="0"/>
    <m/>
    <n v="0"/>
    <m/>
    <n v="0"/>
    <m/>
    <n v="119.60886744831561"/>
    <n v="68.952332086225681"/>
    <n v="47.282510748976954"/>
    <n v="4.6673680518347149"/>
    <n v="374.17884204823542"/>
    <n v="-0.49304890651451494"/>
    <n v="340.97207658616372"/>
    <n v="71.55336497627232"/>
    <s v="Medianas"/>
    <n v="2025"/>
    <n v="1"/>
    <d v="2026-05-08T00:00:00"/>
    <n v="1.0458677359317625"/>
    <s v="51 Maritimo y Transportes"/>
    <n v="50.59184108103485"/>
    <n v="43.987462187914943"/>
    <n v="119.60886744831561"/>
    <n v="109.97766725509157"/>
    <n v="1.2101280000558592E-3"/>
    <n v="5.0452949153976807E-4"/>
    <m/>
    <m/>
    <m/>
    <m/>
    <n v="9.561024732704825E-4"/>
    <n v="1.9854472424771677E-4"/>
    <x v="40"/>
    <x v="15"/>
  </r>
  <r>
    <n v="2026"/>
    <n v="3"/>
    <n v="93"/>
    <x v="64"/>
    <s v="MyT Carga"/>
    <n v="220"/>
    <s v="36790ecd55c2030dc553685bef719df653f413a20cdad1bfd1dc934c76686ddd"/>
    <s v="776dae374cac039d62ec9a353119108ad2c4887d941bedca3f0ebe3c3de89ab1"/>
    <x v="15"/>
    <n v="87644.020870000008"/>
    <n v="114689.2665"/>
    <n v="384067.51638000004"/>
    <n v="200068.14916999999"/>
    <n v="25522.631150000001"/>
    <n v="46831.719160000001"/>
    <n v="105357.46029999996"/>
    <n v="149193.69073999996"/>
    <n v="35255452.915749952"/>
    <n v="34225193.414999902"/>
    <n v="145.54400000000001"/>
    <n v="139.161"/>
    <n v="-62.169400000000003"/>
    <n v="0.62529999999999997"/>
    <n v="6620.8772199999994"/>
    <n v="748.24605000000008"/>
    <n v="18240.15238"/>
    <n v="12853.418029999999"/>
    <n v="0"/>
    <n v="0"/>
    <n v="0"/>
    <n v="0"/>
    <n v="0"/>
    <n v="0"/>
    <s v="MyT Carga"/>
    <s v="Daños Sin Autos"/>
    <s v="Maritimo y Transportes"/>
    <x v="41"/>
    <x v="1"/>
    <n v="143382.70109000002"/>
    <n v="240270.31215000001"/>
    <n v="299929338.30901009"/>
    <n v="286204877.29896003"/>
    <n v="288421232.45699012"/>
    <n v="276418493.85822004"/>
    <n v="4253228.7956100004"/>
    <n v="4504728.8811800005"/>
    <n v="1360448.89381"/>
    <n v="1468645.7502600003"/>
    <n v="87644.020870000008"/>
    <n v="114689.2665"/>
    <n v="2.0606467481942752"/>
    <n v="2.5459748971609026"/>
    <n v="-27045.24562999999"/>
    <n v="-23.581322346324352"/>
    <n v="100"/>
    <n v="100"/>
    <n v="61.125937929560038"/>
    <n v="47.733432180501701"/>
    <n v="2.9221556438637705E-2"/>
    <n v="3.0387506538052684E-2"/>
    <n v="4.0072436075294218E-2"/>
    <n v="4.1491169747428752E-2"/>
    <m/>
    <m/>
    <m/>
    <n v="0"/>
    <m/>
    <n v="0"/>
    <m/>
    <n v="0"/>
    <m/>
    <n v="-45.501400316306473"/>
    <n v="29.120789868663177"/>
    <n v="40.833567594575207"/>
    <n v="1.8760448309471365"/>
    <n v="784.85294643386339"/>
    <n v="41.908964116994497"/>
    <n v="36.298365726701235"/>
    <n v="5.8213780043066112"/>
    <s v="Medianas"/>
    <n v="2025"/>
    <n v="1"/>
    <d v="2026-05-08T00:00:00"/>
    <n v="1.0458677359317625"/>
    <s v="52 MyT Carga"/>
    <n v="-23.581322346324352"/>
    <n v="-26.932751601143597"/>
    <n v="-45.501400316306473"/>
    <n v="-47.891499267695856"/>
    <n v="1.0893847181535497E-3"/>
    <n v="4.246265020843641E-4"/>
    <m/>
    <m/>
    <m/>
    <m/>
    <n v="5.663213205211804E-4"/>
    <n v="6.481988176973469E-4"/>
    <x v="41"/>
    <x v="15"/>
  </r>
  <r>
    <n v="2026"/>
    <n v="3"/>
    <n v="43"/>
    <x v="0"/>
    <s v="MyT Cascos"/>
    <n v="31"/>
    <s v="eb1e33e8a81b697b75855af6bfcdbcbf7cbbde9f94962ceaec1ed8af21f5a50f"/>
    <s v="776dae374cac039d62ec9a353119108ad2c4887d941bedca3f0ebe3c3de89ab1"/>
    <x v="15"/>
    <n v="6868.0915199999999"/>
    <n v="20753.796979999999"/>
    <n v="72753.953809999992"/>
    <n v="58287.047640000004"/>
    <n v="26937.907079999994"/>
    <n v="19201.631799999999"/>
    <n v="56245.951979999983"/>
    <n v="25817.277830000003"/>
    <n v="35255452.915749952"/>
    <n v="34225193.414999902"/>
    <n v="145.54400000000001"/>
    <n v="139.161"/>
    <n v="0"/>
    <n v="0"/>
    <n v="3503.3824900000004"/>
    <n v="8394.6561799999999"/>
    <n v="3427.6514400000001"/>
    <n v="3185.72703"/>
    <n v="0"/>
    <n v="0"/>
    <n v="0"/>
    <n v="0"/>
    <n v="0"/>
    <n v="0"/>
    <s v="MyT Cascos"/>
    <s v="Daños Sin Autos"/>
    <s v="Maritimo y Transportes"/>
    <x v="42"/>
    <x v="1"/>
    <n v="33949921.470059998"/>
    <n v="33699803.03413"/>
    <n v="299929338.30901009"/>
    <n v="286204877.29896003"/>
    <n v="288421232.45699012"/>
    <n v="276418493.85822004"/>
    <n v="1300238.2212100001"/>
    <n v="1373911.0047200001"/>
    <n v="482377.33854999993"/>
    <n v="-5109464.0919899987"/>
    <n v="180926.35550999999"/>
    <n v="200246.37234"/>
    <n v="0.52821793791052862"/>
    <n v="1.5105634141295474"/>
    <n v="-13885.705459999999"/>
    <n v="-66.906819380479448"/>
    <n v="3.796070230144216"/>
    <n v="10.364131313581028"/>
    <n v="2.023006599899467E-2"/>
    <n v="6.1584327240670422E-2"/>
    <n v="2.2899032014413903E-3"/>
    <n v="2.3812711226189566E-3"/>
    <n v="7.2513778157320772E-3"/>
    <n v="7.5081072508285177E-3"/>
    <m/>
    <m/>
    <m/>
    <n v="0"/>
    <m/>
    <n v="0"/>
    <m/>
    <n v="0"/>
    <m/>
    <n v="40.289676213872582"/>
    <n v="392.21823124453636"/>
    <n v="92.521054429241119"/>
    <n v="5.5844055943784339"/>
    <n v="-58.266516044496285"/>
    <n v="7.5940093963417832"/>
    <n v="102.20941514403228"/>
    <n v="263.5083326646477"/>
    <s v="Medianas"/>
    <n v="2025"/>
    <n v="1"/>
    <d v="2026-05-08T00:00:00"/>
    <n v="1.0458677359317625"/>
    <s v="53 MyT Cascos"/>
    <n v="-66.906819380479448"/>
    <n v="-68.358158988394578"/>
    <n v="40.289676213872589"/>
    <n v="34.137110644195054"/>
    <n v="2.0636227247983541E-4"/>
    <n v="2.7901418993045103E-5"/>
    <m/>
    <m/>
    <m/>
    <m/>
    <n v="1.6498976936462533E-4"/>
    <n v="2.281801828106715E-4"/>
    <x v="42"/>
    <x v="15"/>
  </r>
  <r>
    <n v="2026"/>
    <n v="3"/>
    <n v="94"/>
    <x v="41"/>
    <s v="Incendio"/>
    <n v="7"/>
    <s v="7902699be42c8a8e46fbbb4501726517e86b22c56a189f7625a6da49081b2451"/>
    <s v="776dae374cac039d62ec9a353119108ad2c4887d941bedca3f0ebe3c3de89ab1"/>
    <x v="15"/>
    <n v="157067.07472"/>
    <n v="173351.62722999998"/>
    <n v="675421.83611999999"/>
    <n v="659221.10559000005"/>
    <n v="27539.84923"/>
    <n v="106728.58811"/>
    <n v="-183923.18237000002"/>
    <n v="361685.82511000003"/>
    <n v="35255452.915749952"/>
    <n v="34225193.414999902"/>
    <n v="145.54400000000001"/>
    <n v="139.161"/>
    <n v="0"/>
    <n v="0"/>
    <n v="15663.28327"/>
    <n v="16620.793089999999"/>
    <n v="15147.1749"/>
    <n v="11130.11551"/>
    <n v="0"/>
    <n v="0"/>
    <n v="0"/>
    <n v="0"/>
    <n v="0"/>
    <n v="0"/>
    <s v="Incendio"/>
    <s v="Daños Sin Autos"/>
    <s v="Incendio"/>
    <x v="43"/>
    <x v="1"/>
    <n v="1808477.90475"/>
    <n v="2139089.51168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1.4974896566598113"/>
    <n v="1.4733811433204207"/>
    <n v="-16284.55250999998"/>
    <n v="-9.3939426875952581"/>
    <m/>
    <m/>
    <n v="8.6850425049407836"/>
    <n v="8.1039912674740258"/>
    <n v="5.2368026284303509E-2"/>
    <n v="5.445752844961653E-2"/>
    <n v="6.056906816752905E-2"/>
    <n v="6.2713469279995104E-2"/>
    <m/>
    <m/>
    <m/>
    <n v="0"/>
    <m/>
    <n v="0"/>
    <m/>
    <n v="0"/>
    <m/>
    <n v="-74.196370702837356"/>
    <n v="17.533814314104138"/>
    <n v="61.567687488963877"/>
    <n v="1.0839104101712804"/>
    <n v="-5.7609153475118529"/>
    <n v="36.091803237718608"/>
    <n v="103.40729128307615"/>
    <n v="149.33172144589898"/>
    <s v="Medianas"/>
    <n v="2025"/>
    <n v="1"/>
    <d v="2026-05-08T00:00:00"/>
    <n v="1.0458677359317625"/>
    <s v="54 Incendio"/>
    <n v="-9.3939426875952581"/>
    <n v="-13.367575842002719"/>
    <n v="-74.196370702837356"/>
    <n v="-75.328018629263667"/>
    <n v="1.9157939559989693E-3"/>
    <n v="2.2424752718031192E-4"/>
    <m/>
    <m/>
    <m/>
    <m/>
    <n v="1.8660189969365796E-3"/>
    <n v="2.1708519934921899E-4"/>
    <x v="43"/>
    <x v="15"/>
  </r>
  <r>
    <n v="2026"/>
    <n v="3"/>
    <n v="12"/>
    <x v="42"/>
    <s v="Riesgos Catastroficos"/>
    <n v="12"/>
    <s v="6b51d431df5d7f141cbececcf79edf3dd861c3b4069f0b11661a3eefacbba918"/>
    <s v="776dae374cac039d62ec9a353119108ad2c4887d941bedca3f0ebe3c3de89ab1"/>
    <x v="15"/>
    <n v="140034.3144"/>
    <n v="281273.23258000001"/>
    <n v="1148502.4540899999"/>
    <n v="903092.56737999991"/>
    <n v="164328.20090000003"/>
    <n v="-126519.41695"/>
    <n v="490840.75522999984"/>
    <n v="-96670.124540000004"/>
    <n v="35255452.915749952"/>
    <n v="34225193.414999902"/>
    <n v="145.54400000000001"/>
    <n v="139.161"/>
    <n v="0"/>
    <n v="0"/>
    <n v="-376.51931000000002"/>
    <n v="-498.88221000000004"/>
    <n v="8467.7930799999995"/>
    <n v="1992.29702"/>
    <n v="0"/>
    <n v="0"/>
    <n v="0"/>
    <n v="0"/>
    <n v="0"/>
    <n v="0"/>
    <s v="Riesgos Catastroficos"/>
    <s v="Daños Sin Autos"/>
    <s v="Riesgos Catastroficos"/>
    <x v="44"/>
    <x v="1"/>
    <n v="1766415.15328"/>
    <n v="2698569.0604299996"/>
    <n v="299929338.30901009"/>
    <n v="286204877.29896003"/>
    <n v="288421232.45699012"/>
    <n v="276418493.85822004"/>
    <n v="11411827.944420002"/>
    <n v="12882845.518050004"/>
    <n v="1673092.91444"/>
    <n v="528711.06807000004"/>
    <n v="140034.3144"/>
    <n v="281273.23258000001"/>
    <n v="1.2270980169173691"/>
    <n v="2.1833160398136529"/>
    <n v="-141238.91818000001"/>
    <n v="-50.214134094622274"/>
    <n v="100"/>
    <n v="100"/>
    <n v="7.9275992475480495"/>
    <n v="10.423051116400961"/>
    <n v="4.6689101902970882E-2"/>
    <n v="4.8552013042549552E-2"/>
    <n v="9.8276883061706663E-2"/>
    <n v="0.10175630025835755"/>
    <m/>
    <m/>
    <m/>
    <n v="0"/>
    <m/>
    <n v="0"/>
    <m/>
    <n v="0"/>
    <m/>
    <n v="-229.8837797876842"/>
    <n v="117.34852389865382"/>
    <n v="-44.980965941725444"/>
    <n v="9.8218215785703826"/>
    <n v="-24.527412993940999"/>
    <n v="325.0266398531279"/>
    <n v="-4.4464868997483826"/>
    <n v="-25.040553943106335"/>
    <s v="Medianas"/>
    <n v="2025"/>
    <n v="1"/>
    <d v="2026-05-08T00:00:00"/>
    <n v="1.0458677359317625"/>
    <s v="55 Riesgos Catastroficos"/>
    <n v="-50.214134094622274"/>
    <n v="-52.397550670187229"/>
    <n v="-229.8837797876842"/>
    <n v="-224.18757680862092"/>
    <n v="3.2576590544293369E-3"/>
    <n v="1.5057695431225401E-4"/>
    <m/>
    <m/>
    <m/>
    <m/>
    <n v="2.5563318170996239E-3"/>
    <n v="4.7668689297075722E-4"/>
    <x v="44"/>
    <x v="15"/>
  </r>
  <r>
    <n v="2026"/>
    <n v="3"/>
    <n v="18"/>
    <x v="24"/>
    <s v="Terremoto y Erupcion Volcanica"/>
    <n v="5"/>
    <s v="ef2d127de37b942baad06145e54b0c619a1f22327b2ebbcfbec78f5564afe39d"/>
    <s v="776dae374cac039d62ec9a353119108ad2c4887d941bedca3f0ebe3c3de89ab1"/>
    <x v="15"/>
    <n v="56039.971359999996"/>
    <n v="46928.430460000003"/>
    <n v="712541.45442999993"/>
    <n v="641719.97243000008"/>
    <n v="5826.3746000000001"/>
    <n v="2172.2502600000003"/>
    <n v="7720.5609300000006"/>
    <n v="4516.41957"/>
    <n v="35255452.915749952"/>
    <n v="34225193.414999902"/>
    <n v="145.54400000000001"/>
    <n v="139.161"/>
    <n v="0"/>
    <n v="0"/>
    <n v="47.709180000000003"/>
    <n v="16.224550000000001"/>
    <n v="791.45997999999997"/>
    <n v="676.52106000000003"/>
    <n v="0"/>
    <n v="0"/>
    <n v="0"/>
    <n v="0"/>
    <n v="0"/>
    <n v="0"/>
    <s v="Terremoto y Erupcion Volcanica"/>
    <s v="Daños Sin Autos"/>
    <s v="Riesgos Catastroficos"/>
    <x v="45"/>
    <x v="1"/>
    <n v="4826645.6226300001"/>
    <n v="5268679.1510399999"/>
    <n v="299929338.30901009"/>
    <n v="286204877.29896003"/>
    <n v="288421232.45699012"/>
    <n v="276418493.85822004"/>
    <n v="4600656.5407699998"/>
    <n v="5084886.6188700013"/>
    <n v="666557.00630999985"/>
    <n v="163361.38342999999"/>
    <n v="80385.209860000003"/>
    <n v="66912.272460000007"/>
    <n v="1.2180863940480271"/>
    <n v="0.9229002331310342"/>
    <n v="9111.5408999999927"/>
    <n v="19.415822798007952"/>
    <n v="69.714281343048043"/>
    <n v="70.134264963207912"/>
    <n v="1.1610541925276932"/>
    <n v="0.89070579389402882"/>
    <n v="1.8684391355627685E-2"/>
    <n v="1.9429904963171107E-2"/>
    <n v="1.6396796205181415E-2"/>
    <n v="1.6977312120103814E-2"/>
    <m/>
    <m/>
    <m/>
    <n v="0"/>
    <m/>
    <n v="0"/>
    <m/>
    <n v="0"/>
    <m/>
    <n v="168.21838658681986"/>
    <n v="10.396819374819897"/>
    <n v="4.6288576854313144"/>
    <n v="0.87409997117190186"/>
    <n v="194.05548998277303"/>
    <n v="16.989703173468087"/>
    <n v="6.0279965134813267"/>
    <n v="2.3982328059380738"/>
    <s v="Medianas"/>
    <n v="2025"/>
    <n v="1"/>
    <d v="2026-05-08T00:00:00"/>
    <n v="1.0458677359317625"/>
    <s v="56 Terremoto y Erupcion Volcanica"/>
    <n v="19.415822798007952"/>
    <n v="14.178704147155404"/>
    <n v="168.21838658681983"/>
    <n v="156.45535986236763"/>
    <n v="2.0210815505129435E-3"/>
    <n v="1.4837344633649254E-4"/>
    <m/>
    <m/>
    <m/>
    <m/>
    <n v="1.8164795530875412E-3"/>
    <n v="8.5174484031331734E-5"/>
    <x v="45"/>
    <x v="15"/>
  </r>
  <r>
    <n v="2026"/>
    <n v="3"/>
    <n v="127"/>
    <x v="52"/>
    <s v="Huracan y Otros Riesgos Hidrometeorologicos"/>
    <n v="263"/>
    <s v="4be84111a613654b362415e563cb7607df7b203b5d303802a8a546061bbc7847"/>
    <s v="776dae374cac039d62ec9a353119108ad2c4887d941bedca3f0ebe3c3de89ab1"/>
    <x v="15"/>
    <n v="75675.183749999997"/>
    <n v="108619.26263"/>
    <n v="596286.69996999996"/>
    <n v="557810.21444999997"/>
    <n v="-5405.3401899999981"/>
    <n v="8546.6842300000008"/>
    <n v="26492.675360000005"/>
    <n v="-7576.8702300000014"/>
    <n v="35255452.915749952"/>
    <n v="34225193.414999902"/>
    <n v="145.54400000000001"/>
    <n v="139.161"/>
    <n v="0"/>
    <n v="0"/>
    <n v="255.35104000000001"/>
    <n v="135.80489"/>
    <n v="27.325200000000002"/>
    <n v="23.127839999999999"/>
    <n v="0"/>
    <n v="0"/>
    <n v="0"/>
    <n v="0"/>
    <n v="0"/>
    <n v="0"/>
    <s v="Huracan y Otros Riesgos Hidrometeorologicos"/>
    <s v="Daños Sin Autos"/>
    <s v="Riesgos Catastroficos"/>
    <x v="46"/>
    <x v="1"/>
    <n v="242282.02638999998"/>
    <n v="408775.34256000002"/>
    <n v="299929338.30901009"/>
    <n v="286204877.29896003"/>
    <n v="288421232.45699012"/>
    <n v="276418493.85822004"/>
    <n v="6811171.4036499998"/>
    <n v="7797958.8991800006"/>
    <n v="1006535.90813"/>
    <n v="364394.42252000014"/>
    <n v="105458.43538"/>
    <n v="161576.90846000001"/>
    <n v="1.1110450650154959"/>
    <n v="1.39291914761723"/>
    <n v="-32944.078880000001"/>
    <n v="-30.329867909544284"/>
    <n v="71.758303143146819"/>
    <n v="67.22449616424602"/>
    <n v="31.23433664376989"/>
    <n v="26.571872449487792"/>
    <n v="2.5231004134725107E-2"/>
    <n v="2.6237729831934203E-2"/>
    <n v="3.7951576386498806E-2"/>
    <n v="3.929522265818898E-2"/>
    <m/>
    <m/>
    <m/>
    <n v="0"/>
    <m/>
    <n v="0"/>
    <m/>
    <n v="0"/>
    <m/>
    <n v="-163.2448800556657"/>
    <n v="-7.1428173968589777"/>
    <n v="7.8684793314362427"/>
    <n v="-0.5370240789563433"/>
    <n v="88.027868510478527"/>
    <n v="18.148517111844441"/>
    <n v="934.48918946613378"/>
    <n v="587.1922756297173"/>
    <s v="Medianas"/>
    <n v="2025"/>
    <n v="1"/>
    <d v="2026-05-08T00:00:00"/>
    <n v="1.0458677359317625"/>
    <s v="57 Huracan y Otros Riesgos Hidrometeorologicos"/>
    <n v="-30.329867909544284"/>
    <n v="-33.385331914473241"/>
    <n v="-163.2448800556657"/>
    <n v="-160.47120289002982"/>
    <n v="1.6913318384958714E-3"/>
    <n v="1.2344211364952873E-4"/>
    <m/>
    <m/>
    <m/>
    <m/>
    <n v="1.5789610618085115E-3"/>
    <n v="1.9402237517987105E-4"/>
    <x v="46"/>
    <x v="15"/>
  </r>
  <r>
    <n v="2026"/>
    <n v="3"/>
    <n v="37"/>
    <x v="27"/>
    <s v="Diversos"/>
    <n v="25"/>
    <s v="b7a56873cd771f2c446d369b649430b65a756ba278ff97ec81bb6f55b2e73569"/>
    <s v="776dae374cac039d62ec9a353119108ad2c4887d941bedca3f0ebe3c3de89ab1"/>
    <x v="15"/>
    <n v="209794.02095999999"/>
    <n v="80888.504180000004"/>
    <n v="1226466.5011700001"/>
    <n v="997154.58371000004"/>
    <n v="76891.335340000005"/>
    <n v="56743.015950000001"/>
    <n v="341684.57229000004"/>
    <n v="183003.94636999993"/>
    <n v="35255452.915749952"/>
    <n v="34225193.414999902"/>
    <n v="145.54400000000001"/>
    <n v="139.161"/>
    <n v="0"/>
    <n v="0"/>
    <n v="70848.31452"/>
    <n v="37801.984680000001"/>
    <n v="233376.93859000001"/>
    <n v="156703.79909000001"/>
    <n v="0"/>
    <n v="0"/>
    <n v="0"/>
    <n v="0"/>
    <n v="0"/>
    <n v="0"/>
    <s v="Diversos"/>
    <s v="Daños Sin Autos"/>
    <s v="Diversos"/>
    <x v="52"/>
    <x v="1"/>
    <n v="4160869.2469200003"/>
    <n v="3594603.0314199999"/>
    <n v="299929338.30901009"/>
    <n v="286204877.29896003"/>
    <n v="288421232.45699012"/>
    <n v="276418493.85822004"/>
    <n v="9670459.9122499991"/>
    <n v="9643676.3713200018"/>
    <n v="1771524.9683199998"/>
    <n v="2144854.7040200005"/>
    <n v="209794.02095999999"/>
    <n v="80888.504180000004"/>
    <n v="2.1694316802269622"/>
    <n v="0.83877248743601496"/>
    <n v="128905.51677999999"/>
    <n v="159.36197372762445"/>
    <n v="100"/>
    <n v="100"/>
    <n v="5.0420719448296962"/>
    <n v="2.2502764136390905"/>
    <n v="6.9947815756474671E-2"/>
    <n v="7.2738757536265936E-2"/>
    <n v="2.8262447846235193E-2"/>
    <n v="2.926305799983454E-2"/>
    <m/>
    <m/>
    <m/>
    <n v="0"/>
    <m/>
    <n v="0"/>
    <m/>
    <n v="0"/>
    <m/>
    <n v="35.508016365844931"/>
    <n v="36.650870691238794"/>
    <n v="70.149666538190147"/>
    <n v="4.3404037038732115"/>
    <n v="87.419563072528078"/>
    <n v="48.928704948604441"/>
    <n v="30.357890093188406"/>
    <n v="24.12320881785968"/>
    <s v="Medianas"/>
    <n v="2025"/>
    <n v="1"/>
    <d v="2026-05-08T00:00:00"/>
    <n v="1.0458677359317625"/>
    <s v="63 Diversos"/>
    <n v="159.36197372762445"/>
    <n v="147.98735520467997"/>
    <n v="35.508016365844938"/>
    <n v="29.565156004282883"/>
    <n v="3.4787994472823547E-3"/>
    <n v="4.7064338151723797E-4"/>
    <m/>
    <m/>
    <m/>
    <m/>
    <n v="2.822587718000806E-3"/>
    <n v="7.0353928567959986E-5"/>
    <x v="52"/>
    <x v="15"/>
  </r>
  <r>
    <n v="2026"/>
    <n v="3"/>
    <n v="94"/>
    <x v="41"/>
    <s v="Miscelaneos"/>
    <n v="7"/>
    <s v="7902699be42c8a8e46fbbb4501726517e86b22c56a189f7625a6da49081b2451"/>
    <s v="776dae374cac039d62ec9a353119108ad2c4887d941bedca3f0ebe3c3de89ab1"/>
    <x v="15"/>
    <n v="69532.83567"/>
    <n v="68019.288459999996"/>
    <n v="253718.12336000003"/>
    <n v="200206.88990999997"/>
    <n v="17713.468089999998"/>
    <n v="13247.643110000001"/>
    <n v="6533.6205299999983"/>
    <n v="197886.25925000003"/>
    <n v="35255452.915749952"/>
    <n v="34225193.414999902"/>
    <n v="145.54400000000001"/>
    <n v="139.161"/>
    <n v="0"/>
    <n v="0"/>
    <n v="15723.657070000001"/>
    <n v="12732.190199999999"/>
    <n v="43156.943200000002"/>
    <n v="46093.846799999999"/>
    <n v="0"/>
    <n v="0"/>
    <n v="0"/>
    <n v="0"/>
    <n v="0"/>
    <n v="0"/>
    <s v="Miscelaneos"/>
    <s v="Daños Sin Autos"/>
    <s v="Diversos"/>
    <x v="53"/>
    <x v="1"/>
    <n v="1808477.90475"/>
    <n v="2139089.51168"/>
    <n v="299929338.30901009"/>
    <n v="286204877.29896003"/>
    <n v="288421232.45699012"/>
    <n v="276418493.85822004"/>
    <n v="4681296.8725100001"/>
    <n v="4825169.1077200007"/>
    <n v="696171.22916999983"/>
    <n v="802925.30443000002"/>
    <n v="121143.56134"/>
    <n v="131984.62839"/>
    <n v="1.4853327520909425"/>
    <n v="1.4096767790205103"/>
    <n v="1513.5472100000043"/>
    <n v="2.225173541605141"/>
    <n v="57.397054289043083"/>
    <n v="51.535765406718816"/>
    <n v="3.8448263861765053"/>
    <n v="3.1798243172432255"/>
    <n v="2.3183072406995398E-2"/>
    <n v="2.4108084927613245E-2"/>
    <n v="2.3765943159993506E-2"/>
    <n v="2.4607358035489583E-2"/>
    <m/>
    <m/>
    <m/>
    <n v="0"/>
    <m/>
    <n v="0"/>
    <m/>
    <n v="0"/>
    <m/>
    <n v="33.710335815349389"/>
    <n v="25.474968652317582"/>
    <n v="19.476303574963922"/>
    <n v="2.544412545045653"/>
    <n v="23.495304602031485"/>
    <n v="-6.3715740904488722"/>
    <n v="36.433667225068902"/>
    <n v="27.622320730236815"/>
    <s v="Medianas"/>
    <n v="2025"/>
    <n v="1"/>
    <d v="2026-05-08T00:00:00"/>
    <n v="1.0458677359317625"/>
    <s v="64 Miscelaneos"/>
    <n v="2.225173541605141"/>
    <n v="-2.2580293572849799"/>
    <n v="33.710335815349403"/>
    <n v="27.846314807892036"/>
    <n v="7.1965640029163962E-4"/>
    <n v="2.206213384434053E-4"/>
    <m/>
    <m/>
    <m/>
    <m/>
    <n v="5.6671404589707277E-4"/>
    <n v="1.9871886213096405E-4"/>
    <x v="53"/>
    <x v="15"/>
  </r>
  <r>
    <n v="2026"/>
    <n v="3"/>
    <n v="8"/>
    <x v="40"/>
    <s v="Tecnicos"/>
    <n v="8"/>
    <s v="2c624232cdd221771294dfbb310aca000a0df6ac8b66b696d90ef06fdefb64a3"/>
    <s v="776dae374cac039d62ec9a353119108ad2c4887d941bedca3f0ebe3c3de89ab1"/>
    <x v="15"/>
    <n v="79693.112150000001"/>
    <n v="75596.065470000001"/>
    <n v="114089.31915999998"/>
    <n v="113405.71752999999"/>
    <n v="11105.390159999997"/>
    <n v="13301.192379999997"/>
    <n v="42447.594520000021"/>
    <n v="23624.696950000005"/>
    <n v="35255452.915749952"/>
    <n v="34225193.414999902"/>
    <n v="145.54400000000001"/>
    <n v="139.161"/>
    <n v="0"/>
    <n v="0"/>
    <n v="9074.2203000000009"/>
    <n v="9347.7366600000005"/>
    <n v="20922.580739999998"/>
    <n v="24891.388729999999"/>
    <n v="0"/>
    <n v="0"/>
    <n v="0"/>
    <n v="0"/>
    <n v="0"/>
    <n v="0"/>
    <s v="Tecnicos"/>
    <s v="Daños Sin Autos"/>
    <s v="Diversos"/>
    <x v="54"/>
    <x v="1"/>
    <n v="1281917.5166500001"/>
    <n v="1201622.1432"/>
    <n v="299929338.30901009"/>
    <n v="286204877.29896003"/>
    <n v="288421232.45699012"/>
    <n v="276418493.85822004"/>
    <n v="4989163.0397400009"/>
    <n v="4818507.2636000002"/>
    <n v="1075353.7391499998"/>
    <n v="1341929.3995900003"/>
    <n v="102040.06354999999"/>
    <n v="99913.986049999992"/>
    <n v="1.5973242709292785"/>
    <n v="1.5688689740299511"/>
    <n v="4097.0466799999995"/>
    <n v="5.4196559761776175"/>
    <n v="78.099826065817851"/>
    <n v="75.661144609093498"/>
    <n v="6.2167113807961547"/>
    <n v="6.2911678099308848"/>
    <n v="2.6570629135284549E-2"/>
    <n v="2.7630806328339221E-2"/>
    <n v="2.6413269467464341E-2"/>
    <n v="2.73484108877225E-2"/>
    <m/>
    <m/>
    <m/>
    <n v="0"/>
    <m/>
    <n v="0"/>
    <m/>
    <n v="0"/>
    <m/>
    <n v="-16.508311114285235"/>
    <n v="13.935194473390883"/>
    <n v="17.59508553428422"/>
    <n v="1.0327197233515102"/>
    <n v="-2.9260169594893082"/>
    <n v="-15.944502064750809"/>
    <n v="43.370463771956281"/>
    <n v="37.554098573591318"/>
    <s v="Medianas"/>
    <n v="2025"/>
    <n v="1"/>
    <d v="2026-05-08T00:00:00"/>
    <n v="1.0458677359317625"/>
    <s v="65 Tecnicos"/>
    <n v="5.4196559761776175"/>
    <n v="0.79635536539365126"/>
    <n v="-16.508311114285227"/>
    <n v="-20.169935435160827"/>
    <n v="3.2360758329396457E-4"/>
    <n v="2.5514448264997517E-4"/>
    <m/>
    <m/>
    <m/>
    <m/>
    <n v="3.2101099536673233E-4"/>
    <n v="2.4613498576737914E-4"/>
    <x v="54"/>
    <x v="15"/>
  </r>
  <r>
    <n v="2026"/>
    <n v="3"/>
    <n v="15.1"/>
    <x v="68"/>
    <s v="Total General"/>
    <n v="15.1"/>
    <m/>
    <m/>
    <x v="16"/>
    <n v="101425892.48406"/>
    <n v="97272760.603450015"/>
    <n v="356651362.57131004"/>
    <n v="338217057.70258999"/>
    <n v="52275370.767209992"/>
    <n v="43402331.576529995"/>
    <n v="219737119.35163996"/>
    <n v="199208267.11708999"/>
    <n v="35455860.883000001"/>
    <n v="34225193.414999902"/>
    <n v="145.54400000000001"/>
    <n v="139.161"/>
    <n v="79842.807489999992"/>
    <n v="328982.18054000003"/>
    <n v="44937323.163010009"/>
    <n v="42752677.317560002"/>
    <n v="55069469.041019998"/>
    <n v="52837265.448979996"/>
    <n v="17755737.828270003"/>
    <n v="18193112.30965"/>
    <n v="15311964.67083"/>
    <n v="14213662.391759999"/>
    <n v="6675712.3336000005"/>
    <n v="4952136.64879"/>
    <s v="Total General"/>
    <s v="Totales"/>
    <s v="Total General"/>
    <x v="0"/>
    <x v="1"/>
    <n v="101425892.48406"/>
    <n v="97272760.603450015"/>
    <n v="299929338.30901009"/>
    <n v="286204877.29896003"/>
    <n v="288421232.45699012"/>
    <n v="276418493.85822004"/>
    <n v="299929338.30901009"/>
    <n v="286204877.29896003"/>
    <n v="142306587.69164005"/>
    <n v="131621014.33455998"/>
    <n v="101425892.48406"/>
    <n v="97272760.603450015"/>
    <n v="33.816595954198824"/>
    <n v="33.987107949191987"/>
    <n v="4153131.8806099892"/>
    <n v="4.2695733675545355"/>
    <n v="100"/>
    <n v="100"/>
    <n v="100"/>
    <n v="100"/>
    <n v="33.816595954198824"/>
    <n v="35.165889702376475"/>
    <n v="33.987107949191987"/>
    <n v="35.190395275557414"/>
    <n v="5.9199736605882434"/>
    <n v="5.1051906949677743"/>
    <n v="2.2257616981511066"/>
    <n v="-437374.48137999699"/>
    <n v="-2.4040662968259907"/>
    <n v="1098302.2790700011"/>
    <n v="7.7270885490196672"/>
    <n v="1723575.6848100005"/>
    <n v="34.804687492441012"/>
    <n v="20.443692466231767"/>
    <n v="51.540459232760064"/>
    <n v="44.619204088868663"/>
    <n v="36.734329460898849"/>
    <n v="5.1099626561929901"/>
    <n v="4.2246766048016582"/>
    <n v="81.601155677635489"/>
    <n v="80.913871969476276"/>
    <s v="Resto"/>
    <n v="2025"/>
    <n v="1"/>
    <d v="2026-05-08T00:00:00"/>
    <n v="1.0458677359317625"/>
    <s v="10 Total General"/>
    <n v="4.2695733675545355"/>
    <n v="-0.30328904384750932"/>
    <n v="20.443692466231774"/>
    <n v="15.161495405466926"/>
    <n v="1.0059024197669768"/>
    <n v="1.3283010722776467E-2"/>
    <m/>
    <m/>
    <m/>
    <m/>
    <n v="1.0200247217008196"/>
    <n v="1.3464906389974106E-2"/>
    <x v="0"/>
    <x v="16"/>
  </r>
  <r>
    <n v="2026"/>
    <n v="3"/>
    <n v="15.1"/>
    <x v="68"/>
    <s v="Total General Sin Pensiones"/>
    <n v="15.1"/>
    <m/>
    <m/>
    <x v="16"/>
    <n v="101378142.68840998"/>
    <n v="99215708.374380007"/>
    <n v="361609843.90738004"/>
    <n v="344178452.18185002"/>
    <n v="50352635.501439989"/>
    <n v="41247728.879720002"/>
    <n v="211582794.97747999"/>
    <n v="190959252.54168004"/>
    <n v="35455860.883000001"/>
    <n v="34225193.414999902"/>
    <n v="145.54400000000001"/>
    <n v="139.161"/>
    <n v="79842.807489999992"/>
    <n v="328982.18053999997"/>
    <n v="42942156.804610007"/>
    <n v="40520901.814629994"/>
    <n v="61137248.812260009"/>
    <n v="56337830.055019997"/>
    <n v="19296991.898980003"/>
    <n v="20578355.672259998"/>
    <n v="15757689.701330001"/>
    <n v="14720023.679699998"/>
    <n v="3578343.6657400001"/>
    <n v="3010139.7182700001"/>
    <s v="Total General Sin Pensiones"/>
    <s v="Totales"/>
    <s v="Total General Sin Pensiones"/>
    <x v="1"/>
    <x v="1"/>
    <n v="101378142.68840998"/>
    <n v="99215708.374380007"/>
    <n v="299929338.30901009"/>
    <n v="286204877.29896003"/>
    <n v="288421232.45699012"/>
    <n v="276418493.85822004"/>
    <n v="288421232.45699012"/>
    <n v="276418493.85822004"/>
    <n v="133101313.88157998"/>
    <n v="123282522.02188997"/>
    <n v="101378142.68840998"/>
    <n v="99215708.374380007"/>
    <n v="35.149334126615543"/>
    <n v="35.893296063348608"/>
    <n v="2162434.3140299767"/>
    <n v="2.1795281709527936"/>
    <n v="100"/>
    <n v="100"/>
    <n v="100"/>
    <n v="100"/>
    <n v="33.800675605786353"/>
    <n v="35.149334126615543"/>
    <n v="34.665974008102808"/>
    <n v="35.893296063348608"/>
    <n v="6.690558713238147"/>
    <n v="5.4634291543289253"/>
    <n v="1.2406658259022623"/>
    <n v="-1281363.7732799947"/>
    <n v="-6.2267549151524104"/>
    <n v="1037666.0216300022"/>
    <n v="7.0493502198710534"/>
    <n v="568203.94747000001"/>
    <n v="18.87633135502962"/>
    <n v="22.073716223916851"/>
    <n v="49.668137693349685"/>
    <n v="41.57378862233795"/>
    <n v="37.830306879043022"/>
    <n v="5.9753235529072635"/>
    <n v="8.5189982513576687"/>
    <n v="70.238942116084729"/>
    <n v="71.924853646398773"/>
    <s v="Resto"/>
    <n v="2025"/>
    <n v="1"/>
    <d v="2026-05-08T00:00:00"/>
    <n v="1.0458677359317625"/>
    <s v="11 Total General Sin Pensiones"/>
    <n v="2.1795281709527936"/>
    <n v="-2.3016728975570255"/>
    <n v="22.07371622391684"/>
    <n v="16.720032591082358"/>
    <n v="1.0198873610787458"/>
    <n v="1.4358582652162662E-2"/>
    <m/>
    <m/>
    <m/>
    <m/>
    <n v="1.0200247217008196"/>
    <n v="1.4435213340712226E-2"/>
    <x v="1"/>
    <x v="16"/>
  </r>
  <r>
    <n v="2026"/>
    <n v="3"/>
    <n v="15.1"/>
    <x v="68"/>
    <s v="Vida Total"/>
    <n v="15.1"/>
    <m/>
    <m/>
    <x v="16"/>
    <n v="33533094.263049997"/>
    <n v="31464216.173769999"/>
    <n v="132491868.65115999"/>
    <n v="118192537.74717"/>
    <n v="15804433.293000003"/>
    <n v="14410153.861209996"/>
    <n v="62857035.37511"/>
    <n v="55552482.418030001"/>
    <n v="35455860.883000001"/>
    <n v="34225193.414999902"/>
    <n v="145.54400000000001"/>
    <n v="139.161"/>
    <n v="402.31880000000592"/>
    <n v="230904.74004"/>
    <n v="14316450.854020001"/>
    <n v="13476302.600850001"/>
    <n v="20909999.491620004"/>
    <n v="18586469.59564"/>
    <n v="15241447.247130001"/>
    <n v="14088428.43801"/>
    <n v="14461899.751770001"/>
    <n v="14128767.01486"/>
    <n v="3829747.2641500002"/>
    <n v="3247020.7209000001"/>
    <s v="Vida Total"/>
    <s v="Totales"/>
    <s v="Vida Total"/>
    <x v="2"/>
    <x v="1"/>
    <n v="73926146.158580005"/>
    <n v="69468548.352470011"/>
    <n v="299929338.30901009"/>
    <n v="286204877.29896003"/>
    <n v="288421232.45699012"/>
    <n v="276418493.85822004"/>
    <n v="121198789.86534001"/>
    <n v="116547964.87996998"/>
    <n v="53724409.366050005"/>
    <n v="55147073.013400003"/>
    <n v="33533094.263049997"/>
    <n v="31464216.173769999"/>
    <n v="27.667845776601823"/>
    <n v="26.996795873848384"/>
    <n v="2068878.0892799981"/>
    <n v="6.575336496081885"/>
    <n v="100"/>
    <n v="100"/>
    <n v="45.360262918504759"/>
    <n v="45.292750345273717"/>
    <n v="11.18033149144671"/>
    <n v="11.626430543060144"/>
    <n v="10.993598875991038"/>
    <n v="11.382818759553967"/>
    <n v="12.575577086259916"/>
    <n v="11.932379661412579"/>
    <n v="3.1598890289293373"/>
    <n v="1153018.8091200013"/>
    <n v="8.1841549197155583"/>
    <n v="333132.73691000044"/>
    <n v="2.3578330406299974"/>
    <n v="582726.5432500001"/>
    <n v="17.946499062946586"/>
    <n v="9.6756734537248867"/>
    <n v="47.130852789850813"/>
    <n v="45.798547091164963"/>
    <n v="29.41760268654955"/>
    <n v="6.2342637892162545"/>
    <n v="12.501190094352598"/>
    <n v="68.467007183608658"/>
    <n v="72.505983621608607"/>
    <s v="Resto"/>
    <n v="2025"/>
    <n v="1"/>
    <d v="2026-05-08T00:00:00"/>
    <n v="1.0458677359317625"/>
    <s v="12 Vida Total"/>
    <n v="6.575336496081885"/>
    <n v="1.9013521830597631"/>
    <n v="9.6756734537248867"/>
    <n v="4.8657202872932448"/>
    <n v="0.37368114989047063"/>
    <n v="9.7467891490385233E-3"/>
    <m/>
    <m/>
    <m/>
    <m/>
    <n v="0.33935315788613585"/>
    <n v="9.4005371309095146E-3"/>
    <x v="2"/>
    <x v="16"/>
  </r>
  <r>
    <n v="2026"/>
    <n v="3"/>
    <n v="15.1"/>
    <x v="68"/>
    <s v="Vida Individual"/>
    <n v="15.1"/>
    <m/>
    <m/>
    <x v="16"/>
    <n v="23166242.574349999"/>
    <n v="21901214.354709998"/>
    <n v="101450197.79571998"/>
    <n v="89584802.321640015"/>
    <n v="11934818.994990001"/>
    <n v="11078851.878490001"/>
    <n v="48307843.780049995"/>
    <n v="42917253.175590001"/>
    <n v="35455860.883000001"/>
    <n v="34225193.414999902"/>
    <n v="145.54400000000001"/>
    <n v="139.161"/>
    <n v="-19337.28585"/>
    <n v="412.40151000000003"/>
    <n v="11834538.646179998"/>
    <n v="10991853.653660001"/>
    <n v="14603369.1162"/>
    <n v="12737109.24676"/>
    <n v="9188422.4426200017"/>
    <n v="8727483.5403000005"/>
    <n v="11235748.839400001"/>
    <n v="10760315.521659998"/>
    <n v="2742071.2923299996"/>
    <n v="2413415.29275"/>
    <s v="Vida Individual"/>
    <s v="Vida"/>
    <s v="Vida"/>
    <x v="3"/>
    <x v="1"/>
    <n v="70621497.312230006"/>
    <n v="66819353.540900007"/>
    <n v="299929338.30901009"/>
    <n v="286204877.29896003"/>
    <n v="288421232.45699012"/>
    <n v="276418493.85822004"/>
    <n v="85473069.007720008"/>
    <n v="77996017.203430012"/>
    <n v="38897096.515840001"/>
    <n v="40640024.39702002"/>
    <n v="29176411.371300001"/>
    <n v="27460142.908870004"/>
    <n v="27.103557697521779"/>
    <n v="28.079913744296746"/>
    <n v="1265028.2196400017"/>
    <n v="5.7760642818782681"/>
    <n v="79.400589330660338"/>
    <n v="79.756374274496594"/>
    <n v="32.803386300247908"/>
    <n v="32.776752833001147"/>
    <n v="7.7239001375992"/>
    <n v="8.032086395652092"/>
    <n v="7.6522855100867915"/>
    <n v="7.9232087726892537"/>
    <n v="10.75007900066171"/>
    <n v="13.145367271631697"/>
    <n v="3.2081114252283758"/>
    <n v="460938.90232000127"/>
    <n v="5.2814640118376666"/>
    <n v="475433.31774000265"/>
    <n v="4.4183956946520553"/>
    <n v="328655.9995799996"/>
    <n v="13.617880046061526"/>
    <n v="7.7261355769354667"/>
    <n v="51.518147393502666"/>
    <n v="50.585559773343903"/>
    <n v="30.683058798822692"/>
    <n v="7.666450255543622"/>
    <n v="14.652146207466421"/>
    <n v="81.039783025490692"/>
    <n v="86.297867441594349"/>
    <s v="Resto"/>
    <n v="2025"/>
    <n v="1"/>
    <d v="2026-05-08T00:00:00"/>
    <n v="1.0458677359317625"/>
    <s v="13 Vida Individual"/>
    <n v="5.7760642818782681"/>
    <n v="1.1371329737430771"/>
    <n v="7.7261355769354694"/>
    <n v="3.0016816428153361"/>
    <n v="0.28613096754438772"/>
    <n v="1.4362045963087077E-2"/>
    <m/>
    <m/>
    <m/>
    <m/>
    <n v="0.2366459817794436"/>
    <n v="1.3076566154557457E-2"/>
    <x v="3"/>
    <x v="16"/>
  </r>
  <r>
    <n v="2026"/>
    <n v="3"/>
    <n v="15.1"/>
    <x v="68"/>
    <s v="Vida Gpo y Col"/>
    <n v="15.1"/>
    <m/>
    <m/>
    <x v="16"/>
    <n v="11647284.142860001"/>
    <n v="9715830.1260900013"/>
    <n v="36565482.971369997"/>
    <n v="33827032.9921"/>
    <n v="4157228.2238400001"/>
    <n v="3771115.78938"/>
    <n v="15949595.31776"/>
    <n v="15735574.1765"/>
    <n v="35455860.883000001"/>
    <n v="34225193.414999902"/>
    <n v="145.54400000000001"/>
    <n v="139.161"/>
    <n v="57328.847380000007"/>
    <n v="96573.867790000018"/>
    <n v="3300804.6261799997"/>
    <n v="3086234.3103400003"/>
    <n v="8020914.9794800002"/>
    <n v="6874355.0155600002"/>
    <n v="6535737.9499699995"/>
    <n v="5539892.6689999998"/>
    <n v="3286148.6118800002"/>
    <n v="2720922.24444"/>
    <n v="1825397.5810100001"/>
    <n v="1455015.2126499999"/>
    <s v="Vida Gpo y Col"/>
    <s v="Vida"/>
    <s v="Vida"/>
    <x v="4"/>
    <x v="1"/>
    <n v="109271243.20695999"/>
    <n v="101160294.13669001"/>
    <n v="299929338.30901009"/>
    <n v="286204877.29896003"/>
    <n v="288421232.45699012"/>
    <n v="276418493.85822004"/>
    <n v="35725720.857619993"/>
    <n v="38551947.676540002"/>
    <n v="14827312.85021"/>
    <n v="14507048.616379999"/>
    <n v="59519042.238969997"/>
    <n v="54195218.421189994"/>
    <n v="32.601956974580496"/>
    <n v="25.201917702337955"/>
    <n v="1931454.0167699996"/>
    <n v="19.879454371926997"/>
    <n v="19.569004649127166"/>
    <n v="17.927467420799566"/>
    <n v="10.659057041018576"/>
    <n v="9.6043909411352235"/>
    <n v="3.8833427261657478"/>
    <n v="4.0382894295401313"/>
    <n v="3.3947115848557572"/>
    <n v="3.5148987285465143"/>
    <n v="18.294208746738224"/>
    <n v="9.1982709739475901"/>
    <n v="5.1094772538946769"/>
    <n v="995845.28096999973"/>
    <n v="17.975894849777994"/>
    <n v="565226.36744000018"/>
    <n v="20.773337738518549"/>
    <n v="370382.3683600002"/>
    <n v="25.455566728091306"/>
    <n v="10.238678842674309"/>
    <n v="35.692683142691742"/>
    <n v="38.814138786282307"/>
    <n v="28.037637472396902"/>
    <n v="6.9524959631584338"/>
    <n v="16.678800575832618"/>
    <n v="41.152469944195722"/>
    <n v="44.894892733272499"/>
    <s v="Resto"/>
    <n v="2025"/>
    <n v="1"/>
    <d v="2026-05-08T00:00:00"/>
    <n v="1.0458677359317625"/>
    <s v="14 Vida Gpo y Col"/>
    <n v="19.879454371926997"/>
    <n v="14.622002623617151"/>
    <n v="10.238678842674304"/>
    <n v="5.4040344255029238"/>
    <n v="0.10312958721276466"/>
    <n v="1.1149602790957995E-2"/>
    <m/>
    <m/>
    <m/>
    <m/>
    <n v="9.8542031807565447E-2"/>
    <n v="8.989121173087344E-3"/>
    <x v="4"/>
    <x v="16"/>
  </r>
  <r>
    <n v="2026"/>
    <n v="3"/>
    <n v="15.1"/>
    <x v="68"/>
    <s v="Accidentes y Enfermedades Total"/>
    <n v="15.1"/>
    <m/>
    <m/>
    <x v="16"/>
    <n v="13337296.190780001"/>
    <n v="10599040.73521"/>
    <n v="42651909.95702"/>
    <n v="35576005.7478"/>
    <n v="7869387.6672499999"/>
    <n v="6421918.9656199999"/>
    <n v="32637964.141199999"/>
    <n v="25843202.73285"/>
    <n v="35455860.883000001"/>
    <n v="34225193.414999902"/>
    <n v="145.54400000000001"/>
    <n v="139.161"/>
    <n v="437.86269000000004"/>
    <n v="826.72196999999994"/>
    <n v="7252888.3318099994"/>
    <n v="5953238.8509200001"/>
    <n v="9695887.2028899994"/>
    <n v="8546741.74804"/>
    <n v="0"/>
    <n v="0"/>
    <n v="0"/>
    <n v="0"/>
    <n v="0"/>
    <n v="0"/>
    <s v="Accidentes y Enfermedades Total"/>
    <s v="Totales"/>
    <s v="Accidentes y Enfermedades Total"/>
    <x v="18"/>
    <x v="1"/>
    <n v="57954889.1884"/>
    <n v="55185453.076650001"/>
    <n v="299929338.30901009"/>
    <n v="286204877.29896003"/>
    <n v="288421232.45699012"/>
    <n v="276418493.85822004"/>
    <n v="62046993.437230021"/>
    <n v="55650266.202029996"/>
    <n v="35517726.305569991"/>
    <n v="30168381.219329994"/>
    <n v="13337296.190780001"/>
    <n v="10599040.73521"/>
    <n v="21.495475367831812"/>
    <n v="19.045804195674037"/>
    <n v="2738255.4555700012"/>
    <n v="25.834936613400505"/>
    <n v="100"/>
    <n v="100"/>
    <n v="23.013237325712179"/>
    <n v="19.206222191359796"/>
    <n v="4.4468127946319473"/>
    <n v="4.624242146517032"/>
    <n v="3.7033054206615059"/>
    <n v="3.8344180909423651"/>
    <m/>
    <m/>
    <m/>
    <n v="0"/>
    <m/>
    <n v="0"/>
    <m/>
    <n v="0"/>
    <m/>
    <n v="22.539504303605852"/>
    <n v="59.002871006869171"/>
    <n v="60.589624344837112"/>
    <n v="22.156225878726644"/>
    <n v="21.830964848473265"/>
    <n v="13.445421527022617"/>
    <n v="74.803761430394644"/>
    <n v="69.655068872125909"/>
    <s v="Resto"/>
    <n v="2025"/>
    <n v="1"/>
    <d v="2026-05-08T00:00:00"/>
    <n v="1.0458677359317625"/>
    <s v="28 Accidentes y Enfermedades Total"/>
    <n v="25.834936613400505"/>
    <n v="20.316300321946795"/>
    <n v="22.539504303605849"/>
    <n v="17.165392997266064"/>
    <n v="0.12029579565918899"/>
    <n v="5.8402610771110105E-3"/>
    <m/>
    <m/>
    <m/>
    <m/>
    <n v="0.10721155417455835"/>
    <n v="4.7796669401827148E-3"/>
    <x v="18"/>
    <x v="16"/>
  </r>
  <r>
    <n v="2026"/>
    <n v="3"/>
    <n v="15.1"/>
    <x v="68"/>
    <s v="Accidentes Personales"/>
    <n v="15.1"/>
    <m/>
    <m/>
    <x v="16"/>
    <n v="681181.7956800001"/>
    <n v="765731.31112999993"/>
    <n v="1991476.3548399999"/>
    <n v="2059898.9168500002"/>
    <n v="146686.78118999998"/>
    <n v="170483.64318999997"/>
    <n v="836663.71643999987"/>
    <n v="803184.77387000003"/>
    <n v="35455860.883000001"/>
    <n v="34225193.414999902"/>
    <n v="145.54400000000001"/>
    <n v="139.161"/>
    <n v="3237.7542899999999"/>
    <n v="3255.1399900000001"/>
    <n v="129309.50679"/>
    <n v="117144.08202"/>
    <n v="518913.24273"/>
    <n v="432236.94237"/>
    <n v="0"/>
    <n v="0"/>
    <n v="0"/>
    <n v="0"/>
    <n v="0"/>
    <n v="0"/>
    <s v="Accidentes Personales"/>
    <s v="Accidentes y Enfermedades"/>
    <s v="Accidentes Personales"/>
    <x v="19"/>
    <x v="1"/>
    <n v="114782208.40158001"/>
    <n v="113828117.44334"/>
    <n v="299929338.30901009"/>
    <n v="286204877.29896003"/>
    <n v="288421232.45699012"/>
    <n v="276418493.85822004"/>
    <n v="1868441.4574600002"/>
    <n v="1845344.210459999"/>
    <n v="356127.37222000014"/>
    <n v="376409.51678000001"/>
    <n v="37462905.472539999"/>
    <n v="33100932.799399998"/>
    <n v="36.457219088149188"/>
    <n v="41.49531056534552"/>
    <n v="-84549.515449999832"/>
    <n v="-11.041668823131834"/>
    <n v="1.8182834115183639"/>
    <n v="2.313322454598258"/>
    <n v="0.59345590676980164"/>
    <n v="0.67270840309834379"/>
    <n v="0.22711409277947817"/>
    <n v="0.23617602278347491"/>
    <n v="0.26754656257312576"/>
    <n v="0.27701884213389755"/>
    <m/>
    <m/>
    <m/>
    <n v="0"/>
    <m/>
    <n v="0"/>
    <m/>
    <n v="0"/>
    <m/>
    <n v="-13.95844290673619"/>
    <n v="21.534160501686291"/>
    <n v="22.26415985764184"/>
    <n v="41.189414976892934"/>
    <n v="10.385010117645542"/>
    <n v="20.052959815221904"/>
    <n v="24.919292117060518"/>
    <n v="27.101820908154412"/>
    <s v="Resto"/>
    <n v="2025"/>
    <n v="1"/>
    <d v="2026-05-08T00:00:00"/>
    <n v="1.0458677359317625"/>
    <s v="29 Accidentes Personales"/>
    <n v="-11.041668823131834"/>
    <n v="-14.943039047269894"/>
    <n v="-13.958442906736193"/>
    <n v="-17.731894639039165"/>
    <n v="5.6167761979087974E-3"/>
    <n v="1.6039163957940122E-2"/>
    <m/>
    <m/>
    <m/>
    <m/>
    <n v="5.6112555709570289E-3"/>
    <n v="1.2861106465966745E-2"/>
    <x v="19"/>
    <x v="16"/>
  </r>
  <r>
    <n v="2026"/>
    <n v="3"/>
    <n v="15.1"/>
    <x v="68"/>
    <s v="AP Individual"/>
    <n v="15.1"/>
    <m/>
    <m/>
    <x v="16"/>
    <n v="190002.12569000002"/>
    <n v="202209.70026000001"/>
    <n v="716337.91980000003"/>
    <n v="795624.7111999999"/>
    <n v="34798.870350000005"/>
    <n v="36672.622669999997"/>
    <n v="137755.79316999999"/>
    <n v="132021.92252999998"/>
    <n v="35455860.883000001"/>
    <n v="34225193.414999902"/>
    <n v="145.54400000000001"/>
    <n v="139.161"/>
    <n v="0"/>
    <n v="0"/>
    <n v="25859.710160000002"/>
    <n v="34791.834020000002"/>
    <n v="134063.24679"/>
    <n v="139992.00833000001"/>
    <n v="0"/>
    <n v="0"/>
    <n v="0"/>
    <n v="0"/>
    <n v="0"/>
    <n v="0"/>
    <s v="AP Individual"/>
    <s v="Accidentes y Enfermedades"/>
    <s v="Accidentes Personales"/>
    <x v="20"/>
    <x v="1"/>
    <n v="98429110.27922"/>
    <n v="98851469.595990002"/>
    <n v="299929338.30901009"/>
    <n v="286204877.29896003"/>
    <n v="288421232.45699012"/>
    <n v="276418493.85822004"/>
    <n v="934068.18382999999"/>
    <n v="999040.19241000025"/>
    <n v="84015.655269999988"/>
    <n v="109316.45723999999"/>
    <n v="32091259.499600001"/>
    <n v="28135578.349440001"/>
    <n v="20.341355050862145"/>
    <n v="20.240396912581303"/>
    <n v="-12207.574569999997"/>
    <n v="-6.0370865266619607"/>
    <n v="0.59206814769101934"/>
    <n v="0.71869750729337578"/>
    <n v="0.19303448456560171"/>
    <n v="0.20455912399323889"/>
    <n v="6.3348963046171006E-2"/>
    <n v="6.5876608345168716E-2"/>
    <n v="7.0652080484560897E-2"/>
    <n v="7.315346286624258E-2"/>
    <m/>
    <m/>
    <m/>
    <n v="0"/>
    <m/>
    <n v="0"/>
    <m/>
    <n v="0"/>
    <m/>
    <n v="-5.1094036465867854"/>
    <n v="18.314990015836177"/>
    <n v="18.135936417909999"/>
    <n v="41.419507159906495"/>
    <n v="-25.673046884695381"/>
    <n v="-4.2350714235231735"/>
    <n v="19.289186842168078"/>
    <n v="24.852728691473583"/>
    <s v="Resto"/>
    <n v="2025"/>
    <n v="1"/>
    <d v="2026-05-08T00:00:00"/>
    <n v="1.0458677359317625"/>
    <s v="30 AP Individual"/>
    <n v="-6.0370865266619607"/>
    <n v="-10.157938480025317"/>
    <n v="-5.1094036465867863"/>
    <n v="-9.2709402027061554"/>
    <n v="2.0203653273680971E-3"/>
    <n v="5.9928077462245936E-3"/>
    <m/>
    <m/>
    <m/>
    <m/>
    <n v="2.3246755732030454E-3"/>
    <n v="6.9856132277240366E-3"/>
    <x v="20"/>
    <x v="16"/>
  </r>
  <r>
    <n v="2026"/>
    <n v="3"/>
    <n v="15.1"/>
    <x v="68"/>
    <s v="AP Gpo y Col"/>
    <n v="15.1"/>
    <m/>
    <m/>
    <x v="16"/>
    <n v="291274.76665000006"/>
    <n v="468849.93199000007"/>
    <n v="1197484.0973700001"/>
    <n v="1252891.5764200003"/>
    <n v="97381.234149999975"/>
    <n v="143399.36158000003"/>
    <n v="567985.16356999998"/>
    <n v="608443.78399999987"/>
    <n v="35455860.883000001"/>
    <n v="34225193.414999902"/>
    <n v="145.54400000000001"/>
    <n v="139.161"/>
    <n v="171.43114000000003"/>
    <n v="0.32971"/>
    <n v="82250.099010000005"/>
    <n v="84518.33285999998"/>
    <n v="294931.18436999997"/>
    <n v="210469.80024999997"/>
    <n v="0"/>
    <n v="0"/>
    <n v="0"/>
    <n v="0"/>
    <n v="0"/>
    <n v="0"/>
    <s v="AP Gpo y Col"/>
    <s v="Accidentes y Enfermedades"/>
    <s v="Accidentes Personales"/>
    <x v="21"/>
    <x v="1"/>
    <n v="92238653.072140008"/>
    <n v="89481595.265499994"/>
    <n v="299929338.30901009"/>
    <n v="286204877.29896003"/>
    <n v="288421232.45699012"/>
    <n v="276418493.85822004"/>
    <n v="934373.2736299996"/>
    <n v="846304.01804999996"/>
    <n v="272111.73791999999"/>
    <n v="267093.05953999993"/>
    <n v="10566187.619240001"/>
    <n v="9721106.4756499995"/>
    <n v="31.173276769615875"/>
    <n v="55.39970530570023"/>
    <n v="-177575.16534000001"/>
    <n v="-37.874627513817671"/>
    <n v="2.7566685085131089"/>
    <n v="4.8230099440264649"/>
    <n v="0.31578384652060515"/>
    <n v="0.5239624199801981"/>
    <n v="9.7114463123946407E-2"/>
    <n v="0.10098936342817114"/>
    <n v="0.16381619223779165"/>
    <n v="0.16961597809388307"/>
    <m/>
    <m/>
    <m/>
    <n v="0"/>
    <m/>
    <n v="0"/>
    <m/>
    <n v="0"/>
    <m/>
    <n v="-32.090887241731082"/>
    <n v="33.432773895932655"/>
    <n v="30.585343368047784"/>
    <n v="35.787222886588509"/>
    <n v="-2.6837181629661089"/>
    <n v="40.129930289131835"/>
    <n v="27.8878949968257"/>
    <n v="40.156988204297015"/>
    <s v="Resto"/>
    <n v="2025"/>
    <n v="1"/>
    <d v="2026-05-08T00:00:00"/>
    <n v="1.0458677359317625"/>
    <s v="31 AP Gpo y Col"/>
    <n v="-37.874627513817671"/>
    <n v="-40.599207383680401"/>
    <n v="-32.090887241731082"/>
    <n v="-35.06911971257172"/>
    <n v="3.377393941502509E-3"/>
    <n v="1.1021998277284296E-2"/>
    <m/>
    <m/>
    <m/>
    <m/>
    <n v="3.3485320948623866E-3"/>
    <n v="9.0544112725086546E-3"/>
    <x v="21"/>
    <x v="16"/>
  </r>
  <r>
    <n v="2026"/>
    <n v="3"/>
    <n v="15.1"/>
    <x v="68"/>
    <s v="Gastos Medicos"/>
    <n v="15.1"/>
    <m/>
    <m/>
    <x v="16"/>
    <n v="11726323.00671"/>
    <n v="9410069.1839600001"/>
    <n v="38834967.508469999"/>
    <n v="32808256.75034"/>
    <n v="7352859.3763600001"/>
    <n v="5938470.338130001"/>
    <n v="30304736.785799999"/>
    <n v="24076412.96714"/>
    <n v="35455860.883000001"/>
    <n v="34225193.414999902"/>
    <n v="145.54400000000001"/>
    <n v="139.161"/>
    <n v="437.86269000000004"/>
    <n v="826.72196999999994"/>
    <n v="7031322.2104599997"/>
    <n v="5675388.9485800005"/>
    <n v="9361503.0633300003"/>
    <n v="8270619.8421899993"/>
    <n v="0"/>
    <n v="0"/>
    <n v="0"/>
    <n v="0"/>
    <n v="0"/>
    <n v="0"/>
    <s v="Gastos Medicos"/>
    <s v="Accidentes y Enfermedades"/>
    <s v="Gastos Medicos"/>
    <x v="22"/>
    <x v="1"/>
    <n v="59156284.219150007"/>
    <n v="56230714.681490004"/>
    <n v="299929338.30901009"/>
    <n v="286204877.29896003"/>
    <n v="288421232.45699012"/>
    <n v="276418493.85822004"/>
    <n v="58270019.802700005"/>
    <n v="52140391.075669996"/>
    <n v="34338123.082540013"/>
    <n v="28893520.681470007"/>
    <n v="12981584.765870001"/>
    <n v="10209761.813879998"/>
    <n v="20.124110213819847"/>
    <n v="18.047561573336516"/>
    <n v="2316253.8227500003"/>
    <n v="24.614631172937472"/>
    <n v="90.330442840382474"/>
    <n v="92.167372319765278"/>
    <n v="19.822615908850423"/>
    <n v="16.734749393213033"/>
    <n v="3.9096952211552738"/>
    <n v="4.0656933980956653"/>
    <n v="3.2878786947192928"/>
    <n v="3.4042835023862739"/>
    <m/>
    <m/>
    <m/>
    <n v="0"/>
    <m/>
    <n v="0"/>
    <m/>
    <n v="0"/>
    <m/>
    <n v="23.817396698076031"/>
    <n v="62.703878889849527"/>
    <n v="63.107616129459096"/>
    <n v="21.413107986961364"/>
    <n v="23.891459672015223"/>
    <n v="13.189860517771578"/>
    <n v="75.108902522314324"/>
    <n v="68.621083508502778"/>
    <s v="Resto"/>
    <n v="2025"/>
    <n v="1"/>
    <d v="2026-05-08T00:00:00"/>
    <n v="1.0458677359317625"/>
    <s v="32 Gastos Medicos"/>
    <n v="24.614631172937472"/>
    <n v="19.149512784155661"/>
    <n v="23.817396698076028"/>
    <n v="18.38724194677182"/>
    <n v="0.10953045996152973"/>
    <n v="5.7689730299884936E-3"/>
    <m/>
    <m/>
    <m/>
    <m/>
    <n v="9.5923881636068423E-2"/>
    <n v="4.7782948737697933E-3"/>
    <x v="22"/>
    <x v="16"/>
  </r>
  <r>
    <n v="2026"/>
    <n v="3"/>
    <n v="15.1"/>
    <x v="68"/>
    <s v="GMM. Individual"/>
    <n v="15.1"/>
    <m/>
    <m/>
    <x v="16"/>
    <n v="4271538.4838899998"/>
    <n v="3908353.6672200002"/>
    <n v="17497384.578699999"/>
    <n v="15828676.12604"/>
    <n v="3103278.39011"/>
    <n v="2717162.8701099996"/>
    <n v="12971639.647630002"/>
    <n v="10686495.018220002"/>
    <n v="35455860.883000001"/>
    <n v="34225193.414999902"/>
    <n v="145.54400000000001"/>
    <n v="139.161"/>
    <n v="0"/>
    <n v="0"/>
    <n v="2944639.9193700003"/>
    <n v="2512782.2621200001"/>
    <n v="4223481.91182"/>
    <n v="3874245.4425399993"/>
    <n v="0"/>
    <n v="0"/>
    <n v="0"/>
    <n v="0"/>
    <n v="0"/>
    <n v="0"/>
    <s v="GMM. Individual"/>
    <s v="Accidentes y Enfermedades"/>
    <s v="Gastos Medicos"/>
    <x v="23"/>
    <x v="1"/>
    <n v="59300581.688059993"/>
    <n v="60246802.283090003"/>
    <n v="299929338.30901009"/>
    <n v="286204877.29896003"/>
    <n v="288421232.45699012"/>
    <n v="276418493.85822004"/>
    <n v="24720621.761749998"/>
    <n v="21907998.164389998"/>
    <n v="16007111.755169999"/>
    <n v="14079798.808590002"/>
    <n v="12489653.611099999"/>
    <n v="10465395.360879999"/>
    <n v="17.279251812748956"/>
    <n v="17.839848432947061"/>
    <n v="363184.81666999962"/>
    <n v="9.292526920378009"/>
    <n v="34.200616101104131"/>
    <n v="37.345494675046467"/>
    <n v="7.2031982862489556"/>
    <n v="6.4872383580713162"/>
    <n v="1.4241816115665"/>
    <n v="1.4810069451204424"/>
    <n v="1.3655789880678604"/>
    <n v="1.4139262582136289"/>
    <m/>
    <m/>
    <m/>
    <n v="0"/>
    <m/>
    <n v="0"/>
    <m/>
    <n v="0"/>
    <m/>
    <n v="14.210245703245938"/>
    <n v="72.65013300977941"/>
    <n v="69.521929217902866"/>
    <n v="19.386872769896787"/>
    <n v="17.186433689867254"/>
    <n v="9.0143093528694216"/>
    <n v="69.720670784193885"/>
    <n v="64.858623424554935"/>
    <s v="Resto"/>
    <n v="2025"/>
    <n v="1"/>
    <d v="2026-05-08T00:00:00"/>
    <n v="1.0458677359317625"/>
    <s v="33 GMM. Individual"/>
    <n v="9.292526920378009"/>
    <n v="4.4993770871126522"/>
    <n v="14.210245703245947"/>
    <n v="9.2014236403383798"/>
    <n v="4.934976656310567E-2"/>
    <n v="5.0549668393874503E-3"/>
    <m/>
    <m/>
    <m/>
    <m/>
    <n v="4.6248609713050608E-2"/>
    <n v="5.1512862020687477E-3"/>
    <x v="23"/>
    <x v="16"/>
  </r>
  <r>
    <n v="2026"/>
    <n v="3"/>
    <n v="15.1"/>
    <x v="68"/>
    <s v="GMM. Gpo y Col"/>
    <n v="15.1"/>
    <m/>
    <m/>
    <x v="16"/>
    <n v="6628182.6696699997"/>
    <n v="5174793.6121899989"/>
    <n v="18886182.477189999"/>
    <n v="16157826.114839997"/>
    <n v="3534649.1503400002"/>
    <n v="2937388.1597399996"/>
    <n v="14364354.591779999"/>
    <n v="12009615.518050002"/>
    <n v="35455860.883000001"/>
    <n v="34225193.414999902"/>
    <n v="145.54400000000001"/>
    <n v="139.161"/>
    <n v="3912.61042"/>
    <n v="4085.3856500000002"/>
    <n v="3090695.8012199998"/>
    <n v="2712395.4911000002"/>
    <n v="4574978.85513"/>
    <n v="4037116.52985"/>
    <n v="0"/>
    <n v="0"/>
    <n v="0"/>
    <n v="0"/>
    <n v="0"/>
    <n v="0"/>
    <s v="GMM. Gpo y Col"/>
    <s v="Accidentes y Enfermedades"/>
    <s v="Gastos Medicos"/>
    <x v="24"/>
    <x v="1"/>
    <n v="49851750.370049998"/>
    <n v="44518421.650089994"/>
    <n v="299929338.30901009"/>
    <n v="286204877.29896003"/>
    <n v="288421232.45699012"/>
    <n v="276418493.85822004"/>
    <n v="33549398.04095"/>
    <n v="30232392.911280002"/>
    <n v="18331408.022360004"/>
    <n v="14814107.762880005"/>
    <n v="15662976.260870004"/>
    <n v="12843935.695299998"/>
    <n v="19.756487617392473"/>
    <n v="17.11671857195013"/>
    <n v="1453389.0574800009"/>
    <n v="28.085932819742343"/>
    <n v="42.31751717729945"/>
    <n v="40.289781379734094"/>
    <n v="13.295787250134527"/>
    <n v="11.623937732706068"/>
    <n v="2.2099147442659111"/>
    <n v="2.2980910986358833"/>
    <n v="1.8080731750719199"/>
    <n v="1.8720866104003313"/>
    <m/>
    <m/>
    <m/>
    <n v="0"/>
    <m/>
    <n v="0"/>
    <m/>
    <n v="0"/>
    <m/>
    <n v="20.333063188110167"/>
    <n v="53.327575996272017"/>
    <n v="56.7633876802457"/>
    <n v="19.281929386049125"/>
    <n v="13.947092574120944"/>
    <n v="13.322932873081683"/>
    <n v="67.556504611039927"/>
    <n v="67.186455259461624"/>
    <s v="Resto"/>
    <n v="2025"/>
    <n v="1"/>
    <d v="2026-05-08T00:00:00"/>
    <n v="1.0458677359317625"/>
    <s v="34 GMM. Gpo y Col"/>
    <n v="28.085932819742343"/>
    <n v="22.468576493212801"/>
    <n v="20.33306318811017"/>
    <n v="15.055717901944421"/>
    <n v="5.3266743513892066E-2"/>
    <n v="6.1603228510382141E-3"/>
    <m/>
    <m/>
    <m/>
    <m/>
    <n v="4.5100805678178937E-2"/>
    <n v="5.0403308241224812E-3"/>
    <x v="24"/>
    <x v="16"/>
  </r>
  <r>
    <n v="2026"/>
    <n v="3"/>
    <n v="15.1"/>
    <x v="68"/>
    <s v="Salud"/>
    <n v="15.1"/>
    <m/>
    <m/>
    <x v="16"/>
    <n v="23692.016339999998"/>
    <n v="24852.937939999996"/>
    <n v="154564.30880999999"/>
    <n v="117713.49564999998"/>
    <n v="17057.1446"/>
    <n v="9950.9934200000007"/>
    <n v="62194.758410000009"/>
    <n v="51040.705289999998"/>
    <n v="35455860.883000001"/>
    <n v="34225193.414999902"/>
    <n v="145.54400000000001"/>
    <n v="139.161"/>
    <n v="0"/>
    <n v="0"/>
    <n v="17046.376840000001"/>
    <n v="9950.9934200000007"/>
    <n v="31242.511269999999"/>
    <n v="28033.702740000001"/>
    <n v="0"/>
    <n v="0"/>
    <n v="0"/>
    <n v="0"/>
    <n v="0"/>
    <n v="0"/>
    <s v="Salud"/>
    <s v="Accidentes y Enfermedades"/>
    <s v="Salud"/>
    <x v="25"/>
    <x v="1"/>
    <n v="1896345.54568"/>
    <n v="1517997.0793499998"/>
    <n v="299929338.30901009"/>
    <n v="286204877.29896003"/>
    <n v="288421232.45699012"/>
    <n v="276418493.85822004"/>
    <n v="1908532.17707"/>
    <n v="1664530.9158999999"/>
    <n v="823475.85080999997"/>
    <n v="898451.02107999986"/>
    <n v="1896345.54568"/>
    <n v="1517997.0793499998"/>
    <n v="1.2413736915021389"/>
    <n v="1.4930895967505771"/>
    <n v="-1160.9215999999979"/>
    <n v="-4.6711644426212118"/>
    <n v="1.249351226835846"/>
    <n v="1.6372190881053554"/>
    <n v="1.249351226835846"/>
    <n v="1.6372190881053554"/>
    <n v="7.8991993492782877E-3"/>
    <n v="8.2143801058519473E-3"/>
    <n v="8.6836178944775452E-3"/>
    <n v="8.991054684187488E-3"/>
    <m/>
    <m/>
    <m/>
    <n v="0"/>
    <m/>
    <n v="0"/>
    <m/>
    <n v="0"/>
    <m/>
    <n v="71.411475016330556"/>
    <n v="71.995326844350814"/>
    <n v="40.039505365617963"/>
    <n v="2.0713594191283193"/>
    <n v="71.303267126469464"/>
    <n v="11.446252961159843"/>
    <n v="54.561480966379442"/>
    <n v="35.496536124004002"/>
    <s v="Resto"/>
    <n v="2025"/>
    <n v="1"/>
    <d v="2026-05-08T00:00:00"/>
    <n v="1.0458677359317625"/>
    <s v="35 Salud"/>
    <n v="-4.6711644426212118"/>
    <n v="-8.8519204845243529"/>
    <n v="71.411475016330556"/>
    <n v="63.894027062246316"/>
    <n v="4.3593444062758278E-4"/>
    <n v="7.2809041668020583E-5"/>
    <m/>
    <m/>
    <m/>
    <m/>
    <n v="3.4393814586423818E-4"/>
    <n v="8.924334787998949E-5"/>
    <x v="25"/>
    <x v="16"/>
  </r>
  <r>
    <n v="2026"/>
    <n v="3"/>
    <n v="15.1"/>
    <x v="68"/>
    <s v="Salud Individual"/>
    <n v="15.1"/>
    <m/>
    <m/>
    <x v="16"/>
    <n v="3818.6883699999998"/>
    <n v="2970.3532800000003"/>
    <n v="15514.84872"/>
    <n v="8664.7518199999995"/>
    <n v="1122.4355"/>
    <n v="498.46370000000002"/>
    <n v="3924.6807400000002"/>
    <n v="2032.7852100000002"/>
    <n v="35455860.883000001"/>
    <n v="34225193.414999902"/>
    <n v="145.54400000000001"/>
    <n v="139.161"/>
    <n v="0"/>
    <n v="0"/>
    <n v="1122.4355"/>
    <n v="498.46370000000002"/>
    <n v="3422.7737899999997"/>
    <n v="2095.797"/>
    <n v="0"/>
    <n v="0"/>
    <n v="0"/>
    <n v="0"/>
    <n v="0"/>
    <n v="0"/>
    <s v="Salud Individual"/>
    <s v="Accidentes y Enfermedades"/>
    <s v="Salud"/>
    <x v="26"/>
    <x v="1"/>
    <n v="2085829.2173200003"/>
    <n v="1680261.4466899999"/>
    <n v="299929338.30901009"/>
    <n v="286204877.29896003"/>
    <n v="288421232.45699012"/>
    <n v="276418493.85822004"/>
    <n v="772824.61253000004"/>
    <n v="652388.54473999992"/>
    <n v="440246.35314000002"/>
    <n v="470383.08709000004"/>
    <n v="2085829.2173200003"/>
    <n v="1680261.4466899999"/>
    <n v="0.4941209568234039"/>
    <n v="0.45530432806477183"/>
    <n v="848.33508999999958"/>
    <n v="28.560073837412347"/>
    <n v="0.1830777102118879"/>
    <n v="0.17677923193746981"/>
    <n v="0.1830777102118879"/>
    <n v="0.17677923193746981"/>
    <n v="1.2731960106102378E-3"/>
    <n v="1.3239969670296203E-3"/>
    <n v="1.0378416007555556E-3"/>
    <n v="1.0745855816447461E-3"/>
    <m/>
    <m/>
    <m/>
    <n v="0"/>
    <m/>
    <n v="0"/>
    <m/>
    <n v="0"/>
    <m/>
    <n v="125.17898494915478"/>
    <n v="29.393220688495198"/>
    <n v="16.781293435910762"/>
    <n v="0.2549562289373607"/>
    <n v="125.17898494915478"/>
    <n v="63.316093591125465"/>
    <n v="32.79315458355196"/>
    <n v="23.783968580926494"/>
    <s v="Resto"/>
    <n v="2025"/>
    <n v="1"/>
    <d v="2026-05-08T00:00:00"/>
    <n v="1.0458677359317625"/>
    <s v="36 Salud Individual"/>
    <n v="28.560073837412347"/>
    <n v="22.921923509647531"/>
    <n v="125.17898494915478"/>
    <n v="115.30350082799241"/>
    <n v="4.3758206213627422E-5"/>
    <n v="1.0018447507470182E-5"/>
    <m/>
    <m/>
    <m/>
    <m/>
    <n v="2.5316881967429559E-5"/>
    <n v="8.5738048150842334E-6"/>
    <x v="26"/>
    <x v="16"/>
  </r>
  <r>
    <n v="2026"/>
    <n v="3"/>
    <n v="15.1"/>
    <x v="68"/>
    <s v="Salud Gpo y Col"/>
    <n v="15.1"/>
    <m/>
    <m/>
    <x v="16"/>
    <n v="15006.85521"/>
    <n v="17949.238580000001"/>
    <n v="104330.2485"/>
    <n v="92494.995769999994"/>
    <n v="14393.190199999999"/>
    <n v="9227.0683200000003"/>
    <n v="55030.473680000003"/>
    <n v="47535.375770000006"/>
    <n v="35455860.883000001"/>
    <n v="34225193.414999902"/>
    <n v="145.54400000000001"/>
    <n v="139.161"/>
    <n v="0"/>
    <n v="0"/>
    <n v="14382.422439999998"/>
    <n v="9227.0683199999985"/>
    <n v="20503.901040000001"/>
    <n v="22026.28786"/>
    <n v="0"/>
    <n v="0"/>
    <n v="0"/>
    <n v="0"/>
    <n v="0"/>
    <n v="0"/>
    <s v="Salud Gpo y Col"/>
    <s v="Accidentes y Enfermedades"/>
    <s v="Salud"/>
    <x v="27"/>
    <x v="1"/>
    <n v="1896345.54568"/>
    <n v="1517997.0793499998"/>
    <n v="299929338.30901009"/>
    <n v="286204877.29896003"/>
    <n v="288421232.45699012"/>
    <n v="276418493.85822004"/>
    <n v="1135707.5645399999"/>
    <n v="1012142.3711599999"/>
    <n v="383229.49767000001"/>
    <n v="428067.93399000005"/>
    <n v="1896345.54568"/>
    <n v="1517997.0793499998"/>
    <n v="1.3213661402421215"/>
    <n v="1.7733906900299679"/>
    <n v="-2942.3833700000014"/>
    <n v="-16.392803276226775"/>
    <n v="0.79135657761248235"/>
    <n v="1.1824290589337494"/>
    <n v="0.79135657761248235"/>
    <n v="1.1824290589337494"/>
    <n v="5.0034635806580526E-3"/>
    <n v="5.2031034893514124E-3"/>
    <n v="6.2714649552428241E-3"/>
    <n v="6.4935013317909494E-3"/>
    <m/>
    <m/>
    <m/>
    <n v="0"/>
    <m/>
    <n v="0"/>
    <m/>
    <n v="0"/>
    <m/>
    <n v="55.988768055420657"/>
    <n v="95.910768769255014"/>
    <n v="51.406460941921473"/>
    <n v="3.7557626141800844"/>
    <n v="55.872070534316798"/>
    <n v="-6.9116813040688179"/>
    <n v="70.144810062934241"/>
    <n v="41.891163770525594"/>
    <s v="Resto"/>
    <n v="2025"/>
    <n v="1"/>
    <d v="2026-05-08T00:00:00"/>
    <n v="1.0458677359317625"/>
    <s v="37 Salud Gpo y Col"/>
    <n v="-16.392803276226775"/>
    <n v="-20.059493326574742"/>
    <n v="55.988768055420643"/>
    <n v="49.147700704669326"/>
    <n v="2.9425388610440753E-4"/>
    <n v="7.8821169617478926E-5"/>
    <m/>
    <m/>
    <m/>
    <m/>
    <n v="2.965360270996157E-4"/>
    <n v="9.3316111169507003E-5"/>
    <x v="27"/>
    <x v="16"/>
  </r>
  <r>
    <n v="2026"/>
    <n v="3"/>
    <n v="15.1"/>
    <x v="68"/>
    <s v="Daños"/>
    <n v="15.1"/>
    <m/>
    <m/>
    <x v="16"/>
    <n v="39347766.050530002"/>
    <n v="37886310.91725"/>
    <n v="142850623.46855"/>
    <n v="132259543.69230001"/>
    <n v="15351913.70239"/>
    <n v="9939603.0168199968"/>
    <n v="69458771.599380001"/>
    <n v="60379999.205630004"/>
    <n v="35455860.883000001"/>
    <n v="34225193.414999902"/>
    <n v="145.54400000000001"/>
    <n v="139.161"/>
    <n v="68980.609929999991"/>
    <n v="62731.978559999989"/>
    <n v="10196627.824280001"/>
    <n v="9676474.1278099995"/>
    <n v="20708571.64401"/>
    <n v="18297947.10904"/>
    <n v="0"/>
    <n v="0"/>
    <n v="0"/>
    <n v="0"/>
    <n v="0"/>
    <n v="0"/>
    <s v="Daños"/>
    <s v="Totales"/>
    <s v="Daños Total"/>
    <x v="28"/>
    <x v="1"/>
    <n v="97526292.219779998"/>
    <n v="92836836.923570007"/>
    <n v="299929338.30901009"/>
    <n v="286204877.29896003"/>
    <n v="288421232.45699012"/>
    <n v="276418493.85822004"/>
    <n v="105175449.15441999"/>
    <n v="104220262.77622002"/>
    <n v="43859178.209959999"/>
    <n v="37967067.789159983"/>
    <n v="39347766.050530002"/>
    <n v="37886310.91725"/>
    <n v="37.411550287519177"/>
    <n v="36.352154473644767"/>
    <n v="1461455.1332800016"/>
    <n v="3.8574754255489951"/>
    <n v="100"/>
    <n v="100"/>
    <n v="40.345803326407612"/>
    <n v="40.80956673312852"/>
    <n v="13.119012055429845"/>
    <n v="13.642465124823156"/>
    <n v="13.237479135505867"/>
    <n v="13.706141867874644"/>
    <m/>
    <m/>
    <m/>
    <n v="0"/>
    <m/>
    <n v="0"/>
    <m/>
    <n v="0"/>
    <m/>
    <n v="54.45198039007375"/>
    <n v="39.015972806881152"/>
    <n v="26.235341410066926"/>
    <n v="35.002739059309889"/>
    <n v="5.3754465686534525"/>
    <n v="13.174289556116614"/>
    <n v="49.238682414049542"/>
    <n v="52.882840190468094"/>
    <s v="Resto"/>
    <n v="2025"/>
    <n v="1"/>
    <d v="2026-05-08T00:00:00"/>
    <n v="1.0458677359317625"/>
    <s v="38 Daños Total"/>
    <n v="3.8574754255489951"/>
    <n v="-0.69731395526561324"/>
    <n v="54.45198039007375"/>
    <n v="47.678310635017951"/>
    <n v="0.40289706669354203"/>
    <n v="1.5846764522718038E-2"/>
    <m/>
    <m/>
    <m/>
    <m/>
    <n v="0.3864391417415175"/>
    <n v="1.4700807669036836E-2"/>
    <x v="28"/>
    <x v="16"/>
  </r>
  <r>
    <n v="2026"/>
    <n v="3"/>
    <n v="15.1"/>
    <x v="68"/>
    <s v="Automoviles"/>
    <n v="15.1"/>
    <m/>
    <m/>
    <x v="16"/>
    <n v="16486635.116459999"/>
    <n v="14008890.896029998"/>
    <n v="55567508.09787"/>
    <n v="48412753.181560002"/>
    <n v="8541542.7599199992"/>
    <n v="7262324.0178599991"/>
    <n v="35143900.868709996"/>
    <n v="29902327.200179994"/>
    <n v="35455860.883000001"/>
    <n v="34225193.414999902"/>
    <n v="145.54400000000001"/>
    <n v="139.161"/>
    <n v="20921.031589999995"/>
    <n v="13792.009250000001"/>
    <n v="8320081.43585"/>
    <n v="7105468.5736499997"/>
    <n v="13409773.286780002"/>
    <n v="11772734.35812"/>
    <n v="0"/>
    <n v="0"/>
    <n v="0"/>
    <n v="0"/>
    <n v="0"/>
    <n v="0"/>
    <s v="Automoviles"/>
    <s v="Totales"/>
    <s v="Automoviles Total"/>
    <x v="29"/>
    <x v="1"/>
    <n v="59971635.351679996"/>
    <n v="60038791.063540004"/>
    <n v="299929338.30901009"/>
    <n v="286204877.29896003"/>
    <n v="288421232.45699012"/>
    <n v="276418493.85822004"/>
    <n v="60758952.16269999"/>
    <n v="56224792.599020004"/>
    <n v="32544347.684180006"/>
    <n v="28276347.340569999"/>
    <n v="16486635.116459999"/>
    <n v="14008890.896029998"/>
    <n v="27.134495460540826"/>
    <n v="24.915860510038009"/>
    <n v="2477744.2204300016"/>
    <n v="17.686940663747851"/>
    <n v="100"/>
    <n v="100"/>
    <n v="27.490721271448798"/>
    <n v="23.333066252456959"/>
    <n v="5.4968397587948568"/>
    <n v="5.7161655457936913"/>
    <n v="4.894707255948255"/>
    <n v="5.0680005887071387"/>
    <m/>
    <m/>
    <m/>
    <n v="0"/>
    <m/>
    <n v="0"/>
    <m/>
    <n v="0"/>
    <m/>
    <n v="17.614454256159039"/>
    <n v="51.808890653449694"/>
    <n v="51.840820745617208"/>
    <n v="26.245856401270235"/>
    <n v="17.09405719848349"/>
    <n v="13.905341604271303"/>
    <n v="62.044907530631676"/>
    <n v="60.355295188913786"/>
    <s v="Resto"/>
    <n v="2025"/>
    <n v="1"/>
    <d v="2026-05-08T00:00:00"/>
    <n v="1.0458677359317625"/>
    <s v="39 Automoviles Total"/>
    <n v="17.686940663747851"/>
    <n v="12.525644133099373"/>
    <n v="17.614454256159028"/>
    <n v="12.456336700525933"/>
    <n v="0.15672305428215652"/>
    <n v="1.0040097685613807E-2"/>
    <m/>
    <m/>
    <m/>
    <m/>
    <n v="0.14338563158708784"/>
    <n v="8.2936208649048264E-3"/>
    <x v="29"/>
    <x v="16"/>
  </r>
  <r>
    <n v="2026"/>
    <n v="3"/>
    <n v="15.1"/>
    <x v="68"/>
    <s v="Automoviles Residentes"/>
    <n v="15.1"/>
    <m/>
    <m/>
    <x v="16"/>
    <n v="10858933.9146"/>
    <n v="8879366.4472600017"/>
    <n v="37266906.517879993"/>
    <n v="32501129.178629998"/>
    <n v="5825669.0370199997"/>
    <n v="4938473.0590700014"/>
    <n v="23771659.038919996"/>
    <n v="20626464.26134"/>
    <n v="35455860.883000001"/>
    <n v="34225193.414999902"/>
    <n v="145.54400000000001"/>
    <n v="139.161"/>
    <n v="22243.36433"/>
    <n v="13402.034340000002"/>
    <n v="5716113.6688199993"/>
    <n v="4852614.3784499997"/>
    <n v="8877327.8718200009"/>
    <n v="7753793.3216600008"/>
    <n v="0"/>
    <n v="0"/>
    <n v="0"/>
    <n v="0"/>
    <n v="0"/>
    <n v="0"/>
    <s v="Automoviles Residentes"/>
    <s v="Automóviles"/>
    <s v="Automóviles"/>
    <x v="30"/>
    <x v="1"/>
    <n v="59211754.121299997"/>
    <n v="59540640.988810003"/>
    <n v="299929338.30901009"/>
    <n v="286204877.29896003"/>
    <n v="288421232.45699012"/>
    <n v="276418493.85822004"/>
    <n v="37930526.874799997"/>
    <n v="33933542.557379998"/>
    <n v="20392182.848360002"/>
    <n v="17354647.463510003"/>
    <n v="16235513.89837"/>
    <n v="13824040.087979998"/>
    <n v="28.628481619680262"/>
    <n v="26.166930352896156"/>
    <n v="1979567.4673399981"/>
    <n v="22.294017023600297"/>
    <n v="66.883832458732371"/>
    <n v="64.231341856282739"/>
    <n v="18.339152547912377"/>
    <n v="14.91311866952991"/>
    <n v="3.6204974064298763"/>
    <n v="3.7649564916200489"/>
    <n v="3.102451129085726"/>
    <n v="3.2122910169007675"/>
    <m/>
    <m/>
    <m/>
    <n v="0"/>
    <m/>
    <n v="0"/>
    <m/>
    <n v="0"/>
    <m/>
    <n v="17.96498568156759"/>
    <n v="53.648627782763278"/>
    <n v="55.617403430780996"/>
    <n v="28.568148296534702"/>
    <n v="17.794516996955668"/>
    <n v="14.490127651731942"/>
    <n v="64.390025369741139"/>
    <n v="62.583746782292479"/>
    <s v="Resto"/>
    <n v="2025"/>
    <n v="1"/>
    <d v="2026-05-08T00:00:00"/>
    <n v="1.0458677359317625"/>
    <s v="41 Automoviles Residentes"/>
    <n v="22.294017023600297"/>
    <n v="16.930671845086295"/>
    <n v="17.964985681567583"/>
    <n v="12.791495165947239"/>
    <n v="0.1051078879197327"/>
    <n v="1.1624822654458394E-2"/>
    <m/>
    <m/>
    <m/>
    <m/>
    <n v="9.4962587309691301E-2"/>
    <n v="9.6835156957658028E-3"/>
    <x v="30"/>
    <x v="16"/>
  </r>
  <r>
    <n v="2026"/>
    <n v="3"/>
    <n v="15.1"/>
    <x v="68"/>
    <s v="Camiones"/>
    <n v="15.1"/>
    <m/>
    <m/>
    <x v="16"/>
    <n v="5300944.2567100003"/>
    <n v="4810152.7723599998"/>
    <n v="17878336.144639999"/>
    <n v="15632294.61626"/>
    <n v="2653439.5072499998"/>
    <n v="2376613.6387499995"/>
    <n v="11045856.100930003"/>
    <n v="9635219.92344"/>
    <n v="35455860.883000001"/>
    <n v="34225193.414999902"/>
    <n v="145.54400000000001"/>
    <n v="139.161"/>
    <n v="-1315.4004800000002"/>
    <n v="101.75326999999993"/>
    <n v="2418398.1203000001"/>
    <n v="2169643.14053"/>
    <n v="4258280.7367199995"/>
    <n v="3800121.1448200005"/>
    <n v="0"/>
    <n v="0"/>
    <n v="0"/>
    <n v="0"/>
    <n v="0"/>
    <n v="0"/>
    <s v="Camiones"/>
    <s v="Automóviles"/>
    <s v="Automóviles"/>
    <x v="31"/>
    <x v="1"/>
    <n v="82963560.728570014"/>
    <n v="79264712.157270014"/>
    <n v="299929338.30901009"/>
    <n v="286204877.29896003"/>
    <n v="288421232.45699012"/>
    <n v="276418493.85822004"/>
    <n v="20449043.115749996"/>
    <n v="19016630.142860003"/>
    <n v="11014921.149049997"/>
    <n v="9861427.71428"/>
    <n v="16010952.086519998"/>
    <n v="13542917.25327"/>
    <n v="25.922700767485672"/>
    <n v="25.294454044824672"/>
    <n v="490791.48435000051"/>
    <n v="10.203241093924831"/>
    <n v="33.108238835921519"/>
    <n v="35.51784805595387"/>
    <n v="6.3894849861290046"/>
    <n v="6.0684668390848646"/>
    <n v="1.7673977099394536"/>
    <n v="1.8379174832423222"/>
    <n v="1.6806676454138394"/>
    <n v="1.7401703862937667"/>
    <m/>
    <m/>
    <m/>
    <n v="0"/>
    <m/>
    <n v="0"/>
    <m/>
    <n v="0"/>
    <m/>
    <n v="11.647912137944271"/>
    <n v="50.05597830785041"/>
    <n v="49.408277683121568"/>
    <n v="24.089500699502064"/>
    <n v="11.465248598865641"/>
    <n v="12.056447003657311"/>
    <n v="56.792829543756319"/>
    <n v="57.0940519485141"/>
    <s v="Resto"/>
    <n v="2025"/>
    <n v="1"/>
    <d v="2026-05-08T00:00:00"/>
    <n v="1.0458677359317625"/>
    <s v="42 Camiones"/>
    <n v="10.203241093924831"/>
    <n v="5.3701508401010898"/>
    <n v="11.647912137944278"/>
    <n v="6.7514641691066846"/>
    <n v="5.0424205475185946E-2"/>
    <n v="8.4128586069656657E-3"/>
    <m/>
    <m/>
    <m/>
    <m/>
    <n v="4.56748174559879E-2"/>
    <n v="7.7038535519748912E-3"/>
    <x v="31"/>
    <x v="16"/>
  </r>
  <r>
    <n v="2026"/>
    <n v="3"/>
    <n v="15.1"/>
    <x v="68"/>
    <s v="Automoviles Turistas"/>
    <n v="15.1"/>
    <m/>
    <m/>
    <x v="16"/>
    <n v="56613.458200000001"/>
    <n v="60926.920670000007"/>
    <n v="403524.54278000002"/>
    <n v="445657.49507"/>
    <n v="39737.318740000002"/>
    <n v="41863.616179999997"/>
    <n v="133157.19825000002"/>
    <n v="134118.02684999997"/>
    <n v="35455860.883000001"/>
    <n v="34225193.414999902"/>
    <n v="145.54400000000001"/>
    <n v="139.161"/>
    <n v="0"/>
    <n v="0"/>
    <n v="38145.408370000005"/>
    <n v="41668.177640000002"/>
    <n v="71635.170539999992"/>
    <n v="88493.653779999993"/>
    <n v="0"/>
    <n v="0"/>
    <n v="0"/>
    <n v="0"/>
    <n v="0"/>
    <n v="0"/>
    <s v="Automoviles Turistas"/>
    <s v="Automóviles"/>
    <s v="Automóviles"/>
    <x v="32"/>
    <x v="1"/>
    <n v="80476256.557069987"/>
    <n v="79018696.06656"/>
    <n v="299929338.30901009"/>
    <n v="286204877.29896003"/>
    <n v="288421232.45699012"/>
    <n v="276418493.85822004"/>
    <n v="664166.66367999988"/>
    <n v="632124.19282999996"/>
    <n v="297526.76684"/>
    <n v="352424.85213000001"/>
    <n v="19271502.739489999"/>
    <n v="19315932.809380002"/>
    <n v="8.5239837070890321"/>
    <n v="9.6384415216307602"/>
    <n v="-4313.4624700000059"/>
    <n v="-7.0797316236661967"/>
    <n v="0.29376774071692457"/>
    <n v="0.31542313421391333"/>
    <n v="7.0348026389438711E-2"/>
    <n v="7.7104436928039519E-2"/>
    <n v="1.8875598672402127E-2"/>
    <n v="1.9628741517302234E-2"/>
    <n v="2.1287869460854012E-2"/>
    <n v="2.2041550049560182E-2"/>
    <m/>
    <m/>
    <m/>
    <n v="0"/>
    <m/>
    <n v="0"/>
    <m/>
    <n v="0"/>
    <m/>
    <n v="-5.0791059970968666"/>
    <n v="70.190587191509877"/>
    <n v="68.711196495137088"/>
    <n v="13.355880266520495"/>
    <n v="-8.4543396652371534"/>
    <n v="-19.050499691097745"/>
    <n v="53.24955337225056"/>
    <n v="47.0860630792682"/>
    <s v="Resto"/>
    <n v="2025"/>
    <n v="1"/>
    <d v="2026-05-08T00:00:00"/>
    <n v="1.0458677359317625"/>
    <s v="43 Automoviles Turistas"/>
    <n v="-7.0797316236661967"/>
    <n v="-11.154857173645164"/>
    <n v="-5.0791059970968684"/>
    <n v="-9.2419712915819137"/>
    <n v="1.1381039205664238E-3"/>
    <n v="1.698786733131131E-3"/>
    <m/>
    <m/>
    <m/>
    <m/>
    <n v="1.114881984283451E-3"/>
    <n v="2.1201441941695017E-3"/>
    <x v="32"/>
    <x v="16"/>
  </r>
  <r>
    <n v="2026"/>
    <n v="3"/>
    <n v="15.1"/>
    <x v="68"/>
    <s v="Otros Automoviles y Obligatorios"/>
    <n v="15.1"/>
    <m/>
    <m/>
    <x v="16"/>
    <n v="124990.51041000002"/>
    <n v="121729.14526999998"/>
    <n v="496244.40402000002"/>
    <n v="324719.40188999998"/>
    <n v="48080.665120000005"/>
    <n v="34064.13438000001"/>
    <n v="188011.97157000005"/>
    <n v="146050.35079000005"/>
    <n v="35455860.883000001"/>
    <n v="34225193.414999902"/>
    <n v="145.54400000000001"/>
    <n v="139.161"/>
    <n v="-4.6150500000000001"/>
    <n v="-1.1881400000000002"/>
    <n v="47812.42424"/>
    <n v="33988.695460000003"/>
    <n v="121065.55048999999"/>
    <n v="92354.187520000007"/>
    <n v="0"/>
    <n v="0"/>
    <n v="0"/>
    <n v="0"/>
    <n v="0"/>
    <n v="0"/>
    <s v="Otros Automoviles y Obligatorios"/>
    <s v="Automóviles"/>
    <s v="Automóviles"/>
    <x v="33"/>
    <x v="1"/>
    <n v="44630131.979119994"/>
    <n v="42816537.454119995"/>
    <n v="299929338.30901009"/>
    <n v="286204877.29896003"/>
    <n v="288421232.45699012"/>
    <n v="276418493.85822004"/>
    <n v="1715215.5084700002"/>
    <n v="2642495.7059500003"/>
    <n v="839716.91993000079"/>
    <n v="707847.31065"/>
    <n v="10077583.023519998"/>
    <n v="8913969.4996000007"/>
    <n v="7.2871606974620677"/>
    <n v="4.6065976567495417"/>
    <n v="3261.3651400000381"/>
    <n v="2.6791982583679541"/>
    <n v="1.2402826165588074"/>
    <n v="1.3655997507671791"/>
    <n v="0.28005857224100583"/>
    <n v="0.28430403883181515"/>
    <n v="4.1673319160670186E-2"/>
    <n v="4.333609885279123E-2"/>
    <n v="4.2532170107934877E-2"/>
    <n v="4.4037988765121126E-2"/>
    <m/>
    <m/>
    <m/>
    <n v="0"/>
    <m/>
    <n v="0"/>
    <m/>
    <n v="0"/>
    <m/>
    <n v="41.147473714257913"/>
    <n v="38.467452418814389"/>
    <n v="27.983548479244174"/>
    <n v="5.7258183060081764"/>
    <n v="40.671548563164528"/>
    <n v="31.088317423378697"/>
    <n v="39.493005273989404"/>
    <n v="36.802549372912289"/>
    <s v="Resto"/>
    <n v="2025"/>
    <n v="1"/>
    <d v="2026-05-08T00:00:00"/>
    <n v="1.0458677359317625"/>
    <s v="44 Otros Automoviles y Obligatorios"/>
    <n v="2.6791982583679541"/>
    <n v="-1.8239164181777103"/>
    <n v="41.147473714257906"/>
    <n v="34.957288445761023"/>
    <n v="1.3996117754905056E-3"/>
    <n v="9.666152149478914E-4"/>
    <m/>
    <m/>
    <m/>
    <m/>
    <n v="9.0306704079732344E-4"/>
    <n v="3.2621104364830136E-4"/>
    <x v="33"/>
    <x v="16"/>
  </r>
  <r>
    <n v="2026"/>
    <n v="3"/>
    <n v="15.1"/>
    <x v="68"/>
    <s v="Daños Sin Autos"/>
    <n v="15.1"/>
    <m/>
    <m/>
    <x v="16"/>
    <n v="17831725.185689997"/>
    <n v="19411750.921630003"/>
    <n v="68999269.704759985"/>
    <n v="66449115.5"/>
    <n v="4734404.5265300004"/>
    <n v="4616538.9802299999"/>
    <n v="25088311.164800003"/>
    <n v="19929214.638859998"/>
    <n v="35455860.883000001"/>
    <n v="34225193.414999902"/>
    <n v="145.54400000000001"/>
    <n v="139.161"/>
    <n v="29037.19397"/>
    <n v="17680.288069999999"/>
    <n v="1218005.74639"/>
    <n v="982126.66662000003"/>
    <n v="5309702.3908899995"/>
    <n v="4792316.3943499997"/>
    <n v="0"/>
    <n v="0"/>
    <n v="0"/>
    <n v="0"/>
    <n v="0"/>
    <n v="0"/>
    <s v="Daños Sin Autos"/>
    <s v="Totales"/>
    <s v="Daños Sin Autos Total"/>
    <x v="34"/>
    <x v="1"/>
    <n v="109331685.82712001"/>
    <n v="105233067.62274"/>
    <n v="299929338.30901009"/>
    <n v="286204877.29896003"/>
    <n v="288421232.45699012"/>
    <n v="276418493.85822004"/>
    <n v="44416496.991719998"/>
    <n v="47995470.177200004"/>
    <n v="11314830.52578"/>
    <n v="9690720.4485899974"/>
    <n v="40780519.07526999"/>
    <n v="42374639.488330014"/>
    <n v="40.146626576639164"/>
    <n v="40.444964597620405"/>
    <n v="-1580025.7359400056"/>
    <n v="-8.1395322983431875"/>
    <n v="43.726086842537185"/>
    <n v="45.809831436975415"/>
    <n v="16.309750509002754"/>
    <n v="18.446436429299037"/>
    <n v="5.94530874712843"/>
    <n v="6.1825286001955817"/>
    <n v="6.7824668485132547"/>
    <n v="7.0225948527114959"/>
    <m/>
    <m/>
    <m/>
    <n v="0"/>
    <m/>
    <n v="0"/>
    <m/>
    <n v="0"/>
    <m/>
    <n v="2.5531149375051632"/>
    <n v="26.550456992963145"/>
    <n v="23.782187391895246"/>
    <n v="41.842469630835495"/>
    <n v="24.01717495175857"/>
    <n v="10.796156888764319"/>
    <n v="22.939246999601437"/>
    <n v="20.49377765996207"/>
    <s v="Resto"/>
    <n v="2025"/>
    <n v="1"/>
    <d v="2026-05-08T00:00:00"/>
    <n v="1.0458677359317625"/>
    <s v="46 Daños Sin Autos Total"/>
    <n v="-8.1395322983431875"/>
    <n v="-12.168179067290563"/>
    <n v="2.5531149375051601"/>
    <n v="-1.94447020957129"/>
    <n v="0.19460610456603811"/>
    <n v="1.7317773902986989E-2"/>
    <m/>
    <m/>
    <m/>
    <m/>
    <n v="0.19338267398182998"/>
    <n v="1.6858167242950889E-2"/>
    <x v="34"/>
    <x v="16"/>
  </r>
  <r>
    <n v="2026"/>
    <n v="3"/>
    <n v="15.1"/>
    <x v="68"/>
    <s v="Responsabilidad Civil y Riesgos Profesionales"/>
    <n v="15.1"/>
    <m/>
    <m/>
    <x v="16"/>
    <n v="2246458.6492400002"/>
    <n v="2514324.5465700002"/>
    <n v="8744331.6039000005"/>
    <n v="8181137.74651"/>
    <n v="1011251.4281599999"/>
    <n v="248051.56453000003"/>
    <n v="3231023.7959900009"/>
    <n v="1763808.0134799997"/>
    <n v="35455860.883000001"/>
    <n v="34225193.414999902"/>
    <n v="145.54400000000001"/>
    <n v="139.161"/>
    <n v="0"/>
    <n v="0"/>
    <n v="287907.21570999996"/>
    <n v="12091.981269999995"/>
    <n v="804875.24742999987"/>
    <n v="663647.01635000005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23399807.71896"/>
    <n v="120170677.60484001"/>
    <n v="299929338.30901009"/>
    <n v="286204877.29896003"/>
    <n v="288421232.45699012"/>
    <n v="276418493.85822004"/>
    <n v="6482889.0618800009"/>
    <n v="6624791.841479999"/>
    <n v="3138672.4045500001"/>
    <n v="1702809.9258199998"/>
    <n v="2246458.6492400002"/>
    <n v="2514324.5465700002"/>
    <n v="34.65212234541216"/>
    <n v="37.953261124779623"/>
    <n v="-267865.89733000007"/>
    <n v="-10.653592739068563"/>
    <n v="100"/>
    <n v="100"/>
    <n v="1.8204717582350323"/>
    <n v="2.0922945569450073"/>
    <n v="0.74899596748535713"/>
    <n v="0.77888116284053255"/>
    <n v="0.87850513600563873"/>
    <n v="0.90960793233308113"/>
    <m/>
    <m/>
    <m/>
    <n v="0"/>
    <m/>
    <n v="0"/>
    <m/>
    <n v="0"/>
    <m/>
    <n v="307.67790764637419"/>
    <n v="45.015359107638886"/>
    <n v="9.8655348558080078"/>
    <n v="32.219081758708924"/>
    <n v="2280.9763617835974"/>
    <n v="21.28062472980632"/>
    <n v="35.770414934401288"/>
    <n v="1.8220501218410992"/>
    <s v="Resto"/>
    <n v="2025"/>
    <n v="1"/>
    <d v="2026-05-08T00:00:00"/>
    <n v="1.0458677359317625"/>
    <s v="46 Responsabilidad Civil y Riesgos Profesionales"/>
    <n v="-10.653592739068563"/>
    <n v="-14.571982487505631"/>
    <n v="307.67790764637419"/>
    <n v="289.79872276409247"/>
    <n v="2.4662584368647045E-2"/>
    <n v="1.4045844049091625E-2"/>
    <m/>
    <m/>
    <m/>
    <m/>
    <n v="2.2692931867336306E-2"/>
    <n v="1.2855555059738072E-2"/>
    <x v="35"/>
    <x v="16"/>
  </r>
  <r>
    <n v="2026"/>
    <n v="3"/>
    <n v="15.1"/>
    <x v="68"/>
    <s v="RC General"/>
    <n v="15.1"/>
    <m/>
    <m/>
    <x v="16"/>
    <n v="1609894.2968799998"/>
    <n v="1484227.8216599999"/>
    <n v="5903843.67227"/>
    <n v="5636826.2901299996"/>
    <n v="553599.42617999995"/>
    <n v="519966.13948999997"/>
    <n v="2478897.0969400001"/>
    <n v="1712046.6847499995"/>
    <n v="35455860.883000001"/>
    <n v="34225193.414999902"/>
    <n v="145.54400000000001"/>
    <n v="139.161"/>
    <n v="63.54372"/>
    <n v="0"/>
    <n v="289447.00020999997"/>
    <n v="232912.71453000003"/>
    <n v="607634.39648"/>
    <n v="535676.34138999996"/>
    <n v="0"/>
    <n v="0"/>
    <n v="0"/>
    <n v="0"/>
    <n v="0"/>
    <n v="0"/>
    <s v="RC General"/>
    <s v="Daños Sin Autos"/>
    <s v="Responsabilidad Civil y Riesgos Profesionales"/>
    <x v="36"/>
    <x v="1"/>
    <n v="130460898.95277001"/>
    <n v="124956222.32594001"/>
    <n v="299929338.30901009"/>
    <n v="286204877.29896003"/>
    <n v="288421232.45699012"/>
    <n v="276418493.85822004"/>
    <n v="4191040.9426000006"/>
    <n v="5155326.3222199995"/>
    <n v="2776304.65221"/>
    <n v="1116237.2139900001"/>
    <n v="2250662.61589"/>
    <n v="2003470.3418000001"/>
    <n v="38.412755182517209"/>
    <n v="28.790181821523532"/>
    <n v="125666.47521999991"/>
    <n v="8.4667915117944137"/>
    <n v="71.529792404864054"/>
    <n v="74.082844686710388"/>
    <n v="1.234005215204611"/>
    <n v="1.1877982496849899"/>
    <n v="0.53675785968672518"/>
    <n v="0.55817468192813102"/>
    <n v="0.51858928319716413"/>
    <n v="0.53694953653183808"/>
    <m/>
    <m/>
    <m/>
    <n v="0"/>
    <m/>
    <n v="0"/>
    <m/>
    <n v="0"/>
    <m/>
    <n v="6.4683609442315992"/>
    <n v="34.387315195344456"/>
    <n v="35.032771377944933"/>
    <n v="19.940154108783506"/>
    <n v="24.272734871551261"/>
    <n v="13.433121743491538"/>
    <n v="47.635058496812235"/>
    <n v="43.480119716623364"/>
    <s v="Resto"/>
    <n v="2025"/>
    <n v="1"/>
    <d v="2026-05-08T00:00:00"/>
    <n v="1.0458677359317625"/>
    <s v="47 RC General"/>
    <n v="8.4667915117944137"/>
    <n v="3.7098552573298824"/>
    <n v="6.4683609442316037"/>
    <n v="1.7990681674285007"/>
    <n v="1.665124897616211E-2"/>
    <n v="1.7199628325897741E-2"/>
    <m/>
    <m/>
    <m/>
    <m/>
    <n v="1.6126679365911237E-2"/>
    <n v="9.5456858034198323E-3"/>
    <x v="36"/>
    <x v="16"/>
  </r>
  <r>
    <n v="2026"/>
    <n v="3"/>
    <n v="15.1"/>
    <x v="68"/>
    <s v="RC Aviones y Barcos"/>
    <n v="15.1"/>
    <m/>
    <m/>
    <x v="16"/>
    <n v="58429.721389999992"/>
    <n v="99743.734029999978"/>
    <n v="325807.92497000005"/>
    <n v="318535.23670000001"/>
    <n v="24250.692620000002"/>
    <n v="356484.58949999994"/>
    <n v="81839.675760000042"/>
    <n v="360628.44080000004"/>
    <n v="35455860.883000001"/>
    <n v="34225193.414999902"/>
    <n v="145.54400000000001"/>
    <n v="139.161"/>
    <n v="0"/>
    <n v="0"/>
    <n v="-5561.1877899999999"/>
    <n v="6971.148799999999"/>
    <n v="6741.3680500000009"/>
    <n v="11075.070809999999"/>
    <n v="0"/>
    <n v="0"/>
    <n v="0"/>
    <n v="0"/>
    <n v="0"/>
    <n v="0"/>
    <s v="RC Aviones y Barcos"/>
    <s v="Daños Sin Autos"/>
    <s v="Responsabilidad Civil y Riesgos Profesionales"/>
    <x v="37"/>
    <x v="1"/>
    <n v="74133121.976029992"/>
    <n v="74157159.181679994"/>
    <n v="299929338.30901009"/>
    <n v="286204877.29896003"/>
    <n v="288421232.45699012"/>
    <n v="276418493.85822004"/>
    <n v="1338691.44667"/>
    <n v="839803.10813999991"/>
    <n v="83423.509590000016"/>
    <n v="390730.89138999995"/>
    <n v="1451906.4819799997"/>
    <n v="1569901.4192499998"/>
    <n v="4.3646892295714705"/>
    <n v="11.877037970353896"/>
    <n v="-41314.012639999986"/>
    <n v="-41.420158410726785"/>
    <n v="4.0243446885310394"/>
    <n v="6.3535030166194302"/>
    <n v="7.8817294931801882E-2"/>
    <n v="0.13450317559446232"/>
    <n v="1.9481162369584946E-2"/>
    <n v="2.0258467413182948E-2"/>
    <n v="3.4850466201458548E-2"/>
    <n v="3.6084320060422698E-2"/>
    <m/>
    <m/>
    <m/>
    <n v="0"/>
    <m/>
    <n v="0"/>
    <m/>
    <n v="0"/>
    <m/>
    <n v="-93.197267614284911"/>
    <n v="41.504036033535506"/>
    <n v="357.40048532049127"/>
    <n v="29.069374735232827"/>
    <n v="-179.77433776768618"/>
    <n v="-39.130248775357479"/>
    <n v="-82.493460507619062"/>
    <n v="62.944507711007581"/>
    <s v="Resto"/>
    <n v="2025"/>
    <n v="1"/>
    <d v="2026-05-08T00:00:00"/>
    <n v="1.0458677359317625"/>
    <s v="48 RC Aviones y Barcos"/>
    <n v="-41.420158410726785"/>
    <n v="-43.989244933457577"/>
    <n v="-93.197267614284911"/>
    <n v="-93.495609289778372"/>
    <n v="9.1891133611203611E-4"/>
    <n v="2.54378915596463E-4"/>
    <m/>
    <m/>
    <m/>
    <m/>
    <n v="6.9191129253403717E-4"/>
    <n v="1.219674944695469E-3"/>
    <x v="37"/>
    <x v="16"/>
  </r>
  <r>
    <n v="2026"/>
    <n v="3"/>
    <n v="15.1"/>
    <x v="68"/>
    <s v="RC Viajero"/>
    <n v="15.1"/>
    <m/>
    <m/>
    <x v="16"/>
    <n v="24318.536750000003"/>
    <n v="13980.635800000002"/>
    <n v="76358.884610000008"/>
    <n v="57177.044980000013"/>
    <n v="4996.2223699999995"/>
    <n v="3382.4145799999997"/>
    <n v="18439.564840000003"/>
    <n v="17617.116360000004"/>
    <n v="35455860.883000001"/>
    <n v="34225193.414999902"/>
    <n v="145.54400000000001"/>
    <n v="139.161"/>
    <n v="0"/>
    <n v="257.73417999999998"/>
    <n v="3734.56538"/>
    <n v="3113.0311500000003"/>
    <n v="13167.909159999999"/>
    <n v="11315.157099999999"/>
    <n v="0"/>
    <n v="0"/>
    <n v="0"/>
    <n v="0"/>
    <n v="0"/>
    <n v="0"/>
    <s v="RC Viajero"/>
    <s v="Daños Sin Autos"/>
    <s v="Responsabilidad Civil y Riesgos Profesionales"/>
    <x v="38"/>
    <x v="1"/>
    <n v="38622501.610549994"/>
    <n v="37053117.411219992"/>
    <n v="299929338.30901009"/>
    <n v="286204877.29896003"/>
    <n v="288421232.45699012"/>
    <n v="276418493.85822004"/>
    <n v="149899.75170999998"/>
    <n v="99209.677110000004"/>
    <n v="32686.401400000002"/>
    <n v="7650.9299399999982"/>
    <n v="1857878.0237199999"/>
    <n v="2160281.8415899999"/>
    <n v="16.223200153824997"/>
    <n v="14.092008166198134"/>
    <n v="10337.900950000001"/>
    <n v="73.94442640441288"/>
    <n v="1.3089415149713317"/>
    <n v="0.64716721359422458"/>
    <n v="6.2964685703727777E-2"/>
    <n v="3.7731334842467393E-2"/>
    <n v="8.1080886875245228E-3"/>
    <n v="8.4316042001611052E-3"/>
    <n v="4.8848349238284636E-3"/>
    <n v="5.0577787342879158E-3"/>
    <m/>
    <m/>
    <m/>
    <n v="0"/>
    <m/>
    <n v="0"/>
    <m/>
    <n v="0"/>
    <m/>
    <n v="47.711708657547234"/>
    <n v="20.544913624377497"/>
    <n v="24.193567648761718"/>
    <n v="15.285324036925029"/>
    <n v="19.965564109437196"/>
    <n v="16.374072791265103"/>
    <n v="28.361111355054337"/>
    <n v="27.512045325468797"/>
    <s v="Resto"/>
    <n v="2025"/>
    <n v="1"/>
    <d v="2026-05-08T00:00:00"/>
    <n v="1.0458677359317625"/>
    <s v="49 RC Viajero"/>
    <n v="73.94442640441288"/>
    <n v="66.315892945531942"/>
    <n v="47.711708657547234"/>
    <n v="41.233641293993102"/>
    <n v="2.1536322263327625E-4"/>
    <n v="4.5611784892631404E-3"/>
    <m/>
    <m/>
    <m/>
    <m/>
    <n v="1.7900235279064871E-4"/>
    <n v="2.8621762974304662E-3"/>
    <x v="38"/>
    <x v="16"/>
  </r>
  <r>
    <n v="2026"/>
    <n v="3"/>
    <n v="15.1"/>
    <x v="68"/>
    <s v="RC Otros"/>
    <n v="15.1"/>
    <m/>
    <m/>
    <x v="16"/>
    <n v="22186.73647"/>
    <n v="25282.78285"/>
    <n v="129925.25581000002"/>
    <n v="127994.94824999999"/>
    <n v="-434.70245000000006"/>
    <n v="-215.72163999999998"/>
    <n v="-500.34482000000003"/>
    <n v="7681.1850499999991"/>
    <n v="35455860.883000001"/>
    <n v="34225193.414999902"/>
    <n v="145.54400000000001"/>
    <n v="139.161"/>
    <n v="0"/>
    <n v="0"/>
    <n v="-440.95827000000003"/>
    <n v="-449.63150999999993"/>
    <n v="827.89265999999998"/>
    <n v="1981.90816"/>
    <n v="0"/>
    <n v="0"/>
    <n v="0"/>
    <n v="0"/>
    <n v="0"/>
    <n v="0"/>
    <s v="RC Otros"/>
    <s v="Daños Sin Autos"/>
    <s v="Responsabilidad Civil y Riesgos Profesionales"/>
    <x v="39"/>
    <x v="1"/>
    <n v="58274937.49199"/>
    <n v="55986398.693330005"/>
    <n v="299929338.30901009"/>
    <n v="286204877.29896003"/>
    <n v="288421232.45699012"/>
    <n v="276418493.85822004"/>
    <n v="803256.92090000003"/>
    <n v="530452.73401000001"/>
    <n v="246257.84135000003"/>
    <n v="188190.89050000001"/>
    <n v="1728273.2674"/>
    <n v="2051554.6763799998"/>
    <n v="2.7620971438554336"/>
    <n v="4.7662649712204841"/>
    <n v="-3096.0463799999998"/>
    <n v="-12.245670891406634"/>
    <n v="1.2837516432443317"/>
    <n v="1.2323718758796067"/>
    <n v="3.8072518693048119E-2"/>
    <n v="4.5158794707422553E-2"/>
    <n v="7.3973211807447561E-3"/>
    <n v="7.6924768266873429E-3"/>
    <n v="8.8338057298689744E-3"/>
    <n v="9.1465598039789583E-3"/>
    <m/>
    <m/>
    <m/>
    <n v="0"/>
    <m/>
    <n v="0"/>
    <m/>
    <n v="0"/>
    <m/>
    <n v="101.51082200190955"/>
    <n v="-1.9592897341516944"/>
    <n v="-0.85323534707335424"/>
    <n v="-0.17652329266631087"/>
    <n v="-1.9289662328158208"/>
    <n v="-58.227496273086629"/>
    <n v="-53.262734567546474"/>
    <n v="-22.686798463961114"/>
    <s v="Resto"/>
    <n v="2025"/>
    <n v="1"/>
    <d v="2026-05-08T00:00:00"/>
    <n v="1.0458677359317625"/>
    <s v="50 RC Otros"/>
    <n v="-12.245670891406634"/>
    <n v="-16.094238216065516"/>
    <n v="101.51082200190955"/>
    <n v="92.673332467210827"/>
    <n v="3.6644225404295624E-4"/>
    <n v="5.1108258478972082E-4"/>
    <m/>
    <m/>
    <m/>
    <m/>
    <n v="3.7397874337184478E-4"/>
    <n v="7.5346807895969585E-4"/>
    <x v="39"/>
    <x v="16"/>
  </r>
  <r>
    <n v="2026"/>
    <n v="3"/>
    <n v="15.1"/>
    <x v="68"/>
    <s v="Maritimo y Transportes"/>
    <n v="15.1"/>
    <m/>
    <m/>
    <x v="16"/>
    <n v="2240245.7040800001"/>
    <n v="2101523.1475200006"/>
    <n v="9923817.7075900007"/>
    <n v="7906804.4523"/>
    <n v="1158719.21976"/>
    <n v="1150152.35803"/>
    <n v="5735557.0561900008"/>
    <n v="4437473.9440000011"/>
    <n v="35455860.883000001"/>
    <n v="34225193.414999902"/>
    <n v="145.54400000000001"/>
    <n v="139.161"/>
    <n v="28452.728000000003"/>
    <n v="9247.9687900000008"/>
    <n v="465943.96925999993"/>
    <n v="458149.58577999996"/>
    <n v="822106.07385000004"/>
    <n v="871683.88813000009"/>
    <n v="0"/>
    <n v="0"/>
    <n v="0"/>
    <n v="0"/>
    <n v="0"/>
    <n v="0"/>
    <s v="Maritimo y Transportes"/>
    <s v="Daños Sin Autos"/>
    <s v="Maritimo y Transportes"/>
    <x v="40"/>
    <x v="1"/>
    <n v="87808019.98007001"/>
    <n v="87729644.930150002"/>
    <n v="299929338.30901009"/>
    <n v="286204877.29896003"/>
    <n v="288421232.45699012"/>
    <n v="276418493.85822004"/>
    <n v="5553467.0168199996"/>
    <n v="5878639.8858999992"/>
    <n v="1842826.2323599998"/>
    <n v="-3640818.3417299963"/>
    <n v="2240245.7040800001"/>
    <n v="2101523.1475200006"/>
    <n v="40.339587815951397"/>
    <n v="35.748458628339073"/>
    <n v="138722.55655999947"/>
    <n v="6.6010482313128671"/>
    <n v="100"/>
    <n v="100"/>
    <n v="2.5512996473311595"/>
    <n v="2.3954538391135918"/>
    <n v="0.74692449785353376"/>
    <n v="0.77672704086169153"/>
    <n v="0.73427230428530399"/>
    <n v="0.76026864852172626"/>
    <m/>
    <m/>
    <m/>
    <n v="0"/>
    <m/>
    <n v="0"/>
    <m/>
    <n v="0"/>
    <m/>
    <n v="0.74484581718141651"/>
    <n v="51.72286315066723"/>
    <n v="54.729464169228415"/>
    <n v="62.877291380647215"/>
    <n v="1.7012748067271488"/>
    <n v="-5.6875909897059156"/>
    <n v="56.676867387433418"/>
    <n v="52.559143517365669"/>
    <s v="Resto"/>
    <n v="2025"/>
    <n v="1"/>
    <d v="2026-05-08T00:00:00"/>
    <n v="1.0458677359317625"/>
    <s v="51 Maritimo y Transportes"/>
    <n v="6.6010482313128671"/>
    <n v="1.9259363004846017"/>
    <n v="0.74484581718142695"/>
    <n v="-3.6734356018469736"/>
    <n v="2.7989216621583057E-2"/>
    <n v="1.8629087787492695E-2"/>
    <m/>
    <m/>
    <m/>
    <m/>
    <n v="2.2699955975836874E-2"/>
    <n v="1.518534284192999E-2"/>
    <x v="40"/>
    <x v="16"/>
  </r>
  <r>
    <n v="2026"/>
    <n v="3"/>
    <n v="15.1"/>
    <x v="68"/>
    <s v="MyT Carga"/>
    <n v="15.1"/>
    <m/>
    <m/>
    <x v="16"/>
    <n v="1573649.00397"/>
    <n v="1502192.9048899999"/>
    <n v="6300503.4904399989"/>
    <n v="5771802.3100400008"/>
    <n v="730829.47688999993"/>
    <n v="617375.47580000013"/>
    <n v="4618638.4160000002"/>
    <n v="3568005.8415899999"/>
    <n v="35455860.883000001"/>
    <n v="34225193.414999902"/>
    <n v="145.54400000000001"/>
    <n v="139.161"/>
    <n v="21974.037260000001"/>
    <n v="6660.3858800000007"/>
    <n v="406444.61126999999"/>
    <n v="294811.87212000001"/>
    <n v="675391.21461000002"/>
    <n v="727466.00374999992"/>
    <n v="0"/>
    <n v="0"/>
    <n v="0"/>
    <n v="0"/>
    <n v="0"/>
    <n v="0"/>
    <s v="MyT Carga"/>
    <s v="Daños Sin Autos"/>
    <s v="Maritimo y Transportes"/>
    <x v="41"/>
    <x v="1"/>
    <n v="86434969.044019997"/>
    <n v="82236621.631290004"/>
    <n v="299929338.30901009"/>
    <n v="286204877.29896003"/>
    <n v="288421232.45699012"/>
    <n v="276418493.85822004"/>
    <n v="4253228.7956100004"/>
    <n v="4504728.8811800005"/>
    <n v="1360448.89381"/>
    <n v="1468645.7502600003"/>
    <n v="2471523.6490400005"/>
    <n v="2607071.8544400004"/>
    <n v="36.998926688219846"/>
    <n v="33.347021419333558"/>
    <n v="71456.099080000073"/>
    <n v="4.7567858194106361"/>
    <n v="63.671209643542895"/>
    <n v="57.61992721189003"/>
    <n v="1.8206161480413847"/>
    <n v="1.8266714695858011"/>
    <n v="0.52467324898663514"/>
    <n v="0.54560789112662345"/>
    <n v="0.52486628427399562"/>
    <n v="0.54344876998732994"/>
    <m/>
    <m/>
    <m/>
    <n v="0"/>
    <m/>
    <n v="0"/>
    <m/>
    <n v="0"/>
    <m/>
    <n v="18.376823430341993"/>
    <n v="46.441708096676201"/>
    <n v="41.098281970996815"/>
    <n v="53.719730319547551"/>
    <n v="37.865754301970945"/>
    <n v="-7.1583811300542699"/>
    <n v="60.179138028127689"/>
    <n v="40.525862459589888"/>
    <s v="Resto"/>
    <n v="2025"/>
    <n v="1"/>
    <d v="2026-05-08T00:00:00"/>
    <n v="1.0458677359317625"/>
    <s v="52 MyT Carga"/>
    <n v="4.7567858194106361"/>
    <n v="0.16255614394960724"/>
    <n v="18.376823430341997"/>
    <n v="13.185271295208473"/>
    <n v="1.7769991571297307E-2"/>
    <n v="1.4854716941244381E-2"/>
    <m/>
    <m/>
    <m/>
    <m/>
    <n v="1.7409274202899394E-2"/>
    <n v="1.2175866829978255E-2"/>
    <x v="41"/>
    <x v="16"/>
  </r>
  <r>
    <n v="2026"/>
    <n v="3"/>
    <n v="15.1"/>
    <x v="68"/>
    <s v="MyT Cascos"/>
    <n v="15.1"/>
    <m/>
    <m/>
    <x v="16"/>
    <n v="221718.66547000001"/>
    <n v="315155.09347000002"/>
    <n v="2413336.2231400004"/>
    <n v="877262.77330999984"/>
    <n v="269899.90318000002"/>
    <n v="207390.67288999999"/>
    <n v="712122.17320000008"/>
    <n v="433038.65419000003"/>
    <n v="35455860.883000001"/>
    <n v="34225193.414999902"/>
    <n v="145.54400000000001"/>
    <n v="139.161"/>
    <n v="0"/>
    <n v="0"/>
    <n v="28145.864550000006"/>
    <n v="38958.851670000004"/>
    <n v="73135.113320000004"/>
    <n v="57057.618869999998"/>
    <n v="0"/>
    <n v="0"/>
    <n v="0"/>
    <n v="0"/>
    <n v="0"/>
    <n v="0"/>
    <s v="MyT Cascos"/>
    <s v="Daños Sin Autos"/>
    <s v="Maritimo y Transportes"/>
    <x v="42"/>
    <x v="1"/>
    <n v="84449980.411369994"/>
    <n v="84230054.966030017"/>
    <n v="299929338.30901009"/>
    <n v="286204877.29896003"/>
    <n v="288421232.45699012"/>
    <n v="276418493.85822004"/>
    <n v="1300238.2212100001"/>
    <n v="1373911.0047200001"/>
    <n v="482377.33854999993"/>
    <n v="-5109464.0919899987"/>
    <n v="1350923.4427800002"/>
    <n v="1622789.9479199999"/>
    <n v="17.052157201137259"/>
    <n v="22.938537677280479"/>
    <n v="-93436.428000000014"/>
    <n v="-29.64776071718299"/>
    <n v="16.412378262807835"/>
    <n v="19.42057219875856"/>
    <n v="0.26254436577719881"/>
    <n v="0.37415990479538697"/>
    <n v="7.3923633719875884E-2"/>
    <n v="7.6873211996645596E-2"/>
    <n v="0.11011520713562109"/>
    <n v="0.11401375105952523"/>
    <m/>
    <m/>
    <m/>
    <n v="0"/>
    <m/>
    <n v="0"/>
    <m/>
    <n v="0"/>
    <m/>
    <n v="30.140810779448568"/>
    <n v="121.73079907722936"/>
    <n v="65.805908642165662"/>
    <n v="55.952027927204142"/>
    <n v="-27.754891780669354"/>
    <n v="28.177647031908126"/>
    <n v="38.484748669013214"/>
    <n v="68.279841398155426"/>
    <s v="Resto"/>
    <n v="2025"/>
    <n v="1"/>
    <d v="2026-05-08T00:00:00"/>
    <n v="1.0458677359317625"/>
    <s v="53 MyT Cascos"/>
    <n v="-29.64776071718299"/>
    <n v="-32.733139319820147"/>
    <n v="30.140810779448568"/>
    <n v="24.433335409765036"/>
    <n v="6.80659322052203E-3"/>
    <n v="4.8949380529814002E-3"/>
    <m/>
    <m/>
    <m/>
    <m/>
    <n v="2.7556857100963813E-3"/>
    <n v="2.6402807618016505E-3"/>
    <x v="42"/>
    <x v="16"/>
  </r>
  <r>
    <n v="2026"/>
    <n v="3"/>
    <n v="15.1"/>
    <x v="68"/>
    <s v="Incendio"/>
    <n v="15.1"/>
    <m/>
    <m/>
    <x v="16"/>
    <n v="4029103.4550900003"/>
    <n v="4008753.5192999998"/>
    <n v="15292344.184539998"/>
    <n v="14447674.62132"/>
    <n v="860586.25169999991"/>
    <n v="5706702.3408299992"/>
    <n v="8023401.3924900005"/>
    <n v="13912590.16636"/>
    <n v="35455860.883000001"/>
    <n v="34225193.414999902"/>
    <n v="145.54400000000001"/>
    <n v="139.161"/>
    <n v="0"/>
    <n v="0"/>
    <n v="202524.62670000002"/>
    <n v="269207.80153000006"/>
    <n v="827772.47548000002"/>
    <n v="782979.28255"/>
    <n v="0"/>
    <n v="0"/>
    <n v="0"/>
    <n v="0"/>
    <n v="0"/>
    <n v="0"/>
    <s v="Incendio"/>
    <s v="Daños Sin Autos"/>
    <s v="Incendio"/>
    <x v="43"/>
    <x v="1"/>
    <n v="99909973.152219996"/>
    <n v="95791808.318470016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38.413784431685912"/>
    <n v="34.071914627714776"/>
    <n v="20349.935790000483"/>
    <n v="0.50763749110607215"/>
    <m/>
    <m/>
    <n v="4.0327339983881014"/>
    <n v="4.1848604694594282"/>
    <n v="1.3433508965164689"/>
    <n v="1.3969510568854626"/>
    <n v="1.4006587019523744"/>
    <n v="1.4502479422943968"/>
    <m/>
    <m/>
    <m/>
    <n v="0"/>
    <m/>
    <n v="0"/>
    <m/>
    <n v="0"/>
    <m/>
    <n v="-84.919727711348727"/>
    <n v="21.359249304279196"/>
    <n v="142.35602945791717"/>
    <n v="33.870860703615833"/>
    <n v="-24.770149472272617"/>
    <n v="5.7208656637909971"/>
    <n v="24.46621900330307"/>
    <n v="34.382493576745283"/>
    <s v="Resto"/>
    <n v="2025"/>
    <n v="1"/>
    <d v="2026-05-08T00:00:00"/>
    <n v="1.0458677359317625"/>
    <s v="54 Incendio"/>
    <n v="0.50763749110607215"/>
    <n v="-3.9002408831706594"/>
    <n v="-84.919727711348727"/>
    <n v="-85.58109044714314"/>
    <n v="4.3130652602126514E-2"/>
    <n v="1.6907282514190554E-2"/>
    <m/>
    <m/>
    <m/>
    <m/>
    <n v="4.2057644224185439E-2"/>
    <n v="1.4635126944591594E-2"/>
    <x v="43"/>
    <x v="16"/>
  </r>
  <r>
    <n v="2026"/>
    <n v="3"/>
    <n v="15.1"/>
    <x v="68"/>
    <s v="Riesgos Catastroficos"/>
    <n v="15.1"/>
    <m/>
    <m/>
    <x v="16"/>
    <n v="3387609.0113500003"/>
    <n v="4024972.0957700005"/>
    <n v="16170138.368520003"/>
    <n v="16233411.652320001"/>
    <n v="725952.73007999978"/>
    <n v="-129293.21437999993"/>
    <n v="5918280.3231900018"/>
    <n v="258675.23003000033"/>
    <n v="35455860.883000001"/>
    <n v="34225193.414999902"/>
    <n v="145.54400000000001"/>
    <n v="139.161"/>
    <n v="0"/>
    <n v="0"/>
    <n v="51894.109329999992"/>
    <n v="43920.779689999996"/>
    <n v="373065.08363000007"/>
    <n v="357172.58374999999"/>
    <n v="0"/>
    <n v="0"/>
    <n v="0"/>
    <n v="0"/>
    <n v="0"/>
    <n v="0"/>
    <s v="Riesgos Catastroficos"/>
    <s v="Daños Sin Autos"/>
    <s v="Riesgos Catastroficos"/>
    <x v="44"/>
    <x v="1"/>
    <n v="78447769.245279998"/>
    <n v="78126784.199560001"/>
    <n v="299929338.30901009"/>
    <n v="286204877.29896003"/>
    <n v="288421232.45699012"/>
    <n v="276418493.85822004"/>
    <n v="11411827.944420002"/>
    <n v="12882845.518050004"/>
    <n v="1673092.91444"/>
    <n v="528711.06807000004"/>
    <n v="3387609.0113500003"/>
    <n v="4024972.0957700005"/>
    <n v="29.685069104169472"/>
    <n v="31.242881008940603"/>
    <n v="-637363.0844200002"/>
    <n v="-15.835217468708162"/>
    <n v="100"/>
    <n v="100"/>
    <n v="4.3182987151082362"/>
    <n v="5.1518466259778153"/>
    <n v="1.1294690377570957"/>
    <n v="1.1745352387866126"/>
    <n v="1.406325473470408"/>
    <n v="1.4561153414845247"/>
    <m/>
    <m/>
    <m/>
    <n v="0"/>
    <m/>
    <n v="0"/>
    <m/>
    <n v="0"/>
    <m/>
    <n v="-661.47782662931127"/>
    <n v="21.42964927911499"/>
    <n v="-3.2122760432520563"/>
    <n v="43.389863396975954"/>
    <n v="18.153889107336106"/>
    <n v="4.4495296120275363"/>
    <n v="13.910202698429888"/>
    <n v="12.296794795633582"/>
    <s v="Resto"/>
    <n v="2025"/>
    <n v="1"/>
    <d v="2026-05-08T00:00:00"/>
    <n v="1.0458677359317625"/>
    <s v="55 Riesgos Catastroficos"/>
    <n v="-15.835217468708162"/>
    <n v="-19.526361087800911"/>
    <n v="-661.47782662931127"/>
    <n v="-636.8535688971142"/>
    <n v="4.5606390497411636E-2"/>
    <n v="1.0618581538399426E-2"/>
    <m/>
    <m/>
    <m/>
    <m/>
    <n v="3.6611800845976428E-2"/>
    <n v="9.1512702294781565E-3"/>
    <x v="44"/>
    <x v="16"/>
  </r>
  <r>
    <n v="2026"/>
    <n v="3"/>
    <n v="15.1"/>
    <x v="68"/>
    <s v="Terremoto y Erupcion Volcanica"/>
    <n v="15.1"/>
    <m/>
    <m/>
    <x v="16"/>
    <n v="1576147.2635799998"/>
    <n v="1687068.1906300001"/>
    <n v="7255509.4933699993"/>
    <n v="7564624.5820600009"/>
    <n v="233563.79113"/>
    <n v="105863.40298999997"/>
    <n v="226361.17739000006"/>
    <n v="150419.32335999998"/>
    <n v="35455860.883000001"/>
    <n v="34225193.414999902"/>
    <n v="145.54400000000001"/>
    <n v="139.161"/>
    <n v="0"/>
    <n v="0"/>
    <n v="51490.464089999994"/>
    <n v="8760.7927"/>
    <n v="197549.37755"/>
    <n v="179722.66042"/>
    <n v="0"/>
    <n v="0"/>
    <n v="0"/>
    <n v="0"/>
    <n v="0"/>
    <n v="0"/>
    <s v="Terremoto y Erupcion Volcanica"/>
    <s v="Daños Sin Autos"/>
    <s v="Riesgos Catastroficos"/>
    <x v="45"/>
    <x v="1"/>
    <n v="81507999.714630008"/>
    <n v="80696894.290169984"/>
    <n v="299929338.30901009"/>
    <n v="286204877.29896003"/>
    <n v="288421232.45699012"/>
    <n v="276418493.85822004"/>
    <n v="4600656.5407699998"/>
    <n v="5084886.6188700013"/>
    <n v="666557.00630999985"/>
    <n v="163361.38342999999"/>
    <n v="3327959.9068100001"/>
    <n v="3810611.1356500005"/>
    <n v="34.259181262772643"/>
    <n v="33.178088659229772"/>
    <n v="-110920.92705000029"/>
    <n v="-6.5747743728473251"/>
    <n v="47.360764784297182"/>
    <n v="44.272903494316431"/>
    <n v="1.9337332152651203"/>
    <n v="2.0906234440245477"/>
    <n v="0.52550619838201118"/>
    <n v="0.5464740754878501"/>
    <n v="0.5894617193639734"/>
    <n v="0.61033115660319293"/>
    <m/>
    <m/>
    <m/>
    <n v="0"/>
    <m/>
    <n v="0"/>
    <m/>
    <n v="0"/>
    <m/>
    <n v="120.6275110503134"/>
    <n v="14.818652833206222"/>
    <n v="6.2749925330799758"/>
    <n v="35.040332472534992"/>
    <n v="487.73750108252187"/>
    <n v="9.9190147131920536"/>
    <n v="26.064604570554867"/>
    <n v="4.874617746881003"/>
    <s v="Resto"/>
    <n v="2025"/>
    <n v="1"/>
    <d v="2026-05-08T00:00:00"/>
    <n v="1.0458677359317625"/>
    <s v="56 Terremoto y Erupcion Volcanica"/>
    <n v="-6.5747743728473251"/>
    <n v="-10.672045405511781"/>
    <n v="120.6275110503134"/>
    <n v="110.95163706695337"/>
    <n v="2.0463498312203704E-2"/>
    <n v="1.4284008710105784E-2"/>
    <m/>
    <m/>
    <m/>
    <m/>
    <n v="1.8117387317736558E-2"/>
    <n v="1.4145055325859673E-2"/>
    <x v="45"/>
    <x v="16"/>
  </r>
  <r>
    <n v="2026"/>
    <n v="3"/>
    <n v="15.1"/>
    <x v="68"/>
    <s v="Huracan y Otros Riesgos Hidrometeorologicos"/>
    <n v="15.1"/>
    <m/>
    <m/>
    <x v="16"/>
    <n v="1805834.8891299998"/>
    <n v="2300380.13558"/>
    <n v="8822449.6614699997"/>
    <n v="8934039.98618"/>
    <n v="572856.62207000004"/>
    <n v="-234228.20448999995"/>
    <n v="5432803.2625800008"/>
    <n v="649119.98152999999"/>
    <n v="35455860.883000001"/>
    <n v="34225193.414999902"/>
    <n v="145.54400000000001"/>
    <n v="139.161"/>
    <n v="0"/>
    <n v="0"/>
    <n v="26504.746949999993"/>
    <n v="51385.536910000003"/>
    <n v="411139.03729000001"/>
    <n v="387130.62346000003"/>
    <n v="0"/>
    <n v="0"/>
    <n v="0"/>
    <n v="0"/>
    <n v="0"/>
    <n v="0"/>
    <s v="Huracan y Otros Riesgos Hidrometeorologicos"/>
    <s v="Daños Sin Autos"/>
    <s v="Riesgos Catastroficos"/>
    <x v="46"/>
    <x v="1"/>
    <n v="100542082.26741999"/>
    <n v="95584001.147210002"/>
    <n v="299929338.30901009"/>
    <n v="286204877.29896003"/>
    <n v="288421232.45699012"/>
    <n v="276418493.85822004"/>
    <n v="6811171.4036499998"/>
    <n v="7797958.8991800006"/>
    <n v="1006535.90813"/>
    <n v="364394.42252000014"/>
    <n v="3509133.6325000003"/>
    <n v="4260378.1730300011"/>
    <n v="26.512838719082609"/>
    <n v="29.499772508699657"/>
    <n v="-494545.24645000021"/>
    <n v="-21.498414057783954"/>
    <n v="51.460989470596907"/>
    <n v="53.994740423335671"/>
    <n v="1.7960985573452448"/>
    <n v="2.4066581310371791"/>
    <n v="0.60208677794284027"/>
    <n v="0.62611024637351864"/>
    <n v="0.8037529469412571"/>
    <n v="0.83220919970713159"/>
    <m/>
    <m/>
    <m/>
    <n v="0"/>
    <m/>
    <n v="0"/>
    <m/>
    <n v="0"/>
    <m/>
    <n v="-344.57200759290174"/>
    <n v="31.722535959308338"/>
    <n v="-10.18215210900104"/>
    <n v="56.913679625626656"/>
    <n v="-48.419830668652651"/>
    <n v="6.2016312776869809"/>
    <n v="6.4466626970536662"/>
    <n v="13.273436353533363"/>
    <s v="Resto"/>
    <n v="2025"/>
    <n v="1"/>
    <d v="2026-05-08T00:00:00"/>
    <n v="1.0458677359317625"/>
    <s v="57 Huracan y Otros Riesgos Hidrometeorologicos"/>
    <n v="-21.498414057783954"/>
    <n v="-24.941191658160236"/>
    <n v="-344.57200759290168"/>
    <n v="-333.84602009451299"/>
    <n v="2.4882909177083596E-2"/>
    <n v="8.6611909525901466E-3"/>
    <m/>
    <m/>
    <m/>
    <m/>
    <n v="2.1130717533360713E-2"/>
    <n v="6.7595993410977809E-3"/>
    <x v="46"/>
    <x v="16"/>
  </r>
  <r>
    <n v="2026"/>
    <n v="3"/>
    <n v="15.1"/>
    <x v="68"/>
    <s v="Agricola y de Animales"/>
    <n v="15.1"/>
    <m/>
    <m/>
    <x v="16"/>
    <n v="512.25946999999996"/>
    <n v="0"/>
    <n v="24662.928969999997"/>
    <n v="15976.538"/>
    <n v="1142.0320999999997"/>
    <n v="120.08629999999998"/>
    <n v="1266.7934100000002"/>
    <n v="1836.9865200000002"/>
    <n v="35455860.883000001"/>
    <n v="34225193.414999902"/>
    <n v="145.54400000000001"/>
    <n v="139.161"/>
    <n v="0"/>
    <n v="0"/>
    <n v="265.19286"/>
    <n v="120.08629999999999"/>
    <n v="1063.4867999999999"/>
    <n v="616.56290999999999"/>
    <n v="0"/>
    <n v="0"/>
    <n v="0"/>
    <n v="0"/>
    <n v="0"/>
    <n v="0"/>
    <s v="Agricola y de Animales"/>
    <s v="Daños Sin Autos"/>
    <s v="Agricola y de Animales"/>
    <x v="48"/>
    <x v="1"/>
    <n v="54755174.67018"/>
    <n v="56607397.967320003"/>
    <n v="299929338.30901009"/>
    <n v="286204877.29896003"/>
    <n v="288421232.45699012"/>
    <n v="276418493.85822004"/>
    <n v="168077.99153999999"/>
    <n v="161647.23272"/>
    <n v="56611.31899"/>
    <n v="36131.574989999994"/>
    <n v="512.25946999999996"/>
    <n v="0"/>
    <n v="0.30477486392267489"/>
    <m/>
    <m/>
    <m/>
    <n v="100"/>
    <m/>
    <n v="9.3554531254007593E-4"/>
    <m/>
    <n v="1.7079338516468541E-4"/>
    <n v="1.7760809966595957E-4"/>
    <m/>
    <m/>
    <m/>
    <m/>
    <m/>
    <n v="0"/>
    <m/>
    <n v="0"/>
    <m/>
    <n v="0"/>
    <m/>
    <n v="851.00948234727855"/>
    <n v="222.94016350737249"/>
    <m/>
    <n v="2.0173211300760046"/>
    <n v="120.83523266184403"/>
    <n v="72.486340444967709"/>
    <n v="24.936168460200918"/>
    <n v="19.476731093020174"/>
    <s v="Resto"/>
    <n v="2025"/>
    <n v="1"/>
    <d v="2026-05-08T00:00:00"/>
    <n v="1.0458677359317625"/>
    <s v="59 Agricola y de Animales"/>
    <m/>
    <m/>
    <n v="851.00948234727855"/>
    <n v="809.30186454219756"/>
    <n v="6.9559526565677376E-5"/>
    <n v="9.2887717679085001E-6"/>
    <m/>
    <m/>
    <m/>
    <m/>
    <n v="4.6680636121687925E-5"/>
    <m/>
    <x v="48"/>
    <x v="16"/>
  </r>
  <r>
    <n v="2026"/>
    <n v="3"/>
    <n v="15.1"/>
    <x v="68"/>
    <s v="AyA Agricola"/>
    <n v="15.1"/>
    <m/>
    <m/>
    <x v="16"/>
    <n v="512.25946999999996"/>
    <n v="0"/>
    <n v="24662.928969999997"/>
    <n v="15976.538"/>
    <n v="1142.0320999999997"/>
    <n v="120.08629999999998"/>
    <n v="1266.7934100000002"/>
    <n v="1836.9865200000002"/>
    <n v="35455860.883000001"/>
    <n v="34225193.414999902"/>
    <n v="145.54400000000001"/>
    <n v="139.161"/>
    <n v="0"/>
    <n v="0"/>
    <n v="265.19286"/>
    <n v="120.08629999999999"/>
    <n v="1063.4867999999999"/>
    <n v="616.56290999999999"/>
    <n v="0"/>
    <n v="0"/>
    <n v="0"/>
    <n v="0"/>
    <n v="0"/>
    <n v="0"/>
    <s v="AyA Agricola"/>
    <s v="Daños Sin Autos"/>
    <s v="Agricola y de Animales"/>
    <x v="49"/>
    <x v="1"/>
    <n v="54755174.67018"/>
    <n v="56607397.967320003"/>
    <n v="299929338.30901009"/>
    <n v="286204877.29896003"/>
    <n v="288421232.45699012"/>
    <n v="276418493.85822004"/>
    <n v="69803.324380000005"/>
    <n v="54036.03168"/>
    <n v="43121.997350000005"/>
    <n v="31120.674730000006"/>
    <n v="512.25946999999996"/>
    <n v="0"/>
    <n v="0.73386113705892808"/>
    <m/>
    <m/>
    <m/>
    <n v="100"/>
    <m/>
    <n v="9.3554531254007593E-4"/>
    <m/>
    <n v="1.7079338516468541E-4"/>
    <n v="1.7760809966595957E-4"/>
    <m/>
    <m/>
    <m/>
    <m/>
    <m/>
    <n v="0"/>
    <m/>
    <n v="0"/>
    <m/>
    <n v="0"/>
    <m/>
    <n v="851.00948234727855"/>
    <n v="222.94016350737249"/>
    <m/>
    <n v="2.6483747743192132"/>
    <n v="120.83523266184403"/>
    <n v="72.486340444967709"/>
    <n v="24.936168460200918"/>
    <n v="19.476731093020174"/>
    <s v="Resto"/>
    <n v="2025"/>
    <n v="1"/>
    <d v="2026-05-08T00:00:00"/>
    <n v="1.0458677359317625"/>
    <s v="60 AyA Agricola"/>
    <m/>
    <m/>
    <n v="851.00948234727855"/>
    <n v="809.30186454219756"/>
    <n v="6.9559526565677376E-5"/>
    <n v="5.3855216848542281E-5"/>
    <m/>
    <m/>
    <m/>
    <m/>
    <n v="3.4554908182978444E-4"/>
    <n v="9.7637239305302002E-4"/>
    <x v="49"/>
    <x v="16"/>
  </r>
  <r>
    <n v="2026"/>
    <n v="3"/>
    <n v="15.1"/>
    <x v="68"/>
    <s v="Diversos"/>
    <n v="15.1"/>
    <m/>
    <m/>
    <x v="16"/>
    <n v="3971085.4891599999"/>
    <n v="3840135.7261300003"/>
    <n v="17632684.367229998"/>
    <n v="16528239.660370002"/>
    <n v="1083746.5201600001"/>
    <n v="1155599.3860500001"/>
    <n v="6503695.55614"/>
    <n v="4189278.9818000002"/>
    <n v="35455860.883000001"/>
    <n v="34225193.414999902"/>
    <n v="145.54400000000001"/>
    <n v="139.161"/>
    <n v="53088.218609999996"/>
    <n v="41176.726539999989"/>
    <n v="369789.10018000007"/>
    <n v="282622.51620000001"/>
    <n v="1633864.8831999998"/>
    <n v="1308039.49544"/>
    <n v="0"/>
    <n v="0"/>
    <n v="0"/>
    <n v="0"/>
    <n v="0"/>
    <n v="0"/>
    <s v="Diversos"/>
    <s v="Daños Sin Autos"/>
    <s v="Diversos"/>
    <x v="52"/>
    <x v="1"/>
    <n v="99170788.69438"/>
    <n v="98884015.523130029"/>
    <n v="299929338.30901009"/>
    <n v="286204877.29896003"/>
    <n v="288421232.45699012"/>
    <n v="276418493.85822004"/>
    <n v="9670459.9122499991"/>
    <n v="9643676.3713200018"/>
    <n v="1771524.9683199998"/>
    <n v="2144854.7040200005"/>
    <n v="3971085.4891599999"/>
    <n v="3840135.7261300003"/>
    <n v="41.064080976434738"/>
    <n v="39.820246742730255"/>
    <n v="130949.76302999957"/>
    <n v="3.4100295502307088"/>
    <n v="100"/>
    <n v="100"/>
    <n v="4.0042895104907448"/>
    <n v="3.8834747009558397"/>
    <n v="1.3240070183026527"/>
    <n v="1.376835351312832"/>
    <n v="1.3417436356679286"/>
    <n v="1.3892470335576295"/>
    <m/>
    <m/>
    <m/>
    <n v="0"/>
    <m/>
    <n v="0"/>
    <m/>
    <n v="0"/>
    <m/>
    <n v="-6.2178006286073835"/>
    <n v="27.290939042192313"/>
    <n v="30.092670375861591"/>
    <n v="61.175909995090585"/>
    <n v="30.842052201642687"/>
    <n v="24.909445693029198"/>
    <n v="22.632783407141417"/>
    <n v="21.606573592407553"/>
    <s v="Resto"/>
    <n v="2025"/>
    <n v="1"/>
    <d v="2026-05-08T00:00:00"/>
    <n v="1.0458677359317625"/>
    <s v="63 Diversos"/>
    <n v="3.4100295502307088"/>
    <n v="-1.1251365756083664"/>
    <n v="-6.217800628607387"/>
    <n v="-10.33072715658243"/>
    <n v="4.9731367193186195E-2"/>
    <n v="1.8776638731800722E-2"/>
    <m/>
    <m/>
    <m/>
    <m/>
    <n v="4.7724964101857496E-2"/>
    <n v="1.7715632387652499E-2"/>
    <x v="52"/>
    <x v="16"/>
  </r>
  <r>
    <n v="2026"/>
    <n v="3"/>
    <n v="15.1"/>
    <x v="68"/>
    <s v="Miscelaneos"/>
    <n v="15.1"/>
    <m/>
    <m/>
    <x v="16"/>
    <n v="1615177.02639"/>
    <n v="1846789.8267200002"/>
    <n v="7598559.624689999"/>
    <n v="6762666.3722000001"/>
    <n v="343613.38407999999"/>
    <n v="301269.29379999998"/>
    <n v="1552263.55492"/>
    <n v="1419012.04015"/>
    <n v="35455860.883000001"/>
    <n v="34225193.414999902"/>
    <n v="145.54400000000001"/>
    <n v="139.161"/>
    <n v="56550.255729999997"/>
    <n v="13615.743859999995"/>
    <n v="224511.99078000002"/>
    <n v="134594.49786999999"/>
    <n v="940921.13266"/>
    <n v="748708.42458000011"/>
    <n v="0"/>
    <n v="0"/>
    <n v="0"/>
    <n v="0"/>
    <n v="0"/>
    <n v="0"/>
    <s v="Miscelaneos"/>
    <s v="Daños Sin Autos"/>
    <s v="Diversos"/>
    <x v="53"/>
    <x v="1"/>
    <n v="76738753.670120001"/>
    <n v="76334125.136210009"/>
    <n v="299929338.30901009"/>
    <n v="286204877.29896003"/>
    <n v="288421232.45699012"/>
    <n v="276418493.85822004"/>
    <n v="4681296.8725100001"/>
    <n v="4825169.1077200007"/>
    <n v="696171.22916999983"/>
    <n v="802925.30443000002"/>
    <n v="3516094.64408"/>
    <n v="3851910.5402800008"/>
    <n v="34.502768578399952"/>
    <n v="38.274095383833071"/>
    <n v="-231612.80033000023"/>
    <n v="-12.54137298023551"/>
    <n v="45.936676622441077"/>
    <n v="47.944774610101781"/>
    <n v="2.1047735976182609"/>
    <n v="2.419350223015726"/>
    <n v="0.53851918438399693"/>
    <n v="0.56000628408342235"/>
    <n v="0.6452684678713233"/>
    <n v="0.66811369997090408"/>
    <m/>
    <m/>
    <m/>
    <n v="0"/>
    <m/>
    <n v="0"/>
    <m/>
    <n v="0"/>
    <m/>
    <n v="14.055229374989153"/>
    <n v="21.274038601700074"/>
    <n v="16.313133711326032"/>
    <n v="49.3575961893266"/>
    <n v="66.80621744051389"/>
    <n v="25.672571827654366"/>
    <n v="23.860872392705307"/>
    <n v="17.976891063500844"/>
    <s v="Resto"/>
    <n v="2025"/>
    <n v="1"/>
    <d v="2026-05-08T00:00:00"/>
    <n v="1.0458677359317625"/>
    <s v="64 Miscelaneos"/>
    <n v="-12.54137298023551"/>
    <n v="-16.376971948706601"/>
    <n v="14.055229374989164"/>
    <n v="9.0532057319633026"/>
    <n v="2.1431039708115718E-2"/>
    <n v="1.4326621174471017E-2"/>
    <m/>
    <m/>
    <m/>
    <m/>
    <n v="1.9827371796110622E-2"/>
    <n v="1.2360177185210897E-2"/>
    <x v="53"/>
    <x v="16"/>
  </r>
  <r>
    <n v="2026"/>
    <n v="3"/>
    <n v="15.1"/>
    <x v="68"/>
    <s v="Tecnicos"/>
    <n v="15.1"/>
    <m/>
    <m/>
    <x v="16"/>
    <n v="1576665.0910799997"/>
    <n v="1471720.5739199999"/>
    <n v="7145254.6487999996"/>
    <n v="7092338.5861200001"/>
    <n v="459645.94717"/>
    <n v="834810.34613999992"/>
    <n v="3982657.2277199998"/>
    <n v="2564032.8505099993"/>
    <n v="35455860.883000001"/>
    <n v="34225193.414999902"/>
    <n v="145.54400000000001"/>
    <n v="139.161"/>
    <n v="-62.227480000000014"/>
    <n v="30032.97824"/>
    <n v="117788.33059999999"/>
    <n v="209167.53702000005"/>
    <n v="600057.83730000001"/>
    <n v="455778.53476999997"/>
    <n v="0"/>
    <n v="0"/>
    <n v="0"/>
    <n v="0"/>
    <n v="0"/>
    <n v="0"/>
    <s v="Tecnicos"/>
    <s v="Daños Sin Autos"/>
    <s v="Diversos"/>
    <x v="54"/>
    <x v="1"/>
    <n v="94580240.323770002"/>
    <n v="94564005.95153001"/>
    <n v="299929338.30901009"/>
    <n v="286204877.29896003"/>
    <n v="288421232.45699012"/>
    <n v="276418493.85822004"/>
    <n v="4989163.0397400009"/>
    <n v="4818507.2636000002"/>
    <n v="1075353.7391499998"/>
    <n v="1341929.3995900003"/>
    <n v="2990335.9171799999"/>
    <n v="2964898.0592300002"/>
    <n v="31.601795301565534"/>
    <n v="30.543080946202601"/>
    <n v="104944.51715999981"/>
    <n v="7.1307365691351876"/>
    <n v="52.725350420392061"/>
    <n v="49.638150942100637"/>
    <n v="1.6670132003077081"/>
    <n v="1.5563221535626874"/>
    <n v="0.52567884821444144"/>
    <n v="0.54665361410766267"/>
    <n v="0.51421925014320768"/>
    <n v="0.53242478583031116"/>
    <m/>
    <m/>
    <m/>
    <n v="0"/>
    <m/>
    <n v="0"/>
    <m/>
    <n v="0"/>
    <m/>
    <n v="-44.940075396128819"/>
    <n v="29.153049038153512"/>
    <n v="56.723427050859364"/>
    <n v="42.743697300324776"/>
    <n v="-43.687088217356894"/>
    <n v="31.655572064798498"/>
    <n v="19.6294962382287"/>
    <n v="45.892362422366489"/>
    <s v="Resto"/>
    <n v="2025"/>
    <n v="1"/>
    <d v="2026-05-08T00:00:00"/>
    <n v="1.0458677359317625"/>
    <s v="65 Tecnicos"/>
    <n v="7.1307365691351876"/>
    <n v="2.4323945452744327"/>
    <n v="-44.940075396128819"/>
    <n v="-47.354791899361587"/>
    <n v="2.0152534646890864E-2"/>
    <n v="1.2118577271287968E-2"/>
    <m/>
    <m/>
    <m/>
    <m/>
    <n v="1.9885420038757786E-2"/>
    <n v="1.3311566158316582E-2"/>
    <x v="54"/>
    <x v="16"/>
  </r>
  <r>
    <n v="2026"/>
    <n v="3"/>
    <n v="18"/>
    <x v="24"/>
    <s v="Total General"/>
    <n v="5"/>
    <s v="ef2d127de37b942baad06145e54b0c619a1f22327b2ebbcfbec78f5564afe39d"/>
    <s v="776dae374cac039d62ec9a353119108ad2c4887d941bedca3f0ebe3c3de89ab1"/>
    <x v="17"/>
    <n v="4826645.6226300001"/>
    <n v="5268679.1510399999"/>
    <n v="24676576.566939998"/>
    <n v="22585692.482050002"/>
    <n v="2221190.7701699999"/>
    <n v="1593086.62708"/>
    <n v="8117967.2237599995"/>
    <n v="6651607.3760099998"/>
    <n v="35255452.915749952"/>
    <n v="34225193.414999902"/>
    <n v="145.54400000000001"/>
    <n v="139.161"/>
    <n v="0"/>
    <n v="0"/>
    <n v="2148759.6775400001"/>
    <n v="1515913.8209599999"/>
    <n v="4486260.4936300004"/>
    <n v="3130037.22004"/>
    <n v="1541254.0707100001"/>
    <n v="2385243.3626100002"/>
    <n v="445725.03049999999"/>
    <n v="506361.28794000001"/>
    <n v="1777026.7504199999"/>
    <n v="1383734.4495899999"/>
    <s v="Total General"/>
    <s v="Totales"/>
    <s v="Total General"/>
    <x v="0"/>
    <x v="1"/>
    <n v="4826645.6226300001"/>
    <n v="5268679.1510399999"/>
    <n v="299929338.30901009"/>
    <n v="286204877.29896003"/>
    <n v="288421232.45699012"/>
    <n v="276418493.85822004"/>
    <n v="299929338.30901009"/>
    <n v="286204877.29896003"/>
    <n v="142306587.69164005"/>
    <n v="131621014.33455998"/>
    <n v="4826645.6226300001"/>
    <n v="5268679.1510399999"/>
    <n v="1.6092609178690023"/>
    <n v="1.8408767875526155"/>
    <n v="-442033.5284099998"/>
    <n v="-8.3898357773930066"/>
    <n v="100"/>
    <n v="100"/>
    <n v="100"/>
    <n v="100"/>
    <n v="1.6092609178690023"/>
    <n v="1.6734709790652316"/>
    <n v="1.8408767875526155"/>
    <n v="1.9060516094637283"/>
    <n v="0.51387239387768147"/>
    <n v="0.14861001361620049"/>
    <n v="0.59248180269353024"/>
    <n v="-843989.29190000007"/>
    <n v="-35.383781174281658"/>
    <n v="-60636.257440000016"/>
    <n v="-11.974899915173797"/>
    <n v="393292.30083000008"/>
    <n v="28.422527237544195"/>
    <n v="39.426866839078571"/>
    <n v="46.019346432972455"/>
    <n v="30.236926208830461"/>
    <n v="1.5608488729861421"/>
    <n v="41.746822796247798"/>
    <n v="43.329301802125819"/>
    <n v="47.896453640866469"/>
    <n v="48.431175554539493"/>
    <s v="Resto"/>
    <n v="2025"/>
    <n v="1"/>
    <d v="2026-05-08T00:00:00"/>
    <n v="1.0458677359317625"/>
    <s v="10 Total General"/>
    <n v="-8.3898357773930066"/>
    <n v="-12.407505198550185"/>
    <n v="39.426866839078578"/>
    <n v="33.312140769753576"/>
    <n v="6.9993645028216422E-2"/>
    <n v="2.5897207017805835E-4"/>
    <n v="42435089.072209999"/>
    <n v="35105392.539019994"/>
    <n v="0.12036461189030032"/>
    <n v="9.937080111247075E-2"/>
    <n v="6.39320113890363E-2"/>
    <n v="3.3888273469500371E-4"/>
    <x v="0"/>
    <x v="17"/>
  </r>
  <r>
    <n v="2026"/>
    <n v="3"/>
    <n v="77"/>
    <x v="43"/>
    <s v="Total General Sin Pensiones"/>
    <n v="49"/>
    <s v="0e17daca5f3e175f448bacace3bc0da47d0655a74c8dd0dc497a3afbdad95f1f"/>
    <s v="776dae374cac039d62ec9a353119108ad2c4887d941bedca3f0ebe3c3de89ab1"/>
    <x v="17"/>
    <n v="4733249.5142000001"/>
    <n v="3770209.43444"/>
    <n v="18931368.715609998"/>
    <n v="18078299.333489999"/>
    <n v="1363879.24572"/>
    <n v="1093376.9038200001"/>
    <n v="5374493.6944200005"/>
    <n v="3854679.6199100004"/>
    <n v="35255452.915749952"/>
    <n v="34225193.414999902"/>
    <n v="145.54400000000001"/>
    <n v="139.161"/>
    <n v="0"/>
    <n v="0"/>
    <n v="1363102.9864100001"/>
    <n v="1076612.7460099999"/>
    <n v="1634912.20701"/>
    <n v="1196590.9727400001"/>
    <n v="2988347.3874000004"/>
    <n v="2550960.6306900005"/>
    <n v="1575772.46318"/>
    <n v="1051748.0403100001"/>
    <n v="0"/>
    <n v="0"/>
    <s v="Total General Sin Pensiones"/>
    <s v="Totales"/>
    <s v="Total General Sin Pensiones"/>
    <x v="1"/>
    <x v="1"/>
    <n v="4733249.5142000001"/>
    <n v="3770209.43444"/>
    <n v="299929338.30901009"/>
    <n v="286204877.29896003"/>
    <n v="288421232.45699012"/>
    <n v="276418493.85822004"/>
    <n v="288421232.45699012"/>
    <n v="276418493.85822004"/>
    <n v="133101313.88157998"/>
    <n v="123282522.02188997"/>
    <n v="4733249.5142000001"/>
    <n v="3770209.43444"/>
    <n v="1.6410891368428746"/>
    <n v="1.363949778401516"/>
    <n v="963040.07976000011"/>
    <n v="25.543410691269553"/>
    <n v="100"/>
    <n v="100"/>
    <n v="100"/>
    <n v="100"/>
    <n v="1.5781215471903736"/>
    <n v="1.6410891368428746"/>
    <n v="1.3173113854736185"/>
    <n v="1.363949778401516"/>
    <n v="1.0361052000031334"/>
    <n v="0.54634412652507536"/>
    <m/>
    <n v="437386.75670999987"/>
    <n v="17.145962640422741"/>
    <n v="524024.42286999989"/>
    <n v="49.824140648319634"/>
    <n v="0"/>
    <m/>
    <n v="24.740081938344293"/>
    <n v="28.814860522951303"/>
    <n v="29.00042883114801"/>
    <n v="1.0246925488154393"/>
    <n v="26.610333331251425"/>
    <n v="36.630832444466385"/>
    <n v="83.374690124976397"/>
    <n v="89.973330113357832"/>
    <s v="Resto"/>
    <n v="2025"/>
    <n v="1"/>
    <d v="2026-05-08T00:00:00"/>
    <n v="1.0458677359317625"/>
    <s v="11 Total General Sin Pensiones"/>
    <n v="25.543410691269553"/>
    <n v="20.037559605396034"/>
    <n v="24.740081938344289"/>
    <n v="19.269461761542413"/>
    <n v="5.369770390086985E-2"/>
    <n v="2.6931735550636912E-4"/>
    <m/>
    <m/>
    <m/>
    <m/>
    <n v="5.1173194702869913E-2"/>
    <n v="1.8603589980015447E-4"/>
    <x v="1"/>
    <x v="17"/>
  </r>
  <r>
    <n v="2026"/>
    <n v="3"/>
    <n v="120"/>
    <x v="56"/>
    <s v="Vida Total"/>
    <n v="234"/>
    <s v="114bd151f8fb0c58642d2170da4ae7d7c57977260ac2cc8905306cab6b2acabc"/>
    <s v="776dae374cac039d62ec9a353119108ad2c4887d941bedca3f0ebe3c3de89ab1"/>
    <x v="17"/>
    <n v="1226135.0501900001"/>
    <n v="1219753.54217"/>
    <n v="3583899.6005799999"/>
    <n v="3367182.4206599998"/>
    <n v="522114.47056000005"/>
    <n v="510940.07397999999"/>
    <n v="2258008.7051200001"/>
    <n v="2287791.8539100001"/>
    <n v="35255452.915749952"/>
    <n v="34225193.414999902"/>
    <n v="145.54400000000001"/>
    <n v="139.161"/>
    <n v="1762.97432"/>
    <n v="-136.4641"/>
    <n v="236622.35928999999"/>
    <n v="228961.26657000001"/>
    <n v="732770.30257000006"/>
    <n v="692427.74546000001"/>
    <n v="1226135.0501899999"/>
    <n v="1219688.23917"/>
    <n v="0"/>
    <n v="0"/>
    <n v="0"/>
    <n v="65.302999999999997"/>
    <s v="Vida Total"/>
    <s v="Totales"/>
    <s v="Vida Total"/>
    <x v="2"/>
    <x v="1"/>
    <n v="1267436.976"/>
    <n v="1246423.7302300001"/>
    <n v="299929338.30901009"/>
    <n v="286204877.29896003"/>
    <n v="288421232.45699012"/>
    <n v="276418493.85822004"/>
    <n v="121198789.86534001"/>
    <n v="116547964.87996998"/>
    <n v="53724409.366050005"/>
    <n v="55147073.013400003"/>
    <n v="1226135.0501900001"/>
    <n v="1219753.54217"/>
    <n v="1.011672683821611"/>
    <n v="1.0465678602163457"/>
    <n v="6381.5080200000666"/>
    <n v="0.5231801178988249"/>
    <n v="100"/>
    <n v="100"/>
    <n v="96.741303386907035"/>
    <n v="97.860263134184819"/>
    <n v="0.40880797360568383"/>
    <n v="0.42511955161721443"/>
    <n v="0.42618195527670422"/>
    <n v="0.44127059848449696"/>
    <n v="1.0116726838216108"/>
    <m/>
    <m/>
    <n v="6446.8110199999064"/>
    <n v="0.52856220245158791"/>
    <n v="0"/>
    <m/>
    <n v="-65.302999999999997"/>
    <m/>
    <n v="2.187026845038087"/>
    <n v="42.582134038097514"/>
    <n v="41.888796081789856"/>
    <n v="0.97183845615237074"/>
    <n v="3.3460212876913697"/>
    <n v="5.8262479189362004"/>
    <n v="32.291477760508172"/>
    <n v="33.066448892496986"/>
    <s v="Resto"/>
    <n v="2025"/>
    <n v="1"/>
    <d v="2026-05-08T00:00:00"/>
    <n v="1.0458677359317625"/>
    <s v="12 Vida Total"/>
    <n v="0.5231801178988249"/>
    <n v="-3.8853798962037827"/>
    <n v="2.1870268450380865"/>
    <n v="-2.2945030864732088"/>
    <n v="1.0165518534521325E-2"/>
    <n v="1.0234816191908214E-4"/>
    <m/>
    <m/>
    <m/>
    <m/>
    <n v="9.531288227610667E-3"/>
    <n v="1.0953042860378205E-4"/>
    <x v="2"/>
    <x v="17"/>
  </r>
  <r>
    <n v="2026"/>
    <n v="3"/>
    <n v="88"/>
    <x v="69"/>
    <s v="Vida Individual"/>
    <n v="60"/>
    <s v="39fa9ec190eee7b6f4dff1100d6343e10918d044c75eac8f9e9a2596173f80c9"/>
    <s v="776dae374cac039d62ec9a353119108ad2c4887d941bedca3f0ebe3c3de89ab1"/>
    <x v="17"/>
    <n v="359712.48638000002"/>
    <n v="301401.96337000001"/>
    <n v="908926.11217999994"/>
    <n v="670310.72295000008"/>
    <n v="25769.73027"/>
    <n v="19930.834790000001"/>
    <n v="108586.31984"/>
    <n v="129976.01221"/>
    <n v="35255452.915749952"/>
    <n v="34225193.414999902"/>
    <n v="145.54400000000001"/>
    <n v="139.161"/>
    <n v="0"/>
    <n v="0"/>
    <n v="21973.276969999999"/>
    <n v="14822.425449999999"/>
    <n v="76092.578750000001"/>
    <n v="36609.87988"/>
    <n v="275325.53177"/>
    <n v="236833.94106000001"/>
    <n v="84386.954610000001"/>
    <n v="64568.02231"/>
    <n v="0"/>
    <n v="0"/>
    <s v="Vida Individual"/>
    <s v="Vida"/>
    <s v="Vida"/>
    <x v="3"/>
    <x v="1"/>
    <n v="362567.02049999998"/>
    <n v="303986.462"/>
    <n v="299929338.30901009"/>
    <n v="286204877.29896003"/>
    <n v="288421232.45699012"/>
    <n v="276418493.85822004"/>
    <n v="85473069.007720008"/>
    <n v="77996017.203430012"/>
    <n v="38897096.515840001"/>
    <n v="40640024.39702002"/>
    <n v="362567.02049999998"/>
    <n v="303986.462"/>
    <n v="0.4208489183271405"/>
    <n v="0.38643250537252471"/>
    <n v="58310.523010000004"/>
    <n v="19.346431044451485"/>
    <n v="99.212687873247987"/>
    <n v="99.149798115022634"/>
    <n v="99.212687873247987"/>
    <n v="99.149798115022634"/>
    <n v="0.11993241088319169"/>
    <n v="0.12471775510966966"/>
    <n v="0.10530986271598915"/>
    <n v="0.10903827712938571"/>
    <n v="0.32211962781532077"/>
    <n v="9.8729290511819681E-2"/>
    <m/>
    <n v="38491.590709999989"/>
    <n v="16.25256520992"/>
    <n v="19818.9323"/>
    <n v="30.694655947252912"/>
    <n v="0"/>
    <m/>
    <n v="29.295789872933863"/>
    <n v="7.1639799133291344"/>
    <n v="6.6127090106354007"/>
    <n v="6.6251038196400686E-2"/>
    <n v="48.243464230073087"/>
    <n v="107.84711394688138"/>
    <n v="28.877030232071089"/>
    <n v="40.487500911188455"/>
    <s v="Resto"/>
    <n v="2025"/>
    <n v="1"/>
    <d v="2026-05-08T00:00:00"/>
    <n v="1.0458677359317625"/>
    <s v="13 Vida Individual"/>
    <n v="19.346431044451485"/>
    <n v="14.112355648992159"/>
    <n v="29.295789872933863"/>
    <n v="23.625373869808094"/>
    <n v="2.5781149779923775E-3"/>
    <n v="1.771138120571242E-5"/>
    <m/>
    <m/>
    <m/>
    <m/>
    <n v="1.897409734410006E-3"/>
    <n v="1.4933008120848633E-5"/>
    <x v="3"/>
    <x v="17"/>
  </r>
  <r>
    <n v="2026"/>
    <n v="3"/>
    <n v="22"/>
    <x v="29"/>
    <s v="Vida Gpo y Col"/>
    <n v="16"/>
    <s v="b17ef6d19c7a5b1ee83b907c595526dcb1eb06db8227d650d5dda0a9f4ce8cd9"/>
    <s v="776dae374cac039d62ec9a353119108ad2c4887d941bedca3f0ebe3c3de89ab1"/>
    <x v="17"/>
    <n v="823094.17628000001"/>
    <n v="786516.27428999997"/>
    <n v="2734761.0097600007"/>
    <n v="2590851.4241599999"/>
    <n v="436950.67279000004"/>
    <n v="523415.16120999999"/>
    <n v="2276654.6478600004"/>
    <n v="1730389.0269399998"/>
    <n v="35255452.915749952"/>
    <n v="34225193.414999902"/>
    <n v="145.54400000000001"/>
    <n v="139.161"/>
    <n v="14762.995999999999"/>
    <n v="150338.837"/>
    <n v="436950.67279000004"/>
    <n v="523415.16120999999"/>
    <n v="718779.13449000008"/>
    <n v="702365.16073"/>
    <n v="823094.17628000001"/>
    <n v="786516.27428999997"/>
    <n v="0"/>
    <n v="0"/>
    <n v="0"/>
    <n v="0"/>
    <s v="Vida Gpo y Col"/>
    <s v="Vida"/>
    <s v="Vida"/>
    <x v="4"/>
    <x v="1"/>
    <n v="9423494.2927800007"/>
    <n v="9409393.7623899989"/>
    <n v="299929338.30901009"/>
    <n v="286204877.29896003"/>
    <n v="288421232.45699012"/>
    <n v="276418493.85822004"/>
    <n v="35725720.857619993"/>
    <n v="38551947.676540002"/>
    <n v="14827312.85021"/>
    <n v="14507048.616379999"/>
    <n v="1810989.8957499999"/>
    <n v="1773249.4410399999"/>
    <n v="2.3039260133065755"/>
    <n v="2.0401466636369667"/>
    <n v="36577.901990000042"/>
    <n v="4.6506223946884528"/>
    <n v="45.449959616650723"/>
    <n v="44.354519792134433"/>
    <n v="8.7344901021548882"/>
    <n v="8.3588411129499143"/>
    <n v="0.27442936423644748"/>
    <n v="0.28537918975945753"/>
    <n v="0.27480882985387817"/>
    <n v="0.2845382243828512"/>
    <n v="2.3039260133065755"/>
    <m/>
    <m/>
    <n v="36577.901990000042"/>
    <n v="4.6506223946884528"/>
    <n v="0"/>
    <m/>
    <n v="0"/>
    <m/>
    <n v="-16.519293827889225"/>
    <n v="53.086352131029813"/>
    <n v="66.548548112687783"/>
    <n v="2.9469309591306794"/>
    <n v="-16.519293827889225"/>
    <n v="2.3369572805889582"/>
    <n v="60.790672937387427"/>
    <n v="74.52180012260159"/>
    <s v="Resto"/>
    <n v="2025"/>
    <n v="1"/>
    <d v="2026-05-08T00:00:00"/>
    <n v="1.0458677359317625"/>
    <s v="14 Vida Gpo y Col"/>
    <n v="4.6506223946884528"/>
    <n v="6.1048638674486552E-2"/>
    <n v="-16.519293827889221"/>
    <n v="-20.180436489191532"/>
    <n v="7.7569873128428279E-3"/>
    <n v="5.3080750747907309E-4"/>
    <m/>
    <m/>
    <m/>
    <m/>
    <n v="7.3337730462919946E-3"/>
    <n v="4.1621984091490472E-4"/>
    <x v="4"/>
    <x v="17"/>
  </r>
  <r>
    <n v="2026"/>
    <n v="3"/>
    <n v="39"/>
    <x v="6"/>
    <s v="Accidentes y Enfermedades Total"/>
    <n v="27"/>
    <s v="670671cd97404156226e507973f2ab8330d3022ca96e0c93bdbdb320c41adcaf"/>
    <s v="776dae374cac039d62ec9a353119108ad2c4887d941bedca3f0ebe3c3de89ab1"/>
    <x v="17"/>
    <n v="463301.63887999998"/>
    <n v="481480.60433"/>
    <n v="1776934.29641"/>
    <n v="1842507.3770899998"/>
    <n v="87837.736489999996"/>
    <n v="94605.763609999995"/>
    <n v="377548.01835999999"/>
    <n v="293937.4149899999"/>
    <n v="35255452.915749952"/>
    <n v="34225193.414999902"/>
    <n v="145.54400000000001"/>
    <n v="139.161"/>
    <n v="-1286.0710100000001"/>
    <n v="336.11069999999927"/>
    <n v="46469.23057"/>
    <n v="51417.504990000001"/>
    <n v="226793.56675"/>
    <n v="240553.95963999999"/>
    <n v="0"/>
    <n v="0"/>
    <n v="0"/>
    <n v="0"/>
    <n v="0"/>
    <n v="0"/>
    <s v="Accidentes y Enfermedades Total"/>
    <s v="Totales"/>
    <s v="Accidentes y Enfermedades Total"/>
    <x v="18"/>
    <x v="1"/>
    <n v="9700359.9060499985"/>
    <n v="9815016.0217700005"/>
    <n v="299929338.30901009"/>
    <n v="286204877.29896003"/>
    <n v="288421232.45699012"/>
    <n v="276418493.85822004"/>
    <n v="62046993.437230021"/>
    <n v="55650266.202029996"/>
    <n v="35517726.305569991"/>
    <n v="30168381.219329994"/>
    <n v="463301.63887999998"/>
    <n v="481480.60433"/>
    <n v="0.74669474411955206"/>
    <n v="0.86519011891525632"/>
    <n v="-18178.965450000018"/>
    <n v="-3.7756381641368075"/>
    <n v="100"/>
    <n v="100"/>
    <n v="4.7761283433519237"/>
    <n v="4.9055508749253347"/>
    <n v="0.15447026339339678"/>
    <n v="0.16063367975139914"/>
    <n v="0.16822934985383267"/>
    <n v="0.17418538014933255"/>
    <m/>
    <m/>
    <m/>
    <n v="0"/>
    <m/>
    <n v="0"/>
    <m/>
    <n v="0"/>
    <m/>
    <n v="-7.153926845197633"/>
    <n v="18.95908175553657"/>
    <n v="19.648925161097154"/>
    <n v="0.24730675532072285"/>
    <n v="-9.6237155438840816"/>
    <n v="-5.7202936549425543"/>
    <n v="20.489659929915096"/>
    <n v="21.374624249357048"/>
    <s v="Resto"/>
    <n v="2025"/>
    <n v="1"/>
    <d v="2026-05-08T00:00:00"/>
    <n v="1.0458677359317625"/>
    <s v="28 Accidentes y Enfermedades Total"/>
    <n v="-3.7756381641368075"/>
    <n v="-7.9956685439416422"/>
    <n v="-7.1539268451976294"/>
    <n v="-11.225798478154699"/>
    <n v="5.0401686815833699E-3"/>
    <n v="5.5755304089576339E-5"/>
    <m/>
    <m/>
    <m/>
    <m/>
    <n v="5.2154789015266684E-3"/>
    <n v="7.4855394186859546E-5"/>
    <x v="18"/>
    <x v="17"/>
  </r>
  <r>
    <n v="2026"/>
    <n v="3"/>
    <n v="120"/>
    <x v="56"/>
    <s v="Accidentes Personales"/>
    <n v="234"/>
    <s v="114bd151f8fb0c58642d2170da4ae7d7c57977260ac2cc8905306cab6b2acabc"/>
    <s v="776dae374cac039d62ec9a353119108ad2c4887d941bedca3f0ebe3c3de89ab1"/>
    <x v="17"/>
    <n v="35654.548299999995"/>
    <n v="23406.606680000001"/>
    <n v="167588.53302999999"/>
    <n v="132078.52192000003"/>
    <n v="30315.814360000004"/>
    <n v="27383.243069999997"/>
    <n v="112019.43515999999"/>
    <n v="105065.47021000001"/>
    <n v="35255452.915749952"/>
    <n v="34225193.414999902"/>
    <n v="145.54400000000001"/>
    <n v="139.161"/>
    <n v="171.43114000000003"/>
    <n v="0.32971"/>
    <n v="23615.774940000003"/>
    <n v="19519.302660000001"/>
    <n v="37788.650409999995"/>
    <n v="28453.864030000001"/>
    <n v="0"/>
    <n v="0"/>
    <n v="0"/>
    <n v="0"/>
    <n v="0"/>
    <n v="0"/>
    <s v="Accidentes Personales"/>
    <s v="Accidentes y Enfermedades"/>
    <s v="Accidentes Personales"/>
    <x v="19"/>
    <x v="1"/>
    <n v="1267436.976"/>
    <n v="1246423.7302300001"/>
    <n v="299929338.30901009"/>
    <n v="286204877.29896003"/>
    <n v="288421232.45699012"/>
    <n v="276418493.85822004"/>
    <n v="1868441.4574600002"/>
    <n v="1845344.210459999"/>
    <n v="356127.37222000014"/>
    <n v="376409.51678000001"/>
    <n v="41301.925810000001"/>
    <n v="26670.18806"/>
    <n v="1.9082507593504998"/>
    <n v="1.2684141282327652"/>
    <n v="12247.941619999994"/>
    <n v="52.326857059829024"/>
    <n v="86.32660003318135"/>
    <n v="87.763185723858001"/>
    <n v="2.8131219914795982"/>
    <n v="1.8779012395472305"/>
    <n v="1.1887649438037289E-2"/>
    <n v="1.2361970717712976E-2"/>
    <n v="8.178269672025975E-3"/>
    <n v="8.4678149979377521E-3"/>
    <m/>
    <m/>
    <m/>
    <n v="0"/>
    <m/>
    <n v="0"/>
    <m/>
    <n v="0"/>
    <m/>
    <n v="10.709364418609768"/>
    <n v="85.026499578456324"/>
    <n v="116.98937588163034"/>
    <n v="8.5126324806261167"/>
    <n v="20.986775764252652"/>
    <n v="32.806744174211168"/>
    <n v="62.49435924218816"/>
    <n v="68.599831078900394"/>
    <s v="Resto"/>
    <n v="2025"/>
    <n v="1"/>
    <d v="2026-05-08T00:00:00"/>
    <n v="1.0458677359317625"/>
    <s v="29 Accidentes Personales"/>
    <n v="52.326857059829024"/>
    <n v="45.646387039677819"/>
    <n v="10.709364418609777"/>
    <n v="5.8540775425861238"/>
    <n v="4.7535492858505254E-4"/>
    <n v="3.641420960561759E-4"/>
    <m/>
    <m/>
    <m/>
    <m/>
    <n v="3.7386702109521038E-4"/>
    <n v="1.6088744007004856E-4"/>
    <x v="19"/>
    <x v="17"/>
  </r>
  <r>
    <n v="2026"/>
    <n v="3"/>
    <n v="38"/>
    <x v="33"/>
    <s v="AP Individual"/>
    <n v="26"/>
    <s v="5f9c4ab08cac7457e9111a30e4664920607ea2c115a1433d7be98e97e64244ca"/>
    <s v="776dae374cac039d62ec9a353119108ad2c4887d941bedca3f0ebe3c3de89ab1"/>
    <x v="17"/>
    <n v="2667.2545099999998"/>
    <n v="2828.7307700000001"/>
    <n v="11729.580019999999"/>
    <n v="12182.03887"/>
    <n v="1054.6923199999997"/>
    <n v="1333.0242300000004"/>
    <n v="7140.727280000001"/>
    <n v="8608.3867099999989"/>
    <n v="35255452.915749952"/>
    <n v="34225193.414999902"/>
    <n v="145.54400000000001"/>
    <n v="139.161"/>
    <n v="0"/>
    <n v="0"/>
    <n v="791.58897999999999"/>
    <n v="988.27156000000002"/>
    <n v="2242.9337599999999"/>
    <n v="2742.8103900000001"/>
    <n v="0"/>
    <n v="0"/>
    <n v="0"/>
    <n v="0"/>
    <n v="0"/>
    <n v="0"/>
    <s v="AP Individual"/>
    <s v="Accidentes y Enfermedades"/>
    <s v="Accidentes Personales"/>
    <x v="20"/>
    <x v="1"/>
    <n v="12322993.422950001"/>
    <n v="11775468.25543"/>
    <n v="299929338.30901009"/>
    <n v="286204877.29896003"/>
    <n v="288421232.45699012"/>
    <n v="276418493.85822004"/>
    <n v="934068.18382999999"/>
    <n v="999040.19241000025"/>
    <n v="84015.655269999988"/>
    <n v="109316.45723999999"/>
    <n v="5176274.1059300005"/>
    <n v="4829703.6088900007"/>
    <n v="0.28555244212080338"/>
    <n v="0.28314484156800629"/>
    <n v="-161.47626000000037"/>
    <n v="-5.708435094372744"/>
    <n v="5.1528463435588964E-2"/>
    <n v="5.8569448543243439E-2"/>
    <n v="2.1644534071020266E-2"/>
    <n v="2.4022235962426315E-2"/>
    <n v="8.8929430013011618E-4"/>
    <n v="9.2477744695780865E-4"/>
    <n v="9.8835868790775458E-4"/>
    <n v="1.0233507644574992E-3"/>
    <m/>
    <m/>
    <m/>
    <n v="0"/>
    <m/>
    <n v="0"/>
    <m/>
    <n v="0"/>
    <m/>
    <n v="-20.879733746475161"/>
    <n v="39.542245258027506"/>
    <n v="47.124464588052696"/>
    <n v="1.2553521324216885"/>
    <n v="-19.901673584535818"/>
    <n v="-18.224979452553413"/>
    <n v="35.292570566149934"/>
    <n v="36.031348123921902"/>
    <s v="Resto"/>
    <n v="2025"/>
    <n v="1"/>
    <d v="2026-05-08T00:00:00"/>
    <n v="1.0458677359317625"/>
    <s v="30 AP Individual"/>
    <n v="-5.708435094372744"/>
    <n v="-9.8437004353872783"/>
    <n v="-20.879733746475164"/>
    <n v="-24.34964428553036"/>
    <n v="3.3270257647888415E-5"/>
    <n v="8.1540197201154757E-6"/>
    <m/>
    <m/>
    <m/>
    <m/>
    <n v="3.4482991761155553E-5"/>
    <n v="8.0171001306571376E-6"/>
    <x v="20"/>
    <x v="17"/>
  </r>
  <r>
    <n v="2026"/>
    <n v="3"/>
    <n v="119"/>
    <x v="62"/>
    <s v="AP Gpo y Col"/>
    <n v="217"/>
    <s v="16badfc6202cb3f8889e0f2779b19218af4cbb736e56acadce8148aba9a7a9f8"/>
    <s v="776dae374cac039d62ec9a353119108ad2c4887d941bedca3f0ebe3c3de89ab1"/>
    <x v="17"/>
    <n v="14177.43259"/>
    <n v="13022.267400000001"/>
    <n v="62287.497640000001"/>
    <n v="57392.88927"/>
    <n v="10824.531510000001"/>
    <n v="8446.6474999999991"/>
    <n v="40983.950539999998"/>
    <n v="46134.120289999999"/>
    <n v="35255452.915749952"/>
    <n v="34225193.414999902"/>
    <n v="145.54400000000001"/>
    <n v="139.161"/>
    <n v="0"/>
    <n v="0"/>
    <n v="8107.65085"/>
    <n v="6151.4597300000005"/>
    <n v="10500.930769999999"/>
    <n v="10903.48558"/>
    <n v="0"/>
    <n v="0"/>
    <n v="0"/>
    <n v="0"/>
    <n v="0"/>
    <n v="0"/>
    <s v="AP Gpo y Col"/>
    <s v="Accidentes y Enfermedades"/>
    <s v="Accidentes Personales"/>
    <x v="21"/>
    <x v="1"/>
    <n v="225020.68987999999"/>
    <n v="490022.74757999997"/>
    <n v="299929338.30901009"/>
    <n v="286204877.29896003"/>
    <n v="288421232.45699012"/>
    <n v="276418493.85822004"/>
    <n v="934373.2736299996"/>
    <n v="846304.01804999996"/>
    <n v="272111.73791999999"/>
    <n v="267093.05953999993"/>
    <n v="166129.01497999998"/>
    <n v="158595.98347000001"/>
    <n v="1.517320003698446"/>
    <n v="1.5387221521179921"/>
    <n v="1155.1651899999997"/>
    <n v="8.8706916738631847"/>
    <n v="8.533989436888433"/>
    <n v="8.2109692282738624"/>
    <n v="6.3005017883291545"/>
    <n v="2.6574822218582854"/>
    <n v="4.7269242381995083E-3"/>
    <n v="4.9155301325169128E-3"/>
    <n v="4.5499809517213002E-3"/>
    <n v="4.7110695157319511E-3"/>
    <m/>
    <m/>
    <m/>
    <n v="0"/>
    <m/>
    <n v="0"/>
    <m/>
    <n v="0"/>
    <m/>
    <n v="28.151808276597336"/>
    <n v="76.350435392900721"/>
    <n v="64.863109015869227"/>
    <n v="3.977973016798849"/>
    <n v="31.800437714968165"/>
    <n v="-3.6919827796938476"/>
    <n v="77.208878218325793"/>
    <n v="56.417369334476618"/>
    <s v="Resto"/>
    <n v="2025"/>
    <n v="1"/>
    <d v="2026-05-08T00:00:00"/>
    <n v="1.0458677359317625"/>
    <s v="31 AP Gpo y Col"/>
    <n v="8.8706916738631847"/>
    <n v="4.0960419119061937"/>
    <n v="28.151808276597336"/>
    <n v="22.531562905922332"/>
    <n v="1.7667479067379619E-4"/>
    <n v="2.3022599936234524E-4"/>
    <m/>
    <m/>
    <m/>
    <m/>
    <n v="1.624587270625186E-4"/>
    <n v="2.3676658614186255E-4"/>
    <x v="21"/>
    <x v="17"/>
  </r>
  <r>
    <n v="2026"/>
    <n v="3"/>
    <n v="704"/>
    <x v="54"/>
    <s v="Gastos Medicos"/>
    <n v="51"/>
    <s v="031b4af5197ec30a926f48cf40e11a7dbc470048a21e4003b7a3c07c5dab1baa"/>
    <s v="776dae374cac039d62ec9a353119108ad2c4887d941bedca3f0ebe3c3de89ab1"/>
    <x v="17"/>
    <n v="210574.15049999999"/>
    <n v="109552.18643"/>
    <n v="2314144.4725099998"/>
    <n v="1928706.4328099999"/>
    <n v="602669.03058999998"/>
    <n v="386368.21906999993"/>
    <n v="2278734.0066900002"/>
    <n v="1513050.6968199997"/>
    <n v="35255452.915749952"/>
    <n v="34225193.414999902"/>
    <n v="145.54400000000001"/>
    <n v="139.161"/>
    <n v="0"/>
    <n v="0"/>
    <n v="568823.34601999994"/>
    <n v="358636.28858999995"/>
    <n v="698956.14666999993"/>
    <n v="517938.19738999999"/>
    <n v="0"/>
    <n v="0"/>
    <n v="0"/>
    <n v="0"/>
    <n v="0"/>
    <n v="0"/>
    <s v="Gastos Medicos"/>
    <s v="Accidentes y Enfermedades"/>
    <s v="Gastos Medicos"/>
    <x v="22"/>
    <x v="1"/>
    <n v="210933.84811000002"/>
    <n v="112639.99425"/>
    <n v="299929338.30901009"/>
    <n v="286204877.29896003"/>
    <n v="288421232.45699012"/>
    <n v="276418493.85822004"/>
    <n v="58270019.802700005"/>
    <n v="52140391.075669996"/>
    <n v="34338123.082540013"/>
    <n v="28893520.681470007"/>
    <n v="210933.84811000002"/>
    <n v="112639.99425"/>
    <n v="0.36137648693615654"/>
    <n v="0.2101100205999793"/>
    <n v="101021.96406999999"/>
    <n v="92.213553523689342"/>
    <n v="99.829473736328723"/>
    <n v="97.25869320168222"/>
    <n v="99.829473736328723"/>
    <n v="97.25869320168222"/>
    <n v="7.0207920201207669E-2"/>
    <n v="7.3009240237332795E-2"/>
    <n v="3.8277540013954919E-2"/>
    <n v="3.9632726776302918E-2"/>
    <m/>
    <m/>
    <m/>
    <n v="0"/>
    <m/>
    <n v="0"/>
    <m/>
    <n v="0"/>
    <m/>
    <n v="55.983075430127947"/>
    <n v="286.20276000591065"/>
    <n v="352.67960563879359"/>
    <n v="1.7551018415926192"/>
    <n v="58.607303308977187"/>
    <n v="34.949719907160294"/>
    <n v="81.381836146661726"/>
    <n v="69.243066141335774"/>
    <s v="Resto"/>
    <n v="2025"/>
    <n v="1"/>
    <d v="2026-05-08T00:00:00"/>
    <n v="1.0458677359317625"/>
    <s v="32 Gastos Medicos"/>
    <n v="92.213553523689342"/>
    <n v="83.783806422182508"/>
    <n v="55.983075430127947"/>
    <n v="49.142257736025073"/>
    <n v="6.5639334659523931E-3"/>
    <n v="1.3059296531031814E-5"/>
    <m/>
    <m/>
    <m/>
    <m/>
    <n v="5.459477575306319E-3"/>
    <n v="4.4146220756523727E-6"/>
    <x v="22"/>
    <x v="17"/>
  </r>
  <r>
    <n v="2026"/>
    <n v="3"/>
    <n v="112"/>
    <x v="66"/>
    <s v="GMM. Individual"/>
    <n v="231"/>
    <s v="138d9e809e386a7b800791d1f664f56d1c55f3d1ba411b950862729bc486c5ce"/>
    <s v="776dae374cac039d62ec9a353119108ad2c4887d941bedca3f0ebe3c3de89ab1"/>
    <x v="17"/>
    <n v="101378.49901"/>
    <n v="89309.221709999998"/>
    <n v="388781.86157999997"/>
    <n v="344928.53301000001"/>
    <n v="82406.490319999997"/>
    <n v="62784.740700000002"/>
    <n v="304827.45412000001"/>
    <n v="257215.60251999996"/>
    <n v="35255452.915749952"/>
    <n v="34225193.414999902"/>
    <n v="145.54400000000001"/>
    <n v="139.161"/>
    <n v="0"/>
    <n v="0"/>
    <n v="43793.288430000001"/>
    <n v="62483.092680000002"/>
    <n v="55726.38366"/>
    <n v="122463.42713"/>
    <n v="0"/>
    <n v="0"/>
    <n v="0"/>
    <n v="0"/>
    <n v="0"/>
    <n v="0"/>
    <s v="GMM. Individual"/>
    <s v="Accidentes y Enfermedades"/>
    <s v="Gastos Medicos"/>
    <x v="23"/>
    <x v="1"/>
    <n v="230608.27124"/>
    <n v="193321.77777000002"/>
    <n v="299929338.30901009"/>
    <n v="286204877.29896003"/>
    <n v="288421232.45699012"/>
    <n v="276418493.85822004"/>
    <n v="24720621.761749998"/>
    <n v="21907998.164389998"/>
    <n v="16007111.755169999"/>
    <n v="14079798.808590002"/>
    <n v="230608.27124"/>
    <n v="193321.77777000002"/>
    <n v="0.41009688181412196"/>
    <n v="0.40765578415633719"/>
    <n v="12069.277300000002"/>
    <n v="13.514032558911659"/>
    <n v="43.961345560104725"/>
    <n v="46.197186235403606"/>
    <n v="43.961345560104725"/>
    <n v="46.197186235403606"/>
    <n v="3.3800794407632152E-2"/>
    <n v="3.5149457668695643E-2"/>
    <n v="3.1204647018195492E-2"/>
    <n v="3.2309423462747136E-2"/>
    <m/>
    <m/>
    <m/>
    <n v="0"/>
    <m/>
    <n v="0"/>
    <m/>
    <n v="0"/>
    <m/>
    <n v="31.252418025834096"/>
    <n v="81.285964109481839"/>
    <n v="70.300400672923971"/>
    <n v="0.51481173855979512"/>
    <n v="-29.911778448159875"/>
    <n v="-54.495489007633168"/>
    <n v="78.586273778670673"/>
    <n v="51.0218390456047"/>
    <s v="Resto"/>
    <n v="2025"/>
    <n v="1"/>
    <d v="2026-05-08T00:00:00"/>
    <n v="1.0458677359317625"/>
    <s v="33 GMM. Individual"/>
    <n v="13.514032558911659"/>
    <n v="8.5357437265067997"/>
    <n v="31.252418025834096"/>
    <n v="25.496191838159593"/>
    <n v="1.1027566785457926E-3"/>
    <n v="1.6817945247366591E-5"/>
    <m/>
    <m/>
    <m/>
    <m/>
    <n v="9.7636921773927164E-4"/>
    <n v="1.6618323835611815E-5"/>
    <x v="23"/>
    <x v="17"/>
  </r>
  <r>
    <n v="2026"/>
    <n v="3"/>
    <n v="112"/>
    <x v="66"/>
    <s v="GMM. Gpo y Col"/>
    <n v="231"/>
    <s v="138d9e809e386a7b800791d1f664f56d1c55f3d1ba411b950862729bc486c5ce"/>
    <s v="776dae374cac039d62ec9a353119108ad2c4887d941bedca3f0ebe3c3de89ab1"/>
    <x v="17"/>
    <n v="107792.93638"/>
    <n v="92858.264139999999"/>
    <n v="328075.09687000001"/>
    <n v="269543.73230999999"/>
    <n v="72659.920289999995"/>
    <n v="62454.518690000004"/>
    <n v="307180.82767999999"/>
    <n v="217260.93875999999"/>
    <n v="35255452.915749952"/>
    <n v="34225193.414999902"/>
    <n v="145.54400000000001"/>
    <n v="139.161"/>
    <n v="0"/>
    <n v="0"/>
    <n v="43067.083210000004"/>
    <n v="58894.276479999993"/>
    <n v="51417.03224"/>
    <n v="104460.40565"/>
    <n v="0"/>
    <n v="0"/>
    <n v="0"/>
    <n v="0"/>
    <n v="0"/>
    <n v="0"/>
    <s v="GMM. Gpo y Col"/>
    <s v="Accidentes y Enfermedades"/>
    <s v="Gastos Medicos"/>
    <x v="24"/>
    <x v="1"/>
    <n v="230608.27124"/>
    <n v="193321.77777000002"/>
    <n v="299929338.30901009"/>
    <n v="286204877.29896003"/>
    <n v="288421232.45699012"/>
    <n v="276418493.85822004"/>
    <n v="33549398.04095"/>
    <n v="30232392.911280002"/>
    <n v="18331408.022360004"/>
    <n v="14814107.762880005"/>
    <n v="230608.27124"/>
    <n v="193321.77777000002"/>
    <n v="0.32129618614447036"/>
    <n v="0.30714824464111035"/>
    <n v="14934.67224"/>
    <n v="16.083298970012393"/>
    <n v="46.742875179796606"/>
    <n v="48.033007564453449"/>
    <n v="46.742875179796606"/>
    <n v="48.033007564453449"/>
    <n v="3.5939443932938464E-2"/>
    <n v="3.7373440041753608E-2"/>
    <n v="3.2444682640052763E-2"/>
    <n v="3.3593361588761368E-2"/>
    <m/>
    <m/>
    <m/>
    <n v="0"/>
    <m/>
    <n v="0"/>
    <m/>
    <n v="0"/>
    <m/>
    <n v="16.340533581974491"/>
    <n v="67.406940315507896"/>
    <n v="67.257900272439883"/>
    <n v="0.39636846335738091"/>
    <n v="-26.873907306382772"/>
    <n v="-50.778448618823631"/>
    <n v="83.760344255139387"/>
    <n v="56.379521133900546"/>
    <s v="Resto"/>
    <n v="2025"/>
    <n v="1"/>
    <d v="2026-05-08T00:00:00"/>
    <n v="1.0458677359317625"/>
    <s v="34 GMM. Gpo y Col"/>
    <n v="16.083298970012393"/>
    <n v="10.992331995588223"/>
    <n v="16.340533581974498"/>
    <n v="11.238285286931461"/>
    <n v="9.3056554302110904E-4"/>
    <n v="1.0323123923098214E-5"/>
    <m/>
    <m/>
    <m/>
    <m/>
    <n v="7.6298182920810575E-4"/>
    <n v="9.434004418611537E-6"/>
    <x v="24"/>
    <x v="17"/>
  </r>
  <r>
    <n v="2026"/>
    <n v="3"/>
    <n v="89"/>
    <x v="39"/>
    <s v="Daños"/>
    <n v="61"/>
    <s v="d029fa3a95e174a19934857f535eb9427d967218a36ea014b70ad704bc6c8d1c"/>
    <s v="776dae374cac039d62ec9a353119108ad2c4887d941bedca3f0ebe3c3de89ab1"/>
    <x v="17"/>
    <n v="1660435.4207000001"/>
    <n v="1155771.3412000001"/>
    <n v="5239825.5272100009"/>
    <n v="4053485.2702000001"/>
    <n v="790703.50598999998"/>
    <n v="567918.00612999988"/>
    <n v="2926388.2484400007"/>
    <n v="2503524.3867499996"/>
    <n v="35255452.915749952"/>
    <n v="34225193.414999902"/>
    <n v="145.54400000000001"/>
    <n v="139.161"/>
    <n v="6087.4219400000002"/>
    <n v="1024.6965400000001"/>
    <n v="608946.17113000003"/>
    <n v="447330.72258999996"/>
    <n v="1113912.6699000001"/>
    <n v="763935.20394000004"/>
    <n v="0"/>
    <n v="0"/>
    <n v="0"/>
    <n v="0"/>
    <n v="0"/>
    <n v="0"/>
    <s v="Daños"/>
    <s v="Totales"/>
    <s v="Daños Total"/>
    <x v="28"/>
    <x v="1"/>
    <n v="1660435.4207000001"/>
    <n v="1155771.3412000001"/>
    <n v="299929338.30901009"/>
    <n v="286204877.29896003"/>
    <n v="288421232.45699012"/>
    <n v="276418493.85822004"/>
    <n v="105175449.15441999"/>
    <n v="104220262.77622002"/>
    <n v="43859178.209959999"/>
    <n v="37967067.789159983"/>
    <n v="1660435.4207000001"/>
    <n v="1155771.3412000001"/>
    <n v="1.5787290989003782"/>
    <n v="1.1089698974197106"/>
    <n v="504664.07949999999"/>
    <n v="43.664699193529358"/>
    <n v="100"/>
    <n v="100"/>
    <n v="100"/>
    <n v="100"/>
    <n v="0.55360887002967774"/>
    <n v="0.57569805334897017"/>
    <n v="0.40382657070959693"/>
    <n v="0.41812373878023362"/>
    <m/>
    <m/>
    <m/>
    <n v="0"/>
    <m/>
    <n v="0"/>
    <m/>
    <n v="0"/>
    <m/>
    <n v="39.228462111659688"/>
    <n v="47.620250455549673"/>
    <n v="49.137574698845619"/>
    <n v="1.8028233502342248"/>
    <n v="36.128850619573562"/>
    <n v="45.812454270334626"/>
    <n v="54.66731706935942"/>
    <n v="58.556107937281766"/>
    <s v="Resto"/>
    <n v="2025"/>
    <n v="1"/>
    <d v="2026-05-08T00:00:00"/>
    <n v="1.0458677359317625"/>
    <s v="38 Daños Total"/>
    <n v="43.664699193529358"/>
    <n v="37.364118098105997"/>
    <n v="39.228462111659681"/>
    <n v="33.122437310508666"/>
    <n v="1.4862454156330442E-2"/>
    <n v="2.4923855677147998E-4"/>
    <m/>
    <m/>
    <m/>
    <m/>
    <n v="1.1473965948384138E-2"/>
    <n v="1.2298142333830837E-4"/>
    <x v="28"/>
    <x v="17"/>
  </r>
  <r>
    <n v="2026"/>
    <n v="3"/>
    <n v="10"/>
    <x v="17"/>
    <s v="Automoviles"/>
    <n v="10"/>
    <s v="4a44dc15364204a80fe80e9039455cc1608281820fe2b24f1e5233ade6af1dd5"/>
    <s v="776dae374cac039d62ec9a353119108ad2c4887d941bedca3f0ebe3c3de89ab1"/>
    <x v="17"/>
    <n v="469749.16473000002"/>
    <n v="407840.40747999999"/>
    <n v="2262756.0435599997"/>
    <n v="1647545.00875"/>
    <n v="373210.77924000012"/>
    <n v="303342.92795999977"/>
    <n v="1529561.5850400003"/>
    <n v="1287432.0495299997"/>
    <n v="35255452.915749952"/>
    <n v="34225193.414999902"/>
    <n v="145.54400000000001"/>
    <n v="139.161"/>
    <n v="1243.7021499999998"/>
    <n v="1103.81079"/>
    <n v="366574.99807999999"/>
    <n v="301603.95577"/>
    <n v="483458.93689999997"/>
    <n v="407191.4534"/>
    <n v="0"/>
    <n v="0"/>
    <n v="0"/>
    <n v="0"/>
    <n v="0"/>
    <n v="0"/>
    <s v="Automoviles"/>
    <s v="Totales"/>
    <s v="Automoviles Total"/>
    <x v="29"/>
    <x v="1"/>
    <n v="1825206.99131"/>
    <n v="1657972.1827799999"/>
    <n v="299929338.30901009"/>
    <n v="286204877.29896003"/>
    <n v="288421232.45699012"/>
    <n v="276418493.85822004"/>
    <n v="60758952.16269999"/>
    <n v="56224792.599020004"/>
    <n v="32544347.684180006"/>
    <n v="28276347.340569999"/>
    <n v="469749.16473000002"/>
    <n v="407840.40747999999"/>
    <n v="0.77313572405282482"/>
    <n v="0.72537467659259736"/>
    <n v="61908.757250000024"/>
    <n v="15.179652656912367"/>
    <n v="100"/>
    <n v="100"/>
    <n v="25.736761198402402"/>
    <n v="24.598748502291205"/>
    <n v="0.15661994501052395"/>
    <n v="0.16286913440051604"/>
    <n v="0.14249946099066074"/>
    <n v="0.14754454442877785"/>
    <m/>
    <m/>
    <m/>
    <n v="0"/>
    <m/>
    <n v="0"/>
    <m/>
    <n v="0"/>
    <m/>
    <n v="23.032629028098995"/>
    <n v="79.448950048588657"/>
    <n v="74.377850354338747"/>
    <n v="1.1467760326977456"/>
    <n v="21.541840240167875"/>
    <n v="18.730128754711227"/>
    <n v="75.823398866204727"/>
    <n v="74.069323717785082"/>
    <s v="Resto"/>
    <n v="2025"/>
    <n v="1"/>
    <d v="2026-05-08T00:00:00"/>
    <n v="1.0458677359317625"/>
    <s v="39 Automoviles Total"/>
    <n v="15.179652656912367"/>
    <n v="10.128316133874163"/>
    <n v="23.032629028099002"/>
    <n v="17.636891168164169"/>
    <n v="6.4181732368247084E-3"/>
    <n v="5.9773884780668563E-5"/>
    <m/>
    <m/>
    <m/>
    <m/>
    <n v="4.6636102190387441E-3"/>
    <n v="5.2616842144181524E-5"/>
    <x v="29"/>
    <x v="17"/>
  </r>
  <r>
    <n v="2026"/>
    <n v="3"/>
    <n v="9"/>
    <x v="16"/>
    <s v="Automoviles Residentes"/>
    <n v="9"/>
    <s v="19581e27de7ced00ff1ce50b2047e7a567c76b1cbaebabe5ef03f7c3017bb5b7"/>
    <s v="776dae374cac039d62ec9a353119108ad2c4887d941bedca3f0ebe3c3de89ab1"/>
    <x v="17"/>
    <n v="235466.43577000001"/>
    <n v="177775.30611"/>
    <n v="773061.00826999999"/>
    <n v="594184.73273000005"/>
    <n v="167131.57919000002"/>
    <n v="114162.26156"/>
    <n v="669589.00891999993"/>
    <n v="434547.73628999991"/>
    <n v="35255452.915749952"/>
    <n v="34225193.414999902"/>
    <n v="145.54400000000001"/>
    <n v="139.161"/>
    <n v="-2.3172100000000002"/>
    <n v="289.40978000000001"/>
    <n v="160024.43768"/>
    <n v="114149.00347"/>
    <n v="190032.59268"/>
    <n v="161283.47794000001"/>
    <n v="0"/>
    <n v="0"/>
    <n v="0"/>
    <n v="0"/>
    <n v="0"/>
    <n v="0"/>
    <s v="Automoviles Residentes"/>
    <s v="Automóviles"/>
    <s v="Automóviles"/>
    <x v="30"/>
    <x v="1"/>
    <n v="1238800.9948"/>
    <n v="975839.53787999996"/>
    <n v="299929338.30901009"/>
    <n v="286204877.29896003"/>
    <n v="288421232.45699012"/>
    <n v="276418493.85822004"/>
    <n v="37930526.874799997"/>
    <n v="33933542.557379998"/>
    <n v="20392182.848360002"/>
    <n v="17354647.463510003"/>
    <n v="512667.48138000001"/>
    <n v="445239.08188000001"/>
    <n v="0.62078345641551702"/>
    <n v="0.52389256385297955"/>
    <n v="57691.129660000006"/>
    <n v="32.451711614155855"/>
    <n v="45.929660905382704"/>
    <n v="39.928055138231031"/>
    <n v="19.007607901381711"/>
    <n v="18.21767813345776"/>
    <n v="7.8507303452723429E-2"/>
    <n v="8.1639771720035614E-2"/>
    <n v="6.2114701813520065E-2"/>
    <n v="6.4313824892333046E-2"/>
    <m/>
    <m/>
    <m/>
    <n v="0"/>
    <m/>
    <n v="0"/>
    <m/>
    <n v="0"/>
    <m/>
    <n v="46.398272867221579"/>
    <n v="70.978939585789448"/>
    <n v="64.217164947172762"/>
    <n v="0.81958650740247363"/>
    <n v="40.189079900339841"/>
    <n v="17.825207583070046"/>
    <n v="84.208943015090369"/>
    <n v="70.775385630303205"/>
    <s v="Resto"/>
    <n v="2025"/>
    <n v="1"/>
    <d v="2026-05-08T00:00:00"/>
    <n v="1.0458677359317625"/>
    <s v="41 Automoviles Residentes"/>
    <n v="32.451711614155855"/>
    <n v="26.642889022821571"/>
    <n v="46.398272867221586"/>
    <n v="39.977807745255198"/>
    <n v="2.1927416735146926E-3"/>
    <n v="3.8537209975919614E-5"/>
    <m/>
    <m/>
    <m/>
    <m/>
    <n v="1.6819243036394122E-3"/>
    <n v="2.7446341846044823E-5"/>
    <x v="30"/>
    <x v="17"/>
  </r>
  <r>
    <n v="2026"/>
    <n v="3"/>
    <n v="13"/>
    <x v="7"/>
    <s v="Camiones"/>
    <n v="13"/>
    <s v="3fdba35f04dc8c462986c992bcf875546257113072a909c162f7e470e581e278"/>
    <s v="776dae374cac039d62ec9a353119108ad2c4887d941bedca3f0ebe3c3de89ab1"/>
    <x v="17"/>
    <n v="62675.050369999997"/>
    <n v="21325.282449999999"/>
    <n v="121817.09325999999"/>
    <n v="63755.775229999992"/>
    <n v="12044.394069999997"/>
    <n v="8768.8755399999991"/>
    <n v="40716.025390000003"/>
    <n v="59080.15762999998"/>
    <n v="35255452.915749952"/>
    <n v="34225193.414999902"/>
    <n v="145.54400000000001"/>
    <n v="139.161"/>
    <n v="0"/>
    <n v="0"/>
    <n v="6876.2039599999998"/>
    <n v="3675.6713399999999"/>
    <n v="39207.382770000004"/>
    <n v="14402.309300000001"/>
    <n v="0"/>
    <n v="0"/>
    <n v="0"/>
    <n v="0"/>
    <n v="0"/>
    <n v="0"/>
    <s v="Camiones"/>
    <s v="Automóviles"/>
    <s v="Automóviles"/>
    <x v="31"/>
    <x v="1"/>
    <n v="2081369.17392"/>
    <n v="380253.94800999999"/>
    <n v="299929338.30901009"/>
    <n v="286204877.29896003"/>
    <n v="288421232.45699012"/>
    <n v="276418493.85822004"/>
    <n v="20449043.115749996"/>
    <n v="19016630.142860003"/>
    <n v="11014921.149049997"/>
    <n v="9861427.71428"/>
    <n v="157381.85790999999"/>
    <n v="77890.750719999996"/>
    <n v="0.30649380518801506"/>
    <n v="0.11214017567674472"/>
    <n v="41349.767919999998"/>
    <n v="193.90021218687306"/>
    <n v="39.82355476184631"/>
    <n v="27.378452836665634"/>
    <n v="3.0112414056733305"/>
    <n v="5.6081685835485873"/>
    <n v="2.0896605421583458E-2"/>
    <n v="2.1730387127218941E-2"/>
    <n v="7.451054870642306E-3"/>
    <n v="7.7148537177610544E-3"/>
    <m/>
    <m/>
    <m/>
    <n v="0"/>
    <m/>
    <n v="0"/>
    <m/>
    <n v="0"/>
    <m/>
    <n v="37.353917444242768"/>
    <n v="19.21720684530181"/>
    <n v="41.119622028734256"/>
    <n v="0.10934616695861493"/>
    <n v="87.07341663468749"/>
    <n v="172.22983448911214"/>
    <n v="17.538033590095715"/>
    <n v="25.521402598956822"/>
    <s v="Resto"/>
    <n v="2025"/>
    <n v="1"/>
    <d v="2026-05-08T00:00:00"/>
    <n v="1.0458677359317625"/>
    <s v="42 Camiones"/>
    <n v="193.90021218687306"/>
    <n v="181.01087937762765"/>
    <n v="37.353917444242775"/>
    <n v="31.330102961704153"/>
    <n v="3.455269559324812E-4"/>
    <n v="9.3938452618628914E-6"/>
    <m/>
    <m/>
    <m/>
    <m/>
    <n v="1.8046977976701978E-4"/>
    <n v="1.2575419000811169E-6"/>
    <x v="31"/>
    <x v="17"/>
  </r>
  <r>
    <n v="2026"/>
    <n v="3"/>
    <n v="80"/>
    <x v="51"/>
    <s v="Automoviles Turistas"/>
    <n v="52"/>
    <s v="41cfc0d1f2d127b04555b7246d84019b4d27710a3f3aff6e7764375b1e06e05d"/>
    <s v="776dae374cac039d62ec9a353119108ad2c4887d941bedca3f0ebe3c3de89ab1"/>
    <x v="17"/>
    <n v="109.1922"/>
    <n v="0"/>
    <n v="184.4495"/>
    <n v="0"/>
    <n v="0"/>
    <n v="0"/>
    <n v="0"/>
    <n v="0"/>
    <n v="35255452.915749952"/>
    <n v="34225193.414999902"/>
    <n v="145.54400000000001"/>
    <n v="139.161"/>
    <n v="0"/>
    <n v="0"/>
    <n v="0"/>
    <n v="0"/>
    <n v="56.844149999999999"/>
    <n v="0"/>
    <n v="0"/>
    <n v="0"/>
    <n v="0"/>
    <n v="0"/>
    <n v="0"/>
    <n v="0"/>
    <s v="Automoviles Turistas"/>
    <s v="Automóviles"/>
    <s v="Automóviles"/>
    <x v="32"/>
    <x v="1"/>
    <n v="452100.89414999995"/>
    <n v="377875.53304000001"/>
    <n v="299929338.30901009"/>
    <n v="286204877.29896003"/>
    <n v="288421232.45699012"/>
    <n v="276418493.85822004"/>
    <n v="664166.66367999988"/>
    <n v="632124.19282999996"/>
    <n v="297526.76684"/>
    <n v="352424.85213000001"/>
    <n v="12858.921710000001"/>
    <n v="13723.660320000001"/>
    <n v="1.6440481880706011E-2"/>
    <m/>
    <m/>
    <m/>
    <n v="0.84915518161281334"/>
    <m/>
    <n v="2.4152175192064928E-2"/>
    <m/>
    <n v="3.640597502585821E-5"/>
    <n v="3.7858585884894218E-5"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3 Automoviles Turistas"/>
    <m/>
    <m/>
    <m/>
    <m/>
    <n v="5.2318006080018155E-7"/>
    <n v="2.7028944446982269E-8"/>
    <m/>
    <m/>
    <m/>
    <m/>
    <n v="0"/>
    <m/>
    <x v="32"/>
    <x v="17"/>
  </r>
  <r>
    <n v="2026"/>
    <n v="3"/>
    <n v="9"/>
    <x v="16"/>
    <s v="Otros Automoviles y Obligatorios"/>
    <n v="9"/>
    <s v="19581e27de7ced00ff1ce50b2047e7a567c76b1cbaebabe5ef03f7c3017bb5b7"/>
    <s v="776dae374cac039d62ec9a353119108ad2c4887d941bedca3f0ebe3c3de89ab1"/>
    <x v="17"/>
    <n v="0"/>
    <n v="0"/>
    <n v="0"/>
    <n v="0"/>
    <n v="0"/>
    <n v="0"/>
    <n v="-22.257000000000001"/>
    <n v="172.06805000000006"/>
    <n v="35455860.883000001"/>
    <n v="34225193.414999902"/>
    <n v="145.54400000000001"/>
    <n v="139.161"/>
    <n v="0"/>
    <n v="0"/>
    <n v="0"/>
    <n v="0"/>
    <n v="-485.63052000000005"/>
    <n v="0"/>
    <n v="0"/>
    <n v="0"/>
    <n v="0"/>
    <n v="0"/>
    <n v="0"/>
    <n v="0"/>
    <s v="Otros Automoviles y Obligatorios"/>
    <s v="Automóviles"/>
    <s v="Automóviles"/>
    <x v="33"/>
    <x v="1"/>
    <n v="1238800.9948"/>
    <n v="975839.53787999996"/>
    <n v="299929338.30901009"/>
    <n v="286204877.29896003"/>
    <n v="288421232.45699012"/>
    <n v="276418493.85822004"/>
    <n v="1715215.5084700002"/>
    <n v="2642495.7059500003"/>
    <n v="839716.91993000079"/>
    <n v="707847.31065"/>
    <n v="512667.48138000001"/>
    <n v="445239.08188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4 Otros Automoviles y Obligatorios"/>
    <m/>
    <m/>
    <m/>
    <m/>
    <n v="0"/>
    <m/>
    <m/>
    <m/>
    <m/>
    <m/>
    <n v="0"/>
    <m/>
    <x v="33"/>
    <x v="17"/>
  </r>
  <r>
    <n v="2026"/>
    <n v="3"/>
    <n v="39"/>
    <x v="6"/>
    <s v="Otros Automoviles y Obligatorios"/>
    <n v="27"/>
    <s v="670671cd97404156226e507973f2ab8330d3022ca96e0c93bdbdb320c41adcaf"/>
    <s v="776dae374cac039d62ec9a353119108ad2c4887d941bedca3f0ebe3c3de89ab1"/>
    <x v="17"/>
    <n v="0"/>
    <n v="0"/>
    <n v="0"/>
    <n v="-62.5625"/>
    <n v="0"/>
    <n v="0"/>
    <n v="37.750830000000001"/>
    <n v="68.453710000000001"/>
    <n v="35255452.915749952"/>
    <n v="34225193.414999902"/>
    <n v="145.54400000000001"/>
    <n v="139.161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33"/>
    <x v="1"/>
    <n v="9700359.9060499985"/>
    <n v="9815016.0217700005"/>
    <n v="299929338.30901009"/>
    <n v="286204877.29896003"/>
    <n v="288421232.45699012"/>
    <n v="276418493.85822004"/>
    <n v="1715215.5084700002"/>
    <n v="2642495.7059500003"/>
    <n v="839716.91993000079"/>
    <n v="707847.31065"/>
    <n v="6317047.6397700002"/>
    <n v="6225825.450479999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4 Otros Automoviles y Obligatorios"/>
    <m/>
    <m/>
    <m/>
    <m/>
    <n v="0"/>
    <m/>
    <m/>
    <m/>
    <m/>
    <m/>
    <n v="-1.7709204469623348E-7"/>
    <m/>
    <x v="33"/>
    <x v="17"/>
  </r>
  <r>
    <n v="2026"/>
    <n v="3"/>
    <n v="80"/>
    <x v="51"/>
    <s v="Otros Automoviles y Obligatorios"/>
    <n v="52"/>
    <s v="41cfc0d1f2d127b04555b7246d84019b4d27710a3f3aff6e7764375b1e06e05d"/>
    <s v="776dae374cac039d62ec9a353119108ad2c4887d941bedca3f0ebe3c3de89ab1"/>
    <x v="17"/>
    <n v="0"/>
    <n v="0"/>
    <n v="4.7243199999999996"/>
    <n v="6.7205399999999997"/>
    <n v="134.63733000000002"/>
    <n v="126.15540000000004"/>
    <n v="521.91872000000001"/>
    <n v="203.65623000000011"/>
    <n v="35255452.915749952"/>
    <n v="34225193.414999902"/>
    <n v="145.54400000000001"/>
    <n v="139.161"/>
    <n v="0"/>
    <n v="0"/>
    <n v="134.63732999999999"/>
    <n v="126.1554"/>
    <n v="-76.884889999999999"/>
    <n v="-182.65427"/>
    <n v="0"/>
    <n v="0"/>
    <n v="0"/>
    <n v="0"/>
    <n v="0"/>
    <n v="0"/>
    <s v="Otros Automoviles y Obligatorios"/>
    <s v="Automóviles"/>
    <s v="Automóviles"/>
    <x v="33"/>
    <x v="1"/>
    <n v="452100.89414999995"/>
    <n v="377875.53304000001"/>
    <n v="299929338.30901009"/>
    <n v="286204877.29896003"/>
    <n v="288421232.45699012"/>
    <n v="276418493.85822004"/>
    <n v="1715215.5084700002"/>
    <n v="2642495.7059500003"/>
    <n v="839716.91993000079"/>
    <n v="707847.31065"/>
    <n v="12858.921710000001"/>
    <n v="13723.660320000001"/>
    <m/>
    <m/>
    <m/>
    <m/>
    <m/>
    <m/>
    <m/>
    <m/>
    <m/>
    <m/>
    <m/>
    <m/>
    <m/>
    <m/>
    <m/>
    <n v="0"/>
    <m/>
    <n v="0"/>
    <m/>
    <n v="0"/>
    <m/>
    <n v="6.7233982849723262"/>
    <m/>
    <m/>
    <n v="1.6033656915145099E-2"/>
    <n v="6.7233982849723262"/>
    <n v="-57.906875103439958"/>
    <n v="-175.11546156858648"/>
    <n v="-69.067862470447579"/>
    <s v="Resto"/>
    <n v="2025"/>
    <n v="1"/>
    <d v="2026-05-08T00:00:00"/>
    <n v="1.0458677359317625"/>
    <s v="44 Otros Automoviles y Obligatorios"/>
    <m/>
    <m/>
    <n v="6.7233982849723235"/>
    <n v="2.0429205514142361"/>
    <n v="1.3400253320499723E-8"/>
    <m/>
    <m/>
    <m/>
    <m/>
    <m/>
    <n v="1.9023443277727472E-8"/>
    <m/>
    <x v="33"/>
    <x v="17"/>
  </r>
  <r>
    <n v="2026"/>
    <n v="3"/>
    <n v="109"/>
    <x v="60"/>
    <s v="Daños Sin Autos"/>
    <n v="228"/>
    <s v="9d693eeee1d1899cbc50b6d45df953d3835acf28ee869879b45565fccc814765"/>
    <s v="776dae374cac039d62ec9a353119108ad2c4887d941bedca3f0ebe3c3de89ab1"/>
    <x v="17"/>
    <n v="727036.6624700001"/>
    <n v="819593.15071000007"/>
    <n v="4830249.7493699994"/>
    <n v="4613665.7787999995"/>
    <n v="158453.91062000004"/>
    <n v="3675189.7614999996"/>
    <n v="2607201.3269800018"/>
    <n v="7530052.7213599999"/>
    <n v="35255452.915749952"/>
    <n v="34225193.414999902"/>
    <n v="145.54400000000001"/>
    <n v="139.161"/>
    <n v="0"/>
    <n v="0"/>
    <n v="-10857.272180000002"/>
    <n v="5522.8587100000004"/>
    <n v="15534.25986"/>
    <n v="22802.785779999998"/>
    <n v="0"/>
    <n v="0"/>
    <n v="0"/>
    <n v="0"/>
    <n v="0"/>
    <n v="0"/>
    <s v="Daños Sin Autos"/>
    <s v="Totales"/>
    <s v="Daños Sin Autos Total"/>
    <x v="34"/>
    <x v="1"/>
    <n v="727036.66246999998"/>
    <n v="819593.15071000007"/>
    <n v="299929338.30901009"/>
    <n v="286204877.29896003"/>
    <n v="288421232.45699012"/>
    <n v="276418493.85822004"/>
    <n v="44416496.991719998"/>
    <n v="47995470.177200004"/>
    <n v="11314830.52578"/>
    <n v="9690720.4485899974"/>
    <n v="727036.66246999998"/>
    <n v="819593.15071000007"/>
    <n v="1.636861778193657"/>
    <n v="1.7076468835164023"/>
    <n v="-92556.488239999977"/>
    <n v="-11.292979713144236"/>
    <n v="100.00000000000003"/>
    <n v="100"/>
    <n v="100.00000000000003"/>
    <n v="100"/>
    <n v="0.24240264942702985"/>
    <n v="0.25207459807190757"/>
    <n v="0.28636589230933357"/>
    <n v="0.29650445571503042"/>
    <m/>
    <m/>
    <m/>
    <n v="0"/>
    <m/>
    <n v="0"/>
    <m/>
    <n v="0"/>
    <m/>
    <n v="-95.688551587732746"/>
    <n v="21.794486963240093"/>
    <n v="448.41635856964439"/>
    <n v="1.4004090495122714"/>
    <n v="-296.58790402045253"/>
    <n v="-31.875604981454153"/>
    <n v="-69.892433098515198"/>
    <n v="24.220105224353869"/>
    <s v="Resto"/>
    <n v="2025"/>
    <n v="1"/>
    <d v="2026-05-08T00:00:00"/>
    <n v="1.0458677359317625"/>
    <s v="46 Daños Sin Autos Total"/>
    <n v="-11.292979713144236"/>
    <n v="-15.183328408322335"/>
    <n v="-95.688551587732746"/>
    <n v="-95.877635130960243"/>
    <n v="1.370071676830492E-2"/>
    <n v="2.6793164809113009E-4"/>
    <m/>
    <m/>
    <m/>
    <m/>
    <n v="1.3059636464539181E-2"/>
    <n v="2.9160578787832807E-4"/>
    <x v="34"/>
    <x v="17"/>
  </r>
  <r>
    <n v="2026"/>
    <n v="3"/>
    <n v="126"/>
    <x v="45"/>
    <s v="Responsabilidad Civil y Riesgos Profesionales"/>
    <n v="239"/>
    <s v="79bf08685d3138f9b109c3546780f056bc954fd69377b84a2cf23622e464897b"/>
    <s v="776dae374cac039d62ec9a353119108ad2c4887d941bedca3f0ebe3c3de89ab1"/>
    <x v="17"/>
    <n v="80007.197090000001"/>
    <n v="79759.122000000003"/>
    <n v="321465.88254999998"/>
    <n v="274059.60204999999"/>
    <n v="29151.857329999999"/>
    <n v="12257.522730000002"/>
    <n v="69097.382920000004"/>
    <n v="42756.540239999995"/>
    <n v="35255452.915749952"/>
    <n v="34225193.414999902"/>
    <n v="145.54400000000001"/>
    <n v="139.161"/>
    <n v="0"/>
    <n v="0"/>
    <n v="4066.4179700000004"/>
    <n v="-243.88983999999999"/>
    <n v="-36.734679999999997"/>
    <n v="1477.5691100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77789.63212000002"/>
    <n v="240990.39916999999"/>
    <n v="299929338.30901009"/>
    <n v="286204877.29896003"/>
    <n v="288421232.45699012"/>
    <n v="276418493.85822004"/>
    <n v="6482889.0618800009"/>
    <n v="6624791.841479999"/>
    <n v="3138672.4045500001"/>
    <n v="1702809.9258199998"/>
    <n v="80007.197090000001"/>
    <n v="79759.122000000003"/>
    <n v="1.2341287399232215"/>
    <n v="1.2039491037379006"/>
    <n v="248.07508999999845"/>
    <n v="0.31103036715975918"/>
    <n v="100"/>
    <n v="100"/>
    <n v="28.801361836081185"/>
    <n v="33.096389845695114"/>
    <n v="2.6675348780842E-2"/>
    <n v="2.7739704323581936E-2"/>
    <n v="2.7867841649912309E-2"/>
    <n v="2.8854481075680078E-2"/>
    <m/>
    <m/>
    <m/>
    <n v="0"/>
    <m/>
    <n v="0"/>
    <m/>
    <n v="0"/>
    <m/>
    <n v="137.82829509792793"/>
    <n v="36.436543698946373"/>
    <n v="15.368176608062464"/>
    <n v="0.9287957955643853"/>
    <n v="-1767.3174946525041"/>
    <n v="-102.48615646817359"/>
    <n v="-11069.697544663519"/>
    <n v="-16.506154490465761"/>
    <s v="Resto"/>
    <n v="2025"/>
    <n v="1"/>
    <d v="2026-05-08T00:00:00"/>
    <n v="1.0458677359317625"/>
    <s v="46 Responsabilidad Civil y Riesgos Profesionales"/>
    <n v="0.31103036715975918"/>
    <n v="-4.0882255749167449"/>
    <n v="137.82829509792793"/>
    <n v="127.39806088964676"/>
    <n v="9.1181889881888011E-4"/>
    <n v="1.5230737467044784E-4"/>
    <m/>
    <m/>
    <m/>
    <m/>
    <n v="7.7576464009063845E-4"/>
    <n v="1.4494934443912944E-4"/>
    <x v="35"/>
    <x v="17"/>
  </r>
  <r>
    <n v="2026"/>
    <n v="3"/>
    <n v="16"/>
    <x v="50"/>
    <s v="RC General"/>
    <n v="14"/>
    <s v="8527a891e224136950ff32ca212b45bc93f69fbb801c3b1ebedac52775f99e61"/>
    <s v="776dae374cac039d62ec9a353119108ad2c4887d941bedca3f0ebe3c3de89ab1"/>
    <x v="17"/>
    <n v="61347.774810000003"/>
    <n v="102506.80198"/>
    <n v="145211.28972"/>
    <n v="216721.62656"/>
    <n v="-3780.2105500000011"/>
    <n v="13425.334799999997"/>
    <n v="76456.747079999986"/>
    <n v="83918.664880000011"/>
    <n v="35255452.915749952"/>
    <n v="34225193.414999902"/>
    <n v="145.54400000000001"/>
    <n v="139.161"/>
    <n v="0"/>
    <n v="0"/>
    <n v="6716.4607900000001"/>
    <n v="11517.627789999999"/>
    <n v="35656.972929999996"/>
    <n v="45761.998770000006"/>
    <n v="0"/>
    <n v="0"/>
    <n v="0"/>
    <n v="0"/>
    <n v="0"/>
    <n v="0"/>
    <s v="RC General"/>
    <s v="Daños Sin Autos"/>
    <s v="Responsabilidad Civil y Riesgos Profesionales"/>
    <x v="36"/>
    <x v="1"/>
    <n v="1278618.8197300001"/>
    <n v="1168356.06944"/>
    <n v="299929338.30901009"/>
    <n v="286204877.29896003"/>
    <n v="288421232.45699012"/>
    <n v="276418493.85822004"/>
    <n v="4191040.9426000006"/>
    <n v="5155326.3222199995"/>
    <n v="2776304.65221"/>
    <n v="1116237.2139900001"/>
    <n v="69381.69690000001"/>
    <n v="118347.81676"/>
    <n v="1.4637837150772766"/>
    <n v="1.9883668961591217"/>
    <n v="-41159.027170000001"/>
    <n v="-40.152483908365902"/>
    <n v="88.420689534908149"/>
    <n v="86.614865222123768"/>
    <n v="4.7979721448926052"/>
    <n v="8.7735926282415022"/>
    <n v="2.0454076001993123E-2"/>
    <n v="2.1270200632385234E-2"/>
    <n v="3.5815882296416919E-2"/>
    <n v="3.7083915967134076E-2"/>
    <m/>
    <m/>
    <m/>
    <n v="0"/>
    <m/>
    <n v="0"/>
    <m/>
    <n v="0"/>
    <m/>
    <n v="-128.15729072171817"/>
    <n v="-6.1619358839137677"/>
    <n v="13.097018481387607"/>
    <n v="-0.1361597887678094"/>
    <n v="-41.685380770583137"/>
    <n v="-22.081696848050527"/>
    <n v="18.836317943156374"/>
    <n v="25.168541802309914"/>
    <s v="Resto"/>
    <n v="2025"/>
    <n v="1"/>
    <d v="2026-05-08T00:00:00"/>
    <n v="1.0458677359317625"/>
    <s v="47 RC General"/>
    <n v="-40.152483908365902"/>
    <n v="-42.77716575861669"/>
    <n v="-128.15729072171817"/>
    <n v="-126.92242025865048"/>
    <n v="4.1188320588877927E-4"/>
    <n v="2.1426627645254332E-4"/>
    <m/>
    <m/>
    <m/>
    <m/>
    <n v="6.1346135428417897E-4"/>
    <n v="3.9536029137414593E-4"/>
    <x v="36"/>
    <x v="17"/>
  </r>
  <r>
    <n v="2026"/>
    <n v="3"/>
    <n v="12"/>
    <x v="42"/>
    <s v="RC Aviones y Barcos"/>
    <n v="12"/>
    <s v="6b51d431df5d7f141cbececcf79edf3dd861c3b4069f0b11661a3eefacbba918"/>
    <s v="776dae374cac039d62ec9a353119108ad2c4887d941bedca3f0ebe3c3de89ab1"/>
    <x v="17"/>
    <n v="763.7310500000001"/>
    <n v="717.80968000000007"/>
    <n v="1159.57313"/>
    <n v="1301.8496300000002"/>
    <n v="-0.15468000000000001"/>
    <n v="-2.7805"/>
    <n v="-5.1843000000000004"/>
    <n v="-13.42867"/>
    <n v="35255452.915749952"/>
    <n v="34225193.414999902"/>
    <n v="145.54400000000001"/>
    <n v="139.161"/>
    <n v="0"/>
    <n v="0"/>
    <n v="-0.15468000000000001"/>
    <n v="-2.7805"/>
    <n v="-60.096890000000002"/>
    <n v="-62.827649999999998"/>
    <n v="0"/>
    <n v="0"/>
    <n v="0"/>
    <n v="0"/>
    <n v="0"/>
    <n v="0"/>
    <s v="RC Aviones y Barcos"/>
    <s v="Daños Sin Autos"/>
    <s v="Responsabilidad Civil y Riesgos Profesionales"/>
    <x v="37"/>
    <x v="1"/>
    <n v="1766415.15328"/>
    <n v="2698569.0604299996"/>
    <n v="299929338.30901009"/>
    <n v="286204877.29896003"/>
    <n v="288421232.45699012"/>
    <n v="276418493.85822004"/>
    <n v="1338691.44667"/>
    <n v="839803.10813999991"/>
    <n v="83423.509590000016"/>
    <n v="390730.89138999995"/>
    <n v="376515.66482999997"/>
    <n v="857098.27097000007"/>
    <n v="5.7050566200283419E-2"/>
    <n v="8.5473567916390367E-2"/>
    <n v="45.921370000000024"/>
    <n v="6.3974297476734998"/>
    <n v="0.2028417729564668"/>
    <n v="8.3748819045876319E-2"/>
    <n v="4.3236214803855838E-2"/>
    <n v="2.659964091805091E-2"/>
    <n v="2.5463699360185501E-4"/>
    <n v="2.6479709676502025E-4"/>
    <n v="2.5080274199876761E-4"/>
    <n v="2.5968221951465283E-4"/>
    <m/>
    <m/>
    <m/>
    <n v="0"/>
    <m/>
    <n v="0"/>
    <m/>
    <n v="0"/>
    <m/>
    <n v="-94.436971767667686"/>
    <n v="-2.0253203009095937E-2"/>
    <n v="-0.38735894450462127"/>
    <n v="-1.8541535924369875E-4"/>
    <n v="-94.436971767667686"/>
    <n v="-4.3464302739319338"/>
    <n v="0.25738436714445623"/>
    <n v="4.4255992385518157"/>
    <s v="Resto"/>
    <n v="2025"/>
    <n v="1"/>
    <d v="2026-05-08T00:00:00"/>
    <n v="1.0458677359317625"/>
    <s v="48 RC Aviones y Barcos"/>
    <n v="6.3974297476734998"/>
    <n v="1.7312477403121609"/>
    <n v="-94.436971767667686"/>
    <n v="-94.680944787558417"/>
    <n v="3.2890603696711399E-6"/>
    <n v="3.2547671037729209E-7"/>
    <m/>
    <m/>
    <m/>
    <m/>
    <n v="3.6850703354842768E-6"/>
    <n v="7.3057308123577958E-7"/>
    <x v="37"/>
    <x v="17"/>
  </r>
  <r>
    <n v="2026"/>
    <n v="3"/>
    <n v="103"/>
    <x v="59"/>
    <s v="RC Viajero"/>
    <n v="205"/>
    <s v="f8809aff4d69bece79dabe35be0c708b890d7eafb841f121330667b77d2e2590"/>
    <s v="776dae374cac039d62ec9a353119108ad2c4887d941bedca3f0ebe3c3de89ab1"/>
    <x v="17"/>
    <n v="0"/>
    <n v="45.23583"/>
    <n v="97.194410000000005"/>
    <n v="531.18297999999993"/>
    <n v="-48.385660000000001"/>
    <n v="-155.85714999999999"/>
    <n v="-60.943340000000006"/>
    <n v="-96.765830000000008"/>
    <n v="35255452.915749952"/>
    <n v="34225193.414999902"/>
    <n v="145.54400000000001"/>
    <n v="139.161"/>
    <n v="0"/>
    <n v="0"/>
    <n v="-48.385660000000001"/>
    <n v="-155.85714999999999"/>
    <n v="7.57219"/>
    <n v="184.21404999999999"/>
    <n v="0"/>
    <n v="0"/>
    <n v="0"/>
    <n v="0"/>
    <n v="0"/>
    <n v="0"/>
    <s v="RC Viajero"/>
    <s v="Daños Sin Autos"/>
    <s v="Responsabilidad Civil y Riesgos Profesionales"/>
    <x v="38"/>
    <x v="1"/>
    <n v="483327.49163999996"/>
    <n v="1404442.7234499999"/>
    <n v="299929338.30901009"/>
    <n v="286204877.29896003"/>
    <n v="288421232.45699012"/>
    <n v="276418493.85822004"/>
    <n v="149899.75170999998"/>
    <n v="99209.677110000004"/>
    <n v="32686.401400000002"/>
    <n v="7650.9299399999982"/>
    <n v="30527.39169"/>
    <n v="158241.12516999998"/>
    <m/>
    <n v="4.5596187103647351E-2"/>
    <m/>
    <m/>
    <m/>
    <n v="2.8586645823835435E-2"/>
    <m/>
    <n v="3.2209095639641762E-3"/>
    <m/>
    <m/>
    <n v="1.5805401510592767E-5"/>
    <n v="1.6364979552779945E-5"/>
    <m/>
    <m/>
    <m/>
    <n v="0"/>
    <m/>
    <n v="0"/>
    <m/>
    <n v="0"/>
    <m/>
    <n v="-68.955123329279402"/>
    <m/>
    <n v="-344.54358414557663"/>
    <n v="-0.14802993883566515"/>
    <n v="-68.955123329279402"/>
    <n v="-95.889461200163623"/>
    <n v="-638.99162593648612"/>
    <n v="-84.606548740446243"/>
    <s v="Resto"/>
    <n v="2025"/>
    <n v="1"/>
    <d v="2026-05-08T00:00:00"/>
    <n v="1.0458677359317625"/>
    <s v="49 RC Viajero"/>
    <m/>
    <n v="-100"/>
    <n v="-68.955123329279402"/>
    <n v="-70.316632204871738"/>
    <n v="2.7568617607116189E-7"/>
    <m/>
    <m/>
    <m/>
    <m/>
    <m/>
    <n v="1.5035888916849311E-6"/>
    <n v="2.0790122783908172E-7"/>
    <x v="38"/>
    <x v="17"/>
  </r>
  <r>
    <n v="2026"/>
    <n v="3"/>
    <n v="3"/>
    <x v="19"/>
    <s v="Maritimo y Transportes"/>
    <n v="3"/>
    <s v="4e07408562bedb8b60ce05c1decfe3ad16b72230967de01f640b7e4729b49fce"/>
    <s v="776dae374cac039d62ec9a353119108ad2c4887d941bedca3f0ebe3c3de89ab1"/>
    <x v="17"/>
    <n v="109645.4195"/>
    <n v="106726.23745999999"/>
    <n v="354534.19202000007"/>
    <n v="336687.13308"/>
    <n v="34400.596799999985"/>
    <n v="-58674.557249999991"/>
    <n v="256764.76107000001"/>
    <n v="243577.18697000004"/>
    <n v="35255452.915749952"/>
    <n v="34225193.414999902"/>
    <n v="145.54400000000001"/>
    <n v="139.161"/>
    <n v="1616.8676699999999"/>
    <n v="1266.7524900000001"/>
    <n v="7382.82024"/>
    <n v="-1831.90786"/>
    <n v="22437.188170000001"/>
    <n v="28684.467720000001"/>
    <n v="0"/>
    <n v="0"/>
    <n v="0"/>
    <n v="0"/>
    <n v="0"/>
    <n v="0"/>
    <s v="Maritimo y Transportes"/>
    <s v="Daños Sin Autos"/>
    <s v="Maritimo y Transportes"/>
    <x v="40"/>
    <x v="1"/>
    <n v="7955018.5177499996"/>
    <n v="7215896.8496199995"/>
    <n v="299929338.30901009"/>
    <n v="286204877.29896003"/>
    <n v="288421232.45699012"/>
    <n v="276418493.85822004"/>
    <n v="5553467.0168199996"/>
    <n v="5878639.8858999992"/>
    <n v="1842826.2323599998"/>
    <n v="-3640818.3417299963"/>
    <n v="109645.4195"/>
    <n v="106726.23745999999"/>
    <n v="1.9743597858403172"/>
    <n v="1.8154920105921841"/>
    <n v="2919.1820400000142"/>
    <n v="2.7352056152959436"/>
    <n v="100"/>
    <n v="100"/>
    <n v="1.3783175897749154"/>
    <n v="1.4790432801935127"/>
    <n v="3.6557083784526247E-2"/>
    <n v="3.8015723934731648E-2"/>
    <n v="3.7290153287121423E-2"/>
    <n v="3.8610382384451372E-2"/>
    <m/>
    <m/>
    <m/>
    <n v="0"/>
    <m/>
    <n v="0"/>
    <m/>
    <n v="0"/>
    <m/>
    <n v="-158.62949532525019"/>
    <n v="31.374403925738076"/>
    <n v="-54.97669424727043"/>
    <n v="1.866730362088733"/>
    <n v="-503.01264060300497"/>
    <n v="-21.779311406375289"/>
    <n v="32.904391513154565"/>
    <n v="-6.3864105057899261"/>
    <s v="Resto"/>
    <n v="2025"/>
    <n v="1"/>
    <d v="2026-05-08T00:00:00"/>
    <n v="1.0458677359317625"/>
    <s v="51 Maritimo y Transportes"/>
    <n v="2.7352056152959436"/>
    <n v="-1.7703653284903489"/>
    <n v="-158.62949532525019"/>
    <n v="-156.05823118065422"/>
    <n v="1.0056151962285985E-3"/>
    <n v="3.8980965639434238E-4"/>
    <m/>
    <m/>
    <m/>
    <m/>
    <n v="9.5304076435644472E-4"/>
    <n v="3.2960112405240518E-4"/>
    <x v="40"/>
    <x v="17"/>
  </r>
  <r>
    <n v="2026"/>
    <n v="3"/>
    <n v="74"/>
    <x v="13"/>
    <s v="MyT Carga"/>
    <n v="46"/>
    <s v="25fc0e7096fc653718202dc30b0c580b8ab87eac11a700cba03a7c021bc35b0c"/>
    <s v="776dae374cac039d62ec9a353119108ad2c4887d941bedca3f0ebe3c3de89ab1"/>
    <x v="17"/>
    <n v="76096.951830000005"/>
    <n v="47238.579100000003"/>
    <n v="77443.427220000012"/>
    <n v="52246.432260000009"/>
    <n v="6350.476200000001"/>
    <n v="-16970.922729999995"/>
    <n v="17228.250409999997"/>
    <n v="8312.5534500000031"/>
    <n v="35255452.915749952"/>
    <n v="34225193.414999902"/>
    <n v="145.54400000000001"/>
    <n v="139.161"/>
    <n v="-398.27021999999999"/>
    <n v="-347.85732999999999"/>
    <n v="2762.38096"/>
    <n v="-20512.237850000001"/>
    <n v="6531.66057"/>
    <n v="13483.997240000001"/>
    <n v="0"/>
    <n v="0"/>
    <n v="0"/>
    <n v="0"/>
    <n v="0"/>
    <n v="0"/>
    <s v="MyT Carga"/>
    <s v="Daños Sin Autos"/>
    <s v="Maritimo y Transportes"/>
    <x v="41"/>
    <x v="1"/>
    <n v="7289032.4006400006"/>
    <n v="8503254.3343199994"/>
    <n v="299929338.30901009"/>
    <n v="286204877.29896003"/>
    <n v="288421232.45699012"/>
    <n v="276418493.85822004"/>
    <n v="4253228.7956100004"/>
    <n v="4504728.8811800005"/>
    <n v="1360448.89381"/>
    <n v="1468645.7502600003"/>
    <n v="150518.50888000001"/>
    <n v="162965.90258000002"/>
    <n v="1.7891572611504936"/>
    <n v="1.0486442213504754"/>
    <n v="28858.372730000003"/>
    <n v="61.090687484289717"/>
    <n v="50.556541116593081"/>
    <n v="28.986787022402165"/>
    <n v="1.0439925033577631"/>
    <n v="0.55553529557901493"/>
    <n v="2.5371626616799696E-2"/>
    <n v="2.6383963199154457E-2"/>
    <n v="1.6505162157196981E-2"/>
    <n v="1.7089514685015798E-2"/>
    <m/>
    <m/>
    <m/>
    <n v="0"/>
    <m/>
    <n v="0"/>
    <m/>
    <n v="0"/>
    <m/>
    <n v="-137.41974612125293"/>
    <n v="8.3452438596843077"/>
    <n v="-35.925980529757283"/>
    <n v="0.46679270562051017"/>
    <n v="-113.46698970731757"/>
    <n v="-51.559908729260464"/>
    <n v="42.292169508741026"/>
    <n v="-152.12282741463986"/>
    <s v="Resto"/>
    <n v="2025"/>
    <n v="1"/>
    <d v="2026-05-08T00:00:00"/>
    <n v="1.0458677359317625"/>
    <s v="52 MyT Carga"/>
    <n v="61.090687484289717"/>
    <n v="54.025869572096695"/>
    <n v="-137.41974612125293"/>
    <n v="-135.77865999271475"/>
    <n v="2.1966368551573219E-4"/>
    <n v="3.201083705127535E-4"/>
    <m/>
    <m/>
    <m/>
    <m/>
    <n v="1.4789094932278371E-4"/>
    <n v="1.0996547029717449E-4"/>
    <x v="41"/>
    <x v="17"/>
  </r>
  <r>
    <n v="2026"/>
    <n v="3"/>
    <n v="27"/>
    <x v="34"/>
    <s v="MyT Cascos"/>
    <n v="21"/>
    <s v="6f4b6612125fb3a0daecd2799dfd6c9c299424fd920f9b308110a2c1fbd8f443"/>
    <s v="776dae374cac039d62ec9a353119108ad2c4887d941bedca3f0ebe3c3de89ab1"/>
    <x v="17"/>
    <n v="6167.4773299999997"/>
    <n v="5662.61546"/>
    <n v="26385.68535"/>
    <n v="24673.984410000001"/>
    <n v="6074.8063199999979"/>
    <n v="-741.03617999999972"/>
    <n v="11069.097249999993"/>
    <n v="7859.3997000000008"/>
    <n v="35255452.915749952"/>
    <n v="34225193.414999902"/>
    <n v="145.54400000000001"/>
    <n v="139.161"/>
    <n v="0"/>
    <n v="0"/>
    <n v="6074.8063200000006"/>
    <n v="-744.03618000000006"/>
    <n v="6305.5529400000005"/>
    <n v="5662.61546"/>
    <n v="0"/>
    <n v="0"/>
    <n v="0"/>
    <n v="0"/>
    <n v="0"/>
    <n v="0"/>
    <s v="MyT Cascos"/>
    <s v="Daños Sin Autos"/>
    <s v="Maritimo y Transportes"/>
    <x v="42"/>
    <x v="1"/>
    <n v="4137685.76327"/>
    <n v="3901951.9240700002"/>
    <n v="299929338.30901009"/>
    <n v="286204877.29896003"/>
    <n v="288421232.45699012"/>
    <n v="276418493.85822004"/>
    <n v="1300238.2212100001"/>
    <n v="1373911.0047200001"/>
    <n v="482377.33854999993"/>
    <n v="-5109464.0919899987"/>
    <n v="136962.52015999999"/>
    <n v="118962.98503"/>
    <n v="0.47433441267866688"/>
    <n v="0.41215300267239857"/>
    <n v="504.86186999999973"/>
    <n v="8.9157011202028578"/>
    <n v="4.503040191429843"/>
    <n v="4.7599809794382733"/>
    <n v="0.14905620394734526"/>
    <n v="0.14512263529104449"/>
    <n v="2.0563101178337523E-3"/>
    <n v="2.1383575950566346E-3"/>
    <n v="1.9785181557493239E-3"/>
    <n v="2.048566064072564E-3"/>
    <m/>
    <m/>
    <m/>
    <n v="0"/>
    <m/>
    <n v="0"/>
    <m/>
    <n v="0"/>
    <m/>
    <n v="-919.77189291891261"/>
    <n v="98.497424391829881"/>
    <n v="-13.08646481885598"/>
    <n v="1.2593473686513832"/>
    <n v="-916.46652182962396"/>
    <n v="11.354072769758595"/>
    <n v="96.340580719951902"/>
    <n v="-13.13944387104824"/>
    <s v="Resto"/>
    <n v="2025"/>
    <n v="1"/>
    <d v="2026-05-08T00:00:00"/>
    <n v="1.0458677359317625"/>
    <s v="53 MyT Cascos"/>
    <n v="8.9157011202028578"/>
    <n v="4.1390774170597835"/>
    <n v="-919.77189291891261"/>
    <n v="-883.81985097625989"/>
    <n v="7.4841430666211945E-5"/>
    <n v="2.2499313505121585E-5"/>
    <m/>
    <m/>
    <m/>
    <m/>
    <n v="6.9843218381137096E-5"/>
    <n v="1.6987009761187418E-5"/>
    <x v="42"/>
    <x v="17"/>
  </r>
  <r>
    <n v="2026"/>
    <n v="3"/>
    <n v="3"/>
    <x v="19"/>
    <s v="Incendio"/>
    <n v="3"/>
    <s v="4e07408562bedb8b60ce05c1decfe3ad16b72230967de01f640b7e4729b49fce"/>
    <s v="776dae374cac039d62ec9a353119108ad2c4887d941bedca3f0ebe3c3de89ab1"/>
    <x v="17"/>
    <n v="147801.94558"/>
    <n v="283398.86285999999"/>
    <n v="741400.9601100001"/>
    <n v="919312.06053000002"/>
    <n v="53059.622869999999"/>
    <n v="-35483.240599999997"/>
    <n v="-587767.98696000013"/>
    <n v="154598.46447000001"/>
    <n v="35255452.915749952"/>
    <n v="34225193.414999902"/>
    <n v="145.54400000000001"/>
    <n v="139.161"/>
    <n v="0"/>
    <n v="0"/>
    <n v="47780.232229999994"/>
    <n v="-10737.343510000001"/>
    <n v="41165.229939999997"/>
    <n v="74817.874540000004"/>
    <n v="0"/>
    <n v="0"/>
    <n v="0"/>
    <n v="0"/>
    <n v="0"/>
    <n v="0"/>
    <s v="Incendio"/>
    <s v="Daños Sin Autos"/>
    <s v="Incendio"/>
    <x v="43"/>
    <x v="1"/>
    <n v="7955018.5177499996"/>
    <n v="7215896.8496199995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1.4091551977701866"/>
    <n v="2.4087142834971473"/>
    <n v="-135596.91727999999"/>
    <n v="-47.846669500217907"/>
    <m/>
    <m/>
    <n v="1.8579711065437516"/>
    <n v="3.9274239746778563"/>
    <n v="4.9278922299932915E-2"/>
    <n v="5.12451681594005E-2"/>
    <n v="9.9019578399417357E-2"/>
    <n v="0.10252529015130236"/>
    <m/>
    <m/>
    <m/>
    <n v="0"/>
    <m/>
    <n v="0"/>
    <m/>
    <n v="0"/>
    <m/>
    <n v="-249.53432091543522"/>
    <n v="35.899136957761286"/>
    <n v="-12.520600909231186"/>
    <n v="2.0883149035509496"/>
    <n v="-544.99118599959922"/>
    <n v="-44.979418096150589"/>
    <n v="116.06939229937893"/>
    <n v="-14.351307860609536"/>
    <s v="Resto"/>
    <n v="2025"/>
    <n v="1"/>
    <d v="2026-05-08T00:00:00"/>
    <n v="1.0458677359317625"/>
    <s v="54 Incendio"/>
    <n v="-47.846669500217907"/>
    <n v="-50.133913966359479"/>
    <n v="-249.53432091543522"/>
    <n v="-242.97632078899082"/>
    <n v="2.1029398257390933E-3"/>
    <n v="1.985718371402734E-4"/>
    <m/>
    <m/>
    <m/>
    <m/>
    <n v="2.6022433968138302E-3"/>
    <n v="5.8019044995231755E-4"/>
    <x v="43"/>
    <x v="17"/>
  </r>
  <r>
    <n v="2026"/>
    <n v="3"/>
    <n v="127"/>
    <x v="52"/>
    <s v="Riesgos Catastroficos"/>
    <n v="263"/>
    <s v="4be84111a613654b362415e563cb7607df7b203b5d303802a8a546061bbc7847"/>
    <s v="776dae374cac039d62ec9a353119108ad2c4887d941bedca3f0ebe3c3de89ab1"/>
    <x v="17"/>
    <n v="105458.43538"/>
    <n v="161576.90846000001"/>
    <n v="817112.17932"/>
    <n v="771270.15842000011"/>
    <n v="-5330.1859299999996"/>
    <n v="8643.3840500000024"/>
    <n v="27009.211940000016"/>
    <n v="-7326.7947099999992"/>
    <n v="35255452.915749952"/>
    <n v="34225193.414999902"/>
    <n v="145.54400000000001"/>
    <n v="139.161"/>
    <n v="0"/>
    <n v="0"/>
    <n v="356.98738000000003"/>
    <n v="232.50470999999999"/>
    <n v="1.8609899999999999"/>
    <n v="-2.2552699999999999"/>
    <n v="0"/>
    <n v="0"/>
    <n v="0"/>
    <n v="0"/>
    <n v="0"/>
    <n v="0"/>
    <s v="Riesgos Catastroficos"/>
    <s v="Daños Sin Autos"/>
    <s v="Riesgos Catastroficos"/>
    <x v="44"/>
    <x v="1"/>
    <n v="242282.02638999998"/>
    <n v="408775.34256000002"/>
    <n v="299929338.30901009"/>
    <n v="286204877.29896003"/>
    <n v="288421232.45699012"/>
    <n v="276418493.85822004"/>
    <n v="11411827.944420002"/>
    <n v="12882845.518050004"/>
    <n v="1673092.91444"/>
    <n v="528711.06807000004"/>
    <n v="105458.43538"/>
    <n v="161576.90846000001"/>
    <n v="0.92411518902688683"/>
    <n v="1.2542020179751165"/>
    <n v="-56118.473080000011"/>
    <n v="-34.731740825387"/>
    <n v="100"/>
    <n v="100"/>
    <n v="43.527139404985888"/>
    <n v="39.52706820526577"/>
    <n v="3.5161093601103026E-2"/>
    <n v="3.6564033265382476E-2"/>
    <n v="5.6454980776313668E-2"/>
    <n v="5.8453725799864784E-2"/>
    <m/>
    <m/>
    <m/>
    <n v="0"/>
    <m/>
    <n v="0"/>
    <m/>
    <n v="0"/>
    <m/>
    <n v="-161.66781319869733"/>
    <n v="-5.0543002186535952"/>
    <n v="5.3493931356780227"/>
    <n v="-0.31858278066906182"/>
    <n v="53.539848719623805"/>
    <n v="-182.51739259600845"/>
    <n v="19182.659767113204"/>
    <n v="-10309.395770794627"/>
    <s v="Resto"/>
    <n v="2025"/>
    <n v="1"/>
    <d v="2026-05-08T00:00:00"/>
    <n v="1.0458677359317625"/>
    <s v="55 Riesgos Catastroficos"/>
    <n v="-34.731740825387"/>
    <n v="-37.594155616182604"/>
    <n v="-161.66781319869733"/>
    <n v="-158.96330011916612"/>
    <n v="2.3176902060304122E-3"/>
    <n v="8.5398888259019884E-5"/>
    <m/>
    <m/>
    <m/>
    <m/>
    <n v="2.1831897601244472E-3"/>
    <n v="1.5730227018928547E-4"/>
    <x v="44"/>
    <x v="17"/>
  </r>
  <r>
    <n v="2026"/>
    <n v="3"/>
    <n v="12"/>
    <x v="42"/>
    <s v="Terremoto y Erupcion Volcanica"/>
    <n v="12"/>
    <s v="6b51d431df5d7f141cbececcf79edf3dd861c3b4069f0b11661a3eefacbba918"/>
    <s v="776dae374cac039d62ec9a353119108ad2c4887d941bedca3f0ebe3c3de89ab1"/>
    <x v="17"/>
    <n v="54097.636639999997"/>
    <n v="151694.92474000002"/>
    <n v="527719.59482999996"/>
    <n v="446927.39247000002"/>
    <n v="1246.5948799999999"/>
    <n v="229.44732999999999"/>
    <n v="10012.607619999999"/>
    <n v="-304.13251999999994"/>
    <n v="35255452.915749952"/>
    <n v="34225193.414999902"/>
    <n v="145.54400000000001"/>
    <n v="139.161"/>
    <n v="0"/>
    <n v="0"/>
    <n v="-13.19566"/>
    <n v="-23.48489"/>
    <n v="3005.8944700000002"/>
    <n v="459.08157"/>
    <n v="0"/>
    <n v="0"/>
    <n v="0"/>
    <n v="0"/>
    <n v="0"/>
    <n v="0"/>
    <s v="Terremoto y Erupcion Volcanica"/>
    <s v="Daños Sin Autos"/>
    <s v="Riesgos Catastroficos"/>
    <x v="45"/>
    <x v="1"/>
    <n v="1766415.15328"/>
    <n v="2698569.0604299996"/>
    <n v="299929338.30901009"/>
    <n v="286204877.29896003"/>
    <n v="288421232.45699012"/>
    <n v="276418493.85822004"/>
    <n v="4600656.5407699998"/>
    <n v="5084886.6188700013"/>
    <n v="666557.00630999985"/>
    <n v="163361.38342999999"/>
    <n v="140034.3144"/>
    <n v="281273.23258000001"/>
    <n v="1.1758677519305933"/>
    <n v="2.9832508787326848"/>
    <n v="-97597.28810000002"/>
    <n v="-64.337873048342573"/>
    <n v="38.631700288454439"/>
    <n v="53.931518242445911"/>
    <n v="3.0625663813825317"/>
    <n v="5.6213097142612467"/>
    <n v="1.803679391452679E-2"/>
    <n v="1.875646816260905E-2"/>
    <n v="5.3002215116531561E-2"/>
    <n v="5.4878717636674131E-2"/>
    <m/>
    <m/>
    <m/>
    <n v="0"/>
    <m/>
    <n v="0"/>
    <m/>
    <n v="0"/>
    <m/>
    <n v="443.30328446184143"/>
    <n v="2.3043425876358206"/>
    <n v="0.15125577232940718"/>
    <n v="0.18701999501903641"/>
    <n v="-43.812127712754879"/>
    <n v="554.7626100520655"/>
    <n v="-0.43899279005626568"/>
    <n v="-5.1156246590339061"/>
    <s v="Resto"/>
    <n v="2025"/>
    <n v="1"/>
    <d v="2026-05-08T00:00:00"/>
    <n v="1.0458677359317625"/>
    <s v="56 Terremoto y Erupcion Volcanica"/>
    <n v="-64.337873048342573"/>
    <n v="-65.901876760844829"/>
    <n v="443.30328446184143"/>
    <n v="419.47609224010824"/>
    <n v="1.4968453138046274E-3"/>
    <n v="1.3826649700303075E-4"/>
    <m/>
    <m/>
    <m/>
    <m/>
    <n v="1.2650914807315616E-3"/>
    <n v="8.8997858054593352E-4"/>
    <x v="45"/>
    <x v="17"/>
  </r>
  <r>
    <n v="2026"/>
    <n v="3"/>
    <n v="27"/>
    <x v="34"/>
    <s v="Huracan y Otros Riesgos Hidrometeorologicos"/>
    <n v="21"/>
    <s v="6f4b6612125fb3a0daecd2799dfd6c9c299424fd920f9b308110a2c1fbd8f443"/>
    <s v="776dae374cac039d62ec9a353119108ad2c4887d941bedca3f0ebe3c3de89ab1"/>
    <x v="17"/>
    <n v="72833.122510000001"/>
    <n v="72041.697879999992"/>
    <n v="365557.62982999999"/>
    <n v="311890.55642000004"/>
    <n v="-4113.3072699999993"/>
    <n v="-9362.9617100000014"/>
    <n v="104854.99326000002"/>
    <n v="34857.703300000008"/>
    <n v="35255452.915749952"/>
    <n v="34225193.414999902"/>
    <n v="145.54400000000001"/>
    <n v="139.161"/>
    <n v="0"/>
    <n v="0"/>
    <n v="-63.231300000000005"/>
    <n v="229.45694"/>
    <n v="1619.1945900000001"/>
    <n v="44907.833310000002"/>
    <n v="0"/>
    <n v="0"/>
    <n v="0"/>
    <n v="0"/>
    <n v="0"/>
    <n v="0"/>
    <s v="Huracan y Otros Riesgos Hidrometeorologicos"/>
    <s v="Daños Sin Autos"/>
    <s v="Riesgos Catastroficos"/>
    <x v="46"/>
    <x v="1"/>
    <n v="4137685.76327"/>
    <n v="3901951.9240700002"/>
    <n v="299929338.30901009"/>
    <n v="286204877.29896003"/>
    <n v="288421232.45699012"/>
    <n v="276418493.85822004"/>
    <n v="6811171.4036499998"/>
    <n v="7797958.8991800006"/>
    <n v="1006535.90813"/>
    <n v="364394.42252000014"/>
    <n v="104795.88866"/>
    <n v="102341.33149"/>
    <n v="1.0693185972528878"/>
    <n v="0.92385326482774344"/>
    <n v="791.42463000000862"/>
    <n v="1.0985646553171025"/>
    <n v="69.499980811556398"/>
    <n v="70.393551491988703"/>
    <n v="1.7602381301290559"/>
    <n v="1.8462989622090378"/>
    <n v="2.4283427196762512E-2"/>
    <n v="2.5252344249954276E-2"/>
    <n v="2.5171373234407761E-2"/>
    <n v="2.6062546277005421E-2"/>
    <m/>
    <m/>
    <m/>
    <n v="0"/>
    <m/>
    <n v="0"/>
    <m/>
    <n v="0"/>
    <m/>
    <n v="-56.068310461989498"/>
    <n v="-5.6475778165837136"/>
    <n v="-12.996586679003466"/>
    <n v="-0.40865976432395112"/>
    <n v="-127.55693508333196"/>
    <n v="-96.394405005419316"/>
    <n v="-3.9051081562716932"/>
    <n v="0.51095081434023426"/>
    <s v="Resto"/>
    <n v="2025"/>
    <n v="1"/>
    <d v="2026-05-08T00:00:00"/>
    <n v="1.0458677359317625"/>
    <s v="57 Huracan y Otros Riesgos Hidrometeorologicos"/>
    <n v="1.0985646553171025"/>
    <n v="-3.335229511360259"/>
    <n v="-56.068310461989498"/>
    <n v="-57.994985380372412"/>
    <n v="1.0368825234030436E-3"/>
    <n v="1.1434422624308837E-4"/>
    <m/>
    <m/>
    <m/>
    <m/>
    <n v="8.8285053119462585E-4"/>
    <n v="8.5350485493288056E-5"/>
    <x v="46"/>
    <x v="17"/>
  </r>
  <r>
    <n v="2026"/>
    <n v="3"/>
    <n v="27"/>
    <x v="34"/>
    <s v="Diversos"/>
    <n v="21"/>
    <s v="6f4b6612125fb3a0daecd2799dfd6c9c299424fd920f9b308110a2c1fbd8f443"/>
    <s v="776dae374cac039d62ec9a353119108ad2c4887d941bedca3f0ebe3c3de89ab1"/>
    <x v="17"/>
    <n v="164752.45269000001"/>
    <n v="173151.91767"/>
    <n v="719016.89697999996"/>
    <n v="740012.97068999987"/>
    <n v="45473.337739999981"/>
    <n v="53025.659169999977"/>
    <n v="259585.21628000005"/>
    <n v="234662.22181000002"/>
    <n v="35255452.915749952"/>
    <n v="34225193.414999902"/>
    <n v="145.54400000000001"/>
    <n v="139.161"/>
    <n v="0"/>
    <n v="0"/>
    <n v="44002.21574"/>
    <n v="52976.541119999994"/>
    <n v="165711.6139"/>
    <n v="180501.38747999998"/>
    <n v="0"/>
    <n v="0"/>
    <n v="0"/>
    <n v="0"/>
    <n v="0"/>
    <n v="0"/>
    <s v="Diversos"/>
    <s v="Daños Sin Autos"/>
    <s v="Diversos"/>
    <x v="52"/>
    <x v="1"/>
    <n v="4137685.76327"/>
    <n v="3901951.9240700002"/>
    <n v="299929338.30901009"/>
    <n v="286204877.29896003"/>
    <n v="288421232.45699012"/>
    <n v="276418493.85822004"/>
    <n v="9670459.9122499991"/>
    <n v="9643676.3713200018"/>
    <n v="1771524.9683199998"/>
    <n v="2144854.7040200005"/>
    <n v="164752.45269000001"/>
    <n v="173151.91767"/>
    <n v="1.7036671904435567"/>
    <n v="1.7954969764948612"/>
    <n v="-8399.4649799999897"/>
    <n v="-4.8509222958812543"/>
    <n v="100"/>
    <n v="100"/>
    <n v="3.9817536206470319"/>
    <n v="4.4375717855947041"/>
    <n v="5.4930422485131969E-2"/>
    <n v="5.7122165135525579E-2"/>
    <n v="6.0499289636189987E-2"/>
    <n v="6.2641220293607677E-2"/>
    <m/>
    <m/>
    <m/>
    <n v="0"/>
    <m/>
    <n v="0"/>
    <m/>
    <n v="0"/>
    <m/>
    <n v="-14.242767649124922"/>
    <n v="27.601008056349308"/>
    <n v="30.623778173256184"/>
    <n v="2.5669035747841571"/>
    <n v="-16.940187468396196"/>
    <n v="-8.1937173926924682"/>
    <n v="26.553489344780317"/>
    <n v="29.349658670003258"/>
    <s v="Resto"/>
    <n v="2025"/>
    <n v="1"/>
    <d v="2026-05-08T00:00:00"/>
    <n v="1.0458677359317625"/>
    <s v="63 Diversos"/>
    <n v="-4.8509222958812543"/>
    <n v="-9.0237948497851654"/>
    <n v="-14.242767649124916"/>
    <n v="-18.003749991891617"/>
    <n v="2.0394487590281044E-3"/>
    <n v="2.9024818957938426E-4"/>
    <m/>
    <m/>
    <m/>
    <m/>
    <n v="2.094711849450166E-3"/>
    <n v="3.2238093926021885E-4"/>
    <x v="52"/>
    <x v="17"/>
  </r>
  <r>
    <n v="2026"/>
    <n v="3"/>
    <n v="37"/>
    <x v="27"/>
    <s v="Miscelaneos"/>
    <n v="25"/>
    <s v="b7a56873cd771f2c446d369b649430b65a756ba278ff97ec81bb6f55b2e73569"/>
    <s v="776dae374cac039d62ec9a353119108ad2c4887d941bedca3f0ebe3c3de89ab1"/>
    <x v="17"/>
    <n v="67848.02754000001"/>
    <n v="59391.548060000001"/>
    <n v="444724.18278000003"/>
    <n v="400860.83953"/>
    <n v="52870.348809999996"/>
    <n v="34858.615920000004"/>
    <n v="177791.53602000003"/>
    <n v="83056.570099999983"/>
    <n v="35255452.915749952"/>
    <n v="34225193.414999902"/>
    <n v="145.54400000000001"/>
    <n v="139.161"/>
    <n v="0"/>
    <n v="0"/>
    <n v="53331.061700000006"/>
    <n v="26610.603149999999"/>
    <n v="78717.703480000011"/>
    <n v="69810.025900000008"/>
    <n v="0"/>
    <n v="0"/>
    <n v="0"/>
    <n v="0"/>
    <n v="0"/>
    <n v="0"/>
    <s v="Miscelaneos"/>
    <s v="Daños Sin Autos"/>
    <s v="Diversos"/>
    <x v="53"/>
    <x v="1"/>
    <n v="4160869.2469200003"/>
    <n v="3594603.0314199999"/>
    <n v="299929338.30901009"/>
    <n v="286204877.29896003"/>
    <n v="288421232.45699012"/>
    <n v="276418493.85822004"/>
    <n v="4681296.8725100001"/>
    <n v="4825169.1077200007"/>
    <n v="696171.22916999983"/>
    <n v="802925.30443000002"/>
    <n v="209794.02095999999"/>
    <n v="80888.504180000004"/>
    <n v="1.4493425515998413"/>
    <n v="1.2308697733510903"/>
    <n v="8456.4794800000091"/>
    <n v="14.238523419960192"/>
    <n v="32.340305614780192"/>
    <n v="73.423966312736923"/>
    <n v="1.6306214762750151"/>
    <n v="1.6522421958938303"/>
    <n v="2.2621337386507283E-2"/>
    <n v="2.3523936487622361E-2"/>
    <n v="2.0751410185774567E-2"/>
    <n v="2.1486097847875179E-2"/>
    <m/>
    <m/>
    <m/>
    <n v="0"/>
    <m/>
    <n v="0"/>
    <m/>
    <n v="0"/>
    <m/>
    <n v="51.670820583745055"/>
    <n v="77.924665943796413"/>
    <n v="58.692889912187965"/>
    <n v="7.5944461067478919"/>
    <n v="100.41282566720029"/>
    <n v="12.759882932517286"/>
    <n v="67.749768276141282"/>
    <n v="38.118598019314007"/>
    <s v="Resto"/>
    <n v="2025"/>
    <n v="1"/>
    <d v="2026-05-08T00:00:00"/>
    <n v="1.0458677359317625"/>
    <s v="64 Miscelaneos"/>
    <n v="14.238523419960192"/>
    <n v="9.2284612051687436"/>
    <n v="51.670820583745055"/>
    <n v="45.019121799968012"/>
    <n v="1.2614337527949466E-3"/>
    <n v="2.1005938318779388E-4"/>
    <m/>
    <m/>
    <m/>
    <m/>
    <n v="1.1346935578184446E-3"/>
    <n v="1.5150403989493645E-4"/>
    <x v="53"/>
    <x v="17"/>
  </r>
  <r>
    <n v="2026"/>
    <n v="3"/>
    <n v="16"/>
    <x v="50"/>
    <s v="Tecnicos"/>
    <n v="14"/>
    <s v="8527a891e224136950ff32ca212b45bc93f69fbb801c3b1ebedac52775f99e61"/>
    <s v="776dae374cac039d62ec9a353119108ad2c4887d941bedca3f0ebe3c3de89ab1"/>
    <x v="17"/>
    <n v="54513.201179999996"/>
    <n v="27224.965969999997"/>
    <n v="106928.35445000001"/>
    <n v="108697.71143"/>
    <n v="4790.4891699999998"/>
    <n v="8890.7419600000012"/>
    <n v="6552.5327200000002"/>
    <n v="22652.260369999996"/>
    <n v="35255452.915749952"/>
    <n v="34225193.414999902"/>
    <n v="145.54400000000001"/>
    <n v="139.161"/>
    <n v="0"/>
    <n v="0"/>
    <n v="1311.15239"/>
    <n v="4797.5510300000005"/>
    <n v="595.83792000000005"/>
    <n v="-787.14889000000005"/>
    <n v="0"/>
    <n v="0"/>
    <n v="0"/>
    <n v="0"/>
    <n v="0"/>
    <n v="0"/>
    <s v="Tecnicos"/>
    <s v="Daños Sin Autos"/>
    <s v="Diversos"/>
    <x v="54"/>
    <x v="1"/>
    <n v="1278618.8197300001"/>
    <n v="1168356.06944"/>
    <n v="299929338.30901009"/>
    <n v="286204877.29896003"/>
    <n v="288421232.45699012"/>
    <n v="276418493.85822004"/>
    <n v="4989163.0397400009"/>
    <n v="4818507.2636000002"/>
    <n v="1075353.7391499998"/>
    <n v="1341929.3995900003"/>
    <n v="67637.551470000006"/>
    <n v="40487.359899999996"/>
    <n v="1.0926321859155124"/>
    <n v="0.56500829988704215"/>
    <n v="27288.235209999999"/>
    <n v="100.23239419314507"/>
    <n v="80.596059430357727"/>
    <n v="67.243124859815822"/>
    <n v="4.2634442993347532"/>
    <n v="2.3301942517445973"/>
    <n v="1.8175348062761481E-2"/>
    <n v="1.8900550668761566E-2"/>
    <n v="9.5124046197024477E-3"/>
    <n v="9.8491839637778241E-3"/>
    <m/>
    <m/>
    <m/>
    <n v="0"/>
    <m/>
    <n v="0"/>
    <m/>
    <n v="0"/>
    <m/>
    <n v="-46.118229597116787"/>
    <n v="8.7877597835101131"/>
    <n v="32.656576944107016"/>
    <n v="0.44548030992913862"/>
    <n v="-72.670381580078796"/>
    <n v="-175.69570732672952"/>
    <n v="220.0518540343991"/>
    <n v="-609.48457032061617"/>
    <s v="Resto"/>
    <n v="2025"/>
    <n v="1"/>
    <d v="2026-05-08T00:00:00"/>
    <n v="1.0458677359317625"/>
    <s v="65 Tecnicos"/>
    <n v="100.23239419314507"/>
    <n v="91.450971584622252"/>
    <n v="-46.11822959711678"/>
    <n v="-48.481276788904857"/>
    <n v="3.0329593185351208E-4"/>
    <n v="1.1938450936985106E-4"/>
    <m/>
    <m/>
    <m/>
    <m/>
    <n v="3.0768431521981782E-4"/>
    <n v="3.1923437894124572E-5"/>
    <x v="54"/>
    <x v="17"/>
  </r>
  <r>
    <n v="2026"/>
    <n v="3"/>
    <n v="77"/>
    <x v="43"/>
    <s v="Total General"/>
    <n v="49"/>
    <s v="0e17daca5f3e175f448bacace3bc0da47d0655a74c8dd0dc497a3afbdad95f1f"/>
    <s v="776dae374cac039d62ec9a353119108ad2c4887d941bedca3f0ebe3c3de89ab1"/>
    <x v="18"/>
    <n v="4733249.5142000001"/>
    <n v="3770209.43444"/>
    <n v="18931368.715609998"/>
    <n v="18078299.333489995"/>
    <n v="1363879.24572"/>
    <n v="1093376.9038200001"/>
    <n v="5374493.6944200005"/>
    <n v="3854679.6199100004"/>
    <n v="35255452.915749952"/>
    <n v="34225193.414999902"/>
    <n v="145.54400000000001"/>
    <n v="139.161"/>
    <n v="0"/>
    <n v="0"/>
    <n v="1363102.9864100001"/>
    <n v="1076612.7460099999"/>
    <n v="1634912.20701"/>
    <n v="1196590.9727400001"/>
    <n v="2988347.3874000004"/>
    <n v="2550960.6306900005"/>
    <n v="1575772.46318"/>
    <n v="1051748.0403100001"/>
    <n v="0"/>
    <n v="0"/>
    <s v="Total General"/>
    <s v="Totales"/>
    <s v="Total General"/>
    <x v="0"/>
    <x v="1"/>
    <n v="4733249.5142000001"/>
    <n v="3770209.43444"/>
    <n v="299929338.30901009"/>
    <n v="286204877.29896003"/>
    <n v="288421232.45699012"/>
    <n v="276418493.85822004"/>
    <n v="299929338.30901009"/>
    <n v="286204877.29896003"/>
    <n v="142306587.69164005"/>
    <n v="131621014.33455998"/>
    <n v="4733249.5142000001"/>
    <n v="3770209.43444"/>
    <n v="1.5781215471903736"/>
    <n v="1.3173113854736185"/>
    <n v="963040.07976000011"/>
    <n v="25.543410691269553"/>
    <n v="100"/>
    <n v="100"/>
    <n v="100"/>
    <n v="100"/>
    <n v="1.5781215471903736"/>
    <n v="1.6410891368428746"/>
    <n v="1.3173113854736185"/>
    <n v="1.363949778401516"/>
    <n v="0.99635047516464581"/>
    <n v="0.52538123548171167"/>
    <m/>
    <n v="437386.75670999987"/>
    <n v="17.145962640422741"/>
    <n v="524024.42286999989"/>
    <n v="49.824140648319634"/>
    <n v="0"/>
    <m/>
    <n v="24.740081938344293"/>
    <n v="28.814860522951303"/>
    <n v="29.00042883114801"/>
    <n v="0.95840907145869436"/>
    <n v="26.610333331251425"/>
    <n v="36.630832444466385"/>
    <n v="83.374690124976397"/>
    <n v="89.973330113357832"/>
    <s v="Resto"/>
    <n v="2025"/>
    <n v="1"/>
    <d v="2026-05-08T00:00:00"/>
    <n v="1.0458677359317625"/>
    <s v="10 Total General"/>
    <n v="25.543410691269553"/>
    <n v="20.037559605396034"/>
    <n v="24.740081938344289"/>
    <n v="19.269461761542413"/>
    <n v="5.369770390086985E-2"/>
    <n v="2.4904676177065388E-4"/>
    <n v="45046503.709710002"/>
    <n v="31104685.383450001"/>
    <n v="0.12777173453808052"/>
    <n v="8.8046231115895449E-2"/>
    <n v="5.1173194702869913E-2"/>
    <n v="1.7353092862984243E-4"/>
    <x v="0"/>
    <x v="18"/>
  </r>
  <r>
    <n v="2026"/>
    <n v="3"/>
    <n v="92"/>
    <x v="12"/>
    <s v="Total General Sin Pensiones"/>
    <n v="219"/>
    <s v="314f04b30f62e0056bd059354a5536fb2e302107eed143b5fa2aa0bbba07f608"/>
    <s v="776dae374cac039d62ec9a353119108ad2c4887d941bedca3f0ebe3c3de89ab1"/>
    <x v="18"/>
    <n v="4357581.6381999999"/>
    <n v="3291398.6175000002"/>
    <n v="12944438.10629"/>
    <n v="10906240.002239998"/>
    <n v="1417599.4292700002"/>
    <n v="1756858.6939299998"/>
    <n v="7145468.2637299998"/>
    <n v="6369991.0022100005"/>
    <n v="35255452.915749952"/>
    <n v="34225193.414999902"/>
    <n v="145.54400000000001"/>
    <n v="139.161"/>
    <n v="0"/>
    <n v="0"/>
    <n v="334320.69675999996"/>
    <n v="465442.18481000001"/>
    <n v="953239.13755999994"/>
    <n v="909209.92579999997"/>
    <n v="0"/>
    <n v="0"/>
    <n v="0"/>
    <n v="0"/>
    <n v="0"/>
    <n v="0"/>
    <s v="Total General Sin Pensiones"/>
    <s v="Totales"/>
    <s v="Total General Sin Pensiones"/>
    <x v="1"/>
    <x v="1"/>
    <n v="4357581.6381999999"/>
    <n v="3291398.6175000002"/>
    <n v="299929338.30901009"/>
    <n v="286204877.29896003"/>
    <n v="288421232.45699012"/>
    <n v="276418493.85822004"/>
    <n v="288421232.45699012"/>
    <n v="276418493.85822004"/>
    <n v="133101313.88157998"/>
    <n v="123282522.02188997"/>
    <n v="4357581.6381999999"/>
    <n v="3291398.6175000002"/>
    <n v="1.5108394070293734"/>
    <n v="1.1907302480232083"/>
    <n v="1066183.0206999998"/>
    <n v="32.393008097871309"/>
    <n v="100"/>
    <n v="100"/>
    <n v="100"/>
    <n v="100"/>
    <n v="1.4528694201000394"/>
    <n v="1.5108394070293734"/>
    <n v="1.1500148594819073"/>
    <n v="1.1907302480232083"/>
    <m/>
    <m/>
    <m/>
    <n v="0"/>
    <m/>
    <n v="0"/>
    <m/>
    <n v="0"/>
    <m/>
    <n v="-19.310560708846459"/>
    <n v="32.53179279173694"/>
    <n v="53.377269000144125"/>
    <n v="1.0650529194108753"/>
    <n v="-28.171380319453789"/>
    <n v="4.8425793109615922"/>
    <n v="35.072069912672546"/>
    <n v="51.191938363460402"/>
    <s v="Resto"/>
    <n v="2025"/>
    <n v="1"/>
    <d v="2026-05-08T00:00:00"/>
    <n v="1.0458677359317625"/>
    <s v="11 Total General Sin Pensiones"/>
    <n v="32.393008097871309"/>
    <n v="26.58676001695618"/>
    <n v="-19.310560708846459"/>
    <n v="-22.849289141454012"/>
    <n v="3.6716130515252084E-2"/>
    <n v="2.2826357138328686E-4"/>
    <m/>
    <m/>
    <m/>
    <m/>
    <n v="3.0871661809303272E-2"/>
    <n v="1.4178385235574112E-4"/>
    <x v="1"/>
    <x v="18"/>
  </r>
  <r>
    <n v="2026"/>
    <n v="3"/>
    <n v="60"/>
    <x v="61"/>
    <s v="Vida Total"/>
    <n v="210"/>
    <s v="d29d53701d3c859e29e1b90028eec1ca8e2f29439198b6e036c60951fb458aa1"/>
    <s v="776dae374cac039d62ec9a353119108ad2c4887d941bedca3f0ebe3c3de89ab1"/>
    <x v="18"/>
    <n v="1217825.6247"/>
    <n v="1125496.297"/>
    <n v="5706845.2747499999"/>
    <n v="5149143.2055200003"/>
    <n v="884771.63449000008"/>
    <n v="580239.55530000001"/>
    <n v="3523297.2224500002"/>
    <n v="3068962.7066699998"/>
    <n v="35255452.915749952"/>
    <n v="34225193.414999902"/>
    <n v="145.54400000000001"/>
    <n v="139.161"/>
    <n v="886.81200000000001"/>
    <n v="-11302.03068"/>
    <n v="777431.75157000008"/>
    <n v="487135.92251"/>
    <n v="1018695.43938"/>
    <n v="650269.92640999996"/>
    <n v="509122.85629000003"/>
    <n v="1033133.06762"/>
    <n v="646233.11060999997"/>
    <n v="19526.173909999998"/>
    <n v="62469.657800000001"/>
    <n v="72837.055469999992"/>
    <s v="Vida Total"/>
    <s v="Totales"/>
    <s v="Vida Total"/>
    <x v="2"/>
    <x v="1"/>
    <n v="1217825.6247"/>
    <n v="1125496.297"/>
    <n v="299929338.30901009"/>
    <n v="286204877.29896003"/>
    <n v="288421232.45699012"/>
    <n v="276418493.85822004"/>
    <n v="121198789.86534001"/>
    <n v="116547964.87996998"/>
    <n v="53724409.366050005"/>
    <n v="55147073.013400003"/>
    <n v="1217825.6247"/>
    <n v="1125496.297"/>
    <n v="1.004816653741416"/>
    <n v="0.96569365081502911"/>
    <n v="92329.327700000023"/>
    <n v="8.2034323832164588"/>
    <n v="100"/>
    <n v="100"/>
    <n v="100"/>
    <n v="100"/>
    <n v="0.4060375125574755"/>
    <n v="0.42223854822533019"/>
    <n v="0.39324846858718776"/>
    <n v="0.40717112711614983"/>
    <n v="0.42007255753598671"/>
    <n v="0.53320095962014824"/>
    <n v="5.154313658528107E-2"/>
    <n v="-524010.21132999996"/>
    <n v="-50.720495525048648"/>
    <n v="626706.93669999996"/>
    <n v="3209.5736706464686"/>
    <n v="-10367.397669999991"/>
    <n v="-14.233685866488788"/>
    <n v="52.483853678770402"/>
    <n v="72.651750508859209"/>
    <n v="51.55410611715233"/>
    <n v="1.6468708449852456"/>
    <n v="59.592367478101728"/>
    <n v="56.657319984640523"/>
    <n v="76.316406407312655"/>
    <n v="74.91287890236174"/>
    <s v="Resto"/>
    <n v="2025"/>
    <n v="1"/>
    <d v="2026-05-08T00:00:00"/>
    <n v="1.0458677359317625"/>
    <s v="12 Vida Total"/>
    <n v="8.2034323832164588"/>
    <n v="3.4580460471114236"/>
    <n v="52.483853678770402"/>
    <n v="45.796498390805304"/>
    <n v="1.6187127955461709E-2"/>
    <n v="1.0096565076360969E-4"/>
    <m/>
    <m/>
    <m/>
    <m/>
    <n v="1.4575381397790289E-2"/>
    <n v="9.3256422722445931E-5"/>
    <x v="2"/>
    <x v="18"/>
  </r>
  <r>
    <n v="2026"/>
    <n v="3"/>
    <n v="60"/>
    <x v="61"/>
    <s v="Vida Individual"/>
    <n v="210"/>
    <s v="d29d53701d3c859e29e1b90028eec1ca8e2f29439198b6e036c60951fb458aa1"/>
    <s v="776dae374cac039d62ec9a353119108ad2c4887d941bedca3f0ebe3c3de89ab1"/>
    <x v="18"/>
    <n v="282996.00838000001"/>
    <n v="272037.81491000002"/>
    <n v="1137333.80847"/>
    <n v="1033478.2687499999"/>
    <n v="117407.4103"/>
    <n v="119991.56508"/>
    <n v="459835.55105000001"/>
    <n v="667432.83208999981"/>
    <n v="35255452.915749952"/>
    <n v="34225193.414999902"/>
    <n v="145.54400000000001"/>
    <n v="139.161"/>
    <n v="0"/>
    <n v="0"/>
    <n v="111306.06593000001"/>
    <n v="110738.39148000001"/>
    <n v="210631.58843999999"/>
    <n v="212714.57046000002"/>
    <n v="49453.80919"/>
    <n v="45072.011510000004"/>
    <n v="176435.25685000001"/>
    <n v="154128.74792999998"/>
    <n v="57106.942340000001"/>
    <n v="72837.055469999992"/>
    <s v="Vida Individual"/>
    <s v="Vida"/>
    <s v="Vida"/>
    <x v="3"/>
    <x v="1"/>
    <n v="1217825.6247"/>
    <n v="1125496.297"/>
    <n v="299929338.30901009"/>
    <n v="286204877.29896003"/>
    <n v="288421232.45699012"/>
    <n v="276418493.85822004"/>
    <n v="85473069.007720008"/>
    <n v="77996017.203430012"/>
    <n v="38897096.515840001"/>
    <n v="40640024.39702002"/>
    <n v="1217825.6247"/>
    <n v="1125496.297"/>
    <n v="0.33109377218506048"/>
    <n v="0.34878423881628234"/>
    <n v="10958.193469999998"/>
    <n v="4.0281875788575006"/>
    <n v="23.237810294040532"/>
    <n v="24.170476227697442"/>
    <n v="23.237810294040532"/>
    <n v="24.170476227697442"/>
    <n v="9.4354226890747156E-2"/>
    <n v="9.8118992824913071E-2"/>
    <n v="9.5050027615650456E-2"/>
    <n v="9.8415200485656745E-2"/>
    <n v="5.7858937047800735E-2"/>
    <n v="0.20642204485960858"/>
    <n v="6.6812790277651135E-2"/>
    <n v="4381.797679999996"/>
    <n v="9.7217708577923556"/>
    <n v="22306.508920000022"/>
    <n v="14.472646550097767"/>
    <n v="-15730.113129999991"/>
    <n v="-21.596305655819492"/>
    <n v="-2.1536136963269947"/>
    <n v="41.487302584970827"/>
    <n v="44.108413795228273"/>
    <n v="0.30184106480078371"/>
    <n v="0.5126265989717993"/>
    <n v="-0.97923805383689499"/>
    <n v="52.843956955538218"/>
    <n v="52.059617373894859"/>
    <s v="Resto"/>
    <n v="2025"/>
    <n v="1"/>
    <d v="2026-05-08T00:00:00"/>
    <n v="1.0458677359317625"/>
    <s v="13 Vida Individual"/>
    <n v="4.0281875788575006"/>
    <n v="-0.53408858035102658"/>
    <n v="-2.1536136963269925"/>
    <n v="-6.4447798301170813"/>
    <n v="3.2259798539190226E-3"/>
    <n v="1.0962308597973274E-5"/>
    <m/>
    <m/>
    <m/>
    <m/>
    <n v="2.9254070691238521E-3"/>
    <n v="1.2165044524665348E-5"/>
    <x v="3"/>
    <x v="18"/>
  </r>
  <r>
    <n v="2026"/>
    <n v="3"/>
    <n v="98"/>
    <x v="58"/>
    <s v="Vida Gpo y Col"/>
    <n v="205"/>
    <s v="f8809aff4d69bece79dabe35be0c708b890d7eafb841f121330667b77d2e2590"/>
    <s v="776dae374cac039d62ec9a353119108ad2c4887d941bedca3f0ebe3c3de89ab1"/>
    <x v="18"/>
    <n v="584264.94961999997"/>
    <n v="665763.50078999996"/>
    <n v="2882673.6561600002"/>
    <n v="2997229.4822500004"/>
    <n v="106651.61185999999"/>
    <n v="146925.87852999999"/>
    <n v="449573.63517999998"/>
    <n v="717688.8959499998"/>
    <n v="35255452.915749952"/>
    <n v="34225193.414999902"/>
    <n v="145.54400000000001"/>
    <n v="139.161"/>
    <n v="0"/>
    <n v="0"/>
    <n v="108442.19682"/>
    <n v="140280.57288999998"/>
    <n v="618545.54576000001"/>
    <n v="659602.87813999993"/>
    <n v="582068.00557000004"/>
    <n v="663620.84323999996"/>
    <n v="2196.9440499999996"/>
    <n v="2142.6575499999999"/>
    <n v="0"/>
    <n v="0"/>
    <s v="Vida Gpo y Col"/>
    <s v="Vida"/>
    <s v="Vida"/>
    <x v="4"/>
    <x v="1"/>
    <n v="675143.29685000004"/>
    <n v="977558.00120000006"/>
    <n v="299929338.30901009"/>
    <n v="286204877.29896003"/>
    <n v="288421232.45699012"/>
    <n v="276418493.85822004"/>
    <n v="35725720.857619993"/>
    <n v="38551947.676540002"/>
    <n v="14827312.85021"/>
    <n v="14507048.616379999"/>
    <n v="606246.46977999993"/>
    <n v="698798.24972000008"/>
    <n v="1.6354182241654649"/>
    <n v="1.7269257220826137"/>
    <n v="-81498.551169999992"/>
    <n v="-12.241366652466413"/>
    <n v="96.374161128232743"/>
    <n v="95.272634277026782"/>
    <n v="86.539398724091754"/>
    <n v="68.104756952809225"/>
    <n v="0.19480086640208755"/>
    <n v="0.20257348761836616"/>
    <n v="0.23261780409652688"/>
    <n v="0.2408534579207576"/>
    <n v="1.6292687497888507"/>
    <n v="6.1494743766140406E-3"/>
    <m/>
    <n v="-81552.837669999921"/>
    <n v="-12.289071161754661"/>
    <n v="54.286499999999705"/>
    <n v="2.5336059885071149"/>
    <n v="0"/>
    <m/>
    <n v="-27.411281846973345"/>
    <n v="18.253980823146264"/>
    <n v="22.068779432284384"/>
    <n v="0.71929157317598158"/>
    <n v="-22.696211894547812"/>
    <n v="-6.224553248733022"/>
    <n v="17.531804660683196"/>
    <n v="21.267428863496498"/>
    <s v="Resto"/>
    <n v="2025"/>
    <n v="1"/>
    <d v="2026-05-08T00:00:00"/>
    <n v="1.0458677359317625"/>
    <s v="14 Vida Gpo y Col"/>
    <n v="-12.241366652466413"/>
    <n v="-16.090122744488802"/>
    <n v="-27.411281846973345"/>
    <n v="-30.594743810165031"/>
    <n v="8.1765327566454271E-3"/>
    <n v="2.6745927679325227E-4"/>
    <m/>
    <m/>
    <m/>
    <m/>
    <n v="8.4840838750926822E-3"/>
    <n v="2.9822724495905573E-4"/>
    <x v="4"/>
    <x v="18"/>
  </r>
  <r>
    <n v="2026"/>
    <n v="3"/>
    <n v="707"/>
    <x v="26"/>
    <s v="Accidentes y Enfermedades Total"/>
    <n v="9"/>
    <s v="19581e27de7ced00ff1ce50b2047e7a567c76b1cbaebabe5ef03f7c3017bb5b7"/>
    <s v="776dae374cac039d62ec9a353119108ad2c4887d941bedca3f0ebe3c3de89ab1"/>
    <x v="18"/>
    <n v="281210.36296"/>
    <n v="338850.30685000005"/>
    <n v="622204.03289999999"/>
    <n v="1348385.29694"/>
    <n v="127081.94961000001"/>
    <n v="254973.88636999999"/>
    <n v="676954.8965700001"/>
    <n v="970536.38937000011"/>
    <n v="35255452.915749952"/>
    <n v="34225193.414999902"/>
    <n v="145.54400000000001"/>
    <n v="139.161"/>
    <n v="0"/>
    <n v="0"/>
    <n v="16461.033449999999"/>
    <n v="139371.07297000001"/>
    <n v="-6785.1529400000009"/>
    <n v="150817.86750999998"/>
    <n v="0"/>
    <n v="0"/>
    <n v="0"/>
    <n v="0"/>
    <n v="0"/>
    <n v="0"/>
    <s v="Accidentes y Enfermedades Total"/>
    <s v="Totales"/>
    <s v="Accidentes y Enfermedades Total"/>
    <x v="18"/>
    <x v="1"/>
    <n v="281210.36296"/>
    <n v="338850.30685000005"/>
    <n v="299929338.30901009"/>
    <n v="286204877.29896003"/>
    <n v="288421232.45699012"/>
    <n v="276418493.85822004"/>
    <n v="62046993.437230021"/>
    <n v="55650266.202029996"/>
    <n v="35517726.305569991"/>
    <n v="30168381.219329994"/>
    <n v="281210.36296"/>
    <n v="338850.30685000005"/>
    <n v="0.45322157832592985"/>
    <n v="0.60889251745868478"/>
    <n v="-57639.943890000053"/>
    <n v="-17.010444649092705"/>
    <n v="100"/>
    <n v="100"/>
    <n v="100"/>
    <n v="100"/>
    <n v="9.3758871521356674E-2"/>
    <n v="9.7499882572596175E-2"/>
    <n v="0.11839431600463202"/>
    <n v="0.12258597538839149"/>
    <m/>
    <m/>
    <m/>
    <n v="0"/>
    <m/>
    <n v="0"/>
    <m/>
    <n v="0"/>
    <m/>
    <n v="-50.158837275756277"/>
    <n v="45.191062047765449"/>
    <n v="75.246762719583458"/>
    <n v="0.35779866232617108"/>
    <n v="-88.189060255320499"/>
    <n v="-104.49890523717298"/>
    <n v="-242.60372014547394"/>
    <n v="92.410186717935801"/>
    <s v="Resto"/>
    <n v="2025"/>
    <n v="1"/>
    <d v="2026-05-08T00:00:00"/>
    <n v="1.0458677359317625"/>
    <s v="28 Accidentes y Enfermedades Total"/>
    <n v="-17.010444649092705"/>
    <n v="-20.650047324605552"/>
    <n v="-50.158837275756262"/>
    <n v="-52.344678957095567"/>
    <n v="1.7648448153166055E-3"/>
    <n v="2.0540979906024697E-5"/>
    <m/>
    <m/>
    <m/>
    <m/>
    <n v="3.8167961522228588E-3"/>
    <n v="3.7075009781717476E-5"/>
    <x v="18"/>
    <x v="18"/>
  </r>
  <r>
    <n v="2026"/>
    <n v="3"/>
    <n v="112"/>
    <x v="66"/>
    <s v="Accidentes Personales"/>
    <n v="231"/>
    <s v="138d9e809e386a7b800791d1f664f56d1c55f3d1ba411b950862729bc486c5ce"/>
    <s v="776dae374cac039d62ec9a353119108ad2c4887d941bedca3f0ebe3c3de89ab1"/>
    <x v="18"/>
    <n v="21436.835850000003"/>
    <n v="11154.29192"/>
    <n v="47556.088180000006"/>
    <n v="30418.686299999998"/>
    <n v="3435.4012699999998"/>
    <n v="1748.8310999999999"/>
    <n v="12955.80947"/>
    <n v="5132.376299999999"/>
    <n v="35255452.915749952"/>
    <n v="34225193.414999902"/>
    <n v="145.54400000000001"/>
    <n v="139.161"/>
    <n v="0"/>
    <n v="0"/>
    <n v="3435.4012699999998"/>
    <n v="1586.3311000000001"/>
    <n v="15277.174730000001"/>
    <n v="9171.0186599999997"/>
    <n v="0"/>
    <n v="0"/>
    <n v="0"/>
    <n v="0"/>
    <n v="0"/>
    <n v="0"/>
    <s v="Accidentes Personales"/>
    <s v="Accidentes y Enfermedades"/>
    <s v="Accidentes Personales"/>
    <x v="19"/>
    <x v="1"/>
    <n v="230608.27124"/>
    <n v="193321.77777000002"/>
    <n v="299929338.30901009"/>
    <n v="286204877.29896003"/>
    <n v="288421232.45699012"/>
    <n v="276418493.85822004"/>
    <n v="1868441.4574600002"/>
    <n v="1845344.210459999"/>
    <n v="356127.37222000014"/>
    <n v="376409.51678000001"/>
    <n v="230608.27124"/>
    <n v="193321.77777000002"/>
    <n v="1.1473110792104615"/>
    <n v="0.6044558980798227"/>
    <n v="10282.543930000003"/>
    <n v="92.184640708237836"/>
    <n v="9.2957792600986693"/>
    <n v="5.7698062001429307"/>
    <n v="9.2957792600986693"/>
    <n v="5.7698062001429307"/>
    <n v="7.1472954166004726E-3"/>
    <n v="7.4324749490128818E-3"/>
    <n v="3.8973102154190756E-3"/>
    <n v="4.0352914757292736E-3"/>
    <m/>
    <m/>
    <m/>
    <n v="0"/>
    <m/>
    <n v="0"/>
    <m/>
    <n v="0"/>
    <m/>
    <n v="96.439854597736741"/>
    <n v="16.025691916654758"/>
    <n v="15.678548782323782"/>
    <n v="0.96465521551591293"/>
    <n v="116.56268795335345"/>
    <n v="66.581001482773132"/>
    <n v="22.487150475891688"/>
    <n v="17.297218104231838"/>
    <s v="Resto"/>
    <n v="2025"/>
    <n v="1"/>
    <d v="2026-05-08T00:00:00"/>
    <n v="1.0458677359317625"/>
    <s v="29 Accidentes Personales"/>
    <n v="92.184640708237836"/>
    <n v="83.756161611602579"/>
    <n v="96.439854597736741"/>
    <n v="87.824758187734602"/>
    <n v="1.3489002195956725E-4"/>
    <n v="1.3163227124790737E-4"/>
    <m/>
    <m/>
    <m/>
    <m/>
    <n v="8.610441324819669E-5"/>
    <n v="3.6536693272348495E-5"/>
    <x v="19"/>
    <x v="18"/>
  </r>
  <r>
    <n v="2026"/>
    <n v="3"/>
    <n v="23"/>
    <x v="28"/>
    <s v="AP Individual"/>
    <n v="17"/>
    <s v="4523540f1504cd17100c4835e85b7eefd49911580f8efff0599a8f283be6b9e3"/>
    <s v="776dae374cac039d62ec9a353119108ad2c4887d941bedca3f0ebe3c3de89ab1"/>
    <x v="18"/>
    <n v="2195.5009"/>
    <n v="1533.9332199999999"/>
    <n v="9308.2426699999996"/>
    <n v="6307.3862600000002"/>
    <n v="-16.574819999999999"/>
    <n v="3555.1848599999994"/>
    <n v="855.04822000000013"/>
    <n v="5874.9447099999988"/>
    <n v="35255452.915749952"/>
    <n v="34225193.414999902"/>
    <n v="145.54400000000001"/>
    <n v="139.161"/>
    <n v="0"/>
    <n v="0"/>
    <n v="-39.917019999999994"/>
    <n v="610.97156000000007"/>
    <n v="497.47771999999998"/>
    <n v="377.95121999999998"/>
    <n v="0"/>
    <n v="0"/>
    <n v="0"/>
    <n v="0"/>
    <n v="0"/>
    <n v="0"/>
    <s v="AP Individual"/>
    <s v="Accidentes y Enfermedades"/>
    <s v="Accidentes Personales"/>
    <x v="20"/>
    <x v="1"/>
    <n v="6886205.7375499997"/>
    <n v="7196469.1106400006"/>
    <n v="299929338.30901009"/>
    <n v="286204877.29896003"/>
    <n v="288421232.45699012"/>
    <n v="276418493.85822004"/>
    <n v="934068.18382999999"/>
    <n v="999040.19241000025"/>
    <n v="84015.655269999988"/>
    <n v="109316.45723999999"/>
    <n v="2742367.8214400001"/>
    <n v="2375636.2455700003"/>
    <n v="0.23504717728396371"/>
    <n v="0.15354069152109573"/>
    <n v="661.56768000000011"/>
    <n v="43.128844944110426"/>
    <n v="8.0058585972145643E-2"/>
    <n v="6.4569364222339276E-2"/>
    <n v="3.1882592296481743E-2"/>
    <n v="2.1315080998987063E-2"/>
    <n v="7.3200604928419088E-4"/>
    <n v="7.6121334109041259E-4"/>
    <n v="5.3595635213361673E-4"/>
    <n v="5.5493147314042662E-4"/>
    <m/>
    <m/>
    <m/>
    <n v="0"/>
    <m/>
    <n v="0"/>
    <m/>
    <n v="0"/>
    <m/>
    <n v="-100.46621541924546"/>
    <n v="-0.75494480553389887"/>
    <n v="231.76920700628671"/>
    <n v="-1.9728251772522302E-2"/>
    <n v="-106.53336793614419"/>
    <n v="31.624848307143981"/>
    <n v="-8.0238809488794782"/>
    <n v="161.65354883627577"/>
    <s v="Resto"/>
    <n v="2025"/>
    <n v="1"/>
    <d v="2026-05-08T00:00:00"/>
    <n v="1.0458677359317625"/>
    <s v="30 AP Individual"/>
    <n v="43.128844944110426"/>
    <n v="36.851764354884772"/>
    <n v="-100.46621541924546"/>
    <n v="-100.44576900427099"/>
    <n v="2.6402277946177381E-5"/>
    <n v="5.5247175549159066E-6"/>
    <m/>
    <m/>
    <m/>
    <m/>
    <n v="1.785395291863863E-5"/>
    <n v="2.357474395277628E-6"/>
    <x v="20"/>
    <x v="18"/>
  </r>
  <r>
    <n v="2026"/>
    <n v="3"/>
    <n v="41"/>
    <x v="11"/>
    <s v="AP Gpo y Col"/>
    <n v="29"/>
    <s v="35135aaa6cc23891b40cb3f378c53a17a1127210ce60e125ccf03efcfdaec458"/>
    <s v="776dae374cac039d62ec9a353119108ad2c4887d941bedca3f0ebe3c3de89ab1"/>
    <x v="18"/>
    <n v="13876.35821"/>
    <n v="18308.1116"/>
    <n v="97451.019059999991"/>
    <n v="108945.97971999999"/>
    <n v="12490.500449999996"/>
    <n v="16029.510620000001"/>
    <n v="60882.508179999975"/>
    <n v="50827.073610000014"/>
    <n v="35255452.915749952"/>
    <n v="34225193.414999902"/>
    <n v="145.54400000000001"/>
    <n v="139.161"/>
    <n v="0"/>
    <n v="0"/>
    <n v="12422.1896"/>
    <n v="15973.297909999999"/>
    <n v="17488.520860000001"/>
    <n v="22963.76124"/>
    <n v="0"/>
    <n v="0"/>
    <n v="0"/>
    <n v="0"/>
    <n v="0"/>
    <n v="0"/>
    <s v="AP Gpo y Col"/>
    <s v="Accidentes y Enfermedades"/>
    <s v="Accidentes Personales"/>
    <x v="21"/>
    <x v="1"/>
    <n v="8810777.3005300015"/>
    <n v="7965231.1104300003"/>
    <n v="299929338.30901009"/>
    <n v="286204877.29896003"/>
    <n v="288421232.45699012"/>
    <n v="276418493.85822004"/>
    <n v="934373.2736299996"/>
    <n v="846304.01804999996"/>
    <n v="272111.73791999999"/>
    <n v="267093.05953999993"/>
    <n v="2344132.6434499999"/>
    <n v="1797171.7203599999"/>
    <n v="1.4850979369402284"/>
    <n v="2.1633019824464963"/>
    <n v="-4431.7533899999999"/>
    <n v="-24.206501942013503"/>
    <n v="0.59196130597700891"/>
    <n v="1.0187179885254714"/>
    <n v="0.1574930081272771"/>
    <n v="0.22985035018038094"/>
    <n v="4.6265424677140177E-3"/>
    <n v="4.8111430950456349E-3"/>
    <n v="6.3968552083324415E-3"/>
    <n v="6.6233309300174964E-3"/>
    <m/>
    <m/>
    <m/>
    <n v="0"/>
    <m/>
    <n v="0"/>
    <m/>
    <n v="0"/>
    <m/>
    <n v="-22.078092425257111"/>
    <n v="90.012813599743453"/>
    <n v="87.554145234727542"/>
    <n v="4.5902100899712615"/>
    <n v="-22.231528705019944"/>
    <n v="-23.84295988264682"/>
    <n v="71.030533110505729"/>
    <n v="69.558717942845149"/>
    <s v="Resto"/>
    <n v="2025"/>
    <n v="1"/>
    <d v="2026-05-08T00:00:00"/>
    <n v="1.0458677359317625"/>
    <s v="31 AP Gpo y Col"/>
    <n v="-24.206501942013503"/>
    <n v="-27.530513224540631"/>
    <n v="-22.078092425257115"/>
    <n v="-25.495447562188794"/>
    <n v="2.7641403244167348E-4"/>
    <n v="2.2055158823041225E-4"/>
    <m/>
    <m/>
    <m/>
    <m/>
    <n v="3.083870738869001E-4"/>
    <n v="4.6798754672569402E-4"/>
    <x v="21"/>
    <x v="18"/>
  </r>
  <r>
    <n v="2026"/>
    <n v="3"/>
    <n v="112"/>
    <x v="66"/>
    <s v="Gastos Medicos"/>
    <n v="231"/>
    <s v="138d9e809e386a7b800791d1f664f56d1c55f3d1ba411b950862729bc486c5ce"/>
    <s v="776dae374cac039d62ec9a353119108ad2c4887d941bedca3f0ebe3c3de89ab1"/>
    <x v="18"/>
    <n v="209171.43539"/>
    <n v="182167.48585"/>
    <n v="716856.95845000003"/>
    <n v="614472.26532000001"/>
    <n v="155066.41061000002"/>
    <n v="125239.25939000001"/>
    <n v="612008.2818"/>
    <n v="474476.54128000006"/>
    <n v="35255452.915749952"/>
    <n v="34225193.414999902"/>
    <n v="145.54400000000001"/>
    <n v="139.161"/>
    <n v="0"/>
    <n v="0"/>
    <n v="86860.371639999998"/>
    <n v="121377.36916"/>
    <n v="107143.41590000001"/>
    <n v="226923.83278"/>
    <n v="0"/>
    <n v="0"/>
    <n v="0"/>
    <n v="0"/>
    <n v="0"/>
    <n v="0"/>
    <s v="Gastos Medicos"/>
    <s v="Accidentes y Enfermedades"/>
    <s v="Gastos Medicos"/>
    <x v="22"/>
    <x v="1"/>
    <n v="230608.27124"/>
    <n v="193321.77777000002"/>
    <n v="299929338.30901009"/>
    <n v="286204877.29896003"/>
    <n v="288421232.45699012"/>
    <n v="276418493.85822004"/>
    <n v="58270019.802700005"/>
    <n v="52140391.075669996"/>
    <n v="34338123.082540013"/>
    <n v="28893520.681470007"/>
    <n v="230608.27124"/>
    <n v="193321.77777000002"/>
    <n v="0.35896921967462209"/>
    <n v="0.3493788253057501"/>
    <n v="27003.949540000001"/>
    <n v="14.823693379748093"/>
    <n v="90.704220739901331"/>
    <n v="94.230193799857062"/>
    <n v="90.704220739901331"/>
    <n v="94.230193799857062"/>
    <n v="6.9740238340570609E-2"/>
    <n v="7.2522897710449258E-2"/>
    <n v="6.3649329658248252E-2"/>
    <n v="6.5902785051508511E-2"/>
    <m/>
    <m/>
    <m/>
    <n v="0"/>
    <m/>
    <n v="0"/>
    <m/>
    <n v="0"/>
    <m/>
    <n v="23.816135104342241"/>
    <n v="74.133645600738362"/>
    <n v="68.749513013054525"/>
    <n v="0.45158674001272664"/>
    <n v="-28.437753890100879"/>
    <n v="-52.78441467015309"/>
    <n v="81.069257415751281"/>
    <n v="53.48815400878317"/>
    <s v="Resto"/>
    <n v="2025"/>
    <n v="1"/>
    <d v="2026-05-08T00:00:00"/>
    <n v="1.0458677359317625"/>
    <s v="32 Gastos Medicos"/>
    <n v="14.823693379748093"/>
    <n v="9.78796786139673"/>
    <n v="23.81613510434223"/>
    <n v="18.386035681686423"/>
    <n v="2.0333222215669021E-3"/>
    <n v="1.2885890067380708E-5"/>
    <m/>
    <m/>
    <m/>
    <m/>
    <n v="1.7393510469473773E-3"/>
    <n v="1.2206556357202585E-5"/>
    <x v="22"/>
    <x v="18"/>
  </r>
  <r>
    <n v="2026"/>
    <n v="3"/>
    <n v="13"/>
    <x v="7"/>
    <s v="GMM. Individual"/>
    <n v="13"/>
    <s v="3fdba35f04dc8c462986c992bcf875546257113072a909c162f7e470e581e278"/>
    <s v="776dae374cac039d62ec9a353119108ad2c4887d941bedca3f0ebe3c3de89ab1"/>
    <x v="18"/>
    <n v="100450.77354000001"/>
    <n v="89511.27062000001"/>
    <n v="318332.88060999999"/>
    <n v="285816.23088000005"/>
    <n v="57585.631790000007"/>
    <n v="54234.232280000004"/>
    <n v="220065.46257000009"/>
    <n v="190551.02319000012"/>
    <n v="35255452.915749952"/>
    <n v="34225193.414999902"/>
    <n v="145.54400000000001"/>
    <n v="139.161"/>
    <n v="0"/>
    <n v="0"/>
    <n v="27502.270329999999"/>
    <n v="30849.440469999998"/>
    <n v="52703.929560000004"/>
    <n v="46119.823349999999"/>
    <n v="0"/>
    <n v="0"/>
    <n v="0"/>
    <n v="0"/>
    <n v="0"/>
    <n v="0"/>
    <s v="GMM. Individual"/>
    <s v="Accidentes y Enfermedades"/>
    <s v="Gastos Medicos"/>
    <x v="23"/>
    <x v="1"/>
    <n v="2081369.17392"/>
    <n v="380253.94800999999"/>
    <n v="299929338.30901009"/>
    <n v="286204877.29896003"/>
    <n v="288421232.45699012"/>
    <n v="276418493.85822004"/>
    <n v="24720621.761749998"/>
    <n v="21907998.164389998"/>
    <n v="16007111.755169999"/>
    <n v="14079798.808590002"/>
    <n v="708458.35146000003"/>
    <n v="209658.65693"/>
    <n v="0.40634404145702607"/>
    <n v="0.4085780450972224"/>
    <n v="10939.502919999999"/>
    <n v="12.221369269174165"/>
    <n v="14.178783175184506"/>
    <n v="42.69381094522879"/>
    <n v="4.8261872424493282"/>
    <n v="23.5398662100534"/>
    <n v="3.3491479728637932E-2"/>
    <n v="3.4827801228184338E-2"/>
    <n v="3.1275242918554297E-2"/>
    <n v="3.2382518756473626E-2"/>
    <m/>
    <m/>
    <m/>
    <n v="0"/>
    <m/>
    <n v="0"/>
    <m/>
    <n v="0"/>
    <m/>
    <n v="6.179491013530769"/>
    <n v="57.32721586964098"/>
    <n v="60.58927764553723"/>
    <n v="0.35975029518614388"/>
    <n v="-10.850018959841446"/>
    <n v="14.276087226166712"/>
    <n v="52.18258023567379"/>
    <n v="66.889762859423442"/>
    <s v="Resto"/>
    <n v="2025"/>
    <n v="1"/>
    <d v="2026-05-08T00:00:00"/>
    <n v="1.0458677359317625"/>
    <s v="33 GMM. Individual"/>
    <n v="12.221369269174165"/>
    <n v="7.2997716763833962"/>
    <n v="6.1794910135307672"/>
    <n v="1.5228669607400795"/>
    <n v="9.0293232474057531E-4"/>
    <n v="1.6511548002762931E-5"/>
    <m/>
    <m/>
    <m/>
    <m/>
    <n v="8.0904344829426517E-4"/>
    <n v="1.6693601893546787E-5"/>
    <x v="23"/>
    <x v="18"/>
  </r>
  <r>
    <n v="2026"/>
    <n v="3"/>
    <n v="704"/>
    <x v="54"/>
    <s v="GMM. Gpo y Col"/>
    <n v="51"/>
    <s v="031b4af5197ec30a926f48cf40e11a7dbc470048a21e4003b7a3c07c5dab1baa"/>
    <s v="776dae374cac039d62ec9a353119108ad2c4887d941bedca3f0ebe3c3de89ab1"/>
    <x v="18"/>
    <n v="104554.72924"/>
    <n v="16356.830449999999"/>
    <n v="1874120.2738899998"/>
    <n v="1505588.5852999999"/>
    <n v="557514.5229199999"/>
    <n v="308266.24254999997"/>
    <n v="1967035.2939200001"/>
    <n v="1319194.5158799998"/>
    <n v="35255452.915749952"/>
    <n v="34225193.414999902"/>
    <n v="145.54400000000001"/>
    <n v="139.161"/>
    <n v="0"/>
    <n v="0"/>
    <n v="525728.18538000004"/>
    <n v="281999.72999000002"/>
    <n v="596949.58544000005"/>
    <n v="428685.91664999997"/>
    <n v="0"/>
    <n v="0"/>
    <n v="0"/>
    <n v="0"/>
    <n v="0"/>
    <n v="0"/>
    <s v="GMM. Gpo y Col"/>
    <s v="Accidentes y Enfermedades"/>
    <s v="Gastos Medicos"/>
    <x v="24"/>
    <x v="1"/>
    <n v="210933.84811000002"/>
    <n v="112639.99425"/>
    <n v="299929338.30901009"/>
    <n v="286204877.29896003"/>
    <n v="288421232.45699012"/>
    <n v="276418493.85822004"/>
    <n v="33549398.04095"/>
    <n v="30232392.911280002"/>
    <n v="18331408.022360004"/>
    <n v="14814107.762880005"/>
    <n v="210933.84811000002"/>
    <n v="112639.99425"/>
    <n v="0.31164412879295694"/>
    <n v="5.4103657947291044E-2"/>
    <n v="88197.898790000007"/>
    <n v="539.21142644111717"/>
    <n v="49.567544600748803"/>
    <n v="14.521334592486451"/>
    <n v="49.567544600748803"/>
    <n v="14.521334592486451"/>
    <n v="3.4859787251715846E-2"/>
    <n v="3.6250704689569403E-2"/>
    <n v="5.7150774663124286E-3"/>
    <n v="5.9174153732238005E-3"/>
    <m/>
    <m/>
    <m/>
    <n v="0"/>
    <m/>
    <n v="0"/>
    <m/>
    <n v="0"/>
    <m/>
    <n v="80.854873471775775"/>
    <n v="533.22745606299065"/>
    <n v="1884.6331108726506"/>
    <n v="3.0413076957316281"/>
    <n v="86.428613034006389"/>
    <n v="39.251037240716904"/>
    <n v="88.069109720965116"/>
    <n v="65.782363972604756"/>
    <s v="Resto"/>
    <n v="2025"/>
    <n v="1"/>
    <d v="2026-05-08T00:00:00"/>
    <n v="1.0458677359317625"/>
    <s v="34 GMM. Gpo y Col"/>
    <n v="539.21142644111717"/>
    <n v="511.17807202613852"/>
    <n v="80.85487347177579"/>
    <n v="72.923274385792553"/>
    <n v="5.3158309393119699E-3"/>
    <n v="9.7122063011121131E-6"/>
    <m/>
    <m/>
    <m/>
    <m/>
    <n v="4.2617823942791063E-3"/>
    <n v="2.9272058032774699E-7"/>
    <x v="24"/>
    <x v="18"/>
  </r>
  <r>
    <n v="2026"/>
    <n v="3"/>
    <n v="76"/>
    <x v="15"/>
    <s v="Daños"/>
    <n v="48"/>
    <s v="98010bd9270f9b100b6214a21754fd33bdc8d41b2bc9f9dd16ff54d3c34ffd71"/>
    <s v="776dae374cac039d62ec9a353119108ad2c4887d941bedca3f0ebe3c3de89ab1"/>
    <x v="18"/>
    <n v="1197482.4843299999"/>
    <n v="1270133.73486"/>
    <n v="2630445.1152300006"/>
    <n v="2604890.48643"/>
    <n v="33291.981889999995"/>
    <n v="495858.72625000001"/>
    <n v="1495792.7194400001"/>
    <n v="1887019.92466"/>
    <n v="35255452.915749952"/>
    <n v="34225193.414999902"/>
    <n v="145.54400000000001"/>
    <n v="139.161"/>
    <n v="0"/>
    <n v="0"/>
    <n v="3031.6470399999998"/>
    <n v="7105.4427300000007"/>
    <n v="-27666.909420000004"/>
    <n v="-29304.187239999999"/>
    <n v="0"/>
    <n v="0"/>
    <n v="0"/>
    <n v="0"/>
    <n v="0"/>
    <n v="0"/>
    <s v="Daños"/>
    <s v="Totales"/>
    <s v="Daños Total"/>
    <x v="28"/>
    <x v="1"/>
    <n v="1197482.4843299999"/>
    <n v="1270133.73486"/>
    <n v="299929338.30901009"/>
    <n v="286204877.29896003"/>
    <n v="288421232.45699012"/>
    <n v="276418493.85822004"/>
    <n v="105175449.15441999"/>
    <n v="104220262.77622002"/>
    <n v="43859178.209959999"/>
    <n v="37967067.789159983"/>
    <n v="1197482.4843299999"/>
    <n v="1270133.73486"/>
    <n v="1.1385570434520704"/>
    <n v="1.2187013360225445"/>
    <n v="-72651.250530000078"/>
    <n v="-5.7199685777976743"/>
    <n v="100"/>
    <n v="100"/>
    <n v="100"/>
    <n v="100"/>
    <n v="0.39925486819040762"/>
    <n v="0.41518527402748356"/>
    <n v="0.44378479739646814"/>
    <n v="0.45949665564398673"/>
    <m/>
    <m/>
    <m/>
    <n v="0"/>
    <m/>
    <n v="0"/>
    <m/>
    <n v="0"/>
    <m/>
    <n v="-93.285994552969711"/>
    <n v="2.7801644137306192"/>
    <n v="39.039883174558454"/>
    <n v="7.5906533703451171E-2"/>
    <n v="-57.33345330896784"/>
    <n v="-5.5871804482777954"/>
    <n v="-10.95766424061976"/>
    <n v="-24.247192634304231"/>
    <s v="Resto"/>
    <n v="2025"/>
    <n v="1"/>
    <d v="2026-05-08T00:00:00"/>
    <n v="1.0458677359317625"/>
    <s v="38 Daños Total"/>
    <n v="-5.7199685777976743"/>
    <n v="-9.8547281045931356"/>
    <n v="-93.285994552969711"/>
    <n v="-93.580445006223684"/>
    <n v="7.4611014685188768E-3"/>
    <n v="1.2963121411943196E-4"/>
    <m/>
    <m/>
    <m/>
    <m/>
    <n v="7.373512606619859E-3"/>
    <n v="1.4852329464231349E-4"/>
    <x v="28"/>
    <x v="18"/>
  </r>
  <r>
    <n v="2026"/>
    <n v="3"/>
    <n v="105"/>
    <x v="35"/>
    <s v="Automoviles"/>
    <n v="226"/>
    <s v="8f1f64db81c40ea10e1e9080c9ae60a7acb8925968c431ee16784dea9841c66f"/>
    <s v="776dae374cac039d62ec9a353119108ad2c4887d941bedca3f0ebe3c3de89ab1"/>
    <x v="18"/>
    <n v="330290.19396"/>
    <n v="286680.59019000002"/>
    <n v="1211522.6499900001"/>
    <n v="1310470.15955"/>
    <n v="51614.14572"/>
    <n v="47542.400390000003"/>
    <n v="180245.51985000001"/>
    <n v="161774.55214000001"/>
    <n v="35255452.915749952"/>
    <n v="34225193.414999902"/>
    <n v="145.54400000000001"/>
    <n v="139.161"/>
    <n v="0"/>
    <n v="0"/>
    <n v="51614.14572"/>
    <n v="47542.400390000003"/>
    <n v="98137.301999999996"/>
    <n v="309744.36755000002"/>
    <n v="0"/>
    <n v="0"/>
    <n v="0"/>
    <n v="0"/>
    <n v="0"/>
    <n v="0"/>
    <s v="Automoviles"/>
    <s v="Totales"/>
    <s v="Automoviles Total"/>
    <x v="29"/>
    <x v="1"/>
    <n v="591571.26609000005"/>
    <n v="593688.09351000004"/>
    <n v="299929338.30901009"/>
    <n v="286204877.29896003"/>
    <n v="288421232.45699012"/>
    <n v="276418493.85822004"/>
    <n v="60758952.16269999"/>
    <n v="56224792.599020004"/>
    <n v="32544347.684180006"/>
    <n v="28276347.340569999"/>
    <n v="330290.19396"/>
    <n v="286680.59019000002"/>
    <n v="0.54360745569731139"/>
    <n v="0.50988287717578318"/>
    <n v="43609.603769999987"/>
    <n v="15.211913628717365"/>
    <n v="100"/>
    <n v="100"/>
    <n v="55.832697240868114"/>
    <n v="48.28808145622196"/>
    <n v="0.11012266950014402"/>
    <n v="0.11451660168925097"/>
    <n v="0.10016621411051045"/>
    <n v="0.10371252161479601"/>
    <m/>
    <m/>
    <m/>
    <n v="0"/>
    <m/>
    <n v="0"/>
    <m/>
    <n v="0"/>
    <m/>
    <n v="8.5644504623213038"/>
    <n v="15.626908295754843"/>
    <n v="16.583752795573243"/>
    <n v="0.15859634435103437"/>
    <n v="8.5644504623213038"/>
    <n v="-68.316679080804164"/>
    <n v="52.593809558775121"/>
    <n v="15.34891522517372"/>
    <s v="Resto"/>
    <n v="2025"/>
    <n v="1"/>
    <d v="2026-05-08T00:00:00"/>
    <n v="1.0458677359317625"/>
    <s v="39 Automoviles Total"/>
    <n v="15.211913628717365"/>
    <n v="10.159162263548737"/>
    <n v="8.5644504623212985"/>
    <n v="3.8032312619351778"/>
    <n v="3.4364121002364626E-3"/>
    <n v="2.955090658897044E-5"/>
    <m/>
    <m/>
    <m/>
    <m/>
    <n v="3.7094719691206208E-3"/>
    <n v="2.5998054843705478E-5"/>
    <x v="29"/>
    <x v="18"/>
  </r>
  <r>
    <n v="2026"/>
    <n v="3"/>
    <n v="10"/>
    <x v="17"/>
    <s v="Automoviles Residentes"/>
    <n v="10"/>
    <s v="4a44dc15364204a80fe80e9039455cc1608281820fe2b24f1e5233ade6af1dd5"/>
    <s v="776dae374cac039d62ec9a353119108ad2c4887d941bedca3f0ebe3c3de89ab1"/>
    <x v="18"/>
    <n v="221626.50424000001"/>
    <n v="165718.03224999999"/>
    <n v="1084541.05143"/>
    <n v="733645.18341000006"/>
    <n v="204734.83348000003"/>
    <n v="157196.69856000002"/>
    <n v="817399.1979899999"/>
    <n v="659331.8627099999"/>
    <n v="35255452.915749952"/>
    <n v="34225193.414999902"/>
    <n v="145.54400000000001"/>
    <n v="139.161"/>
    <n v="1243.7021499999998"/>
    <n v="1103.81079"/>
    <n v="202335.9987"/>
    <n v="156591.07674000002"/>
    <n v="214168.53719"/>
    <n v="204864.27369"/>
    <n v="0"/>
    <n v="0"/>
    <n v="0"/>
    <n v="0"/>
    <n v="0"/>
    <n v="0"/>
    <s v="Automoviles Residentes"/>
    <s v="Automóviles"/>
    <s v="Automóviles"/>
    <x v="30"/>
    <x v="1"/>
    <n v="1825206.99131"/>
    <n v="1657972.1827799999"/>
    <n v="299929338.30901009"/>
    <n v="286204877.29896003"/>
    <n v="288421232.45699012"/>
    <n v="276418493.85822004"/>
    <n v="37930526.874799997"/>
    <n v="33933542.557379998"/>
    <n v="20392182.848360002"/>
    <n v="17354647.463510003"/>
    <n v="469749.16473000002"/>
    <n v="407840.40747999999"/>
    <n v="0.58429587590897025"/>
    <n v="0.48836054169640181"/>
    <n v="55908.47199000002"/>
    <n v="33.737108286234815"/>
    <n v="47.179754830939473"/>
    <n v="40.633058718716242"/>
    <n v="12.142540834830614"/>
    <n v="9.9952239230053177"/>
    <n v="7.3892906072317438E-2"/>
    <n v="7.6841258305436769E-2"/>
    <n v="5.7901889658189327E-2"/>
    <n v="5.9951861374007674E-2"/>
    <m/>
    <m/>
    <m/>
    <n v="0"/>
    <m/>
    <n v="0"/>
    <m/>
    <n v="0"/>
    <m/>
    <n v="30.241178953166937"/>
    <n v="92.378316475312928"/>
    <n v="94.857932130677966"/>
    <n v="1.0039868463442372"/>
    <n v="29.212981296471785"/>
    <n v="4.5416720702015523"/>
    <n v="94.475127558301082"/>
    <n v="76.436498135811206"/>
    <s v="Resto"/>
    <n v="2025"/>
    <n v="1"/>
    <d v="2026-05-08T00:00:00"/>
    <n v="1.0458677359317625"/>
    <s v="41 Automoviles Residentes"/>
    <n v="33.737108286234815"/>
    <n v="27.871913141185633"/>
    <n v="30.241178953166948"/>
    <n v="24.52930182145376"/>
    <n v="3.0762363315023369E-3"/>
    <n v="3.4140167060423074E-5"/>
    <m/>
    <m/>
    <m/>
    <m/>
    <n v="2.0766869228630593E-3"/>
    <n v="2.3849601868600302E-5"/>
    <x v="30"/>
    <x v="18"/>
  </r>
  <r>
    <n v="2026"/>
    <n v="3"/>
    <n v="107"/>
    <x v="71"/>
    <s v="Camiones"/>
    <n v="70"/>
    <s v="ff5a1ae012afa5d4c889c50ad427aaf545d31a4fac04ffc1c4d03d403ba4250a"/>
    <s v="776dae374cac039d62ec9a353119108ad2c4887d941bedca3f0ebe3c3de89ab1"/>
    <x v="18"/>
    <n v="28961.634959999999"/>
    <n v="94133.886910000001"/>
    <n v="105714.07762"/>
    <n v="514767.89786999999"/>
    <n v="24880.60053"/>
    <n v="96043.227759999994"/>
    <n v="254317.94143999994"/>
    <n v="415155.50077000016"/>
    <n v="35255452.915749952"/>
    <n v="34225193.414999902"/>
    <n v="145.54400000000001"/>
    <n v="139.161"/>
    <n v="0"/>
    <n v="0"/>
    <n v="24986.958070000001"/>
    <n v="93427.53989"/>
    <n v="40082.682639999999"/>
    <n v="98893.940230000007"/>
    <n v="0"/>
    <n v="0"/>
    <n v="0"/>
    <n v="0"/>
    <n v="0"/>
    <n v="0"/>
    <s v="Camiones"/>
    <s v="Automóviles"/>
    <s v="Automóviles"/>
    <x v="31"/>
    <x v="1"/>
    <n v="103310.76122"/>
    <n v="346104.38500999997"/>
    <n v="299929338.30901009"/>
    <n v="286204877.29896003"/>
    <n v="288421232.45699012"/>
    <n v="276418493.85822004"/>
    <n v="20449043.115749996"/>
    <n v="19016630.142860003"/>
    <n v="11014921.149049997"/>
    <n v="9861427.71428"/>
    <n v="46700.081180000001"/>
    <n v="263381.04217999999"/>
    <n v="0.14162831383388078"/>
    <n v="0.49500824385199277"/>
    <n v="-65172.251950000005"/>
    <n v="-69.233571553579011"/>
    <n v="62.016241146071593"/>
    <n v="35.740570441538075"/>
    <n v="28.033512305970014"/>
    <n v="27.198120274402243"/>
    <n v="9.6561527202655689E-3"/>
    <n v="1.0041436517444605E-2"/>
    <n v="3.2890385306631548E-2"/>
    <n v="3.4054844014265902E-2"/>
    <m/>
    <m/>
    <m/>
    <n v="0"/>
    <m/>
    <n v="0"/>
    <m/>
    <n v="0"/>
    <m/>
    <n v="-74.094372804531815"/>
    <n v="85.908825811676479"/>
    <n v="102.02832466891066"/>
    <n v="0.22588087734196691"/>
    <n v="-73.255254179421598"/>
    <n v="-59.469020501378807"/>
    <n v="62.338537304049069"/>
    <n v="94.472461783516096"/>
    <s v="Resto"/>
    <n v="2025"/>
    <n v="1"/>
    <d v="2026-05-08T00:00:00"/>
    <n v="1.0458677359317625"/>
    <s v="42 Camiones"/>
    <n v="-69.233571553579011"/>
    <n v="-70.582868761114241"/>
    <n v="-74.09437280453183"/>
    <n v="-75.230493966439383"/>
    <n v="2.9985170768512091E-4"/>
    <n v="2.0058579279428227E-6"/>
    <m/>
    <m/>
    <m/>
    <m/>
    <n v="1.4571236695749084E-3"/>
    <n v="2.4503316148143393E-5"/>
    <x v="31"/>
    <x v="18"/>
  </r>
  <r>
    <n v="2026"/>
    <n v="3"/>
    <n v="1"/>
    <x v="23"/>
    <s v="Automoviles Turistas"/>
    <n v="30"/>
    <s v="624b60c58c9d8bfb6ff1886c2fd605d2adeb6ea4da576068201b6c6958ce93f4"/>
    <s v="776dae374cac039d62ec9a353119108ad2c4887d941bedca3f0ebe3c3de89ab1"/>
    <x v="18"/>
    <n v="0"/>
    <n v="0"/>
    <n v="0"/>
    <n v="0"/>
    <n v="0"/>
    <n v="0"/>
    <n v="0"/>
    <n v="-9.8809999999999981E-2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Automoviles Turistas"/>
    <s v="Automóviles"/>
    <s v="Automóviles"/>
    <x v="32"/>
    <x v="1"/>
    <n v="20562971.173730001"/>
    <n v="22498819.590630002"/>
    <n v="299929338.30901009"/>
    <n v="286204877.29896003"/>
    <n v="288421232.45699012"/>
    <n v="276418493.85822004"/>
    <n v="664166.66367999988"/>
    <n v="632124.19282999996"/>
    <n v="297526.76684"/>
    <n v="352424.85213000001"/>
    <n v="2866846.0069899997"/>
    <n v="2432982.4403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3 Automoviles Turistas"/>
    <m/>
    <m/>
    <m/>
    <m/>
    <n v="0"/>
    <m/>
    <m/>
    <m/>
    <m/>
    <m/>
    <n v="0"/>
    <m/>
    <x v="32"/>
    <x v="18"/>
  </r>
  <r>
    <n v="2026"/>
    <n v="3"/>
    <n v="107"/>
    <x v="71"/>
    <s v="Automoviles Turistas"/>
    <n v="70"/>
    <s v="ff5a1ae012afa5d4c889c50ad427aaf545d31a4fac04ffc1c4d03d403ba4250a"/>
    <s v="776dae374cac039d62ec9a353119108ad2c4887d941bedca3f0ebe3c3de89ab1"/>
    <x v="18"/>
    <n v="0"/>
    <n v="2.1966300000000003"/>
    <n v="-0.89067000000000029"/>
    <n v="180.80090999999999"/>
    <n v="1765.23525"/>
    <n v="4385.7707800000007"/>
    <n v="10765.573579999997"/>
    <n v="16397.439999999999"/>
    <n v="35255452.915749952"/>
    <n v="34225193.414999902"/>
    <n v="145.54400000000001"/>
    <n v="139.161"/>
    <n v="0"/>
    <n v="0"/>
    <n v="1765.23525"/>
    <n v="4385.7707799999998"/>
    <n v="0"/>
    <n v="19.787220000000001"/>
    <n v="0"/>
    <n v="0"/>
    <n v="0"/>
    <n v="0"/>
    <n v="0"/>
    <n v="0"/>
    <s v="Automoviles Turistas"/>
    <s v="Automóviles"/>
    <s v="Automóviles"/>
    <x v="32"/>
    <x v="1"/>
    <n v="103310.76122"/>
    <n v="346104.38500999997"/>
    <n v="299929338.30901009"/>
    <n v="286204877.29896003"/>
    <n v="288421232.45699012"/>
    <n v="276418493.85822004"/>
    <n v="664166.66367999988"/>
    <n v="632124.19282999996"/>
    <n v="297526.76684"/>
    <n v="352424.85213000001"/>
    <n v="46700.081180000001"/>
    <n v="263381.04217999999"/>
    <m/>
    <n v="3.4749975161775689E-4"/>
    <m/>
    <m/>
    <m/>
    <n v="8.3401219078584196E-4"/>
    <m/>
    <n v="6.3467268695151994E-4"/>
    <m/>
    <m/>
    <n v="7.6750264381605009E-7"/>
    <n v="7.9467548257704161E-7"/>
    <m/>
    <m/>
    <m/>
    <n v="0"/>
    <m/>
    <n v="0"/>
    <m/>
    <n v="0"/>
    <m/>
    <n v="-59.750854785894681"/>
    <m/>
    <n v="199659.0586489304"/>
    <n v="0.59330300555757554"/>
    <n v="-59.750854785894667"/>
    <m/>
    <m/>
    <n v="22164.663757718365"/>
    <s v="Resto"/>
    <n v="2025"/>
    <n v="1"/>
    <d v="2026-05-08T00:00:00"/>
    <n v="1.0458677359317625"/>
    <s v="43 Automoviles Turistas"/>
    <m/>
    <n v="-100"/>
    <n v="-59.750854785894681"/>
    <n v="-61.516027475264458"/>
    <n v="-2.5263325991824208E-9"/>
    <m/>
    <m/>
    <m/>
    <m/>
    <m/>
    <n v="5.1178266269474036E-7"/>
    <n v="1.2075607737440272E-11"/>
    <x v="32"/>
    <x v="18"/>
  </r>
  <r>
    <n v="2026"/>
    <n v="3"/>
    <n v="10"/>
    <x v="17"/>
    <s v="Daños Sin Autos"/>
    <n v="10"/>
    <s v="4a44dc15364204a80fe80e9039455cc1608281820fe2b24f1e5233ade6af1dd5"/>
    <s v="776dae374cac039d62ec9a353119108ad2c4887d941bedca3f0ebe3c3de89ab1"/>
    <x v="18"/>
    <n v="657247.19493"/>
    <n v="765339.86066000012"/>
    <n v="2372775.7667900003"/>
    <n v="2627596.2115300004"/>
    <n v="290454.95314000006"/>
    <n v="240028.41058999996"/>
    <n v="1081911.8703600001"/>
    <n v="727551.78185000003"/>
    <n v="35255452.915749952"/>
    <n v="34225193.414999902"/>
    <n v="145.54400000000001"/>
    <n v="139.161"/>
    <n v="933.05506000000003"/>
    <n v="1419.4880600000001"/>
    <n v="156959.24527000001"/>
    <n v="165988.84122999999"/>
    <n v="347024.90766999999"/>
    <n v="242484.88404999996"/>
    <n v="0"/>
    <n v="0"/>
    <n v="0"/>
    <n v="0"/>
    <n v="0"/>
    <n v="0"/>
    <s v="Daños Sin Autos"/>
    <s v="Totales"/>
    <s v="Daños Sin Autos Total"/>
    <x v="34"/>
    <x v="1"/>
    <n v="1825206.99131"/>
    <n v="1657972.1827799999"/>
    <n v="299929338.30901009"/>
    <n v="286204877.29896003"/>
    <n v="288421232.45699012"/>
    <n v="276418493.85822004"/>
    <n v="44416496.991719998"/>
    <n v="47995470.177200004"/>
    <n v="11314830.52578"/>
    <n v="9690720.4485899974"/>
    <n v="1126996.3596600001"/>
    <n v="1173180.2681400001"/>
    <n v="1.4797366731836645"/>
    <n v="1.5946085283347653"/>
    <n v="-108092.66573000012"/>
    <n v="-14.123485693896187"/>
    <n v="58.318484287587481"/>
    <n v="65.236339328600877"/>
    <n v="36.009460738383211"/>
    <n v="46.161200327059696"/>
    <n v="0.21913401290968534"/>
    <n v="0.22787753499666838"/>
    <n v="0.26740978975719965"/>
    <n v="0.27687722698198208"/>
    <m/>
    <m/>
    <m/>
    <n v="0"/>
    <m/>
    <n v="0"/>
    <m/>
    <n v="0"/>
    <m/>
    <n v="21.008572454423003"/>
    <n v="44.192650098861954"/>
    <n v="31.362329721466299"/>
    <n v="2.5670287546792685"/>
    <n v="-5.4398813155688286"/>
    <n v="43.111975424597617"/>
    <n v="45.229965285160141"/>
    <n v="68.453273646440323"/>
    <s v="Resto"/>
    <n v="2025"/>
    <n v="1"/>
    <d v="2026-05-08T00:00:00"/>
    <n v="1.0458677359317625"/>
    <s v="46 Daños Sin Autos Total"/>
    <n v="-14.123485693896187"/>
    <n v="-17.889699284397075"/>
    <n v="21.008572454423014"/>
    <n v="15.701601930206403"/>
    <n v="6.7302376527688598E-3"/>
    <n v="2.1896206219646595E-4"/>
    <m/>
    <m/>
    <m/>
    <m/>
    <n v="7.4377843873874071E-3"/>
    <n v="2.5427763586379659E-4"/>
    <x v="34"/>
    <x v="18"/>
  </r>
  <r>
    <n v="2026"/>
    <n v="3"/>
    <n v="16"/>
    <x v="50"/>
    <s v="Responsabilidad Civil y Riesgos Profesionales"/>
    <n v="14"/>
    <s v="8527a891e224136950ff32ca212b45bc93f69fbb801c3b1ebedac52775f99e61"/>
    <s v="776dae374cac039d62ec9a353119108ad2c4887d941bedca3f0ebe3c3de89ab1"/>
    <x v="18"/>
    <n v="69381.69690000001"/>
    <n v="118347.81676"/>
    <n v="174650.74704999995"/>
    <n v="244629.95363999999"/>
    <n v="-3591.3567300000009"/>
    <n v="13616.325119999998"/>
    <n v="78952.712459999981"/>
    <n v="84781.854149999999"/>
    <n v="35255452.915749952"/>
    <n v="34225193.414999902"/>
    <n v="145.54400000000001"/>
    <n v="139.161"/>
    <n v="0"/>
    <n v="0"/>
    <n v="6905.3146100000004"/>
    <n v="11708.618109999999"/>
    <n v="36632.435259999998"/>
    <n v="47859.845350000003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278618.8197300001"/>
    <n v="1168356.06944"/>
    <n v="299929338.30901009"/>
    <n v="286204877.29896003"/>
    <n v="288421232.45699012"/>
    <n v="276418493.85822004"/>
    <n v="6482889.0618800009"/>
    <n v="6624791.841479999"/>
    <n v="3138672.4045500001"/>
    <n v="1702809.9258199998"/>
    <n v="69381.69690000001"/>
    <n v="118347.81676"/>
    <n v="1.0702280455170972"/>
    <n v="1.7864382699390706"/>
    <n v="-48966.119859999992"/>
    <n v="-41.374755530386679"/>
    <n v="100"/>
    <n v="100"/>
    <n v="5.4263003038427833"/>
    <n v="10.129430561072432"/>
    <n v="2.3132680947843019E-2"/>
    <n v="2.4055682832000356E-2"/>
    <n v="4.1350733739026341E-2"/>
    <n v="4.2814724553380534E-2"/>
    <m/>
    <m/>
    <m/>
    <n v="0"/>
    <m/>
    <n v="0"/>
    <m/>
    <n v="0"/>
    <m/>
    <n v="-126.37537440057835"/>
    <n v="-5.1762307502744287"/>
    <n v="11.50534542399952"/>
    <n v="-0.11442279623683452"/>
    <n v="-41.023658427271045"/>
    <n v="-23.458935163483563"/>
    <n v="18.850274520351395"/>
    <n v="24.464387681102274"/>
    <s v="Resto"/>
    <n v="2025"/>
    <n v="1"/>
    <d v="2026-05-08T00:00:00"/>
    <n v="1.0458677359317625"/>
    <s v="46 Responsabilidad Civil y Riesgos Profesionales"/>
    <n v="-41.374755530386679"/>
    <n v="-43.945833248805457"/>
    <n v="-126.37537440057835"/>
    <n v="-125.21865193315345"/>
    <n v="4.9538647955356949E-4"/>
    <n v="1.1453880694113458E-4"/>
    <m/>
    <m/>
    <m/>
    <m/>
    <n v="6.9245983910573279E-4"/>
    <n v="3.1913616923028997E-4"/>
    <x v="35"/>
    <x v="18"/>
  </r>
  <r>
    <n v="2026"/>
    <n v="3"/>
    <n v="94"/>
    <x v="41"/>
    <s v="RC General"/>
    <n v="7"/>
    <s v="7902699be42c8a8e46fbbb4501726517e86b22c56a189f7625a6da49081b2451"/>
    <s v="776dae374cac039d62ec9a353119108ad2c4887d941bedca3f0ebe3c3de89ab1"/>
    <x v="18"/>
    <n v="61179.340670000005"/>
    <n v="80407.762180000005"/>
    <n v="452738.20321000001"/>
    <n v="505021.86958"/>
    <n v="34913.462039999999"/>
    <n v="51944.600659999996"/>
    <n v="122729.99580000003"/>
    <n v="68013.872000000032"/>
    <n v="35255452.915749952"/>
    <n v="34225193.414999902"/>
    <n v="145.54400000000001"/>
    <n v="139.161"/>
    <n v="0"/>
    <n v="0"/>
    <n v="12445.867789999998"/>
    <n v="8206.7861900000007"/>
    <n v="33423.376779999999"/>
    <n v="19638.987440000001"/>
    <n v="0"/>
    <n v="0"/>
    <n v="0"/>
    <n v="0"/>
    <n v="0"/>
    <n v="0"/>
    <s v="RC General"/>
    <s v="Daños Sin Autos"/>
    <s v="Responsabilidad Civil y Riesgos Profesionales"/>
    <x v="36"/>
    <x v="1"/>
    <n v="1808477.90475"/>
    <n v="2139089.51168"/>
    <n v="299929338.30901009"/>
    <n v="286204877.29896003"/>
    <n v="288421232.45699012"/>
    <n v="276418493.85822004"/>
    <n v="4191040.9426000006"/>
    <n v="5155326.3222199995"/>
    <n v="2776304.65221"/>
    <n v="1116237.2139900001"/>
    <n v="155605.85154"/>
    <n v="193933.06408000001"/>
    <n v="1.4597648056391002"/>
    <n v="1.5597026677716614"/>
    <n v="-19228.42151"/>
    <n v="-23.913638420822426"/>
    <n v="39.316863771201596"/>
    <n v="41.461605611939753"/>
    <n v="3.3829188904830607"/>
    <n v="3.7589713633278157"/>
    <n v="2.039791806127628E-2"/>
    <n v="2.1211801970620583E-2"/>
    <n v="2.809447656477522E-2"/>
    <n v="2.9089139824791381E-2"/>
    <m/>
    <m/>
    <m/>
    <n v="0"/>
    <m/>
    <n v="0"/>
    <m/>
    <n v="0"/>
    <m/>
    <n v="-32.787120131072342"/>
    <n v="57.067404874992746"/>
    <n v="64.601475344777455"/>
    <n v="1.257551544719997"/>
    <n v="51.653369563414905"/>
    <n v="70.188900431416528"/>
    <n v="37.237014895058124"/>
    <n v="41.788234831724097"/>
    <s v="Resto"/>
    <n v="2025"/>
    <n v="1"/>
    <d v="2026-05-08T00:00:00"/>
    <n v="1.0458677359317625"/>
    <s v="47 RC General"/>
    <n v="-23.913638420822426"/>
    <n v="-27.250493570879382"/>
    <n v="-32.787120131072342"/>
    <n v="-35.73481850547023"/>
    <n v="1.2841650461615389E-3"/>
    <n v="2.1309132877825597E-4"/>
    <m/>
    <m/>
    <m/>
    <m/>
    <n v="1.4295361518519363E-3"/>
    <n v="2.4326724118540373E-4"/>
    <x v="36"/>
    <x v="18"/>
  </r>
  <r>
    <n v="2026"/>
    <n v="3"/>
    <n v="39"/>
    <x v="6"/>
    <s v="RC Aviones y Barcos"/>
    <n v="27"/>
    <s v="670671cd97404156226e507973f2ab8330d3022ca96e0c93bdbdb320c41adcaf"/>
    <s v="776dae374cac039d62ec9a353119108ad2c4887d941bedca3f0ebe3c3de89ab1"/>
    <x v="18"/>
    <n v="5.2354899999999995"/>
    <n v="24.150869999999998"/>
    <n v="-18.915379999999999"/>
    <n v="8.5655299999999972"/>
    <n v="-79.862730000000013"/>
    <n v="-0.123"/>
    <n v="463.46913000000006"/>
    <n v="-6.3329999999999984"/>
    <n v="35255452.915749952"/>
    <n v="34225193.414999902"/>
    <n v="145.54400000000001"/>
    <n v="139.161"/>
    <n v="0"/>
    <n v="0"/>
    <n v="-14.182690000000001"/>
    <n v="-2.4539999999999999E-2"/>
    <n v="0.63978999999999997"/>
    <n v="4.8300299999999998"/>
    <n v="0"/>
    <n v="0"/>
    <n v="0"/>
    <n v="0"/>
    <n v="0"/>
    <n v="0"/>
    <s v="RC Aviones y Barcos"/>
    <s v="Daños Sin Autos"/>
    <s v="Responsabilidad Civil y Riesgos Profesionales"/>
    <x v="37"/>
    <x v="1"/>
    <n v="9700359.9060499985"/>
    <n v="9815016.0217700005"/>
    <n v="299929338.30901009"/>
    <n v="286204877.29896003"/>
    <n v="288421232.45699012"/>
    <n v="276418493.85822004"/>
    <n v="1338691.44667"/>
    <n v="839803.10813999991"/>
    <n v="83423.509590000016"/>
    <n v="390730.89138999995"/>
    <n v="500712.46833999996"/>
    <n v="634298.42174999998"/>
    <n v="3.9109012110470268E-4"/>
    <n v="2.8757776395338026E-3"/>
    <n v="-18.915379999999999"/>
    <n v="-78.321733337142717"/>
    <n v="1.0456080747014535E-3"/>
    <n v="3.8074933141673071E-3"/>
    <n v="5.3972121145058623E-5"/>
    <n v="2.4606042360432874E-4"/>
    <n v="1.7455744841493294E-6"/>
    <n v="1.8152235032768347E-6"/>
    <n v="8.4383153173077505E-6"/>
    <n v="8.7370673585926598E-6"/>
    <m/>
    <m/>
    <m/>
    <n v="0"/>
    <m/>
    <n v="0"/>
    <m/>
    <n v="0"/>
    <m/>
    <n v="64829.048780487814"/>
    <n v="-1525.4108020452722"/>
    <n v="-0.50929842278973803"/>
    <n v="-9.5731683301865267E-2"/>
    <n v="57694.172779136112"/>
    <n v="-86.753912501578668"/>
    <n v="-2216.7726910392475"/>
    <n v="-0.50807137843864325"/>
    <s v="Resto"/>
    <n v="2025"/>
    <n v="1"/>
    <d v="2026-05-08T00:00:00"/>
    <n v="1.0458677359317625"/>
    <s v="48 RC Aviones y Barcos"/>
    <n v="-78.321733337142717"/>
    <n v="-79.2724587267776"/>
    <n v="64829.048780487814"/>
    <n v="61981.5104527941"/>
    <n v="-5.3652352857874588E-8"/>
    <n v="1.52951482825691E-11"/>
    <m/>
    <m/>
    <m/>
    <m/>
    <n v="2.4245949596114741E-8"/>
    <n v="8.2700970320426105E-10"/>
    <x v="37"/>
    <x v="18"/>
  </r>
  <r>
    <n v="2026"/>
    <n v="3"/>
    <n v="93"/>
    <x v="64"/>
    <s v="Maritimo y Transportes"/>
    <n v="220"/>
    <s v="36790ecd55c2030dc553685bef719df653f413a20cdad1bfd1dc934c76686ddd"/>
    <s v="776dae374cac039d62ec9a353119108ad2c4887d941bedca3f0ebe3c3de89ab1"/>
    <x v="18"/>
    <n v="87644.020870000008"/>
    <n v="114689.2665"/>
    <n v="384067.51638000004"/>
    <n v="200068.14917000002"/>
    <n v="25522.631150000001"/>
    <n v="46831.719160000001"/>
    <n v="105357.46029999996"/>
    <n v="149193.69073999996"/>
    <n v="35255452.915749952"/>
    <n v="34225193.414999902"/>
    <n v="145.54400000000001"/>
    <n v="139.161"/>
    <n v="-62.169400000000003"/>
    <n v="0.62529999999999997"/>
    <n v="6620.8772199999994"/>
    <n v="748.24605000000008"/>
    <n v="18240.15238"/>
    <n v="12853.418029999999"/>
    <n v="0"/>
    <n v="0"/>
    <n v="0"/>
    <n v="0"/>
    <n v="0"/>
    <n v="0"/>
    <s v="Maritimo y Transportes"/>
    <s v="Daños Sin Autos"/>
    <s v="Maritimo y Transportes"/>
    <x v="40"/>
    <x v="1"/>
    <n v="143382.70109000002"/>
    <n v="240270.31215000001"/>
    <n v="299929338.30901009"/>
    <n v="286204877.29896003"/>
    <n v="288421232.45699012"/>
    <n v="276418493.85822004"/>
    <n v="5553467.0168199996"/>
    <n v="5878639.8858999992"/>
    <n v="1842826.2323599998"/>
    <n v="-3640818.3417299963"/>
    <n v="87644.020870000008"/>
    <n v="114689.2665"/>
    <n v="1.5781856740041706"/>
    <n v="1.9509490073560014"/>
    <n v="-27045.24562999999"/>
    <n v="-23.581322346324352"/>
    <n v="100"/>
    <n v="100"/>
    <n v="61.125937929560038"/>
    <n v="47.733432180501701"/>
    <n v="2.9221556438637705E-2"/>
    <n v="3.0387506538052684E-2"/>
    <n v="4.0072436075294218E-2"/>
    <n v="4.1491169747428752E-2"/>
    <m/>
    <m/>
    <m/>
    <n v="0"/>
    <m/>
    <n v="0"/>
    <m/>
    <n v="0"/>
    <m/>
    <n v="-45.501400316306473"/>
    <n v="29.120789868663177"/>
    <n v="40.833567594575207"/>
    <n v="1.3849722074617237"/>
    <n v="784.85294643386339"/>
    <n v="41.908964116994497"/>
    <n v="36.298365726701235"/>
    <n v="5.8213780043066112"/>
    <s v="Resto"/>
    <n v="2025"/>
    <n v="1"/>
    <d v="2026-05-08T00:00:00"/>
    <n v="1.0458677359317625"/>
    <s v="51 Maritimo y Transportes"/>
    <n v="-23.581322346324352"/>
    <n v="-26.932751601143597"/>
    <n v="-45.501400316306473"/>
    <n v="-47.891499267695856"/>
    <n v="1.0893847181535497E-3"/>
    <n v="2.490670021631998E-4"/>
    <m/>
    <m/>
    <m/>
    <m/>
    <n v="5.663213205211804E-4"/>
    <n v="3.8062020293033668E-4"/>
    <x v="40"/>
    <x v="18"/>
  </r>
  <r>
    <n v="2026"/>
    <n v="3"/>
    <n v="22"/>
    <x v="29"/>
    <s v="MyT Carga"/>
    <n v="16"/>
    <s v="b17ef6d19c7a5b1ee83b907c595526dcb1eb06db8227d650d5dda0a9f4ce8cd9"/>
    <s v="776dae374cac039d62ec9a353119108ad2c4887d941bedca3f0ebe3c3de89ab1"/>
    <x v="18"/>
    <n v="74632.260900000008"/>
    <n v="166088.07584"/>
    <n v="425880.74641000008"/>
    <n v="559665.94766000006"/>
    <n v="39497.288489999999"/>
    <n v="62973.813169999987"/>
    <n v="248761.29705999998"/>
    <n v="199168.69355000003"/>
    <n v="35255452.915749952"/>
    <n v="34225193.414999902"/>
    <n v="145.54400000000001"/>
    <n v="139.161"/>
    <n v="0"/>
    <n v="0"/>
    <n v="21461.610270000001"/>
    <n v="48063.737670000002"/>
    <n v="71943.28151999999"/>
    <n v="62324.301879999999"/>
    <n v="0"/>
    <n v="0"/>
    <n v="0"/>
    <n v="0"/>
    <n v="0"/>
    <n v="0"/>
    <s v="MyT Carga"/>
    <s v="Daños Sin Autos"/>
    <s v="Maritimo y Transportes"/>
    <x v="41"/>
    <x v="1"/>
    <n v="9423494.2927800007"/>
    <n v="9409393.7623899989"/>
    <n v="299929338.30901009"/>
    <n v="286204877.29896003"/>
    <n v="288421232.45699012"/>
    <n v="276418493.85822004"/>
    <n v="4253228.7956100004"/>
    <n v="4504728.8811800005"/>
    <n v="1360448.89381"/>
    <n v="1468645.7502600003"/>
    <n v="200132.88509999998"/>
    <n v="191712.81199000002"/>
    <n v="1.7547201076281673"/>
    <n v="3.6869716296110084"/>
    <n v="-91455.814939999997"/>
    <n v="-55.064648366510923"/>
    <n v="37.291353124054879"/>
    <n v="86.633790468142209"/>
    <n v="0.79198075131409595"/>
    <n v="1.7651304646625121"/>
    <n v="2.4883281282442653E-2"/>
    <n v="2.5876132718879948E-2"/>
    <n v="5.8031182909056421E-2"/>
    <n v="6.0085732152635754E-2"/>
    <m/>
    <m/>
    <m/>
    <n v="0"/>
    <m/>
    <n v="0"/>
    <m/>
    <n v="0"/>
    <m/>
    <n v="-37.27982076712474"/>
    <n v="52.922540485437708"/>
    <n v="37.915914704596517"/>
    <n v="2.9032541148521953"/>
    <n v="-55.347604430281926"/>
    <n v="15.43375432992493"/>
    <n v="29.831291840689456"/>
    <n v="77.118774250440111"/>
    <s v="Resto"/>
    <n v="2025"/>
    <n v="1"/>
    <d v="2026-05-08T00:00:00"/>
    <n v="1.0458677359317625"/>
    <s v="52 MyT Carga"/>
    <n v="-55.064648366510923"/>
    <n v="-57.035340043780757"/>
    <n v="-37.27982076712474"/>
    <n v="-40.030486572952825"/>
    <n v="1.2079854637741525E-3"/>
    <n v="3.0790426561146073E-4"/>
    <m/>
    <m/>
    <m/>
    <m/>
    <n v="1.5842139783091248E-3"/>
    <n v="1.3593759797556454E-3"/>
    <x v="41"/>
    <x v="18"/>
  </r>
  <r>
    <n v="2026"/>
    <n v="3"/>
    <n v="81"/>
    <x v="55"/>
    <s v="MyT Cascos"/>
    <n v="53"/>
    <s v="2858dcd1057d3eae7f7d5f782167e24b61153c01551450a628cee722509f6529"/>
    <s v="776dae374cac039d62ec9a353119108ad2c4887d941bedca3f0ebe3c3de89ab1"/>
    <x v="18"/>
    <n v="3795.6716099999999"/>
    <n v="3344.1354300000003"/>
    <n v="17714.08311"/>
    <n v="16711.17308"/>
    <n v="4389.7702399999998"/>
    <n v="33112.125029999996"/>
    <n v="6070.9573500000006"/>
    <n v="36697.711629999998"/>
    <n v="35255452.915749952"/>
    <n v="34225193.414999902"/>
    <n v="145.54400000000001"/>
    <n v="139.161"/>
    <n v="0"/>
    <n v="0"/>
    <n v="60.858910000000002"/>
    <n v="330.95345000000003"/>
    <n v="18.29082"/>
    <n v="50.997630000000001"/>
    <n v="0"/>
    <n v="0"/>
    <n v="0"/>
    <n v="0"/>
    <n v="0"/>
    <n v="0"/>
    <s v="MyT Cascos"/>
    <s v="Daños Sin Autos"/>
    <s v="Maritimo y Transportes"/>
    <x v="42"/>
    <x v="1"/>
    <n v="478919.76442000002"/>
    <n v="477689.46314999997"/>
    <n v="299929338.30901009"/>
    <n v="286204877.29896003"/>
    <n v="288421232.45699012"/>
    <n v="276418493.85822004"/>
    <n v="1300238.2212100001"/>
    <n v="1373911.0047200001"/>
    <n v="482377.33854999993"/>
    <n v="-5109464.0919899987"/>
    <n v="16367.14328"/>
    <n v="16762.214970000001"/>
    <n v="0.29192124551359155"/>
    <n v="0.24340262349682013"/>
    <n v="451.5361799999996"/>
    <n v="13.502329359908716"/>
    <n v="23.190800893385958"/>
    <n v="19.950438745625991"/>
    <n v="0.79254854194559732"/>
    <n v="0.70006472572117484"/>
    <n v="1.2655219497365107E-3"/>
    <n v="1.3160167085015202E-3"/>
    <n v="1.1684411046939736E-3"/>
    <n v="1.2098088602259971E-3"/>
    <m/>
    <m/>
    <m/>
    <n v="0"/>
    <m/>
    <n v="0"/>
    <m/>
    <n v="0"/>
    <m/>
    <n v="-86.742710605185209"/>
    <n v="115.65200288757329"/>
    <n v="990.15502580886778"/>
    <n v="0.91002828889006482"/>
    <n v="-81.611036234854168"/>
    <n v="-64.133980343792445"/>
    <n v="332.72925981448623"/>
    <n v="648.95849081614188"/>
    <s v="Resto"/>
    <n v="2025"/>
    <n v="1"/>
    <d v="2026-05-08T00:00:00"/>
    <n v="1.0458677359317625"/>
    <s v="53 MyT Cascos"/>
    <n v="13.502329359908716"/>
    <n v="8.5245537847953639"/>
    <n v="-86.742710605185223"/>
    <n v="-87.324124323422339"/>
    <n v="5.0244945519013442E-5"/>
    <n v="8.5218013582206601E-6"/>
    <m/>
    <m/>
    <m/>
    <m/>
    <n v="4.7303349610547121E-5"/>
    <n v="5.9244837125134773E-6"/>
    <x v="42"/>
    <x v="18"/>
  </r>
  <r>
    <n v="2026"/>
    <n v="3"/>
    <n v="76"/>
    <x v="15"/>
    <s v="Incendio"/>
    <n v="48"/>
    <s v="98010bd9270f9b100b6214a21754fd33bdc8d41b2bc9f9dd16ff54d3c34ffd71"/>
    <s v="776dae374cac039d62ec9a353119108ad2c4887d941bedca3f0ebe3c3de89ab1"/>
    <x v="18"/>
    <n v="110404.41581000001"/>
    <n v="115971.05198999999"/>
    <n v="380242.34656000003"/>
    <n v="376658.21208999999"/>
    <n v="-61205.728120000007"/>
    <n v="371360.21673000004"/>
    <n v="726797.48341999995"/>
    <n v="689093.24926000007"/>
    <n v="35255452.915749952"/>
    <n v="34225193.414999902"/>
    <n v="145.54400000000001"/>
    <n v="139.161"/>
    <n v="0"/>
    <n v="0"/>
    <n v="-11.603959999999999"/>
    <n v="-0.80882000000000009"/>
    <n v="-877.01056000000005"/>
    <n v="-1015.60721"/>
    <n v="0"/>
    <n v="0"/>
    <n v="0"/>
    <n v="0"/>
    <n v="0"/>
    <n v="0"/>
    <s v="Incendio"/>
    <s v="Daños Sin Autos"/>
    <s v="Incendio"/>
    <x v="43"/>
    <x v="1"/>
    <n v="1197482.4843299999"/>
    <n v="1270133.73486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1.0526042521627981"/>
    <n v="0.98568189929011363"/>
    <n v="-5566.6361799999868"/>
    <n v="-4.8000221473199929"/>
    <m/>
    <m/>
    <n v="9.2197102884366675"/>
    <n v="9.1306174150852595"/>
    <n v="3.681014215963526E-2"/>
    <n v="3.8278879425585874E-2"/>
    <n v="4.0520291996582754E-2"/>
    <n v="4.1954881661964198E-2"/>
    <m/>
    <m/>
    <m/>
    <n v="0"/>
    <m/>
    <n v="0"/>
    <m/>
    <n v="0"/>
    <m/>
    <n v="-116.48149838422246"/>
    <n v="-55.437753708449243"/>
    <n v="320.21802885949666"/>
    <n v="-2.4089284337516714"/>
    <n v="1334.6776785935062"/>
    <n v="-13.646678424033631"/>
    <n v="1.3231265995246395"/>
    <n v="7.9639056520679888E-2"/>
    <s v="Resto"/>
    <n v="2025"/>
    <n v="1"/>
    <d v="2026-05-08T00:00:00"/>
    <n v="1.0458677359317625"/>
    <s v="54 Incendio"/>
    <n v="-4.8000221473199929"/>
    <n v="-8.9751269859506273"/>
    <n v="-116.48149838422246"/>
    <n v="-115.75868326174066"/>
    <n v="1.0785348509595556E-3"/>
    <n v="1.1079757116712036E-4"/>
    <m/>
    <m/>
    <m/>
    <m/>
    <n v="1.0661845823080229E-3"/>
    <n v="9.7156880658816572E-5"/>
    <x v="43"/>
    <x v="18"/>
  </r>
  <r>
    <n v="2026"/>
    <n v="3"/>
    <n v="27"/>
    <x v="34"/>
    <s v="Riesgos Catastroficos"/>
    <n v="21"/>
    <s v="6f4b6612125fb3a0daecd2799dfd6c9c299424fd920f9b308110a2c1fbd8f443"/>
    <s v="776dae374cac039d62ec9a353119108ad2c4887d941bedca3f0ebe3c3de89ab1"/>
    <x v="18"/>
    <n v="104795.88866"/>
    <n v="102341.33149"/>
    <n v="490121.23667999997"/>
    <n v="452282.62182"/>
    <n v="-3547.6806800000004"/>
    <n v="-8691.4727400000011"/>
    <n v="103059.45772999998"/>
    <n v="28059.717589999993"/>
    <n v="35255452.915749952"/>
    <n v="34225193.414999902"/>
    <n v="145.54400000000001"/>
    <n v="139.161"/>
    <n v="0"/>
    <n v="0"/>
    <n v="-401.00053000000003"/>
    <n v="808.1360699999999"/>
    <n v="2577.6047599999997"/>
    <n v="74926.63596"/>
    <n v="0"/>
    <n v="0"/>
    <n v="0"/>
    <n v="0"/>
    <n v="0"/>
    <n v="0"/>
    <s v="Riesgos Catastroficos"/>
    <s v="Daños Sin Autos"/>
    <s v="Riesgos Catastroficos"/>
    <x v="44"/>
    <x v="1"/>
    <n v="4137685.76327"/>
    <n v="3901951.9240700002"/>
    <n v="299929338.30901009"/>
    <n v="286204877.29896003"/>
    <n v="288421232.45699012"/>
    <n v="276418493.85822004"/>
    <n v="11411827.944420002"/>
    <n v="12882845.518050004"/>
    <n v="1673092.91444"/>
    <n v="528711.06807000004"/>
    <n v="104795.88866"/>
    <n v="102341.33149"/>
    <n v="0.91830939942659784"/>
    <n v="0.79440005196531116"/>
    <n v="2454.55717"/>
    <n v="2.3984026143336168"/>
    <n v="100"/>
    <n v="100"/>
    <n v="2.5327174332634708"/>
    <n v="2.6228239988987627"/>
    <n v="3.4940192663657089E-2"/>
    <n v="3.6334318304956051E-2"/>
    <n v="3.575806689803461E-2"/>
    <n v="3.702405365919282E-2"/>
    <m/>
    <m/>
    <m/>
    <n v="0"/>
    <m/>
    <n v="0"/>
    <m/>
    <n v="0"/>
    <m/>
    <n v="-59.182053650438071"/>
    <n v="-3.3853242959846477"/>
    <n v="-8.4926320709920269"/>
    <n v="-0.21204325530166046"/>
    <n v="-149.62042221429371"/>
    <n v="-96.559828521627395"/>
    <n v="-15.557099219509512"/>
    <n v="1.0785698031757729"/>
    <s v="Resto"/>
    <n v="2025"/>
    <n v="1"/>
    <d v="2026-05-08T00:00:00"/>
    <n v="1.0458677359317625"/>
    <s v="55 Riesgos Catastroficos"/>
    <n v="2.3984026143336168"/>
    <n v="-2.092397445354798"/>
    <n v="-59.182053650438071"/>
    <n v="-60.972171769695848"/>
    <n v="1.3901998021447746E-3"/>
    <n v="8.4329215307523883E-5"/>
    <m/>
    <m/>
    <m/>
    <m/>
    <n v="1.2802502182405933E-3"/>
    <n v="6.3107144256248918E-5"/>
    <x v="44"/>
    <x v="18"/>
  </r>
  <r>
    <n v="2026"/>
    <n v="3"/>
    <n v="9"/>
    <x v="16"/>
    <s v="Terremoto y Erupcion Volcanica"/>
    <n v="9"/>
    <s v="19581e27de7ced00ff1ce50b2047e7a567c76b1cbaebabe5ef03f7c3017bb5b7"/>
    <s v="776dae374cac039d62ec9a353119108ad2c4887d941bedca3f0ebe3c3de89ab1"/>
    <x v="18"/>
    <n v="48310.289640000003"/>
    <n v="6814.5585799999999"/>
    <n v="77833.702040000004"/>
    <n v="31053.068500000001"/>
    <n v="740.2448599999999"/>
    <n v="-3.3416999999999999"/>
    <n v="965.47353000000032"/>
    <n v="968.2883700000001"/>
    <n v="35255452.915749952"/>
    <n v="34225193.414999902"/>
    <n v="145.54400000000001"/>
    <n v="139.161"/>
    <n v="0"/>
    <n v="0"/>
    <n v="661.75864000000001"/>
    <n v="14.51642"/>
    <n v="425.18763999999999"/>
    <n v="-3276.4372799999996"/>
    <n v="0"/>
    <n v="0"/>
    <n v="0"/>
    <n v="0"/>
    <n v="0"/>
    <n v="0"/>
    <s v="Terremoto y Erupcion Volcanica"/>
    <s v="Daños Sin Autos"/>
    <s v="Riesgos Catastroficos"/>
    <x v="45"/>
    <x v="1"/>
    <n v="1238800.9948"/>
    <n v="975839.53787999996"/>
    <n v="299929338.30901009"/>
    <n v="286204877.29896003"/>
    <n v="288421232.45699012"/>
    <n v="276418493.85822004"/>
    <n v="4600656.5407699998"/>
    <n v="5084886.6188700013"/>
    <n v="666557.00630999985"/>
    <n v="163361.38342999999"/>
    <n v="98396.730859999996"/>
    <n v="18008.624299999999"/>
    <n v="1.0500738147237227"/>
    <n v="0.13401593960249161"/>
    <n v="41495.731060000006"/>
    <n v="608.92764473087857"/>
    <n v="49.097453967994568"/>
    <n v="37.840528329529313"/>
    <n v="3.8997619345470032"/>
    <n v="0.69832777987296446"/>
    <n v="1.6107223758893188E-2"/>
    <n v="1.6749907497605646E-2"/>
    <n v="2.3810071457593439E-3"/>
    <n v="2.4653048661408697E-3"/>
    <m/>
    <m/>
    <m/>
    <n v="0"/>
    <m/>
    <n v="0"/>
    <m/>
    <n v="0"/>
    <m/>
    <n v="-22251.74492025017"/>
    <n v="1.5322716247743031"/>
    <n v="-4.903765901737981E-2"/>
    <n v="0.11105499649578802"/>
    <n v="4458.6903658064457"/>
    <n v="-112.97713350398699"/>
    <n v="155.6391996719378"/>
    <n v="-0.44305502469438396"/>
    <s v="Resto"/>
    <n v="2025"/>
    <n v="1"/>
    <d v="2026-05-08T00:00:00"/>
    <n v="1.0458677359317625"/>
    <s v="56 Terremoto y Erupcion Volcanica"/>
    <n v="608.92764473087857"/>
    <n v="577.83680514754155"/>
    <n v="-22251.74492025017"/>
    <n v="-21280.254595496441"/>
    <n v="2.2077067688223834E-4"/>
    <n v="1.1026550163684311E-4"/>
    <m/>
    <m/>
    <m/>
    <m/>
    <n v="8.7900122193921291E-5"/>
    <n v="1.7960272067538678E-6"/>
    <x v="45"/>
    <x v="18"/>
  </r>
  <r>
    <n v="2026"/>
    <n v="3"/>
    <n v="81"/>
    <x v="55"/>
    <s v="Huracan y Otros Riesgos Hidrometeorologicos"/>
    <n v="53"/>
    <s v="2858dcd1057d3eae7f7d5f782167e24b61153c01551450a628cee722509f6529"/>
    <s v="776dae374cac039d62ec9a353119108ad2c4887d941bedca3f0ebe3c3de89ab1"/>
    <x v="18"/>
    <n v="54421.198090000005"/>
    <n v="51290.744319999998"/>
    <n v="207289.24533000001"/>
    <n v="178259.92989"/>
    <n v="3666.4256499999997"/>
    <n v="-1822.6906299999982"/>
    <n v="77368.513449999999"/>
    <n v="13964.663300000004"/>
    <n v="35255452.915749952"/>
    <n v="34225193.414999902"/>
    <n v="145.54400000000001"/>
    <n v="139.161"/>
    <n v="0"/>
    <n v="0"/>
    <n v="770.80734999999993"/>
    <n v="2145.8747999999996"/>
    <n v="5658.9885700000004"/>
    <n v="3668.6231400000001"/>
    <n v="0"/>
    <n v="0"/>
    <n v="0"/>
    <n v="0"/>
    <n v="0"/>
    <n v="0"/>
    <s v="Huracan y Otros Riesgos Hidrometeorologicos"/>
    <s v="Daños Sin Autos"/>
    <s v="Riesgos Catastroficos"/>
    <x v="46"/>
    <x v="1"/>
    <n v="478919.76442000002"/>
    <n v="477689.46314999997"/>
    <n v="299929338.30901009"/>
    <n v="286204877.29896003"/>
    <n v="288421232.45699012"/>
    <n v="276418493.85822004"/>
    <n v="6811171.4036499998"/>
    <n v="7797958.8991800006"/>
    <n v="1006535.90813"/>
    <n v="364394.42252000014"/>
    <n v="81330.441930000001"/>
    <n v="77860.510670000003"/>
    <n v="0.7989990981703462"/>
    <n v="0.65774576377151095"/>
    <n v="3130.4537700000074"/>
    <n v="6.103350246721484"/>
    <n v="66.913687911396806"/>
    <n v="65.875170710590453"/>
    <n v="11.363322655081332"/>
    <n v="10.737256790588685"/>
    <n v="1.8144673140955331E-2"/>
    <n v="1.88686518070806E-2"/>
    <n v="1.7920988909781367E-2"/>
    <n v="1.8555467691068431E-2"/>
    <m/>
    <m/>
    <m/>
    <n v="0"/>
    <m/>
    <n v="0"/>
    <m/>
    <n v="0"/>
    <m/>
    <n v="-301.15457827311059"/>
    <n v="6.7371277713081295"/>
    <n v="-3.5536443351812879"/>
    <n v="0.36426178344811316"/>
    <n v="-64.07957491275819"/>
    <n v="54.253744635105818"/>
    <n v="13.62093844978379"/>
    <n v="58.492647462284708"/>
    <s v="Resto"/>
    <n v="2025"/>
    <n v="1"/>
    <d v="2026-05-08T00:00:00"/>
    <n v="1.0458677359317625"/>
    <s v="57 Huracan y Otros Riesgos Hidrometeorologicos"/>
    <n v="6.103350246721484"/>
    <n v="1.4500654350849767"/>
    <n v="-301.15457827311064"/>
    <n v="-292.3327122180533"/>
    <n v="5.8796364302951846E-4"/>
    <n v="6.383995588770266E-5"/>
    <m/>
    <m/>
    <m/>
    <m/>
    <n v="5.0459005748854872E-4"/>
    <n v="4.3262948975936827E-5"/>
    <x v="46"/>
    <x v="18"/>
  </r>
  <r>
    <n v="2026"/>
    <n v="3"/>
    <n v="10"/>
    <x v="17"/>
    <s v="Diversos"/>
    <n v="10"/>
    <s v="4a44dc15364204a80fe80e9039455cc1608281820fe2b24f1e5233ade6af1dd5"/>
    <s v="776dae374cac039d62ec9a353119108ad2c4887d941bedca3f0ebe3c3de89ab1"/>
    <x v="18"/>
    <n v="135268.11929"/>
    <n v="152477.94199000002"/>
    <n v="473441.04041000007"/>
    <n v="505673.46772000007"/>
    <n v="82351.372709999996"/>
    <n v="144269.18581999998"/>
    <n v="200245.59169999999"/>
    <n v="405820.7036200001"/>
    <n v="35255452.915749952"/>
    <n v="34225193.414999902"/>
    <n v="145.54400000000001"/>
    <n v="139.161"/>
    <n v="0"/>
    <n v="0"/>
    <n v="29207.734079999998"/>
    <n v="82563.491849999991"/>
    <n v="77355.685230000003"/>
    <n v="48941.420229999996"/>
    <n v="0"/>
    <n v="0"/>
    <n v="0"/>
    <n v="0"/>
    <n v="0"/>
    <n v="0"/>
    <s v="Diversos"/>
    <s v="Daños Sin Autos"/>
    <s v="Diversos"/>
    <x v="52"/>
    <x v="1"/>
    <n v="1825206.99131"/>
    <n v="1657972.1827799999"/>
    <n v="299929338.30901009"/>
    <n v="286204877.29896003"/>
    <n v="288421232.45699012"/>
    <n v="276418493.85822004"/>
    <n v="9670459.9122499991"/>
    <n v="9643676.3713200018"/>
    <n v="1771524.9683199998"/>
    <n v="2144854.7040200005"/>
    <n v="135268.11929"/>
    <n v="152477.94199000002"/>
    <n v="1.3987764854766616"/>
    <n v="1.5811184046310882"/>
    <n v="-17209.822700000019"/>
    <n v="-11.286762186971732"/>
    <n v="100"/>
    <n v="100"/>
    <n v="7.4111111744599691"/>
    <n v="9.1966526081476889"/>
    <n v="4.509999590324721E-2"/>
    <n v="4.6899501169759203E-2"/>
    <n v="5.3275801387104478E-2"/>
    <n v="5.5161990018008221E-2"/>
    <m/>
    <m/>
    <m/>
    <n v="0"/>
    <m/>
    <n v="0"/>
    <m/>
    <n v="0"/>
    <m/>
    <n v="-42.918252264383639"/>
    <n v="60.880104744746021"/>
    <n v="94.616430374868003"/>
    <n v="4.648614847810852"/>
    <n v="-64.623911337151128"/>
    <n v="58.057704223676573"/>
    <n v="37.757708425899487"/>
    <n v="168.69860225141241"/>
    <s v="Resto"/>
    <n v="2025"/>
    <n v="1"/>
    <d v="2026-05-08T00:00:00"/>
    <n v="1.0458677359317625"/>
    <s v="63 Diversos"/>
    <n v="-11.286762186971732"/>
    <n v="-15.177383558931831"/>
    <n v="-42.918252264383646"/>
    <n v="-45.421638153162561"/>
    <n v="1.3428874152925602E-3"/>
    <n v="1.956575656322441E-4"/>
    <m/>
    <m/>
    <m/>
    <m/>
    <n v="1.4313805929617525E-3"/>
    <n v="2.4999354094631574E-4"/>
    <x v="52"/>
    <x v="18"/>
  </r>
  <r>
    <n v="2026"/>
    <n v="3"/>
    <n v="12"/>
    <x v="42"/>
    <s v="Miscelaneos"/>
    <n v="12"/>
    <s v="6b51d431df5d7f141cbececcf79edf3dd861c3b4069f0b11661a3eefacbba918"/>
    <s v="776dae374cac039d62ec9a353119108ad2c4887d941bedca3f0ebe3c3de89ab1"/>
    <x v="18"/>
    <n v="64326.384439999994"/>
    <n v="32414.2418"/>
    <n v="211369.44537"/>
    <n v="186789.34990999999"/>
    <n v="6249.8801599999988"/>
    <n v="217404.12799000001"/>
    <n v="-166797.88516999999"/>
    <n v="312418.02006000007"/>
    <n v="35255452.915749952"/>
    <n v="34225193.414999902"/>
    <n v="145.54400000000001"/>
    <n v="139.161"/>
    <n v="169.54416000000001"/>
    <n v="2013.6265900000001"/>
    <n v="4157.1530000000002"/>
    <n v="210484.92888999998"/>
    <n v="22902.37414"/>
    <n v="22124.27909"/>
    <n v="0"/>
    <n v="0"/>
    <n v="0"/>
    <n v="0"/>
    <n v="0"/>
    <n v="0"/>
    <s v="Miscelaneos"/>
    <s v="Daños Sin Autos"/>
    <s v="Diversos"/>
    <x v="53"/>
    <x v="1"/>
    <n v="1766415.15328"/>
    <n v="2698569.0604299996"/>
    <n v="299929338.30901009"/>
    <n v="286204877.29896003"/>
    <n v="288421232.45699012"/>
    <n v="276418493.85822004"/>
    <n v="4681296.8725100001"/>
    <n v="4825169.1077200007"/>
    <n v="696171.22916999983"/>
    <n v="802925.30443000002"/>
    <n v="87822.503459999993"/>
    <n v="58177.545109999999"/>
    <n v="1.3741146137888434"/>
    <n v="0.67177421301440032"/>
    <n v="31912.142639999995"/>
    <n v="98.450992119149291"/>
    <n v="73.245901569292386"/>
    <n v="55.716070072589559"/>
    <n v="3.6416345455684294"/>
    <n v="1.2011640641442394"/>
    <n v="2.1447179793303864E-2"/>
    <n v="2.2302929604737908E-2"/>
    <n v="1.1325537882480308E-2"/>
    <n v="1.1726509810384048E-2"/>
    <m/>
    <m/>
    <m/>
    <n v="0"/>
    <m/>
    <n v="0"/>
    <m/>
    <n v="0"/>
    <m/>
    <n v="-97.125224705812627"/>
    <n v="9.7158890778783515"/>
    <n v="670.70557852752245"/>
    <n v="0.8977504237644709"/>
    <n v="-98.02496405708338"/>
    <n v="3.5169283791565142"/>
    <n v="18.15162469439948"/>
    <n v="951.3753105073489"/>
    <s v="Resto"/>
    <n v="2025"/>
    <n v="1"/>
    <d v="2026-05-08T00:00:00"/>
    <n v="1.0458677359317625"/>
    <s v="64 Miscelaneos"/>
    <n v="98.450992119149291"/>
    <n v="89.747694953367571"/>
    <n v="-97.125224705812627"/>
    <n v="-97.251301292293675"/>
    <n v="5.9953688830805864E-4"/>
    <n v="1.8881909718280625E-4"/>
    <m/>
    <m/>
    <m/>
    <m/>
    <n v="5.2873379265601784E-4"/>
    <n v="4.5128059327111683E-5"/>
    <x v="53"/>
    <x v="18"/>
  </r>
  <r>
    <n v="2026"/>
    <n v="3"/>
    <n v="94"/>
    <x v="41"/>
    <s v="Tecnicos"/>
    <n v="7"/>
    <s v="7902699be42c8a8e46fbbb4501726517e86b22c56a189f7625a6da49081b2451"/>
    <s v="776dae374cac039d62ec9a353119108ad2c4887d941bedca3f0ebe3c3de89ab1"/>
    <x v="18"/>
    <n v="51610.72567"/>
    <n v="63965.339930000002"/>
    <n v="205729.01718000002"/>
    <n v="238370.51931"/>
    <n v="22390.827949999999"/>
    <n v="-304517.03752000007"/>
    <n v="-182583.04164999988"/>
    <n v="-231535.23730000007"/>
    <n v="35255452.915749952"/>
    <n v="34225193.414999902"/>
    <n v="145.54400000000001"/>
    <n v="139.161"/>
    <n v="0"/>
    <n v="0"/>
    <n v="13939.24244"/>
    <n v="13804.70493"/>
    <n v="21606.271089999998"/>
    <n v="22338.616979999999"/>
    <n v="0"/>
    <n v="0"/>
    <n v="0"/>
    <n v="0"/>
    <n v="0"/>
    <n v="0"/>
    <s v="Tecnicos"/>
    <s v="Daños Sin Autos"/>
    <s v="Diversos"/>
    <x v="54"/>
    <x v="1"/>
    <n v="1808477.90475"/>
    <n v="2139089.51168"/>
    <n v="299929338.30901009"/>
    <n v="286204877.29896003"/>
    <n v="288421232.45699012"/>
    <n v="276418493.85822004"/>
    <n v="4989163.0397400009"/>
    <n v="4818507.2636000002"/>
    <n v="1075353.7391499998"/>
    <n v="1341929.3995900003"/>
    <n v="121143.56134"/>
    <n v="131984.62839"/>
    <n v="1.0344565863834663"/>
    <n v="1.3274928609780752"/>
    <n v="-12354.614260000002"/>
    <n v="-19.314544835562796"/>
    <n v="42.602945710956924"/>
    <n v="48.464234593281184"/>
    <n v="2.8538211904300015"/>
    <n v="2.990306837592918"/>
    <n v="1.7207628290376413E-2"/>
    <n v="1.7894218546374279E-2"/>
    <n v="2.2349493318796224E-2"/>
    <n v="2.3140759880852603E-2"/>
    <m/>
    <m/>
    <m/>
    <n v="0"/>
    <m/>
    <n v="0"/>
    <m/>
    <n v="0"/>
    <m/>
    <n v="-107.35289825894534"/>
    <n v="43.384059532833149"/>
    <n v="-476.06569097146371"/>
    <n v="2.0821825539657821"/>
    <n v="0.974577223361206"/>
    <n v="-3.2783850972317508"/>
    <n v="64.514799346618773"/>
    <n v="61.797491502537952"/>
    <s v="Resto"/>
    <n v="2025"/>
    <n v="1"/>
    <d v="2026-05-08T00:00:00"/>
    <n v="1.0458677359317625"/>
    <s v="65 Tecnicos"/>
    <n v="-19.314544835562796"/>
    <n v="-22.853098539697648"/>
    <n v="-107.35289825894534"/>
    <n v="-107.03042842448396"/>
    <n v="5.8353814847204259E-4"/>
    <n v="1.0701004291121339E-4"/>
    <m/>
    <m/>
    <m/>
    <m/>
    <n v="6.74741620937637E-4"/>
    <n v="1.7622372959477553E-4"/>
    <x v="54"/>
    <x v="18"/>
  </r>
  <r>
    <n v="2026"/>
    <n v="3"/>
    <n v="92"/>
    <x v="12"/>
    <s v="Total General"/>
    <n v="219"/>
    <s v="314f04b30f62e0056bd059354a5536fb2e302107eed143b5fa2aa0bbba07f608"/>
    <s v="776dae374cac039d62ec9a353119108ad2c4887d941bedca3f0ebe3c3de89ab1"/>
    <x v="19"/>
    <n v="4357581.6381999999"/>
    <n v="3291398.6175000002"/>
    <n v="12944438.10629"/>
    <n v="10906240.00224"/>
    <n v="1417599.4292700002"/>
    <n v="1756858.6939299998"/>
    <n v="7145468.2637299998"/>
    <n v="6369991.0022100005"/>
    <n v="35255452.915749952"/>
    <n v="34225193.414999902"/>
    <n v="145.54400000000001"/>
    <n v="139.161"/>
    <n v="0"/>
    <n v="0"/>
    <n v="334320.69675999996"/>
    <n v="465442.18481000001"/>
    <n v="953239.13755999994"/>
    <n v="909209.92579999997"/>
    <n v="0"/>
    <n v="0"/>
    <n v="0"/>
    <n v="0"/>
    <n v="0"/>
    <n v="0"/>
    <s v="Total General"/>
    <s v="Totales"/>
    <s v="Total General"/>
    <x v="0"/>
    <x v="1"/>
    <n v="4357581.6381999999"/>
    <n v="3291398.6175000002"/>
    <n v="299929338.30901009"/>
    <n v="286204877.29896003"/>
    <n v="288421232.45699012"/>
    <n v="276418493.85822004"/>
    <n v="299929338.30901009"/>
    <n v="286204877.29896003"/>
    <n v="142306587.69164005"/>
    <n v="131621014.33455998"/>
    <n v="4357581.6381999999"/>
    <n v="3291398.6175000002"/>
    <n v="1.4528694201000394"/>
    <n v="1.1500148594819073"/>
    <n v="1066183.0206999998"/>
    <n v="32.393008097871309"/>
    <n v="100"/>
    <n v="100"/>
    <n v="100"/>
    <n v="100"/>
    <n v="1.4528694201000394"/>
    <n v="1.5108394070293734"/>
    <n v="1.1500148594819073"/>
    <n v="1.1907302480232083"/>
    <m/>
    <m/>
    <m/>
    <n v="0"/>
    <m/>
    <n v="0"/>
    <m/>
    <n v="0"/>
    <m/>
    <n v="-19.310560708846459"/>
    <n v="32.53179279173694"/>
    <n v="53.377269000144125"/>
    <n v="0.99615868264774543"/>
    <n v="-28.171380319453789"/>
    <n v="4.8425793109615922"/>
    <n v="35.072069912672546"/>
    <n v="51.191938363460402"/>
    <s v="Resto"/>
    <n v="2025"/>
    <n v="1"/>
    <d v="2026-05-08T00:00:00"/>
    <n v="1.0458677359317625"/>
    <s v="10 Total General"/>
    <n v="32.393008097871309"/>
    <n v="26.58676001695618"/>
    <n v="-19.310560708846459"/>
    <n v="-22.849289141454012"/>
    <n v="3.6716130515252084E-2"/>
    <n v="2.1108295518618245E-4"/>
    <n v="13747561.734540001"/>
    <n v="12689465.692910001"/>
    <n v="3.899414302630741E-2"/>
    <n v="3.5919335475087147E-2"/>
    <n v="3.0871661809303272E-2"/>
    <n v="1.3225341770291908E-4"/>
    <x v="0"/>
    <x v="19"/>
  </r>
  <r>
    <n v="2026"/>
    <n v="3"/>
    <n v="37"/>
    <x v="27"/>
    <s v="Total General Sin Pensiones"/>
    <n v="25"/>
    <s v="b7a56873cd771f2c446d369b649430b65a756ba278ff97ec81bb6f55b2e73569"/>
    <s v="776dae374cac039d62ec9a353119108ad2c4887d941bedca3f0ebe3c3de89ab1"/>
    <x v="19"/>
    <n v="4160869.2469200003"/>
    <n v="3594603.0314199999"/>
    <n v="14961160.59492"/>
    <n v="13394649.406819999"/>
    <n v="1362308.9064400003"/>
    <n v="1385096.8888899994"/>
    <n v="6292372.1394599993"/>
    <n v="5578893.8175599985"/>
    <n v="35255452.915749952"/>
    <n v="34225193.414999902"/>
    <n v="145.54400000000001"/>
    <n v="139.161"/>
    <n v="36440.269469999999"/>
    <n v="12651.589619999999"/>
    <n v="1258313.07972"/>
    <n v="1051456.61206"/>
    <n v="2543344.9951399998"/>
    <n v="2090192.64274"/>
    <n v="215074.49765"/>
    <n v="93348.054120000015"/>
    <n v="153146.92978000001"/>
    <n v="102708.30205"/>
    <n v="153939.70228999999"/>
    <n v="97076.445640000005"/>
    <s v="Total General Sin Pensiones"/>
    <s v="Totales"/>
    <s v="Total General Sin Pensiones"/>
    <x v="1"/>
    <x v="1"/>
    <n v="4160869.2469200003"/>
    <n v="3594603.0314199999"/>
    <n v="299929338.30901009"/>
    <n v="286204877.29896003"/>
    <n v="288421232.45699012"/>
    <n v="276418493.85822004"/>
    <n v="288421232.45699012"/>
    <n v="276418493.85822004"/>
    <n v="133101313.88157998"/>
    <n v="123282522.02188997"/>
    <n v="4160869.2469200003"/>
    <n v="3594603.0314199999"/>
    <n v="1.4426362481966291"/>
    <n v="1.3004205982193564"/>
    <n v="566266.2155000004"/>
    <n v="15.753233682560609"/>
    <n v="100"/>
    <n v="100"/>
    <n v="100"/>
    <n v="100"/>
    <n v="1.3872831748900654"/>
    <n v="1.4426362481966291"/>
    <n v="1.2559544985200228"/>
    <n v="1.3004205982193564"/>
    <n v="7.4569578604817971E-2"/>
    <n v="5.3098354956526143E-2"/>
    <n v="5.3373221166356309E-2"/>
    <n v="121726.44352999999"/>
    <n v="130.40062235632598"/>
    <n v="50438.627730000007"/>
    <n v="49.108618021399764"/>
    <n v="56863.256649999981"/>
    <n v="58.57575055938149"/>
    <n v="-1.6452265998706528"/>
    <n v="32.740968908081456"/>
    <n v="38.532680153636747"/>
    <n v="1.0235127413182745"/>
    <n v="19.673324156926419"/>
    <n v="21.679932420294513"/>
    <n v="49.474730409145124"/>
    <n v="50.304292081023803"/>
    <s v="Resto"/>
    <n v="2025"/>
    <n v="1"/>
    <d v="2026-05-08T00:00:00"/>
    <n v="1.0458677359317625"/>
    <s v="11 Total General Sin Pensiones"/>
    <n v="15.753233682560609"/>
    <n v="10.676742102036615"/>
    <n v="-1.645226599870649"/>
    <n v="-5.9586886361828766"/>
    <n v="4.2436444174104707E-2"/>
    <n v="2.0811993446108462E-4"/>
    <m/>
    <m/>
    <m/>
    <m/>
    <n v="3.79154581649222E-2"/>
    <n v="1.6910937322731887E-4"/>
    <x v="1"/>
    <x v="19"/>
  </r>
  <r>
    <n v="2026"/>
    <n v="3"/>
    <n v="13"/>
    <x v="7"/>
    <s v="Vida Total"/>
    <n v="13"/>
    <s v="3fdba35f04dc8c462986c992bcf875546257113072a909c162f7e470e581e278"/>
    <s v="776dae374cac039d62ec9a353119108ad2c4887d941bedca3f0ebe3c3de89ab1"/>
    <x v="19"/>
    <n v="1196402.0108299998"/>
    <n v="62384.163070000002"/>
    <n v="1325517.7274999998"/>
    <n v="217679.18774999998"/>
    <n v="133031.20318000004"/>
    <n v="25391.835160000002"/>
    <n v="196699.59896000003"/>
    <n v="100979.29720999995"/>
    <n v="35255452.915749952"/>
    <n v="34225193.414999902"/>
    <n v="145.54400000000001"/>
    <n v="139.161"/>
    <n v="636.15869999999995"/>
    <n v="2607.8885799999998"/>
    <n v="16009.99619"/>
    <n v="22873.927159999999"/>
    <n v="65310.801780000002"/>
    <n v="51066.681429999997"/>
    <n v="1141427.6320699998"/>
    <n v="1531.65102"/>
    <n v="54974.37876"/>
    <n v="60852.512049999998"/>
    <n v="0"/>
    <n v="0"/>
    <s v="Vida Total"/>
    <s v="Totales"/>
    <s v="Vida Total"/>
    <x v="2"/>
    <x v="1"/>
    <n v="2081369.17392"/>
    <n v="380253.94800999999"/>
    <n v="299929338.30901009"/>
    <n v="286204877.29896003"/>
    <n v="288421232.45699012"/>
    <n v="276418493.85822004"/>
    <n v="121198789.86534001"/>
    <n v="116547964.87996998"/>
    <n v="53724409.366050005"/>
    <n v="55147073.013400003"/>
    <n v="1196402.0108299998"/>
    <n v="62384.163070000002"/>
    <n v="0.98714022818155422"/>
    <n v="5.3526600086280351E-2"/>
    <n v="1134017.8477599998"/>
    <n v="1817.7976459947718"/>
    <n v="100"/>
    <n v="100"/>
    <n v="57.481489868360327"/>
    <n v="16.405921199892294"/>
    <n v="0.39889462550588334"/>
    <n v="0.41481065753659774"/>
    <n v="2.1797030036226669E-2"/>
    <n v="2.2568737062143879E-2"/>
    <n v="0.94178137697431019"/>
    <n v="4.5358851207244089E-2"/>
    <m/>
    <n v="1139895.9810499998"/>
    <n v="74422.695912153649"/>
    <n v="-5878.1332899999979"/>
    <n v="-9.6596394988101348"/>
    <n v="0"/>
    <m/>
    <n v="423.91330654810389"/>
    <n v="11.119272784213234"/>
    <n v="40.702373664143479"/>
    <n v="0.2476178049228891"/>
    <n v="-30.007662969230154"/>
    <n v="27.893178000072758"/>
    <n v="24.513550214755913"/>
    <n v="44.792272611946778"/>
    <s v="Resto"/>
    <n v="2025"/>
    <n v="1"/>
    <d v="2026-05-08T00:00:00"/>
    <n v="1.0458677359317625"/>
    <s v="12 Vida Total"/>
    <n v="1817.7976459947718"/>
    <n v="1733.6904181160232"/>
    <n v="423.91330654810389"/>
    <n v="400.93648417345048"/>
    <n v="3.7597523726828667E-3"/>
    <n v="9.74445830094331E-5"/>
    <m/>
    <m/>
    <m/>
    <m/>
    <n v="6.1617186727612873E-4"/>
    <n v="2.8650969167965874E-7"/>
    <x v="2"/>
    <x v="19"/>
  </r>
  <r>
    <n v="2026"/>
    <n v="3"/>
    <n v="23"/>
    <x v="28"/>
    <s v="Vida Individual"/>
    <n v="17"/>
    <s v="4523540f1504cd17100c4835e85b7eefd49911580f8efff0599a8f283be6b9e3"/>
    <s v="776dae374cac039d62ec9a353119108ad2c4887d941bedca3f0ebe3c3de89ab1"/>
    <x v="19"/>
    <n v="262810.94008999999"/>
    <n v="251050.45939999999"/>
    <n v="1227077.8785600001"/>
    <n v="1114498.0260000001"/>
    <n v="219126.58974000002"/>
    <n v="157976.21005000002"/>
    <n v="710351.39922000025"/>
    <n v="659314.16714000015"/>
    <n v="35255452.915749952"/>
    <n v="34225193.414999902"/>
    <n v="145.54400000000001"/>
    <n v="139.161"/>
    <n v="0"/>
    <n v="0"/>
    <n v="219300.47974000001"/>
    <n v="159780.03391999999"/>
    <n v="292807.13569000002"/>
    <n v="227959.87909"/>
    <n v="31249.545190000001"/>
    <n v="28902.587909999998"/>
    <n v="198142.14281999998"/>
    <n v="194920.53536000001"/>
    <n v="33419.252079999998"/>
    <n v="27227.33613"/>
    <s v="Vida Individual"/>
    <s v="Vida"/>
    <s v="Vida"/>
    <x v="3"/>
    <x v="1"/>
    <n v="6886205.7375499997"/>
    <n v="7196469.1106400006"/>
    <n v="299929338.30901009"/>
    <n v="286204877.29896003"/>
    <n v="288421232.45699012"/>
    <n v="276418493.85822004"/>
    <n v="85473069.007720008"/>
    <n v="77996017.203430012"/>
    <n v="38897096.515840001"/>
    <n v="40640024.39702002"/>
    <n v="660025.91308000009"/>
    <n v="1803163.5194900001"/>
    <n v="0.30747806664841143"/>
    <n v="0.32187599880287171"/>
    <n v="11760.480689999997"/>
    <n v="4.6845087310762423"/>
    <n v="39.818276052768454"/>
    <n v="13.922778310810443"/>
    <n v="3.8164839986831978"/>
    <n v="3.4885227121842459"/>
    <n v="8.7624285630648141E-2"/>
    <n v="9.112052460603462E-2"/>
    <n v="8.7717044436584179E-2"/>
    <n v="9.0822598696586571E-2"/>
    <n v="3.6560691633966615E-2"/>
    <n v="0.23181821493048715"/>
    <n v="3.9099160083957606E-2"/>
    <n v="2346.9572800000024"/>
    <n v="8.1202323034470503"/>
    <n v="3221.6074599999702"/>
    <n v="1.652779915697411"/>
    <n v="6191.9159499999987"/>
    <n v="22.741541517084141"/>
    <n v="38.708600282691741"/>
    <n v="83.378032004664576"/>
    <n v="62.926078855842974"/>
    <n v="0.56334947687101899"/>
    <n v="37.251491541052758"/>
    <n v="28.446784960084102"/>
    <n v="74.895879577257716"/>
    <n v="70.091296134140251"/>
    <s v="Resto"/>
    <n v="2025"/>
    <n v="1"/>
    <d v="2026-05-08T00:00:00"/>
    <n v="1.0458677359317625"/>
    <s v="13 Vida Individual"/>
    <n v="4.6845087310762423"/>
    <n v="9.3448850693260269E-2"/>
    <n v="38.708600282691734"/>
    <n v="32.625374621692849"/>
    <n v="3.4805335829675805E-3"/>
    <n v="9.4542761469844953E-6"/>
    <m/>
    <m/>
    <m/>
    <m/>
    <n v="3.1547450027453513E-3"/>
    <n v="1.0360415860534628E-5"/>
    <x v="3"/>
    <x v="19"/>
  </r>
  <r>
    <n v="2026"/>
    <n v="3"/>
    <n v="37"/>
    <x v="27"/>
    <s v="Vida Gpo y Col"/>
    <n v="25"/>
    <s v="b7a56873cd771f2c446d369b649430b65a756ba278ff97ec81bb6f55b2e73569"/>
    <s v="776dae374cac039d62ec9a353119108ad2c4887d941bedca3f0ebe3c3de89ab1"/>
    <x v="19"/>
    <n v="449571.28373999998"/>
    <n v="292290.8885"/>
    <n v="1241621.33583"/>
    <n v="745834.11708"/>
    <n v="189626.47373000003"/>
    <n v="1513.9956400000042"/>
    <n v="487887.97858"/>
    <n v="237858.17814000003"/>
    <n v="35255452.915749952"/>
    <n v="34225193.414999902"/>
    <n v="145.54400000000001"/>
    <n v="139.161"/>
    <n v="28649.410479999999"/>
    <n v="5228.0718499999994"/>
    <n v="150530.41930000001"/>
    <n v="-11298.45356"/>
    <n v="241696.82154"/>
    <n v="176166.55516999998"/>
    <n v="199416.34958000001"/>
    <n v="93381.273290000012"/>
    <n v="152465.23187000002"/>
    <n v="101833.16957"/>
    <n v="97689.702290000001"/>
    <n v="97076.445640000005"/>
    <s v="Vida Gpo y Col"/>
    <s v="Vida"/>
    <s v="Vida"/>
    <x v="4"/>
    <x v="1"/>
    <n v="4160869.2469200003"/>
    <n v="3594603.0314199999"/>
    <n v="299929338.30901009"/>
    <n v="286204877.29896003"/>
    <n v="288421232.45699012"/>
    <n v="276418493.85822004"/>
    <n v="35725720.857619993"/>
    <n v="38551947.676540002"/>
    <n v="14827312.85021"/>
    <n v="14507048.616379999"/>
    <n v="522161.12972000003"/>
    <n v="293132.80180999998"/>
    <n v="1.258396675973888"/>
    <n v="0.75817411600677087"/>
    <n v="157280.39523999998"/>
    <n v="53.809544336856739"/>
    <n v="86.098190415107084"/>
    <n v="99.712787751898986"/>
    <n v="10.804744322902867"/>
    <n v="8.1313815724607128"/>
    <n v="0.14989240008152099"/>
    <n v="0.15587315812716418"/>
    <n v="0.10212645265114849"/>
    <n v="0.1057421608880921"/>
    <n v="0.55818705625212373"/>
    <n v="0.42676600558356681"/>
    <n v="0.27344361413819762"/>
    <n v="106035.07629"/>
    <n v="113.55068586471613"/>
    <n v="50632.06230000002"/>
    <n v="49.720599401745623"/>
    <n v="613.25664999999572"/>
    <n v="0.63172548804908413"/>
    <n v="12424.902233536122"/>
    <n v="42.179400817705805"/>
    <n v="0.51797565355856245"/>
    <n v="1.2788997955709442"/>
    <n v="-1432.3099351660301"/>
    <n v="37.197904169019822"/>
    <n v="62.280678058105011"/>
    <n v="-6.4135065529873359"/>
    <s v="Resto"/>
    <n v="2025"/>
    <n v="1"/>
    <d v="2026-05-08T00:00:00"/>
    <n v="1.0458677359317625"/>
    <s v="14 Vida Gpo y Col"/>
    <n v="53.809544336856739"/>
    <n v="47.064049355942664"/>
    <n v="12424.902233536122"/>
    <n v="11875.608199040291"/>
    <n v="3.521785236448687E-3"/>
    <n v="1.5835621941021305E-4"/>
    <m/>
    <m/>
    <m/>
    <m/>
    <n v="2.1111894313351801E-3"/>
    <n v="5.7482799018264844E-5"/>
    <x v="4"/>
    <x v="19"/>
  </r>
  <r>
    <n v="2026"/>
    <n v="3"/>
    <n v="10"/>
    <x v="17"/>
    <s v="Accidentes y Enfermedades Total"/>
    <n v="10"/>
    <s v="4a44dc15364204a80fe80e9039455cc1608281820fe2b24f1e5233ade6af1dd5"/>
    <s v="776dae374cac039d62ec9a353119108ad2c4887d941bedca3f0ebe3c3de89ab1"/>
    <x v="19"/>
    <n v="268100.53565000003"/>
    <n v="223431.65661000001"/>
    <n v="1229181.2782300001"/>
    <n v="1035682.30476"/>
    <n v="191530.17391000001"/>
    <n v="152052.33946999998"/>
    <n v="952891.70125999989"/>
    <n v="595024.37635999999"/>
    <n v="35255452.915749952"/>
    <n v="34225193.414999902"/>
    <n v="145.54400000000001"/>
    <n v="139.161"/>
    <n v="0"/>
    <n v="0"/>
    <n v="181666.89859999999"/>
    <n v="130956.41505"/>
    <n v="301427.43804000004"/>
    <n v="232903.87537999998"/>
    <n v="0"/>
    <n v="0"/>
    <n v="0"/>
    <n v="0"/>
    <n v="0"/>
    <n v="0"/>
    <s v="Accidentes y Enfermedades Total"/>
    <s v="Totales"/>
    <s v="Accidentes y Enfermedades Total"/>
    <x v="18"/>
    <x v="1"/>
    <n v="1825206.99131"/>
    <n v="1657972.1827799999"/>
    <n v="299929338.30901009"/>
    <n v="286204877.29896003"/>
    <n v="288421232.45699012"/>
    <n v="276418493.85822004"/>
    <n v="62046993.437230021"/>
    <n v="55650266.202029996"/>
    <n v="35517726.305569991"/>
    <n v="30168381.219329994"/>
    <n v="268100.53565000003"/>
    <n v="223431.65661000001"/>
    <n v="0.43209271037640934"/>
    <n v="0.40149252080639591"/>
    <n v="44668.879040000029"/>
    <n v="19.992188984200009"/>
    <n v="100"/>
    <n v="100"/>
    <n v="14.688774310336008"/>
    <n v="13.476200561782747"/>
    <n v="8.9387899550454245E-2"/>
    <n v="9.2954507324622723E-2"/>
    <n v="7.8067033210133169E-2"/>
    <n v="8.0830936270350304E-2"/>
    <m/>
    <m/>
    <m/>
    <n v="0"/>
    <m/>
    <n v="0"/>
    <m/>
    <n v="0"/>
    <m/>
    <n v="25.963319326493519"/>
    <n v="71.439683417879806"/>
    <n v="68.053176428534186"/>
    <n v="0.53925235039598718"/>
    <n v="38.723176356529308"/>
    <n v="29.42139221522131"/>
    <n v="60.26886596033517"/>
    <n v="56.227666815906296"/>
    <s v="Resto"/>
    <n v="2025"/>
    <n v="1"/>
    <d v="2026-05-08T00:00:00"/>
    <n v="1.0458677359317625"/>
    <s v="28 Accidentes y Enfermedades Total"/>
    <n v="19.992188984200009"/>
    <n v="14.729793129433421"/>
    <n v="25.963319326493519"/>
    <n v="20.439052663072079"/>
    <n v="3.4864997513076282E-3"/>
    <n v="1.8670411036043156E-5"/>
    <m/>
    <m/>
    <m/>
    <m/>
    <n v="2.9316459061843126E-3"/>
    <n v="1.6119624426347427E-5"/>
    <x v="18"/>
    <x v="19"/>
  </r>
  <r>
    <n v="2026"/>
    <n v="3"/>
    <n v="10"/>
    <x v="17"/>
    <s v="Accidentes Personales"/>
    <n v="10"/>
    <s v="4a44dc15364204a80fe80e9039455cc1608281820fe2b24f1e5233ade6af1dd5"/>
    <s v="776dae374cac039d62ec9a353119108ad2c4887d941bedca3f0ebe3c3de89ab1"/>
    <x v="19"/>
    <n v="18751.22393"/>
    <n v="15371.84224"/>
    <n v="209085.12055000002"/>
    <n v="175888.69451999999"/>
    <n v="23617.620419999999"/>
    <n v="25822.443500000001"/>
    <n v="110399.07093"/>
    <n v="81260.233030000018"/>
    <n v="35255452.915749952"/>
    <n v="34225193.414999902"/>
    <n v="145.54400000000001"/>
    <n v="139.161"/>
    <n v="0"/>
    <n v="0"/>
    <n v="23617.620420000003"/>
    <n v="25822.443500000001"/>
    <n v="46810.82935"/>
    <n v="31060.897359999999"/>
    <n v="0"/>
    <n v="0"/>
    <n v="0"/>
    <n v="0"/>
    <n v="0"/>
    <n v="0"/>
    <s v="Accidentes Personales"/>
    <s v="Accidentes y Enfermedades"/>
    <s v="Accidentes Personales"/>
    <x v="19"/>
    <x v="1"/>
    <n v="1825206.99131"/>
    <n v="1657972.1827799999"/>
    <n v="299929338.30901009"/>
    <n v="286204877.29896003"/>
    <n v="288421232.45699012"/>
    <n v="276418493.85822004"/>
    <n v="1868441.4574600002"/>
    <n v="1845344.210459999"/>
    <n v="356127.37222000014"/>
    <n v="376409.51678000001"/>
    <n v="268100.53565000003"/>
    <n v="223431.65661000001"/>
    <n v="1.0035756729296095"/>
    <n v="0.83300677200857709"/>
    <n v="3379.3816900000002"/>
    <n v="21.984233491587023"/>
    <n v="6.9941016285321229"/>
    <n v="6.8798855422853329"/>
    <n v="1.0273478032506189"/>
    <n v="0.92714717409946579"/>
    <n v="6.2518805381689795E-3"/>
    <n v="6.501332710585451E-3"/>
    <n v="5.3709225311150402E-3"/>
    <n v="5.5610758981577014E-3"/>
    <m/>
    <m/>
    <m/>
    <n v="0"/>
    <m/>
    <n v="0"/>
    <m/>
    <n v="0"/>
    <m/>
    <n v="-8.5383983123053504"/>
    <n v="125.95242053620976"/>
    <n v="167.98535332873675"/>
    <n v="6.6317902700863032"/>
    <n v="-8.5383983123053291"/>
    <n v="50.706622566167866"/>
    <n v="50.453326181028245"/>
    <n v="83.134892082203521"/>
    <s v="Resto"/>
    <n v="2025"/>
    <n v="1"/>
    <d v="2026-05-08T00:00:00"/>
    <n v="1.0458677359317625"/>
    <s v="29 Accidentes Personales"/>
    <n v="21.984233491587023"/>
    <n v="16.634474227194119"/>
    <n v="-8.5383983123053468"/>
    <n v="-12.549552352132171"/>
    <n v="5.9305753651683695E-4"/>
    <n v="1.0071641312961186E-4"/>
    <m/>
    <m/>
    <m/>
    <m/>
    <n v="4.9787793888508294E-4"/>
    <n v="6.9390028221214941E-5"/>
    <x v="19"/>
    <x v="19"/>
  </r>
  <r>
    <n v="2026"/>
    <n v="3"/>
    <n v="10"/>
    <x v="17"/>
    <s v="AP Individual"/>
    <n v="10"/>
    <s v="4a44dc15364204a80fe80e9039455cc1608281820fe2b24f1e5233ade6af1dd5"/>
    <s v="776dae374cac039d62ec9a353119108ad2c4887d941bedca3f0ebe3c3de89ab1"/>
    <x v="19"/>
    <n v="1002.747"/>
    <n v="1250.4251299999999"/>
    <n v="7307.6862600000004"/>
    <n v="8777.1936899999982"/>
    <n v="-40.191090000000003"/>
    <n v="10.73385"/>
    <n v="1964.7397099999998"/>
    <n v="354.45308999999997"/>
    <n v="35255452.915749952"/>
    <n v="34225193.414999902"/>
    <n v="145.54400000000001"/>
    <n v="139.161"/>
    <n v="0"/>
    <n v="0"/>
    <n v="-40.191089999999996"/>
    <n v="10.73385"/>
    <n v="1157.6985"/>
    <n v="1886.6655700000001"/>
    <n v="0"/>
    <n v="0"/>
    <n v="0"/>
    <n v="0"/>
    <n v="0"/>
    <n v="0"/>
    <s v="AP Individual"/>
    <s v="Accidentes y Enfermedades"/>
    <s v="Accidentes Personales"/>
    <x v="20"/>
    <x v="1"/>
    <n v="1825206.99131"/>
    <n v="1657972.1827799999"/>
    <n v="299929338.30901009"/>
    <n v="286204877.29896003"/>
    <n v="288421232.45699012"/>
    <n v="276418493.85822004"/>
    <n v="934068.18382999999"/>
    <n v="999040.19241000025"/>
    <n v="84015.655269999988"/>
    <n v="109316.45723999999"/>
    <n v="268100.53565000003"/>
    <n v="223431.65661000001"/>
    <n v="0.10735265555116044"/>
    <n v="0.12516264505670988"/>
    <n v="-247.6781299999999"/>
    <n v="-19.807513785331544"/>
    <n v="0.37401902147225335"/>
    <n v="0.55964546339224308"/>
    <n v="5.4938809941786473E-2"/>
    <n v="7.5418945081657113E-2"/>
    <n v="3.3432774721320975E-4"/>
    <n v="3.4766753870990803E-4"/>
    <n v="4.368986097654261E-4"/>
    <n v="4.5236666785449062E-4"/>
    <m/>
    <m/>
    <m/>
    <n v="0"/>
    <m/>
    <n v="0"/>
    <m/>
    <n v="0"/>
    <m/>
    <n v="-474.4331251135427"/>
    <n v="-4.0080987527262613"/>
    <n v="0.85841604926797987"/>
    <n v="-4.78376201088219E-2"/>
    <n v="-474.43312511354259"/>
    <n v="-38.637853024476406"/>
    <n v="-3.4716370453965339"/>
    <n v="0.56893230950305618"/>
    <s v="Resto"/>
    <n v="2025"/>
    <n v="1"/>
    <d v="2026-05-08T00:00:00"/>
    <n v="1.0458677359317625"/>
    <s v="30 AP Individual"/>
    <n v="-19.807513785331544"/>
    <n v="-23.324447767551561"/>
    <n v="-474.4331251135427"/>
    <n v="-458.01192851595198"/>
    <n v="2.0727818410000851E-5"/>
    <n v="1.1524592653886097E-6"/>
    <m/>
    <m/>
    <m/>
    <m/>
    <n v="2.4845093742369292E-5"/>
    <n v="1.5665687717591944E-6"/>
    <x v="20"/>
    <x v="19"/>
  </r>
  <r>
    <n v="2026"/>
    <n v="3"/>
    <n v="48"/>
    <x v="14"/>
    <s v="AP Gpo y Col"/>
    <n v="36"/>
    <s v="76a50887d8f1c2e9301755428990ad81479ee21c25b43215cf524541e0503269"/>
    <s v="776dae374cac039d62ec9a353119108ad2c4887d941bedca3f0ebe3c3de89ab1"/>
    <x v="19"/>
    <n v="11241.894"/>
    <n v="11318.793599999999"/>
    <n v="97139.15780999999"/>
    <n v="92434.316830000011"/>
    <n v="13633.429040000001"/>
    <n v="7720.1666999999989"/>
    <n v="56425.663030000003"/>
    <n v="64514.531009999999"/>
    <n v="35255452.915749952"/>
    <n v="34225193.414999902"/>
    <n v="145.54400000000001"/>
    <n v="139.161"/>
    <n v="0"/>
    <n v="0"/>
    <n v="13633.429039999999"/>
    <n v="7720.1666999999998"/>
    <n v="16533.259720000002"/>
    <n v="16879.737870000001"/>
    <n v="0"/>
    <n v="0"/>
    <n v="0"/>
    <n v="0"/>
    <n v="0"/>
    <n v="0"/>
    <s v="AP Gpo y Col"/>
    <s v="Accidentes y Enfermedades"/>
    <s v="Accidentes Personales"/>
    <x v="21"/>
    <x v="1"/>
    <n v="19464505.3893"/>
    <n v="18106734.740540002"/>
    <n v="299929338.30901009"/>
    <n v="286204877.29896003"/>
    <n v="288421232.45699012"/>
    <n v="276418493.85822004"/>
    <n v="934373.2736299996"/>
    <n v="846304.01804999996"/>
    <n v="272111.73791999999"/>
    <n v="267093.05953999993"/>
    <n v="10059075.98653"/>
    <n v="8675699.8224100005"/>
    <n v="1.2031480691143626"/>
    <n v="1.3374382442470314"/>
    <n v="-76.899599999998827"/>
    <n v="-0.67939749338656874"/>
    <n v="0.11175871436952957"/>
    <n v="0.13046548211318568"/>
    <n v="5.7755867797081951E-2"/>
    <n v="6.2511511667853792E-2"/>
    <n v="3.7481808426549266E-3"/>
    <n v="3.8977345406345596E-3"/>
    <n v="3.9547871115336612E-3"/>
    <n v="4.0948032969912677E-3"/>
    <m/>
    <m/>
    <m/>
    <n v="0"/>
    <m/>
    <n v="0"/>
    <m/>
    <n v="0"/>
    <m/>
    <n v="76.595008498974536"/>
    <n v="121.27341745083169"/>
    <n v="68.206621419441731"/>
    <n v="5.0102318790849765"/>
    <n v="76.595008498974522"/>
    <n v="-2.0526275506670522"/>
    <n v="82.460623439598379"/>
    <n v="45.736294955864736"/>
    <s v="Resto"/>
    <n v="2025"/>
    <n v="1"/>
    <d v="2026-05-08T00:00:00"/>
    <n v="1.0458677359317625"/>
    <s v="31 AP Gpo y Col"/>
    <n v="-0.67939749338656874"/>
    <n v="-5.0352170792143154"/>
    <n v="76.595008498974551"/>
    <n v="68.850230704981286"/>
    <n v="2.755294565131065E-4"/>
    <n v="1.4475652762136189E-4"/>
    <m/>
    <m/>
    <m/>
    <m/>
    <n v="2.6164846621417253E-4"/>
    <n v="1.7887410571745821E-4"/>
    <x v="21"/>
    <x v="19"/>
  </r>
  <r>
    <n v="2026"/>
    <n v="3"/>
    <n v="714"/>
    <x v="38"/>
    <s v="Gastos Medicos"/>
    <n v="250"/>
    <s v="1e472b39b105d349bcd069c4a711b44a2fffb8e274714bb07ecfff69a9a7f67b"/>
    <s v="776dae374cac039d62ec9a353119108ad2c4887d941bedca3f0ebe3c3de89ab1"/>
    <x v="19"/>
    <n v="157578.32109000001"/>
    <n v="117654.51576000001"/>
    <n v="501661.14463"/>
    <n v="408900.95195999998"/>
    <n v="35367.987220000003"/>
    <n v="34374.940689999996"/>
    <n v="171147.80775000001"/>
    <n v="150482.11816000001"/>
    <n v="35255452.915749952"/>
    <n v="34225193.414999902"/>
    <n v="145.54400000000001"/>
    <n v="139.161"/>
    <n v="15.378"/>
    <n v="363.82928999999996"/>
    <n v="35367.987219999995"/>
    <n v="34374.940689999996"/>
    <n v="142457.63250000001"/>
    <n v="98561.963439999992"/>
    <n v="0"/>
    <n v="0"/>
    <n v="0"/>
    <n v="0"/>
    <n v="0"/>
    <n v="0"/>
    <s v="Gastos Medicos"/>
    <s v="Accidentes y Enfermedades"/>
    <s v="Gastos Medicos"/>
    <x v="22"/>
    <x v="1"/>
    <n v="214062.72141"/>
    <n v="179414.37324000002"/>
    <n v="299929338.30901009"/>
    <n v="286204877.29896003"/>
    <n v="288421232.45699012"/>
    <n v="276418493.85822004"/>
    <n v="58270019.802700005"/>
    <n v="52140391.075669996"/>
    <n v="34338123.082540013"/>
    <n v="28893520.681470007"/>
    <n v="214062.72141"/>
    <n v="179414.37324000002"/>
    <n v="0.27042778022652819"/>
    <n v="0.22564946931305344"/>
    <n v="39923.805330000003"/>
    <n v="33.93308371727899"/>
    <n v="73.613154150360486"/>
    <n v="65.576973369137633"/>
    <n v="73.613154150360486"/>
    <n v="65.576973369137633"/>
    <n v="5.2538481889907944E-2"/>
    <n v="5.4634785292202219E-2"/>
    <n v="4.1108494331178726E-2"/>
    <n v="4.2563908846253648E-2"/>
    <m/>
    <m/>
    <m/>
    <n v="0"/>
    <m/>
    <n v="0"/>
    <m/>
    <n v="0"/>
    <m/>
    <n v="2.8888676171269445"/>
    <n v="22.444703672023365"/>
    <n v="29.216847706993608"/>
    <n v="0.10299918587566496"/>
    <n v="2.8888676171269445"/>
    <n v="44.536114671377945"/>
    <n v="24.827021619919169"/>
    <n v="34.876477182727683"/>
    <s v="Resto"/>
    <n v="2025"/>
    <n v="1"/>
    <d v="2026-05-08T00:00:00"/>
    <n v="1.0458677359317625"/>
    <s v="32 Gastos Medicos"/>
    <n v="33.93308371727899"/>
    <n v="28.059293843650451"/>
    <n v="2.8888676171269547"/>
    <n v="-1.6234423509934797"/>
    <n v="1.4229320662219854E-3"/>
    <n v="7.3131184318247424E-6"/>
    <m/>
    <m/>
    <m/>
    <m/>
    <m/>
    <m/>
    <x v="22"/>
    <x v="19"/>
  </r>
  <r>
    <n v="2026"/>
    <n v="3"/>
    <n v="18"/>
    <x v="24"/>
    <s v="GMM. Individual"/>
    <n v="5"/>
    <s v="ef2d127de37b942baad06145e54b0c619a1f22327b2ebbcfbec78f5564afe39d"/>
    <s v="776dae374cac039d62ec9a353119108ad2c4887d941bedca3f0ebe3c3de89ab1"/>
    <x v="19"/>
    <n v="84369.042920000007"/>
    <n v="73611.525640000007"/>
    <n v="321690.19576999999"/>
    <n v="291332.82105000003"/>
    <n v="8184.6343900000002"/>
    <n v="7458.9543400000002"/>
    <n v="34639.667450000008"/>
    <n v="32875.512600000002"/>
    <n v="35255452.915749952"/>
    <n v="34225193.414999902"/>
    <n v="145.54400000000001"/>
    <n v="139.161"/>
    <n v="0"/>
    <n v="0"/>
    <n v="8184.6343899999993"/>
    <n v="7458.9543400000002"/>
    <n v="81381.422500000001"/>
    <n v="71924.492010000002"/>
    <n v="0"/>
    <n v="0"/>
    <n v="0"/>
    <n v="0"/>
    <n v="0"/>
    <n v="0"/>
    <s v="GMM. Individual"/>
    <s v="Accidentes y Enfermedades"/>
    <s v="Gastos Medicos"/>
    <x v="23"/>
    <x v="1"/>
    <n v="4826645.6226300001"/>
    <n v="5268679.1510399999"/>
    <n v="299929338.30901009"/>
    <n v="286204877.29896003"/>
    <n v="288421232.45699012"/>
    <n v="276418493.85822004"/>
    <n v="24720621.761749998"/>
    <n v="21907998.164389998"/>
    <n v="16007111.755169999"/>
    <n v="14079798.808590002"/>
    <n v="246107.73402"/>
    <n v="232911.57709000001"/>
    <n v="0.34129013312498269"/>
    <n v="0.33600297520405437"/>
    <n v="10757.51728"/>
    <n v="14.613903443069564"/>
    <n v="34.28134562936723"/>
    <n v="31.604923447646215"/>
    <n v="1.7479850296949706"/>
    <n v="1.3971533192616146"/>
    <n v="2.812963993308203E-2"/>
    <n v="2.9252022190350106E-2"/>
    <n v="2.5719871140807947E-2"/>
    <n v="2.6630463328461907E-2"/>
    <m/>
    <m/>
    <m/>
    <n v="0"/>
    <m/>
    <n v="0"/>
    <m/>
    <n v="0"/>
    <m/>
    <n v="9.728978311455915"/>
    <n v="9.7009923388141246"/>
    <n v="10.132862041846955"/>
    <n v="5.1131237884664081E-2"/>
    <n v="9.728978311455915"/>
    <n v="13.148414713426359"/>
    <n v="10.057128689290236"/>
    <n v="10.370534614221462"/>
    <s v="Resto"/>
    <n v="2025"/>
    <n v="1"/>
    <d v="2026-05-08T00:00:00"/>
    <n v="1.0458677359317625"/>
    <s v="33 GMM. Individual"/>
    <n v="14.613903443069564"/>
    <n v="9.5873785043767104"/>
    <n v="9.7289783114559185"/>
    <n v="4.9166873990031608"/>
    <n v="9.1245514995579231E-4"/>
    <n v="1.164789549684684E-5"/>
    <m/>
    <m/>
    <m/>
    <m/>
    <n v="8.2465894052933305E-4"/>
    <n v="1.1289799934597637E-5"/>
    <x v="23"/>
    <x v="19"/>
  </r>
  <r>
    <n v="2026"/>
    <n v="3"/>
    <n v="16"/>
    <x v="50"/>
    <s v="GMM. Gpo y Col"/>
    <n v="14"/>
    <s v="8527a891e224136950ff32ca212b45bc93f69fbb801c3b1ebedac52775f99e61"/>
    <s v="776dae374cac039d62ec9a353119108ad2c4887d941bedca3f0ebe3c3de89ab1"/>
    <x v="19"/>
    <n v="99326.36020000001"/>
    <n v="102246.0827"/>
    <n v="391374.95024000003"/>
    <n v="407359.64669999998"/>
    <n v="75114.635120000006"/>
    <n v="69353.100050000008"/>
    <n v="339771.58253000001"/>
    <n v="310486.98415999999"/>
    <n v="35255452.915749952"/>
    <n v="34225193.414999902"/>
    <n v="145.54400000000001"/>
    <n v="139.161"/>
    <n v="0"/>
    <n v="0"/>
    <n v="72930.002950000009"/>
    <n v="70663.371629999994"/>
    <n v="97540.290099999998"/>
    <n v="100350.91196"/>
    <n v="0"/>
    <n v="0"/>
    <n v="0"/>
    <n v="0"/>
    <n v="0"/>
    <n v="0"/>
    <s v="GMM. Gpo y Col"/>
    <s v="Accidentes y Enfermedades"/>
    <s v="Gastos Medicos"/>
    <x v="24"/>
    <x v="1"/>
    <n v="1278618.8197300001"/>
    <n v="1168356.06944"/>
    <n v="299929338.30901009"/>
    <n v="286204877.29896003"/>
    <n v="288421232.45699012"/>
    <n v="276418493.85822004"/>
    <n v="33549398.04095"/>
    <n v="30232392.911280002"/>
    <n v="18331408.022360004"/>
    <n v="14814107.762880005"/>
    <n v="726891.77516999992"/>
    <n v="650126.94371000002"/>
    <n v="0.29606003684108856"/>
    <n v="0.33820042958574736"/>
    <n v="-2919.7224999999889"/>
    <n v="-2.8555837279035323"/>
    <n v="13.664532134342878"/>
    <n v="15.727095098770214"/>
    <n v="7.7682542026852293"/>
    <n v="8.7512775749097749"/>
    <n v="3.3116586980119433E-2"/>
    <n v="3.4437950130738637E-2"/>
    <n v="3.5724786965526507E-2"/>
    <n v="3.6989595476359056E-2"/>
    <m/>
    <m/>
    <m/>
    <n v="0"/>
    <m/>
    <n v="0"/>
    <m/>
    <n v="0"/>
    <m/>
    <n v="8.3075378978679115"/>
    <n v="75.624068946805124"/>
    <n v="67.829591333575863"/>
    <n v="0.40975922323248615"/>
    <n v="3.2076467167011291"/>
    <n v="-2.8007935404915085"/>
    <n v="74.769106053745489"/>
    <n v="70.416272507983294"/>
    <s v="Resto"/>
    <n v="2025"/>
    <n v="1"/>
    <d v="2026-05-08T00:00:00"/>
    <n v="1.0458677359317625"/>
    <s v="34 GMM. Gpo y Col"/>
    <n v="-2.8555837279035323"/>
    <n v="-7.115964156260536"/>
    <n v="8.307537897867908"/>
    <n v="3.5575858943357122"/>
    <n v="1.110111820645929E-3"/>
    <n v="8.7651545414346707E-6"/>
    <m/>
    <m/>
    <m/>
    <m/>
    <n v="1.1530893548185941E-3"/>
    <n v="1.1437953057198406E-5"/>
    <x v="24"/>
    <x v="19"/>
  </r>
  <r>
    <n v="2026"/>
    <n v="3"/>
    <n v="94"/>
    <x v="41"/>
    <s v="Daños"/>
    <n v="7"/>
    <s v="7902699be42c8a8e46fbbb4501726517e86b22c56a189f7625a6da49081b2451"/>
    <s v="776dae374cac039d62ec9a353119108ad2c4887d941bedca3f0ebe3c3de89ab1"/>
    <x v="19"/>
    <n v="1151991.7531400002"/>
    <n v="1376515.1815899999"/>
    <n v="4761143.4613799993"/>
    <n v="5023217.3196200002"/>
    <n v="560453.45143000025"/>
    <n v="326169.01085999998"/>
    <n v="1709383.3495699998"/>
    <n v="2486767.7084499998"/>
    <n v="35255452.915749952"/>
    <n v="34225193.414999902"/>
    <n v="145.54400000000001"/>
    <n v="139.161"/>
    <n v="-1021.1566300000001"/>
    <n v="372.72593000000006"/>
    <n v="516469.31267000001"/>
    <n v="513682.99537999998"/>
    <n v="765301.43458"/>
    <n v="773297.40535000002"/>
    <n v="0"/>
    <n v="0"/>
    <n v="0"/>
    <n v="0"/>
    <n v="0"/>
    <n v="0"/>
    <s v="Daños"/>
    <s v="Totales"/>
    <s v="Daños Total"/>
    <x v="28"/>
    <x v="1"/>
    <n v="1808477.90475"/>
    <n v="2139089.51168"/>
    <n v="299929338.30901009"/>
    <n v="286204877.29896003"/>
    <n v="288421232.45699012"/>
    <n v="276418493.85822004"/>
    <n v="105175449.15441999"/>
    <n v="104220262.77622002"/>
    <n v="43859178.209959999"/>
    <n v="37967067.789159983"/>
    <n v="1151991.7531400002"/>
    <n v="1376515.1815899999"/>
    <n v="1.0953048096316"/>
    <n v="1.3207750056681682"/>
    <n v="-224523.42844999977"/>
    <n v="-16.311002701085709"/>
    <n v="100"/>
    <n v="100"/>
    <n v="63.699520470461536"/>
    <n v="64.350518015906275"/>
    <n v="0.38408771867229952"/>
    <n v="0.39941295005449612"/>
    <n v="0.48095448078340686"/>
    <n v="0.4979823029844157"/>
    <m/>
    <m/>
    <m/>
    <n v="0"/>
    <m/>
    <n v="0"/>
    <m/>
    <n v="0"/>
    <m/>
    <n v="71.829153834163932"/>
    <n v="48.650821492633469"/>
    <n v="23.695271597603824"/>
    <n v="1.2778475892708967"/>
    <n v="0.54241960801892919"/>
    <n v="-1.0340097761456946"/>
    <n v="67.485736904889009"/>
    <n v="66.427611398424816"/>
    <s v="Resto"/>
    <n v="2025"/>
    <n v="1"/>
    <d v="2026-05-08T00:00:00"/>
    <n v="1.0458677359317625"/>
    <s v="38 Daños Total"/>
    <n v="-16.311002701085709"/>
    <n v="-19.981280210010642"/>
    <n v="71.829153834163932"/>
    <n v="64.293388093745449"/>
    <n v="1.3504700883456854E-2"/>
    <n v="1.1996926260021156E-4"/>
    <m/>
    <m/>
    <m/>
    <m/>
    <n v="1.4218930287073555E-2"/>
    <n v="1.74444661559775E-4"/>
    <x v="28"/>
    <x v="19"/>
  </r>
  <r>
    <n v="2026"/>
    <n v="3"/>
    <n v="81"/>
    <x v="55"/>
    <s v="Automoviles"/>
    <n v="53"/>
    <s v="2858dcd1057d3eae7f7d5f782167e24b61153c01551450a628cee722509f6529"/>
    <s v="776dae374cac039d62ec9a353119108ad2c4887d941bedca3f0ebe3c3de89ab1"/>
    <x v="19"/>
    <n v="261546.26329"/>
    <n v="260388.27383000002"/>
    <n v="994109.57597999997"/>
    <n v="1018340.3205200001"/>
    <n v="144323.98031999992"/>
    <n v="161822.27279000002"/>
    <n v="645184.29730999982"/>
    <n v="672042.22244999988"/>
    <n v="35255452.915749952"/>
    <n v="34225193.414999902"/>
    <n v="145.54400000000001"/>
    <n v="139.161"/>
    <n v="0"/>
    <n v="0"/>
    <n v="143823.98032"/>
    <n v="158202.67753000002"/>
    <n v="254595.21455"/>
    <n v="245649.95065000001"/>
    <n v="0"/>
    <n v="0"/>
    <n v="0"/>
    <n v="0"/>
    <n v="0"/>
    <n v="0"/>
    <s v="Automoviles"/>
    <s v="Totales"/>
    <s v="Automoviles Total"/>
    <x v="29"/>
    <x v="1"/>
    <n v="478919.76442000002"/>
    <n v="477689.46314999997"/>
    <n v="299929338.30901009"/>
    <n v="286204877.29896003"/>
    <n v="288421232.45699012"/>
    <n v="276418493.85822004"/>
    <n v="60758952.16269999"/>
    <n v="56224792.599020004"/>
    <n v="32544347.684180006"/>
    <n v="28276347.340569999"/>
    <n v="261546.26329"/>
    <n v="260388.27383000002"/>
    <n v="0.43046539477776519"/>
    <n v="0.46312002551440018"/>
    <n v="1157.9894599999825"/>
    <n v="0.44471643940311445"/>
    <n v="100"/>
    <n v="100"/>
    <n v="54.611707998050129"/>
    <n v="54.509947134470316"/>
    <n v="8.7202627380364856E-2"/>
    <n v="9.0682042047303929E-2"/>
    <n v="9.09796773162629E-2"/>
    <n v="9.4200742575334992E-2"/>
    <m/>
    <m/>
    <m/>
    <n v="0"/>
    <m/>
    <n v="0"/>
    <m/>
    <n v="0"/>
    <m/>
    <n v="-10.813278152821393"/>
    <n v="55.1810522943602"/>
    <n v="62.146528493694419"/>
    <n v="0.44346865305325089"/>
    <n v="-9.0887824621510465"/>
    <n v="3.6414678188741556"/>
    <n v="56.491234752471897"/>
    <n v="64.401672832169979"/>
    <s v="Resto"/>
    <n v="2025"/>
    <n v="1"/>
    <d v="2026-05-08T00:00:00"/>
    <n v="1.0458677359317625"/>
    <s v="39 Automoviles Total"/>
    <n v="0.44471643940311445"/>
    <n v="-3.9604024595739182"/>
    <n v="-10.813278152821388"/>
    <n v="-14.724664713246696"/>
    <n v="2.8197328179434432E-3"/>
    <n v="1.8530045610117724E-5"/>
    <m/>
    <m/>
    <m/>
    <m/>
    <n v="2.8825569559641092E-3"/>
    <n v="2.1448015803245867E-5"/>
    <x v="29"/>
    <x v="19"/>
  </r>
  <r>
    <n v="2026"/>
    <n v="3"/>
    <n v="103"/>
    <x v="59"/>
    <s v="Automoviles Residentes"/>
    <n v="205"/>
    <s v="f8809aff4d69bece79dabe35be0c708b890d7eafb841f121330667b77d2e2590"/>
    <s v="776dae374cac039d62ec9a353119108ad2c4887d941bedca3f0ebe3c3de89ab1"/>
    <x v="19"/>
    <n v="178165.51856999999"/>
    <n v="137806.84022000001"/>
    <n v="684115.60622999992"/>
    <n v="487049.64866000001"/>
    <n v="15674.65357"/>
    <n v="27366.751970000005"/>
    <n v="109626.14250999996"/>
    <n v="125408.57308"/>
    <n v="35255452.915749952"/>
    <n v="34225193.414999902"/>
    <n v="145.54400000000001"/>
    <n v="139.161"/>
    <n v="0"/>
    <n v="0"/>
    <n v="15674.65357"/>
    <n v="27366.751969999998"/>
    <n v="126995.60582"/>
    <n v="103963.91565000001"/>
    <n v="0"/>
    <n v="0"/>
    <n v="0"/>
    <n v="0"/>
    <n v="0"/>
    <n v="0"/>
    <s v="Automoviles Residentes"/>
    <s v="Automóviles"/>
    <s v="Automóviles"/>
    <x v="30"/>
    <x v="1"/>
    <n v="483327.49163999996"/>
    <n v="1404442.7234499999"/>
    <n v="299929338.30901009"/>
    <n v="286204877.29896003"/>
    <n v="288421232.45699012"/>
    <n v="276418493.85822004"/>
    <n v="37930526.874799997"/>
    <n v="33933542.557379998"/>
    <n v="20392182.848360002"/>
    <n v="17354647.463510003"/>
    <n v="182549.7121"/>
    <n v="141417.60715999999"/>
    <n v="0.46971538032699534"/>
    <n v="0.40610802714445515"/>
    <n v="40358.678349999973"/>
    <n v="29.286411534848234"/>
    <n v="97.598356371223218"/>
    <n v="97.446734524425409"/>
    <n v="36.862276955415602"/>
    <n v="9.8122079255378143"/>
    <n v="5.9402497793143619E-2"/>
    <n v="6.1772677778349189E-2"/>
    <n v="4.8149717615067616E-2"/>
    <n v="4.9854421206232166E-2"/>
    <m/>
    <m/>
    <m/>
    <n v="0"/>
    <m/>
    <n v="0"/>
    <m/>
    <n v="0"/>
    <m/>
    <n v="-42.723734306567039"/>
    <n v="8.7978042529264933"/>
    <n v="19.858776187242007"/>
    <n v="7.6865991672199041E-2"/>
    <n v="-42.723734306567032"/>
    <n v="22.153542434412898"/>
    <n v="12.342673960087103"/>
    <n v="26.323317853986577"/>
    <s v="Resto"/>
    <n v="2025"/>
    <n v="1"/>
    <d v="2026-05-08T00:00:00"/>
    <n v="1.0458677359317625"/>
    <s v="41 Automoviles Residentes"/>
    <n v="29.286411534848234"/>
    <n v="23.616406829556798"/>
    <n v="-42.723734306567046"/>
    <n v="-45.235651004755788"/>
    <n v="1.9404533189938953E-3"/>
    <n v="2.2063253851573383E-5"/>
    <m/>
    <m/>
    <m/>
    <m/>
    <n v="1.3786632271693354E-3"/>
    <n v="1.6492372971116154E-5"/>
    <x v="30"/>
    <x v="19"/>
  </r>
  <r>
    <n v="2026"/>
    <n v="3"/>
    <n v="16"/>
    <x v="50"/>
    <s v="Camiones"/>
    <n v="14"/>
    <s v="8527a891e224136950ff32ca212b45bc93f69fbb801c3b1ebedac52775f99e61"/>
    <s v="776dae374cac039d62ec9a353119108ad2c4887d941bedca3f0ebe3c3de89ab1"/>
    <x v="19"/>
    <n v="23488.85298"/>
    <n v="46733.254119999998"/>
    <n v="117932.32751999999"/>
    <n v="104746.07956000001"/>
    <n v="8957.5504400000027"/>
    <n v="17125.746570000003"/>
    <n v="45319.150249999984"/>
    <n v="51631.071930000006"/>
    <n v="35255452.915749952"/>
    <n v="34225193.414999902"/>
    <n v="145.54400000000001"/>
    <n v="139.161"/>
    <n v="0"/>
    <n v="0"/>
    <n v="8957.5504399999991"/>
    <n v="17125.746569999999"/>
    <n v="32921.984489999995"/>
    <n v="32028.620309999998"/>
    <n v="0"/>
    <n v="0"/>
    <n v="0"/>
    <n v="0"/>
    <n v="0"/>
    <n v="0"/>
    <s v="Camiones"/>
    <s v="Automóviles"/>
    <s v="Automóviles"/>
    <x v="31"/>
    <x v="1"/>
    <n v="1278618.8197300001"/>
    <n v="1168356.06944"/>
    <n v="299929338.30901009"/>
    <n v="286204877.29896003"/>
    <n v="288421232.45699012"/>
    <n v="276418493.85822004"/>
    <n v="20449043.115749996"/>
    <n v="19016630.142860003"/>
    <n v="11014921.149049997"/>
    <n v="9861427.71428"/>
    <n v="56380.612340000007"/>
    <n v="127168.98613999999"/>
    <n v="0.11486529148109"/>
    <n v="0.24574939812638938"/>
    <n v="-23244.401139999998"/>
    <n v="-49.738460498200801"/>
    <n v="41.661223610612517"/>
    <n v="36.748939767870354"/>
    <n v="1.8370489013262006"/>
    <n v="3.999915380454139"/>
    <n v="7.83146227455748E-3"/>
    <n v="8.143940298675028E-3"/>
    <n v="1.6328601581161738E-2"/>
    <n v="1.6906703118051977E-2"/>
    <m/>
    <m/>
    <m/>
    <n v="0"/>
    <m/>
    <n v="0"/>
    <m/>
    <n v="0"/>
    <m/>
    <n v="-47.695416352292774"/>
    <n v="38.135325073672469"/>
    <n v="36.64573951136618"/>
    <n v="8.1321966074832636E-2"/>
    <n v="-47.695416352292789"/>
    <n v="2.7892683835683885"/>
    <n v="27.208415831435808"/>
    <n v="53.470135161123331"/>
    <s v="Resto"/>
    <n v="2025"/>
    <n v="1"/>
    <d v="2026-05-08T00:00:00"/>
    <n v="1.0458677359317625"/>
    <s v="42 Camiones"/>
    <n v="-49.738460498200801"/>
    <n v="-51.942738288009963"/>
    <n v="-47.695416352292774"/>
    <n v="-49.989294199701909"/>
    <n v="3.3450804844806047E-4"/>
    <n v="1.3194035187035768E-6"/>
    <m/>
    <m/>
    <m/>
    <m/>
    <n v="2.9649865979132473E-4"/>
    <n v="6.0392766679482628E-6"/>
    <x v="31"/>
    <x v="19"/>
  </r>
  <r>
    <n v="2026"/>
    <n v="3"/>
    <n v="27"/>
    <x v="34"/>
    <s v="Daños Sin Autos"/>
    <n v="21"/>
    <s v="6f4b6612125fb3a0daecd2799dfd6c9c299424fd920f9b308110a2c1fbd8f443"/>
    <s v="776dae374cac039d62ec9a353119108ad2c4887d941bedca3f0ebe3c3de89ab1"/>
    <x v="19"/>
    <n v="625914.84840000002"/>
    <n v="608665.31423999998"/>
    <n v="2771128.5145300003"/>
    <n v="2650916.7914499999"/>
    <n v="272107.42391000013"/>
    <n v="608242.25783000025"/>
    <n v="1137668.0130900005"/>
    <n v="1176319.5163200002"/>
    <n v="35255452.915749952"/>
    <n v="34225193.414999902"/>
    <n v="145.54400000000001"/>
    <n v="139.161"/>
    <n v="0"/>
    <n v="0"/>
    <n v="225486.41122000001"/>
    <n v="295912.85831000004"/>
    <n v="473536.20124000002"/>
    <n v="539774.34119000006"/>
    <n v="0"/>
    <n v="0"/>
    <n v="0"/>
    <n v="0"/>
    <n v="0"/>
    <n v="0"/>
    <s v="Daños Sin Autos"/>
    <s v="Totales"/>
    <s v="Daños Sin Autos Total"/>
    <x v="34"/>
    <x v="1"/>
    <n v="4137685.76327"/>
    <n v="3901951.9240700002"/>
    <n v="299929338.30901009"/>
    <n v="286204877.29896003"/>
    <n v="288421232.45699012"/>
    <n v="276418493.85822004"/>
    <n v="44416496.991719998"/>
    <n v="47995470.177200004"/>
    <n v="11314830.52578"/>
    <n v="9690720.4485899974"/>
    <n v="4091700.2600500002"/>
    <n v="3865650.4973400002"/>
    <n v="1.4091945353472639"/>
    <n v="1.2681724170901929"/>
    <n v="17249.534160000039"/>
    <n v="2.8339932893232778"/>
    <n v="15.297182311011987"/>
    <n v="15.745482284516662"/>
    <n v="15.1271721491325"/>
    <n v="15.598995735578432"/>
    <n v="0.20868743682391444"/>
    <n v="0.2170141369510088"/>
    <n v="0.21266769454952669"/>
    <n v="0.22019703014234468"/>
    <m/>
    <m/>
    <m/>
    <n v="0"/>
    <m/>
    <n v="0"/>
    <m/>
    <n v="0"/>
    <m/>
    <n v="-55.263314837613208"/>
    <n v="43.473553088823017"/>
    <n v="99.93049441127954"/>
    <n v="2.4048740570176781"/>
    <n v="-23.799725193496279"/>
    <n v="-12.271450288646502"/>
    <n v="47.617565590453736"/>
    <n v="54.821586675947422"/>
    <s v="Resto"/>
    <n v="2025"/>
    <n v="1"/>
    <d v="2026-05-08T00:00:00"/>
    <n v="1.0458677359317625"/>
    <s v="46 Daños Sin Autos Total"/>
    <n v="2.8339932893232778"/>
    <n v="-1.6759101018556786"/>
    <n v="-55.263314837613208"/>
    <n v="-57.225293767637908"/>
    <n v="7.8601415819339309E-3"/>
    <n v="1.9858292384525913E-4"/>
    <m/>
    <m/>
    <m/>
    <m/>
    <n v="7.5037966020772718E-3"/>
    <n v="1.6082612794683825E-4"/>
    <x v="34"/>
    <x v="19"/>
  </r>
  <r>
    <n v="2026"/>
    <n v="3"/>
    <n v="10"/>
    <x v="17"/>
    <s v="Responsabilidad Civil y Riesgos Profesionales"/>
    <n v="10"/>
    <s v="4a44dc15364204a80fe80e9039455cc1608281820fe2b24f1e5233ade6af1dd5"/>
    <s v="776dae374cac039d62ec9a353119108ad2c4887d941bedca3f0ebe3c3de89ab1"/>
    <x v="19"/>
    <n v="65754.782709999999"/>
    <n v="92858.96617"/>
    <n v="281685.45112999994"/>
    <n v="319870.10277"/>
    <n v="87317.745439999984"/>
    <n v="31956.864069999989"/>
    <n v="132770.39459000007"/>
    <n v="192462.64934999996"/>
    <n v="35255452.915749952"/>
    <n v="34225193.414999902"/>
    <n v="145.54400000000001"/>
    <n v="139.161"/>
    <n v="63.54372"/>
    <n v="0"/>
    <n v="81078.912779999999"/>
    <n v="26818.460199999998"/>
    <n v="52092.055310000003"/>
    <n v="70709.837739999988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825206.99131"/>
    <n v="1657972.1827799999"/>
    <n v="299929338.30901009"/>
    <n v="286204877.29896003"/>
    <n v="288421232.45699012"/>
    <n v="276418493.85822004"/>
    <n v="6482889.0618800009"/>
    <n v="6624791.841479999"/>
    <n v="3138672.4045500001"/>
    <n v="1702809.9258199998"/>
    <n v="65754.782709999999"/>
    <n v="92858.96617"/>
    <n v="1.0142820906290733"/>
    <n v="1.4016888136556909"/>
    <n v="-27104.18346"/>
    <n v="-29.188547512341966"/>
    <n v="100"/>
    <n v="100"/>
    <n v="3.6025931865846093"/>
    <n v="5.6007553766251377"/>
    <n v="2.1923424724211011E-2"/>
    <n v="2.2798176871324988E-2"/>
    <n v="3.2444927929373694E-2"/>
    <n v="3.3593615562361401E-2"/>
    <m/>
    <m/>
    <m/>
    <n v="0"/>
    <m/>
    <n v="0"/>
    <m/>
    <n v="0"/>
    <m/>
    <n v="173.2362764028868"/>
    <n v="132.79299518804538"/>
    <n v="34.414408632867499"/>
    <n v="2.7819961494999976"/>
    <n v="202.32501111305416"/>
    <n v="-26.329833337275577"/>
    <n v="155.6454478470836"/>
    <n v="37.927480895390332"/>
    <s v="Resto"/>
    <n v="2025"/>
    <n v="1"/>
    <d v="2026-05-08T00:00:00"/>
    <n v="1.0458677359317625"/>
    <s v="46 Responsabilidad Civil y Riesgos Profesionales"/>
    <n v="-29.188547512341966"/>
    <n v="-32.294065439764061"/>
    <n v="173.2362764028868"/>
    <n v="161.25318433258761"/>
    <n v="7.9898406582137632E-4"/>
    <n v="1.0287681593708834E-4"/>
    <m/>
    <m/>
    <m/>
    <m/>
    <n v="9.054377708169214E-4"/>
    <n v="1.9647315303274979E-4"/>
    <x v="35"/>
    <x v="19"/>
  </r>
  <r>
    <n v="2026"/>
    <n v="3"/>
    <n v="126"/>
    <x v="45"/>
    <s v="RC General"/>
    <n v="239"/>
    <s v="79bf08685d3138f9b109c3546780f056bc954fd69377b84a2cf23622e464897b"/>
    <s v="776dae374cac039d62ec9a353119108ad2c4887d941bedca3f0ebe3c3de89ab1"/>
    <x v="19"/>
    <n v="60247.070399999997"/>
    <n v="61670.470500000003"/>
    <n v="235690.83974999998"/>
    <n v="190981.00605"/>
    <n v="28182.075779999999"/>
    <n v="12301.254390000002"/>
    <n v="62425.247159999999"/>
    <n v="40185.999939999994"/>
    <n v="35255452.915749952"/>
    <n v="34225193.414999902"/>
    <n v="145.54400000000001"/>
    <n v="139.161"/>
    <n v="0"/>
    <n v="0"/>
    <n v="3818.2122200000003"/>
    <n v="-164.37601999999998"/>
    <n v="-628.68826999999999"/>
    <n v="286.54384000000005"/>
    <n v="0"/>
    <n v="0"/>
    <n v="0"/>
    <n v="0"/>
    <n v="0"/>
    <n v="0"/>
    <s v="RC General"/>
    <s v="Daños Sin Autos"/>
    <s v="Responsabilidad Civil y Riesgos Profesionales"/>
    <x v="36"/>
    <x v="1"/>
    <n v="277789.63212000002"/>
    <n v="240990.39916999999"/>
    <n v="299929338.30901009"/>
    <n v="286204877.29896003"/>
    <n v="288421232.45699012"/>
    <n v="276418493.85822004"/>
    <n v="4191040.9426000006"/>
    <n v="5155326.3222199995"/>
    <n v="2776304.65221"/>
    <n v="1116237.2139900001"/>
    <n v="80007.197090000001"/>
    <n v="79759.122000000003"/>
    <n v="1.4375204448044465"/>
    <n v="1.1962476600985235"/>
    <n v="-1423.4001000000062"/>
    <n v="-2.3080740076403483"/>
    <n v="75.302063553392756"/>
    <n v="77.320899420131525"/>
    <n v="21.688019794048458"/>
    <n v="25.590426304284549"/>
    <n v="2.0087088092038824E-2"/>
    <n v="2.0888569779266907E-2"/>
    <n v="2.1547665812690221E-2"/>
    <n v="2.2310544290727482E-2"/>
    <m/>
    <m/>
    <m/>
    <n v="0"/>
    <m/>
    <n v="0"/>
    <m/>
    <n v="0"/>
    <m/>
    <n v="129.09920310980576"/>
    <n v="46.777504022834613"/>
    <n v="19.946749700896156"/>
    <n v="1.0150930575132107"/>
    <n v="-2422.8523357604113"/>
    <n v="-319.40386853194957"/>
    <n v="-607.32996020428379"/>
    <n v="-57.365051016277278"/>
    <s v="Resto"/>
    <n v="2025"/>
    <n v="1"/>
    <d v="2026-05-08T00:00:00"/>
    <n v="1.0458677359317625"/>
    <s v="47 RC General"/>
    <n v="-2.3080740076403483"/>
    <n v="-6.5924661063131342"/>
    <n v="129.09920310980573"/>
    <n v="119.05179329937114"/>
    <n v="6.6852308014091037E-4"/>
    <n v="2.0664650292307737E-4"/>
    <m/>
    <m/>
    <m/>
    <m/>
    <n v="5.4059887088173011E-4"/>
    <n v="1.4310084642911927E-4"/>
    <x v="36"/>
    <x v="19"/>
  </r>
  <r>
    <n v="2026"/>
    <n v="3"/>
    <n v="9"/>
    <x v="16"/>
    <s v="RC Aviones y Barcos"/>
    <n v="9"/>
    <s v="19581e27de7ced00ff1ce50b2047e7a567c76b1cbaebabe5ef03f7c3017bb5b7"/>
    <s v="776dae374cac039d62ec9a353119108ad2c4887d941bedca3f0ebe3c3de89ab1"/>
    <x v="19"/>
    <n v="0"/>
    <n v="0"/>
    <n v="0"/>
    <n v="0"/>
    <n v="0"/>
    <n v="0"/>
    <n v="-31.324120000000001"/>
    <n v="49.476119999999995"/>
    <n v="35455860.883000001"/>
    <n v="34225193.414999902"/>
    <n v="145.54400000000001"/>
    <n v="139.161"/>
    <n v="0"/>
    <n v="0"/>
    <n v="0"/>
    <n v="0"/>
    <n v="-2072.8003100000001"/>
    <n v="-808.34328000000005"/>
    <n v="0"/>
    <n v="0"/>
    <n v="0"/>
    <n v="0"/>
    <n v="0"/>
    <n v="0"/>
    <s v="RC Aviones y Barcos"/>
    <s v="Daños Sin Autos"/>
    <s v="Responsabilidad Civil y Riesgos Profesionales"/>
    <x v="37"/>
    <x v="1"/>
    <n v="1238800.9948"/>
    <n v="975839.53787999996"/>
    <n v="299929338.30901009"/>
    <n v="286204877.29896003"/>
    <n v="288421232.45699012"/>
    <n v="276418493.85822004"/>
    <n v="1338691.44667"/>
    <n v="839803.10813999991"/>
    <n v="83423.509590000016"/>
    <n v="390730.89138999995"/>
    <n v="36349.88177"/>
    <n v="33119.830170000001"/>
    <m/>
    <m/>
    <m/>
    <m/>
    <m/>
    <m/>
    <m/>
    <m/>
    <m/>
    <m/>
    <m/>
    <m/>
    <m/>
    <m/>
    <m/>
    <n v="0"/>
    <m/>
    <n v="0"/>
    <m/>
    <n v="0"/>
    <m/>
    <m/>
    <m/>
    <m/>
    <m/>
    <m/>
    <n v="156.42574897140236"/>
    <m/>
    <m/>
    <s v="Resto"/>
    <n v="2025"/>
    <n v="1"/>
    <d v="2026-05-08T00:00:00"/>
    <n v="1.0458677359317625"/>
    <s v="48 RC Aviones y Barcos"/>
    <m/>
    <m/>
    <m/>
    <m/>
    <n v="0"/>
    <m/>
    <m/>
    <m/>
    <m/>
    <m/>
    <n v="0"/>
    <m/>
    <x v="37"/>
    <x v="19"/>
  </r>
  <r>
    <n v="2026"/>
    <n v="3"/>
    <n v="10"/>
    <x v="17"/>
    <s v="RC Aviones y Barcos"/>
    <n v="10"/>
    <s v="4a44dc15364204a80fe80e9039455cc1608281820fe2b24f1e5233ade6af1dd5"/>
    <s v="776dae374cac039d62ec9a353119108ad2c4887d941bedca3f0ebe3c3de89ab1"/>
    <x v="19"/>
    <n v="0"/>
    <n v="0"/>
    <n v="0"/>
    <n v="0"/>
    <n v="-32.07817"/>
    <n v="67.634280000000004"/>
    <n v="-85.363770000000002"/>
    <n v="74.753250000000008"/>
    <n v="35455860.883000001"/>
    <n v="34225193.414999902"/>
    <n v="145.54400000000001"/>
    <n v="139.161"/>
    <n v="0"/>
    <n v="0"/>
    <n v="-32.07817"/>
    <n v="67.634280000000004"/>
    <n v="0"/>
    <n v="0"/>
    <n v="0"/>
    <n v="0"/>
    <n v="0"/>
    <n v="0"/>
    <n v="0"/>
    <n v="0"/>
    <s v="RC Aviones y Barcos"/>
    <s v="Daños Sin Autos"/>
    <s v="Responsabilidad Civil y Riesgos Profesionales"/>
    <x v="37"/>
    <x v="1"/>
    <n v="1825206.99131"/>
    <n v="1657972.1827799999"/>
    <n v="299929338.30901009"/>
    <n v="286204877.29896003"/>
    <n v="288421232.45699012"/>
    <n v="276418493.85822004"/>
    <n v="1338691.44667"/>
    <n v="839803.10813999991"/>
    <n v="83423.509590000016"/>
    <n v="390730.89138999995"/>
    <n v="65754.782709999999"/>
    <n v="92858.96617"/>
    <m/>
    <m/>
    <m/>
    <m/>
    <m/>
    <m/>
    <m/>
    <m/>
    <m/>
    <m/>
    <m/>
    <m/>
    <m/>
    <m/>
    <m/>
    <n v="0"/>
    <m/>
    <n v="0"/>
    <m/>
    <n v="0"/>
    <m/>
    <n v="-147.42886299669337"/>
    <m/>
    <m/>
    <n v="-3.8452194300688129E-2"/>
    <n v="-147.42886299669337"/>
    <m/>
    <m/>
    <m/>
    <s v="Resto"/>
    <n v="2025"/>
    <n v="1"/>
    <d v="2026-05-08T00:00:00"/>
    <n v="1.0458677359317625"/>
    <s v="48 RC Aviones y Barcos"/>
    <m/>
    <m/>
    <n v="-147.4288629966934"/>
    <n v="-145.34881550241062"/>
    <n v="0"/>
    <m/>
    <m/>
    <m/>
    <m/>
    <m/>
    <n v="0"/>
    <m/>
    <x v="37"/>
    <x v="19"/>
  </r>
  <r>
    <n v="2026"/>
    <n v="3"/>
    <n v="92"/>
    <x v="12"/>
    <s v="RC Viajero"/>
    <n v="219"/>
    <s v="314f04b30f62e0056bd059354a5536fb2e302107eed143b5fa2aa0bbba07f608"/>
    <s v="776dae374cac039d62ec9a353119108ad2c4887d941bedca3f0ebe3c3de89ab1"/>
    <x v="19"/>
    <n v="-622.48683999999992"/>
    <n v="506.92451"/>
    <n v="4187.2801799999997"/>
    <n v="4315.7972999999993"/>
    <n v="-60.956960000000009"/>
    <n v="-220.79360000000003"/>
    <n v="7066.5045700000001"/>
    <n v="312.28144999999989"/>
    <n v="35255452.915749952"/>
    <n v="34225193.414999902"/>
    <n v="145.54400000000001"/>
    <n v="139.161"/>
    <n v="0"/>
    <n v="0"/>
    <n v="-78.973289999999992"/>
    <n v="-124.82155"/>
    <n v="267.65290999999996"/>
    <n v="111.69333"/>
    <n v="0"/>
    <n v="0"/>
    <n v="0"/>
    <n v="0"/>
    <n v="0"/>
    <n v="0"/>
    <s v="RC Viajero"/>
    <s v="Daños Sin Autos"/>
    <s v="Responsabilidad Civil y Riesgos Profesionales"/>
    <x v="38"/>
    <x v="1"/>
    <n v="4357581.6381999999"/>
    <n v="3291398.6175000002"/>
    <n v="299929338.30901009"/>
    <n v="286204877.29896003"/>
    <n v="288421232.45699012"/>
    <n v="276418493.85822004"/>
    <n v="149899.75170999998"/>
    <n v="99209.677110000004"/>
    <n v="32686.401400000002"/>
    <n v="7650.9299399999982"/>
    <n v="1716914.31541"/>
    <n v="1095911.1261800001"/>
    <n v="-0.4152687598871273"/>
    <n v="0.51096276569667787"/>
    <n v="-1129.4113499999999"/>
    <n v="-222.79675330750922"/>
    <n v="-3.6256138958882744E-2"/>
    <n v="4.6255987177261232E-2"/>
    <n v="-1.4285144644062999E-2"/>
    <n v="1.5401492462952946E-2"/>
    <n v="-2.075444981506499E-4"/>
    <n v="-2.1582559463364967E-4"/>
    <n v="1.7711945190594487E-4"/>
    <n v="1.8339022940339536E-4"/>
    <m/>
    <m/>
    <m/>
    <n v="0"/>
    <m/>
    <n v="0"/>
    <m/>
    <n v="0"/>
    <m/>
    <n v="-72.391880924084745"/>
    <n v="9.792489749662824"/>
    <n v="-43.555518749724691"/>
    <n v="-0.18649027543301233"/>
    <n v="-36.731045240184898"/>
    <n v="139.63195474608909"/>
    <n v="-29.505858912574499"/>
    <n v="-111.75380839661597"/>
    <s v="Resto"/>
    <n v="2025"/>
    <n v="1"/>
    <d v="2026-05-08T00:00:00"/>
    <n v="1.0458677359317625"/>
    <s v="49 RC Viajero"/>
    <n v="-222.79675330750922"/>
    <n v="-217.41136004937536"/>
    <n v="-72.391880924084745"/>
    <n v="-73.602666831175171"/>
    <n v="1.1876971741098757E-5"/>
    <n v="1.7244814293819263E-5"/>
    <m/>
    <m/>
    <m/>
    <m/>
    <n v="1.2216477416207532E-5"/>
    <n v="2.6108294792839816E-5"/>
    <x v="38"/>
    <x v="19"/>
  </r>
  <r>
    <n v="2026"/>
    <n v="3"/>
    <n v="8"/>
    <x v="40"/>
    <s v="Maritimo y Transportes"/>
    <n v="8"/>
    <s v="2c624232cdd221771294dfbb310aca000a0df6ac8b66b696d90ef06fdefb64a3"/>
    <s v="776dae374cac039d62ec9a353119108ad2c4887d941bedca3f0ebe3c3de89ab1"/>
    <x v="19"/>
    <n v="64428.89561"/>
    <n v="45210.652020000001"/>
    <n v="192637.94627000001"/>
    <n v="177261.80641000002"/>
    <n v="14274.951849999999"/>
    <n v="8685.3363100000006"/>
    <n v="22863.242510000004"/>
    <n v="43946.336189999995"/>
    <n v="35255452.915749952"/>
    <n v="34225193.414999902"/>
    <n v="145.54400000000001"/>
    <n v="139.161"/>
    <n v="0"/>
    <n v="0"/>
    <n v="7188.1852500000005"/>
    <n v="9499.9535599999999"/>
    <n v="16308.10059"/>
    <n v="15129.037329999999"/>
    <n v="0"/>
    <n v="0"/>
    <n v="0"/>
    <n v="0"/>
    <n v="0"/>
    <n v="0"/>
    <s v="Maritimo y Transportes"/>
    <s v="Daños Sin Autos"/>
    <s v="Maritimo y Transportes"/>
    <x v="40"/>
    <x v="1"/>
    <n v="1281917.5166500001"/>
    <n v="1201622.1432"/>
    <n v="299929338.30901009"/>
    <n v="286204877.29896003"/>
    <n v="288421232.45699012"/>
    <n v="276418493.85822004"/>
    <n v="5553467.0168199996"/>
    <n v="5878639.8858999992"/>
    <n v="1842826.2323599998"/>
    <n v="-3640818.3417299963"/>
    <n v="64428.89561"/>
    <n v="45210.652020000001"/>
    <n v="1.1601562666143821"/>
    <n v="0.76906653405387848"/>
    <n v="19218.243589999998"/>
    <n v="42.508220366957673"/>
    <n v="100"/>
    <n v="100"/>
    <n v="5.0259782531383346"/>
    <n v="3.7624682830495297"/>
    <n v="2.1481358233658501E-2"/>
    <n v="2.2338471776556099E-2"/>
    <n v="1.5796604322984499E-2"/>
    <n v="1.6355870907533904E-2"/>
    <m/>
    <m/>
    <m/>
    <n v="0"/>
    <m/>
    <n v="0"/>
    <m/>
    <n v="0"/>
    <m/>
    <n v="64.356926899471986"/>
    <n v="22.156133074837907"/>
    <n v="19.210818517188908"/>
    <n v="0.77462278316490552"/>
    <n v="-24.334522220548614"/>
    <n v="7.7933792764327992"/>
    <n v="44.077390928087233"/>
    <n v="62.792848961791812"/>
    <s v="Resto"/>
    <n v="2025"/>
    <n v="1"/>
    <d v="2026-05-08T00:00:00"/>
    <n v="1.0458677359317625"/>
    <s v="51 Maritimo y Transportes"/>
    <n v="42.508220366957673"/>
    <n v="36.258357984432166"/>
    <n v="64.356926899472001"/>
    <n v="57.148864290231273"/>
    <n v="5.464061027108273E-4"/>
    <n v="1.3459625629646215E-4"/>
    <m/>
    <m/>
    <m/>
    <m/>
    <n v="5.0176472717194508E-4"/>
    <n v="5.9146333380164545E-5"/>
    <x v="40"/>
    <x v="19"/>
  </r>
  <r>
    <n v="2026"/>
    <n v="3"/>
    <n v="10"/>
    <x v="17"/>
    <s v="MyT Carga"/>
    <n v="10"/>
    <s v="4a44dc15364204a80fe80e9039455cc1608281820fe2b24f1e5233ade6af1dd5"/>
    <s v="776dae374cac039d62ec9a353119108ad2c4887d941bedca3f0ebe3c3de89ab1"/>
    <x v="19"/>
    <n v="48887.488840000005"/>
    <n v="52132.606599999999"/>
    <n v="311041.23473000003"/>
    <n v="303529.56316999998"/>
    <n v="75031.305770000006"/>
    <n v="54627.589049999988"/>
    <n v="160648.41442000002"/>
    <n v="185428.34142000004"/>
    <n v="35255452.915749952"/>
    <n v="34225193.414999902"/>
    <n v="145.54400000000001"/>
    <n v="139.161"/>
    <n v="869.51134000000002"/>
    <n v="1419.4880600000001"/>
    <n v="36978.950870000001"/>
    <n v="44830.353569999999"/>
    <n v="36830.697820000001"/>
    <n v="52873.582450000002"/>
    <n v="0"/>
    <n v="0"/>
    <n v="0"/>
    <n v="0"/>
    <n v="0"/>
    <n v="0"/>
    <s v="MyT Carga"/>
    <s v="Daños Sin Autos"/>
    <s v="Maritimo y Transportes"/>
    <x v="41"/>
    <x v="1"/>
    <n v="1825206.99131"/>
    <n v="1657972.1827799999"/>
    <n v="299929338.30901009"/>
    <n v="286204877.29896003"/>
    <n v="288421232.45699012"/>
    <n v="276418493.85822004"/>
    <n v="4253228.7956100004"/>
    <n v="4504728.8811800005"/>
    <n v="1360448.89381"/>
    <n v="1468645.7502600003"/>
    <n v="49079.065740000005"/>
    <n v="54557.727380000004"/>
    <n v="1.149420621116352"/>
    <n v="1.157286220216299"/>
    <n v="-3245.1177599999937"/>
    <n v="-6.2247372069824554"/>
    <n v="99.609656587566491"/>
    <n v="95.554945382697483"/>
    <n v="2.6784627208178811"/>
    <n v="3.1443595460441807"/>
    <n v="1.629966882053812E-2"/>
    <n v="1.6950031183051058E-2"/>
    <n v="1.8215135637099582E-2"/>
    <n v="1.8860028456250739E-2"/>
    <m/>
    <m/>
    <m/>
    <n v="0"/>
    <m/>
    <n v="0"/>
    <m/>
    <n v="0"/>
    <m/>
    <n v="37.350571524078681"/>
    <n v="153.47752063020465"/>
    <n v="104.78583867701714"/>
    <n v="5.5151873849425801"/>
    <n v="-17.513586386822688"/>
    <n v="-30.341966416160627"/>
    <n v="100.40252577000996"/>
    <n v="84.78781178179841"/>
    <s v="Resto"/>
    <n v="2025"/>
    <n v="1"/>
    <d v="2026-05-08T00:00:00"/>
    <n v="1.0458677359317625"/>
    <s v="52 MyT Carga"/>
    <n v="-6.2247372069824554"/>
    <n v="-10.337359523311754"/>
    <n v="37.350571524078681"/>
    <n v="31.326903780728248"/>
    <n v="8.8225000391654613E-4"/>
    <n v="1.3211677642475006E-4"/>
    <m/>
    <m/>
    <m/>
    <m/>
    <n v="8.5918355192854932E-4"/>
    <n v="1.3393113955025284E-4"/>
    <x v="41"/>
    <x v="19"/>
  </r>
  <r>
    <n v="2026"/>
    <n v="3"/>
    <n v="37"/>
    <x v="27"/>
    <s v="MyT Cascos"/>
    <n v="25"/>
    <s v="b7a56873cd771f2c446d369b649430b65a756ba278ff97ec81bb6f55b2e73569"/>
    <s v="776dae374cac039d62ec9a353119108ad2c4887d941bedca3f0ebe3c3de89ab1"/>
    <x v="19"/>
    <n v="828.67746999999997"/>
    <n v="237.10607000000002"/>
    <n v="2876.6124399999999"/>
    <n v="1694.39616"/>
    <n v="5854.7039399999994"/>
    <n v="14.290820000000002"/>
    <n v="28835.699609999996"/>
    <n v="1158.8693199999998"/>
    <n v="35255452.915749952"/>
    <n v="34225193.414999902"/>
    <n v="145.54400000000001"/>
    <n v="139.161"/>
    <n v="0"/>
    <n v="0"/>
    <n v="5854.7039400000003"/>
    <n v="14.29082"/>
    <n v="887.62334999999996"/>
    <n v="292.44940000000003"/>
    <n v="0"/>
    <n v="0"/>
    <n v="0"/>
    <n v="0"/>
    <n v="0"/>
    <n v="0"/>
    <s v="MyT Cascos"/>
    <s v="Daños Sin Autos"/>
    <s v="Maritimo y Transportes"/>
    <x v="42"/>
    <x v="1"/>
    <n v="4160869.2469200003"/>
    <n v="3594603.0314199999"/>
    <n v="299929338.30901009"/>
    <n v="286204877.29896003"/>
    <n v="288421232.45699012"/>
    <n v="276418493.85822004"/>
    <n v="1300238.2212100001"/>
    <n v="1373911.0047200001"/>
    <n v="482377.33854999993"/>
    <n v="-5109464.0919899987"/>
    <n v="251344.53247999999"/>
    <n v="245775.37018999999"/>
    <n v="6.3732741930077538E-2"/>
    <n v="1.7257745893688486E-2"/>
    <n v="591.57139999999993"/>
    <n v="249.49652280095566"/>
    <n v="0.32969783023465593"/>
    <n v="9.6472673326339395E-2"/>
    <n v="1.9915969977028519E-2"/>
    <n v="6.5961684204760276E-3"/>
    <n v="2.7629090060747352E-4"/>
    <n v="2.8731500206857129E-4"/>
    <n v="8.2844874006925801E-5"/>
    <n v="8.5777932833110631E-5"/>
    <m/>
    <m/>
    <m/>
    <n v="0"/>
    <m/>
    <n v="0"/>
    <m/>
    <n v="0"/>
    <m/>
    <n v="40868.285514757015"/>
    <n v="706.51177954675177"/>
    <n v="6.0271843736434079"/>
    <n v="1.2137186953265511"/>
    <n v="40868.285514757023"/>
    <n v="203.51347959681226"/>
    <n v="659.59327681048501"/>
    <n v="4.8865957666522819"/>
    <s v="Resto"/>
    <n v="2025"/>
    <n v="1"/>
    <d v="2026-05-08T00:00:00"/>
    <n v="1.0458677359317625"/>
    <s v="53 MyT Cascos"/>
    <n v="249.49652280095566"/>
    <n v="234.16894966129686"/>
    <n v="40868.285514757015"/>
    <n v="39071.574097998557"/>
    <n v="8.1593404767036979E-6"/>
    <n v="4.061862393925863E-7"/>
    <m/>
    <m/>
    <m/>
    <m/>
    <n v="4.7962290589386041E-6"/>
    <n v="2.9782979333112173E-8"/>
    <x v="42"/>
    <x v="19"/>
  </r>
  <r>
    <n v="2026"/>
    <n v="3"/>
    <n v="27"/>
    <x v="34"/>
    <s v="Incendio"/>
    <n v="21"/>
    <s v="6f4b6612125fb3a0daecd2799dfd6c9c299424fd920f9b308110a2c1fbd8f443"/>
    <s v="776dae374cac039d62ec9a353119108ad2c4887d941bedca3f0ebe3c3de89ab1"/>
    <x v="19"/>
    <n v="106921.78409"/>
    <n v="109244.30613"/>
    <n v="428930.23901000002"/>
    <n v="461985.91819"/>
    <n v="96670.547619999998"/>
    <n v="462327.56271000003"/>
    <n v="288830.70269000001"/>
    <n v="627558.02846000006"/>
    <n v="35255452.915749952"/>
    <n v="34225193.414999902"/>
    <n v="145.54400000000001"/>
    <n v="139.161"/>
    <n v="0"/>
    <n v="0"/>
    <n v="48373.976780000005"/>
    <n v="141725.06424000001"/>
    <n v="48414.63912"/>
    <n v="42372.067210000001"/>
    <n v="0"/>
    <n v="0"/>
    <n v="0"/>
    <n v="0"/>
    <n v="0"/>
    <n v="0"/>
    <s v="Incendio"/>
    <s v="Daños Sin Autos"/>
    <s v="Incendio"/>
    <x v="43"/>
    <x v="1"/>
    <n v="4137685.76327"/>
    <n v="3901951.924070000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1.0194005715826868"/>
    <n v="0.92850873821627578"/>
    <n v="-2322.5220399999962"/>
    <n v="-2.1259890993643227"/>
    <m/>
    <m/>
    <n v="2.584096284912174"/>
    <n v="2.7997348059596487"/>
    <n v="3.5648991423386872E-2"/>
    <n v="3.7071398377698968E-2"/>
    <n v="3.8169966620061141E-2"/>
    <n v="3.9521344829421344E-2"/>
    <m/>
    <m/>
    <m/>
    <n v="0"/>
    <m/>
    <n v="0"/>
    <m/>
    <n v="0"/>
    <m/>
    <n v="-79.090464117399449"/>
    <n v="90.4123967279005"/>
    <n v="423.20518028631466"/>
    <n v="3.8047489674756108"/>
    <n v="-65.867733389711105"/>
    <n v="14.26074371130499"/>
    <n v="99.916012303842223"/>
    <n v="334.47757820640913"/>
    <s v="Resto"/>
    <n v="2025"/>
    <n v="1"/>
    <d v="2026-05-08T00:00:00"/>
    <n v="1.0458677359317625"/>
    <s v="54 Incendio"/>
    <n v="-2.1259890993643227"/>
    <n v="-6.4183667417182413"/>
    <n v="-79.090464117399449"/>
    <n v="-80.007475931961636"/>
    <n v="1.216635168565316E-3"/>
    <n v="1.0391775253431088E-4"/>
    <m/>
    <m/>
    <m/>
    <m/>
    <n v="1.3077167771929502E-3"/>
    <n v="8.6212847694398041E-5"/>
    <x v="43"/>
    <x v="19"/>
  </r>
  <r>
    <n v="2026"/>
    <n v="3"/>
    <n v="9"/>
    <x v="16"/>
    <s v="Riesgos Catastroficos"/>
    <n v="9"/>
    <s v="19581e27de7ced00ff1ce50b2047e7a567c76b1cbaebabe5ef03f7c3017bb5b7"/>
    <s v="776dae374cac039d62ec9a353119108ad2c4887d941bedca3f0ebe3c3de89ab1"/>
    <x v="19"/>
    <n v="98396.730859999996"/>
    <n v="18008.624299999999"/>
    <n v="229382.58817000003"/>
    <n v="134036.98003999999"/>
    <n v="-730.15516000000014"/>
    <n v="-4124.9058700000005"/>
    <n v="30736.787509999995"/>
    <n v="15852.649910000002"/>
    <n v="35255452.915749952"/>
    <n v="34225193.414999902"/>
    <n v="145.54400000000001"/>
    <n v="139.161"/>
    <n v="0"/>
    <n v="0"/>
    <n v="1214.3636999999999"/>
    <n v="-1109.7540800000002"/>
    <n v="8171.1382899999999"/>
    <n v="-6382.4256500000001"/>
    <n v="0"/>
    <n v="0"/>
    <n v="0"/>
    <n v="0"/>
    <n v="0"/>
    <n v="0"/>
    <s v="Riesgos Catastroficos"/>
    <s v="Daños Sin Autos"/>
    <s v="Riesgos Catastroficos"/>
    <x v="44"/>
    <x v="1"/>
    <n v="1238800.9948"/>
    <n v="975839.53787999996"/>
    <n v="299929338.30901009"/>
    <n v="286204877.29896003"/>
    <n v="288421232.45699012"/>
    <n v="276418493.85822004"/>
    <n v="11411827.944420002"/>
    <n v="12882845.518050004"/>
    <n v="1673092.91444"/>
    <n v="528711.06807000004"/>
    <n v="98396.730859999996"/>
    <n v="18008.624299999999"/>
    <n v="0.86223461604249541"/>
    <n v="0.13978762902006647"/>
    <n v="80388.10656"/>
    <n v="446.38671572486521"/>
    <n v="100"/>
    <n v="100"/>
    <n v="7.9429005363275307"/>
    <n v="1.8454493388455573"/>
    <n v="3.2806637528278136E-2"/>
    <n v="3.4115633589726468E-2"/>
    <n v="6.2922143291041103E-3"/>
    <n v="6.5149853212198398E-3"/>
    <m/>
    <m/>
    <m/>
    <n v="0"/>
    <m/>
    <n v="0"/>
    <m/>
    <n v="0"/>
    <m/>
    <n v="-82.298864919310262"/>
    <n v="-0.74205225480394599"/>
    <n v="-22.905169219394512"/>
    <n v="-4.3641040715565398E-2"/>
    <n v="-209.42637850000062"/>
    <n v="-228.0255930595917"/>
    <n v="14.861622174307856"/>
    <n v="17.387653861663082"/>
    <s v="Resto"/>
    <n v="2025"/>
    <n v="1"/>
    <d v="2026-05-08T00:00:00"/>
    <n v="1.0458677359317625"/>
    <s v="55 Riesgos Catastroficos"/>
    <n v="446.38671572486521"/>
    <n v="422.42429606846014"/>
    <n v="-82.298864919310262"/>
    <n v="-83.075168615924639"/>
    <n v="6.5063009889039351E-4"/>
    <n v="7.4344853310194943E-5"/>
    <m/>
    <m/>
    <m/>
    <m/>
    <n v="3.7941071504802139E-4"/>
    <n v="1.9540581227051727E-6"/>
    <x v="44"/>
    <x v="19"/>
  </r>
  <r>
    <n v="2026"/>
    <n v="3"/>
    <n v="3"/>
    <x v="19"/>
    <s v="Terremoto y Erupcion Volcanica"/>
    <n v="3"/>
    <s v="4e07408562bedb8b60ce05c1decfe3ad16b72230967de01f640b7e4729b49fce"/>
    <s v="776dae374cac039d62ec9a353119108ad2c4887d941bedca3f0ebe3c3de89ab1"/>
    <x v="19"/>
    <n v="37904.167380000006"/>
    <n v="69855.843919999999"/>
    <n v="146097.65974999999"/>
    <n v="191620.50900999998"/>
    <n v="1447.5638899999999"/>
    <n v="167.30101999999994"/>
    <n v="4538.9007199999996"/>
    <n v="66.428959999999847"/>
    <n v="35255452.915749952"/>
    <n v="34225193.414999902"/>
    <n v="145.54400000000001"/>
    <n v="139.161"/>
    <n v="0"/>
    <n v="0"/>
    <n v="1171.2596599999999"/>
    <n v="746.78423999999995"/>
    <n v="913.31277999999998"/>
    <n v="1933.59664"/>
    <n v="0"/>
    <n v="0"/>
    <n v="0"/>
    <n v="0"/>
    <n v="0"/>
    <n v="0"/>
    <s v="Terremoto y Erupcion Volcanica"/>
    <s v="Daños Sin Autos"/>
    <s v="Riesgos Catastroficos"/>
    <x v="45"/>
    <x v="1"/>
    <n v="7955018.5177499996"/>
    <n v="7215896.8496199995"/>
    <n v="299929338.30901009"/>
    <n v="286204877.29896003"/>
    <n v="288421232.45699012"/>
    <n v="276418493.85822004"/>
    <n v="4600656.5407699998"/>
    <n v="5084886.6188700013"/>
    <n v="666557.00630999985"/>
    <n v="163361.38342999999"/>
    <n v="90357.965650000013"/>
    <n v="160171.86846999999"/>
    <n v="0.82388604852593683"/>
    <n v="1.3737935406615585"/>
    <n v="-31951.676539999993"/>
    <n v="-45.739446762094161"/>
    <n v="41.948894164816778"/>
    <n v="43.613054269316912"/>
    <n v="0.47648119605786704"/>
    <n v="0.96808262889288266"/>
    <n v="1.2637699130635976E-2"/>
    <n v="1.3141947649659372E-2"/>
    <n v="2.4407635739565305E-2"/>
    <n v="2.5271769245595523E-2"/>
    <m/>
    <m/>
    <m/>
    <n v="0"/>
    <m/>
    <n v="0"/>
    <m/>
    <n v="0"/>
    <m/>
    <n v="765.24510729223323"/>
    <n v="3.8190098610734866"/>
    <n v="0.2394946658887919"/>
    <n v="0.21717030595981346"/>
    <n v="56.840436268446147"/>
    <n v="-52.766116722254949"/>
    <n v="128.24299469454482"/>
    <n v="38.621511051032854"/>
    <s v="Resto"/>
    <n v="2025"/>
    <n v="1"/>
    <d v="2026-05-08T00:00:00"/>
    <n v="1.0458677359317625"/>
    <s v="56 Terremoto y Erupcion Volcanica"/>
    <n v="-45.739446762094161"/>
    <n v="-48.119105912025134"/>
    <n v="765.24510729223323"/>
    <n v="727.29878508144918"/>
    <n v="4.1439734187823356E-4"/>
    <n v="6.7878822095568232E-5"/>
    <m/>
    <m/>
    <m/>
    <m/>
    <n v="5.4240907486615678E-4"/>
    <n v="1.887308692363421E-4"/>
    <x v="45"/>
    <x v="19"/>
  </r>
  <r>
    <n v="2026"/>
    <n v="3"/>
    <n v="3"/>
    <x v="19"/>
    <s v="Huracan y Otros Riesgos Hidrometeorologicos"/>
    <n v="3"/>
    <s v="4e07408562bedb8b60ce05c1decfe3ad16b72230967de01f640b7e4729b49fce"/>
    <s v="776dae374cac039d62ec9a353119108ad2c4887d941bedca3f0ebe3c3de89ab1"/>
    <x v="19"/>
    <n v="52453.798270000007"/>
    <n v="90316.024550000002"/>
    <n v="227162.91239000001"/>
    <n v="270438.39935999998"/>
    <n v="-62917.135489999993"/>
    <n v="-15637.42022"/>
    <n v="-31896.64704"/>
    <n v="30190.556400000001"/>
    <n v="35255452.915749952"/>
    <n v="34225193.414999902"/>
    <n v="145.54400000000001"/>
    <n v="139.161"/>
    <n v="0"/>
    <n v="0"/>
    <n v="82.817509999999999"/>
    <n v="345.89260999999999"/>
    <n v="3159.6734500000002"/>
    <n v="4638.80026"/>
    <n v="0"/>
    <n v="0"/>
    <n v="0"/>
    <n v="0"/>
    <n v="0"/>
    <n v="0"/>
    <s v="Huracan y Otros Riesgos Hidrometeorologicos"/>
    <s v="Daños Sin Autos"/>
    <s v="Riesgos Catastroficos"/>
    <x v="46"/>
    <x v="1"/>
    <n v="7955018.5177499996"/>
    <n v="7215896.8496199995"/>
    <n v="299929338.30901009"/>
    <n v="286204877.29896003"/>
    <n v="288421232.45699012"/>
    <n v="276418493.85822004"/>
    <n v="6811171.4036499998"/>
    <n v="7797958.8991800006"/>
    <n v="1006535.90813"/>
    <n v="364394.42252000014"/>
    <n v="90357.965650000013"/>
    <n v="160171.86846999999"/>
    <n v="0.77011420152913557"/>
    <n v="1.1582008281615492"/>
    <n v="-37862.226279999995"/>
    <n v="-41.921936299398368"/>
    <n v="58.051105835183215"/>
    <n v="56.386945730683088"/>
    <n v="0.65937996439555813"/>
    <n v="1.2516257706033616"/>
    <n v="1.7488718698121523E-2"/>
    <n v="1.8186524557557326E-2"/>
    <n v="3.1556423986324626E-2"/>
    <n v="3.2673654822938401E-2"/>
    <m/>
    <m/>
    <m/>
    <n v="0"/>
    <m/>
    <n v="0"/>
    <m/>
    <n v="0"/>
    <m/>
    <n v="302.34984162880033"/>
    <n v="-119.94772078494896"/>
    <n v="-17.314114851615223"/>
    <n v="-6.2508585120317317"/>
    <n v="-76.056872102586979"/>
    <n v="-31.885977560930801"/>
    <n v="2.621078137046092"/>
    <n v="7.4565101020322864"/>
    <s v="Resto"/>
    <n v="2025"/>
    <n v="1"/>
    <d v="2026-05-08T00:00:00"/>
    <n v="1.0458677359317625"/>
    <s v="57 Huracan y Otros Riesgos Hidrometeorologicos"/>
    <n v="-41.921936299398368"/>
    <n v="-44.469016774037932"/>
    <n v="302.34984162880028"/>
    <n v="284.70432522746023"/>
    <n v="6.4433412026460653E-4"/>
    <n v="5.9307588339685807E-5"/>
    <m/>
    <m/>
    <m/>
    <m/>
    <n v="7.6551431140122232E-4"/>
    <n v="1.3414291583540986E-4"/>
    <x v="46"/>
    <x v="19"/>
  </r>
  <r>
    <n v="2026"/>
    <n v="3"/>
    <n v="94"/>
    <x v="41"/>
    <s v="Diversos"/>
    <n v="7"/>
    <s v="7902699be42c8a8e46fbbb4501726517e86b22c56a189f7625a6da49081b2451"/>
    <s v="776dae374cac039d62ec9a353119108ad2c4887d941bedca3f0ebe3c3de89ab1"/>
    <x v="19"/>
    <n v="121143.56134"/>
    <n v="131984.62839"/>
    <n v="459447.14053999993"/>
    <n v="438577.40922000003"/>
    <n v="40104.296039999994"/>
    <n v="-291269.39441000012"/>
    <n v="-176049.42111999996"/>
    <n v="-33648.978050000049"/>
    <n v="35255452.915749952"/>
    <n v="34225193.414999902"/>
    <n v="145.54400000000001"/>
    <n v="139.161"/>
    <n v="0"/>
    <n v="0"/>
    <n v="29662.899510000003"/>
    <n v="26536.895129999997"/>
    <n v="64763.214289999996"/>
    <n v="68432.463780000005"/>
    <n v="0"/>
    <n v="0"/>
    <n v="0"/>
    <n v="0"/>
    <n v="0"/>
    <n v="0"/>
    <s v="Diversos"/>
    <s v="Daños Sin Autos"/>
    <s v="Diversos"/>
    <x v="52"/>
    <x v="1"/>
    <n v="1808477.90475"/>
    <n v="2139089.51168"/>
    <n v="299929338.30901009"/>
    <n v="286204877.29896003"/>
    <n v="288421232.45699012"/>
    <n v="276418493.85822004"/>
    <n v="9670459.9122499991"/>
    <n v="9643676.3713200018"/>
    <n v="1771524.9683199998"/>
    <n v="2144854.7040200005"/>
    <n v="121143.56134"/>
    <n v="131984.62839"/>
    <n v="1.2527176829153917"/>
    <n v="1.3686132062925529"/>
    <n v="-10841.067049999998"/>
    <n v="-8.2138861034376287"/>
    <n v="100"/>
    <n v="100"/>
    <n v="6.6986475766065059"/>
    <n v="6.1701311548361435"/>
    <n v="4.0390700697371808E-2"/>
    <n v="4.2002303473987528E-2"/>
    <n v="4.6115436478789726E-2"/>
    <n v="4.7748117916342189E-2"/>
    <m/>
    <m/>
    <m/>
    <n v="0"/>
    <m/>
    <n v="0"/>
    <m/>
    <n v="0"/>
    <m/>
    <n v="-113.76879851082052"/>
    <n v="33.104768917469563"/>
    <n v="-220.68433117024148"/>
    <n v="2.2638290036652617"/>
    <n v="11.779842233562787"/>
    <n v="-5.3618550134276743"/>
    <n v="45.802080448283448"/>
    <n v="38.778225514884411"/>
    <s v="Resto"/>
    <n v="2025"/>
    <n v="1"/>
    <d v="2026-05-08T00:00:00"/>
    <n v="1.0458677359317625"/>
    <s v="63 Diversos"/>
    <n v="-8.2138861034376287"/>
    <n v="-12.239272000498012"/>
    <n v="-113.76879851082049"/>
    <n v="-113.16495197029278"/>
    <n v="1.303194548763682E-3"/>
    <n v="1.5693015930889079E-4"/>
    <m/>
    <m/>
    <m/>
    <m/>
    <n v="1.2414556668347099E-3"/>
    <n v="1.8731021084383821E-4"/>
    <x v="52"/>
    <x v="19"/>
  </r>
  <r>
    <n v="2026"/>
    <n v="3"/>
    <n v="27"/>
    <x v="34"/>
    <s v="Miscelaneos"/>
    <n v="21"/>
    <s v="6f4b6612125fb3a0daecd2799dfd6c9c299424fd920f9b308110a2c1fbd8f443"/>
    <s v="776dae374cac039d62ec9a353119108ad2c4887d941bedca3f0ebe3c3de89ab1"/>
    <x v="19"/>
    <n v="60952.1587"/>
    <n v="56741.683939999995"/>
    <n v="233162.98657000001"/>
    <n v="231398.72429999997"/>
    <n v="16055.295580000002"/>
    <n v="16217.386020000002"/>
    <n v="103378.55512999999"/>
    <n v="78557.013909999965"/>
    <n v="35255452.915749952"/>
    <n v="34225193.414999902"/>
    <n v="145.54400000000001"/>
    <n v="139.161"/>
    <n v="0"/>
    <n v="0"/>
    <n v="16055.29558"/>
    <n v="16217.38602"/>
    <n v="58404.699619999999"/>
    <n v="59541.804779999999"/>
    <n v="0"/>
    <n v="0"/>
    <n v="0"/>
    <n v="0"/>
    <n v="0"/>
    <n v="0"/>
    <s v="Miscelaneos"/>
    <s v="Daños Sin Autos"/>
    <s v="Diversos"/>
    <x v="53"/>
    <x v="1"/>
    <n v="4137685.76327"/>
    <n v="3901951.9240700002"/>
    <n v="299929338.30901009"/>
    <n v="286204877.29896003"/>
    <n v="288421232.45699012"/>
    <n v="276418493.85822004"/>
    <n v="4681296.8725100001"/>
    <n v="4825169.1077200007"/>
    <n v="696171.22916999983"/>
    <n v="802925.30443000002"/>
    <n v="164752.45269000001"/>
    <n v="173151.91767"/>
    <n v="1.302035746930079"/>
    <n v="1.175952234486797"/>
    <n v="4210.4747600000046"/>
    <n v="7.4204261622764944"/>
    <n v="36.996207160987304"/>
    <n v="32.769884794542456"/>
    <n v="1.4730978181346883"/>
    <n v="1.4541871618145046"/>
    <n v="2.0322172897004973E-2"/>
    <n v="2.1133034548380308E-2"/>
    <n v="1.982554751529602E-2"/>
    <n v="2.0527455724110782E-2"/>
    <m/>
    <m/>
    <m/>
    <n v="0"/>
    <m/>
    <n v="0"/>
    <m/>
    <n v="0"/>
    <m/>
    <n v="-0.99948561254016299"/>
    <n v="26.340815358193382"/>
    <n v="28.58107989383722"/>
    <n v="2.3062279662349301"/>
    <n v="-0.99948561254016299"/>
    <n v="-1.9097593097848975"/>
    <n v="27.48973230657975"/>
    <n v="27.236974223272782"/>
    <s v="Resto"/>
    <n v="2025"/>
    <n v="1"/>
    <d v="2026-05-08T00:00:00"/>
    <n v="1.0458677359317625"/>
    <s v="64 Miscelaneos"/>
    <n v="7.4204261622764944"/>
    <n v="2.7093794671615483"/>
    <n v="-0.99948561254016399"/>
    <n v="-5.3412673646917881"/>
    <n v="6.6135297460846753E-4"/>
    <n v="1.6952970862837684E-4"/>
    <m/>
    <m/>
    <m/>
    <m/>
    <n v="6.5500696465753459E-4"/>
    <n v="1.3828636577944904E-4"/>
    <x v="53"/>
    <x v="19"/>
  </r>
  <r>
    <n v="2026"/>
    <n v="3"/>
    <n v="126"/>
    <x v="45"/>
    <s v="Tecnicos"/>
    <n v="239"/>
    <s v="79bf08685d3138f9b109c3546780f056bc954fd69377b84a2cf23622e464897b"/>
    <s v="776dae374cac039d62ec9a353119108ad2c4887d941bedca3f0ebe3c3de89ab1"/>
    <x v="19"/>
    <n v="49445.542350000003"/>
    <n v="50581.564380000003"/>
    <n v="226256.49019000001"/>
    <n v="221180.37127"/>
    <n v="12713.20635"/>
    <n v="10302.142599999999"/>
    <n v="114927.48298"/>
    <n v="49287.24121"/>
    <n v="35255452.915749952"/>
    <n v="34225193.414999902"/>
    <n v="145.54400000000001"/>
    <n v="139.161"/>
    <n v="0"/>
    <n v="0"/>
    <n v="1294.9298100000001"/>
    <n v="299.68018999999998"/>
    <n v="2761.2337200000002"/>
    <n v="3194.0254300000001"/>
    <n v="0"/>
    <n v="0"/>
    <n v="0"/>
    <n v="0"/>
    <n v="0"/>
    <n v="0"/>
    <s v="Tecnicos"/>
    <s v="Daños Sin Autos"/>
    <s v="Diversos"/>
    <x v="54"/>
    <x v="1"/>
    <n v="277789.63212000002"/>
    <n v="240990.39916999999"/>
    <n v="299929338.30901009"/>
    <n v="286204877.29896003"/>
    <n v="288421232.45699012"/>
    <n v="276418493.85822004"/>
    <n v="4989163.0397400009"/>
    <n v="4818507.2636000002"/>
    <n v="1075353.7391499998"/>
    <n v="1341929.3995900003"/>
    <n v="56858.9565"/>
    <n v="61424.894130000001"/>
    <n v="0.99105886009643718"/>
    <n v="1.0497351485200324"/>
    <n v="-1136.0220300000001"/>
    <n v="-2.2459211056927719"/>
    <n v="86.961747794298688"/>
    <n v="82.347011087961974"/>
    <n v="17.799635635299893"/>
    <n v="20.989037137665655"/>
    <n v="1.6485730481976869E-2"/>
    <n v="1.7143516768438123E-2"/>
    <n v="1.7673201399417172E-2"/>
    <n v="1.8298907455137278E-2"/>
    <m/>
    <m/>
    <m/>
    <n v="0"/>
    <m/>
    <n v="0"/>
    <m/>
    <n v="0"/>
    <m/>
    <n v="23.403517536245346"/>
    <n v="25.711531810106635"/>
    <n v="20.367386272603056"/>
    <n v="1.1822348207064401"/>
    <n v="332.10390716850526"/>
    <n v="-13.550039581244032"/>
    <n v="46.896783876737537"/>
    <n v="9.3825236075218079"/>
    <s v="Resto"/>
    <n v="2025"/>
    <n v="1"/>
    <d v="2026-05-08T00:00:00"/>
    <n v="1.0458677359317625"/>
    <s v="65 Tecnicos"/>
    <n v="-2.2459211056927719"/>
    <n v="-6.533038991571714"/>
    <n v="23.403517536245339"/>
    <n v="17.991513932978588"/>
    <n v="6.4176310748492076E-4"/>
    <n v="9.821976641756494E-5"/>
    <m/>
    <m/>
    <m/>
    <m/>
    <n v="6.2608246465336843E-4"/>
    <n v="1.1019438820383743E-4"/>
    <x v="54"/>
    <x v="19"/>
  </r>
  <r>
    <n v="2026"/>
    <n v="3"/>
    <n v="37"/>
    <x v="27"/>
    <s v="Total General"/>
    <n v="25"/>
    <s v="b7a56873cd771f2c446d369b649430b65a756ba278ff97ec81bb6f55b2e73569"/>
    <s v="776dae374cac039d62ec9a353119108ad2c4887d941bedca3f0ebe3c3de89ab1"/>
    <x v="20"/>
    <n v="4160869.2469200003"/>
    <n v="3594603.0314199999"/>
    <n v="14961160.59492"/>
    <n v="13394649.406819999"/>
    <n v="1362308.9064400003"/>
    <n v="1385096.8888899994"/>
    <n v="6292372.1394599993"/>
    <n v="5578893.8175599985"/>
    <n v="35255452.915749952"/>
    <n v="34225193.414999902"/>
    <n v="145.54400000000001"/>
    <n v="139.161"/>
    <n v="36440.269469999999"/>
    <n v="12651.589619999999"/>
    <n v="1258313.07972"/>
    <n v="1051456.61206"/>
    <n v="2543344.9951399998"/>
    <n v="2090192.64274"/>
    <n v="215074.49765"/>
    <n v="93348.054120000015"/>
    <n v="153146.92978000001"/>
    <n v="102708.30205"/>
    <n v="153939.70228999999"/>
    <n v="97076.445640000005"/>
    <s v="Total General"/>
    <s v="Totales"/>
    <s v="Total General"/>
    <x v="0"/>
    <x v="1"/>
    <n v="4160869.2469200003"/>
    <n v="3594603.0314199999"/>
    <n v="299929338.30901009"/>
    <n v="286204877.29896003"/>
    <n v="288421232.45699012"/>
    <n v="276418493.85822004"/>
    <n v="299929338.30901009"/>
    <n v="286204877.29896003"/>
    <n v="142306587.69164005"/>
    <n v="131621014.33455998"/>
    <n v="4160869.2469200003"/>
    <n v="3594603.0314199999"/>
    <n v="1.3872831748900654"/>
    <n v="1.2559544985200228"/>
    <n v="566266.2155000004"/>
    <n v="15.753233682560609"/>
    <n v="100"/>
    <n v="100"/>
    <n v="100"/>
    <n v="100"/>
    <n v="1.3872831748900654"/>
    <n v="1.4426362481966291"/>
    <n v="1.2559544985200228"/>
    <n v="1.3004205982193564"/>
    <n v="7.1708389336829007E-2"/>
    <n v="5.1061003449491278E-2"/>
    <n v="5.1325323210428833E-2"/>
    <n v="121726.44352999999"/>
    <n v="130.40062235632598"/>
    <n v="50438.627730000007"/>
    <n v="49.108618021399764"/>
    <n v="56863.256649999981"/>
    <n v="58.57575055938149"/>
    <n v="-1.6452265998706528"/>
    <n v="32.740968908081456"/>
    <n v="38.532680153636747"/>
    <n v="0.95730558123700316"/>
    <n v="19.673324156926419"/>
    <n v="21.679932420294513"/>
    <n v="49.474730409145124"/>
    <n v="50.304292081023803"/>
    <s v="Resto"/>
    <n v="2025"/>
    <n v="1"/>
    <d v="2026-05-08T00:00:00"/>
    <n v="1.0458677359317625"/>
    <s v="10 Total General"/>
    <n v="15.753233682560609"/>
    <n v="10.676742102036615"/>
    <n v="-1.645226599870649"/>
    <n v="-5.9586886361828766"/>
    <n v="4.2436444174104707E-2"/>
    <n v="1.9245546073330596E-4"/>
    <n v="8155701.4598100008"/>
    <n v="8230225.4743599994"/>
    <n v="2.3133163199745871E-2"/>
    <n v="2.3296822498548503E-2"/>
    <n v="3.79154581649222E-2"/>
    <n v="1.5774217023526818E-4"/>
    <x v="0"/>
    <x v="20"/>
  </r>
  <r>
    <n v="2026"/>
    <n v="3"/>
    <n v="27"/>
    <x v="34"/>
    <s v="Total General Sin Pensiones"/>
    <n v="21"/>
    <s v="6f4b6612125fb3a0daecd2799dfd6c9c299424fd920f9b308110a2c1fbd8f443"/>
    <s v="776dae374cac039d62ec9a353119108ad2c4887d941bedca3f0ebe3c3de89ab1"/>
    <x v="20"/>
    <n v="4137685.76327"/>
    <n v="3901951.9240700002"/>
    <n v="15134342.380139999"/>
    <n v="13768739.97456"/>
    <n v="1946353.52568"/>
    <n v="2152418.8419299992"/>
    <n v="8718011.6754699983"/>
    <n v="7595817.2033399995"/>
    <n v="35255452.915749952"/>
    <n v="34225193.414999902"/>
    <n v="145.54400000000001"/>
    <n v="139.161"/>
    <n v="0"/>
    <n v="0"/>
    <n v="1875885.57651"/>
    <n v="1815025.1749100001"/>
    <n v="3384818.05217"/>
    <n v="3221135.8925799998"/>
    <n v="0"/>
    <n v="0"/>
    <n v="12.38879"/>
    <n v="64.361639999999994"/>
    <n v="0"/>
    <n v="0"/>
    <s v="Total General Sin Pensiones"/>
    <s v="Totales"/>
    <s v="Total General Sin Pensiones"/>
    <x v="1"/>
    <x v="1"/>
    <n v="4137685.76327"/>
    <n v="3901951.9240700002"/>
    <n v="299929338.30901009"/>
    <n v="286204877.29896003"/>
    <n v="288421232.45699012"/>
    <n v="276418493.85822004"/>
    <n v="288421232.45699012"/>
    <n v="276418493.85822004"/>
    <n v="133101313.88157998"/>
    <n v="123282522.02188997"/>
    <n v="4137685.76327"/>
    <n v="3901951.9240700002"/>
    <n v="1.4345981840594968"/>
    <n v="1.4116102977072802"/>
    <n v="235733.83919999981"/>
    <n v="6.0414337179765409"/>
    <n v="100"/>
    <n v="100"/>
    <n v="100"/>
    <n v="100"/>
    <n v="1.3795535263732821"/>
    <n v="1.4345981840594968"/>
    <n v="1.3633422186562363"/>
    <n v="1.4116102977072802"/>
    <m/>
    <n v="4.2953807160668863E-6"/>
    <m/>
    <n v="0"/>
    <m/>
    <n v="-51.972849999999994"/>
    <n v="-80.751282907023494"/>
    <n v="0"/>
    <m/>
    <n v="-9.5736625342504276"/>
    <n v="47.039665093895458"/>
    <n v="55.162618192509157"/>
    <n v="1.4623097766049609"/>
    <n v="3.3531436611075049"/>
    <n v="5.0815043217222744"/>
    <n v="55.420573501945661"/>
    <n v="56.34736426646807"/>
    <s v="Resto"/>
    <n v="2025"/>
    <n v="1"/>
    <d v="2026-05-08T00:00:00"/>
    <n v="1.0458677359317625"/>
    <s v="11 Total General Sin Pensiones"/>
    <n v="6.0414337179765409"/>
    <n v="1.3908643271267407"/>
    <n v="-9.5736625342504258"/>
    <n v="-13.539413867482168"/>
    <n v="4.2927664030601387E-2"/>
    <n v="2.0580719497068057E-4"/>
    <m/>
    <m/>
    <m/>
    <m/>
    <n v="3.8974374665104436E-2"/>
    <n v="1.992643632593236E-4"/>
    <x v="1"/>
    <x v="20"/>
  </r>
  <r>
    <n v="2026"/>
    <n v="3"/>
    <n v="68"/>
    <x v="70"/>
    <s v="Vida Total"/>
    <n v="213"/>
    <s v="d48ff4b2f68a10fd7c86f185a6ccede0dc0f2c48538d697cb33b6ada3f1e85db"/>
    <s v="776dae374cac039d62ec9a353119108ad2c4887d941bedca3f0ebe3c3de89ab1"/>
    <x v="20"/>
    <n v="1043991.76511"/>
    <n v="990935.71594000002"/>
    <n v="1228987.7436899999"/>
    <n v="1142980.5445500002"/>
    <n v="39980.780700000003"/>
    <n v="63333.841970000001"/>
    <n v="211890.38102"/>
    <n v="215889.70765000003"/>
    <n v="35255452.915749952"/>
    <n v="34225193.414999902"/>
    <n v="145.54400000000001"/>
    <n v="139.161"/>
    <n v="85.205699999999993"/>
    <n v="-100.88772"/>
    <n v="-747.79459999999995"/>
    <n v="8113.1441599999998"/>
    <n v="-43447.927840000004"/>
    <n v="-5246.0871999999999"/>
    <n v="1041933.0909500001"/>
    <n v="988726.44110000005"/>
    <n v="2058.67416"/>
    <n v="2209.27484"/>
    <n v="0"/>
    <n v="0"/>
    <s v="Vida Total"/>
    <s v="Totales"/>
    <s v="Vida Total"/>
    <x v="2"/>
    <x v="1"/>
    <n v="1043991.76511"/>
    <n v="990935.71594000002"/>
    <n v="299929338.30901009"/>
    <n v="286204877.29896003"/>
    <n v="288421232.45699012"/>
    <n v="276418493.85822004"/>
    <n v="121198789.86534001"/>
    <n v="116547964.87996998"/>
    <n v="53724409.366050005"/>
    <n v="55147073.013400003"/>
    <n v="1043991.76511"/>
    <n v="990935.71594000002"/>
    <n v="0.86138794477234049"/>
    <n v="0.8502385408106794"/>
    <n v="53056.049170000013"/>
    <n v="5.3541363295873445"/>
    <n v="100"/>
    <n v="100"/>
    <n v="100"/>
    <n v="100"/>
    <n v="0.34807924126262035"/>
    <n v="0.36196772207666161"/>
    <n v="0.34623299410264829"/>
    <n v="0.35849110604309586"/>
    <n v="0.85968935177294892"/>
    <n v="1.6985929993915988E-3"/>
    <m/>
    <n v="53206.649850000045"/>
    <n v="5.3813317453921261"/>
    <n v="-150.60068000000001"/>
    <n v="-6.8167471639698718"/>
    <n v="0"/>
    <m/>
    <n v="-36.872958506230979"/>
    <n v="3.8296069026739334"/>
    <n v="6.3913169089804809"/>
    <n v="7.4418278714972724E-2"/>
    <n v="-109.21707522081057"/>
    <n v="728.19682905766422"/>
    <n v="1.7211283418482124"/>
    <n v="-154.6513401454707"/>
    <s v="Resto"/>
    <n v="2025"/>
    <n v="1"/>
    <d v="2026-05-08T00:00:00"/>
    <n v="1.0458677359317625"/>
    <s v="12 Vida Total"/>
    <n v="5.3541363295873445"/>
    <n v="0.73370915847925555"/>
    <n v="-36.872958506230972"/>
    <n v="-39.641467725812191"/>
    <n v="3.4859508020700092E-3"/>
    <n v="7.4198919139911666E-5"/>
    <m/>
    <m/>
    <m/>
    <m/>
    <n v="3.2353688180998832E-3"/>
    <n v="7.2290557627987338E-5"/>
    <x v="2"/>
    <x v="20"/>
  </r>
  <r>
    <n v="2026"/>
    <n v="3"/>
    <n v="16"/>
    <x v="50"/>
    <s v="Vida Individual"/>
    <n v="14"/>
    <s v="8527a891e224136950ff32ca212b45bc93f69fbb801c3b1ebedac52775f99e61"/>
    <s v="776dae374cac039d62ec9a353119108ad2c4887d941bedca3f0ebe3c3de89ab1"/>
    <x v="20"/>
    <n v="73890.508799999996"/>
    <n v="52496.439989999999"/>
    <n v="395457.38616000005"/>
    <n v="355235.67027999996"/>
    <n v="137739.00331999999"/>
    <n v="31891.429919999999"/>
    <n v="246410.44167999999"/>
    <n v="89029.432610000003"/>
    <n v="35255452.915749952"/>
    <n v="34225193.414999902"/>
    <n v="145.54400000000001"/>
    <n v="139.161"/>
    <n v="0"/>
    <n v="0"/>
    <n v="137239.00331999999"/>
    <n v="28891.429920000002"/>
    <n v="136499.51694999999"/>
    <n v="14934.787189999999"/>
    <n v="167.45607999999999"/>
    <n v="199.98688000000001"/>
    <n v="2552.4617200000002"/>
    <n v="3454.4531099999999"/>
    <n v="71170.591"/>
    <n v="48842"/>
    <s v="Vida Individual"/>
    <s v="Vida"/>
    <s v="Vida"/>
    <x v="3"/>
    <x v="1"/>
    <n v="1278618.8197300001"/>
    <n v="1168356.06944"/>
    <n v="299929338.30901009"/>
    <n v="286204877.29896003"/>
    <n v="288421232.45699012"/>
    <n v="276418493.85822004"/>
    <n v="85473069.007720008"/>
    <n v="77996017.203430012"/>
    <n v="38897096.515840001"/>
    <n v="40640024.39702002"/>
    <n v="243583.46549"/>
    <n v="129779.46493999999"/>
    <n v="8.6448877591286832E-2"/>
    <n v="6.7306564966103655E-2"/>
    <n v="21394.068809999997"/>
    <n v="40.753370731568353"/>
    <n v="30.334780175394734"/>
    <n v="40.450498092491209"/>
    <n v="5.778931739453288"/>
    <n v="4.4931884519726806"/>
    <n v="2.4635972331547091E-2"/>
    <n v="2.5618956056232326E-2"/>
    <n v="1.8342259043742284E-2"/>
    <n v="1.8991652568994301E-2"/>
    <n v="1.9591677465667602E-4"/>
    <n v="2.9862759692991245E-3"/>
    <n v="8.3266684847331046E-2"/>
    <n v="-32.530800000000028"/>
    <n v="-16.266467080240478"/>
    <n v="-901.99138999999968"/>
    <n v="-26.110975059667251"/>
    <n v="22328.591"/>
    <n v="45.715963719749396"/>
    <n v="331.89974129576439"/>
    <n v="186.40960193252857"/>
    <n v="60.749700219814848"/>
    <n v="0.35411127219716454"/>
    <n v="375.01630656569444"/>
    <n v="813.97028436666994"/>
    <n v="100.54175017357085"/>
    <n v="193.45056312114752"/>
    <s v="Resto"/>
    <n v="2025"/>
    <n v="1"/>
    <d v="2026-05-08T00:00:00"/>
    <n v="1.0458677359317625"/>
    <s v="13 Vida Individual"/>
    <n v="40.753370731568353"/>
    <n v="34.58046930396155"/>
    <n v="331.89974129576439"/>
    <n v="312.95827995973633"/>
    <n v="1.1216914078654033E-3"/>
    <n v="7.4734084367932948E-7"/>
    <m/>
    <m/>
    <m/>
    <m/>
    <n v="1.005545034148607E-3"/>
    <n v="4.5301736875363327E-7"/>
    <x v="3"/>
    <x v="20"/>
  </r>
  <r>
    <n v="2026"/>
    <n v="3"/>
    <n v="10"/>
    <x v="17"/>
    <s v="Vida Gpo y Col"/>
    <n v="10"/>
    <s v="4a44dc15364204a80fe80e9039455cc1608281820fe2b24f1e5233ade6af1dd5"/>
    <s v="776dae374cac039d62ec9a353119108ad2c4887d941bedca3f0ebe3c3de89ab1"/>
    <x v="20"/>
    <n v="418893.06620999996"/>
    <n v="247930.46752999999"/>
    <n v="1256547.3374100002"/>
    <n v="1159866.2032500003"/>
    <n v="138913.31638999999"/>
    <n v="100555.36403000001"/>
    <n v="494751.55680999992"/>
    <n v="563552.59526999993"/>
    <n v="35255452.915749952"/>
    <n v="34225193.414999902"/>
    <n v="145.54400000000001"/>
    <n v="139.161"/>
    <n v="4079.4782200000004"/>
    <n v="603.60191000000009"/>
    <n v="93466.583870000002"/>
    <n v="47822.519539999994"/>
    <n v="362256.0575"/>
    <n v="237728.53724999999"/>
    <n v="396157.43780999997"/>
    <n v="200133.12159"/>
    <n v="22735.628399999998"/>
    <n v="47797.345939999999"/>
    <n v="0"/>
    <n v="0"/>
    <s v="Vida Gpo y Col"/>
    <s v="Vida"/>
    <s v="Vida"/>
    <x v="4"/>
    <x v="1"/>
    <n v="1825206.99131"/>
    <n v="1657972.1827799999"/>
    <n v="299929338.30901009"/>
    <n v="286204877.29896003"/>
    <n v="288421232.45699012"/>
    <n v="276418493.85822004"/>
    <n v="35725720.857619993"/>
    <n v="38551947.676540002"/>
    <n v="14827312.85021"/>
    <n v="14507048.616379999"/>
    <n v="430110.09600000002"/>
    <n v="261360.25803"/>
    <n v="1.1725251615760011"/>
    <n v="0.64310750162403085"/>
    <n v="170962.59867999997"/>
    <n v="68.955865079112641"/>
    <n v="97.392056151595185"/>
    <n v="94.861578955719239"/>
    <n v="22.950441687128823"/>
    <n v="14.953837591791396"/>
    <n v="0.13966391836547326"/>
    <n v="0.14523655649119591"/>
    <n v="8.6626919104184283E-2"/>
    <n v="8.9693878318130166E-2"/>
    <n v="1.1088857783691242"/>
    <n v="6.3639383206877079E-2"/>
    <m/>
    <n v="196024.31621999998"/>
    <n v="97.946963832194925"/>
    <n v="-25061.717540000001"/>
    <n v="-52.433282742225842"/>
    <n v="0"/>
    <m/>
    <n v="38.146102627161824"/>
    <n v="33.16199946846573"/>
    <n v="40.557889085508478"/>
    <n v="0.93687452199427057"/>
    <n v="95.444708411530115"/>
    <n v="52.382234665855208"/>
    <n v="25.801248021918859"/>
    <n v="20.116440412750656"/>
    <s v="Resto"/>
    <n v="2025"/>
    <n v="1"/>
    <d v="2026-05-08T00:00:00"/>
    <n v="1.0458677359317625"/>
    <s v="14 Vida Gpo y Col"/>
    <n v="68.955865079112641"/>
    <n v="61.54611073128671"/>
    <n v="38.146102627161838"/>
    <n v="32.087545949667913"/>
    <n v="3.5641219541634444E-3"/>
    <n v="1.3748152545288276E-4"/>
    <m/>
    <m/>
    <m/>
    <m/>
    <n v="3.2831660740475469E-3"/>
    <n v="4.1358725864510282E-5"/>
    <x v="4"/>
    <x v="20"/>
  </r>
  <r>
    <n v="2026"/>
    <n v="3"/>
    <n v="18"/>
    <x v="24"/>
    <s v="Accidentes y Enfermedades Total"/>
    <n v="5"/>
    <s v="ef2d127de37b942baad06145e54b0c619a1f22327b2ebbcfbec78f5564afe39d"/>
    <s v="776dae374cac039d62ec9a353119108ad2c4887d941bedca3f0ebe3c3de89ab1"/>
    <x v="20"/>
    <n v="246107.73402"/>
    <n v="232911.57709000001"/>
    <n v="1048104.2725899999"/>
    <n v="986815.38760999998"/>
    <n v="16848.339220000002"/>
    <n v="4797.9994500000003"/>
    <n v="71906.309230000013"/>
    <n v="42772.697790000006"/>
    <n v="35255452.915749952"/>
    <n v="34225193.414999902"/>
    <n v="145.54400000000001"/>
    <n v="139.161"/>
    <n v="0"/>
    <n v="0"/>
    <n v="18443.31306"/>
    <n v="7673.9094299999997"/>
    <n v="244237.40294"/>
    <n v="236360.54568000001"/>
    <n v="0"/>
    <n v="0"/>
    <n v="0"/>
    <n v="0"/>
    <n v="0"/>
    <n v="0"/>
    <s v="Accidentes y Enfermedades Total"/>
    <s v="Totales"/>
    <s v="Accidentes y Enfermedades Total"/>
    <x v="18"/>
    <x v="1"/>
    <n v="4826645.6226300001"/>
    <n v="5268679.1510399999"/>
    <n v="299929338.30901009"/>
    <n v="286204877.29896003"/>
    <n v="288421232.45699012"/>
    <n v="276418493.85822004"/>
    <n v="62046993.437230021"/>
    <n v="55650266.202029996"/>
    <n v="35517726.305569991"/>
    <n v="30168381.219329994"/>
    <n v="246107.73402"/>
    <n v="232911.57709000001"/>
    <n v="0.39664731582679413"/>
    <n v="0.41852733685846033"/>
    <n v="13196.156929999997"/>
    <n v="5.6657367980041728"/>
    <n v="100"/>
    <n v="100"/>
    <n v="5.0989393724310323"/>
    <n v="4.4206824977001098"/>
    <n v="8.2055238546367565E-2"/>
    <n v="8.5329270637764174E-2"/>
    <n v="8.1379317951562502E-2"/>
    <n v="8.4260489896694282E-2"/>
    <m/>
    <m/>
    <m/>
    <n v="0"/>
    <m/>
    <n v="0"/>
    <m/>
    <n v="0"/>
    <m/>
    <n v="251.15342124518168"/>
    <n v="6.8459202580894178"/>
    <n v="2.0600089999588089"/>
    <n v="4.7436423928290131E-2"/>
    <n v="140.3379037534458"/>
    <n v="3.3325601095303803"/>
    <n v="7.5513876408728571"/>
    <n v="3.2466964433181791"/>
    <s v="Resto"/>
    <n v="2025"/>
    <n v="1"/>
    <d v="2026-05-08T00:00:00"/>
    <n v="1.0458677359317625"/>
    <s v="28 Accidentes y Enfermedades Total"/>
    <n v="5.6657367980041728"/>
    <n v="1.0316440289332347"/>
    <n v="251.15342124518173"/>
    <n v="235.75318291307599"/>
    <n v="2.9728855706226704E-3"/>
    <n v="1.5732909315260057E-5"/>
    <m/>
    <m/>
    <m/>
    <m/>
    <n v="2.7933211545184593E-3"/>
    <n v="1.7516513169783515E-5"/>
    <x v="18"/>
    <x v="20"/>
  </r>
  <r>
    <n v="2026"/>
    <n v="3"/>
    <n v="8"/>
    <x v="40"/>
    <s v="Accidentes Personales"/>
    <n v="8"/>
    <s v="2c624232cdd221771294dfbb310aca000a0df6ac8b66b696d90ef06fdefb64a3"/>
    <s v="776dae374cac039d62ec9a353119108ad2c4887d941bedca3f0ebe3c3de89ab1"/>
    <x v="20"/>
    <n v="14568.791650000001"/>
    <n v="14173.04189"/>
    <n v="72343.931200000006"/>
    <n v="63866.46761"/>
    <n v="8683.5702600000022"/>
    <n v="7955.766660000003"/>
    <n v="30020.923330000012"/>
    <n v="30391.116689999999"/>
    <n v="35255452.915749952"/>
    <n v="34225193.414999902"/>
    <n v="145.54400000000001"/>
    <n v="139.161"/>
    <n v="0"/>
    <n v="0"/>
    <n v="8683.5702600000004"/>
    <n v="7955.7666600000002"/>
    <n v="16376.165779999999"/>
    <n v="15560.476970000002"/>
    <n v="0"/>
    <n v="0"/>
    <n v="0"/>
    <n v="0"/>
    <n v="0"/>
    <n v="0"/>
    <s v="Accidentes Personales"/>
    <s v="Accidentes y Enfermedades"/>
    <s v="Accidentes Personales"/>
    <x v="19"/>
    <x v="1"/>
    <n v="1281917.5166500001"/>
    <n v="1201622.1432"/>
    <n v="299929338.30901009"/>
    <n v="286204877.29896003"/>
    <n v="288421232.45699012"/>
    <n v="276418493.85822004"/>
    <n v="1868441.4574600002"/>
    <n v="1845344.210459999"/>
    <n v="356127.37222000014"/>
    <n v="376409.51678000001"/>
    <n v="14568.791650000001"/>
    <n v="14173.04189"/>
    <n v="0.77972962930319112"/>
    <n v="0.76804326313013493"/>
    <n v="395.74976000000061"/>
    <n v="2.7922711516095156"/>
    <n v="100"/>
    <n v="100"/>
    <n v="1.1364843260799045"/>
    <n v="1.1794924028493885"/>
    <n v="4.8574079922085248E-3"/>
    <n v="5.0512202329530383E-3"/>
    <n v="4.9520616223445125E-3"/>
    <n v="5.1273855421806926E-3"/>
    <m/>
    <m/>
    <m/>
    <n v="0"/>
    <m/>
    <n v="0"/>
    <m/>
    <n v="0"/>
    <m/>
    <n v="9.1481265238616096"/>
    <n v="59.60391546954412"/>
    <n v="56.133092117742997"/>
    <n v="2.4383327251339915"/>
    <n v="9.1481265238616327"/>
    <n v="5.2420553147092708"/>
    <n v="53.025661663764623"/>
    <n v="51.128038525672515"/>
    <s v="Resto"/>
    <n v="2025"/>
    <n v="1"/>
    <d v="2026-05-08T00:00:00"/>
    <n v="1.0458677359317625"/>
    <s v="29 Accidentes Personales"/>
    <n v="2.7922711516095156"/>
    <n v="-1.7158024670949708"/>
    <n v="9.1481265238616096"/>
    <n v="4.3613095365463739"/>
    <n v="2.0519926767890485E-4"/>
    <n v="6.0797829481329178E-5"/>
    <m/>
    <m/>
    <m/>
    <m/>
    <n v="1.8078311027501569E-4"/>
    <n v="5.8989045403958561E-5"/>
    <x v="19"/>
    <x v="20"/>
  </r>
  <r>
    <n v="2026"/>
    <n v="3"/>
    <n v="112"/>
    <x v="66"/>
    <s v="AP Individual"/>
    <n v="231"/>
    <s v="138d9e809e386a7b800791d1f664f56d1c55f3d1ba411b950862729bc486c5ce"/>
    <s v="776dae374cac039d62ec9a353119108ad2c4887d941bedca3f0ebe3c3de89ab1"/>
    <x v="20"/>
    <n v="524.17150000000004"/>
    <n v="433.67534999999998"/>
    <n v="2239.7961500000001"/>
    <n v="1894.9244800000001"/>
    <n v="612.52768000000015"/>
    <n v="587.18115999999986"/>
    <n v="2841.8553400000005"/>
    <n v="1619.2567300000001"/>
    <n v="35255452.915749952"/>
    <n v="34225193.414999902"/>
    <n v="145.54400000000001"/>
    <n v="139.161"/>
    <n v="0"/>
    <n v="0"/>
    <n v="612.52768000000003"/>
    <n v="424.68115999999998"/>
    <n v="390.93202000000002"/>
    <n v="359.57371999999998"/>
    <n v="0"/>
    <n v="0"/>
    <n v="0"/>
    <n v="0"/>
    <n v="0"/>
    <n v="0"/>
    <s v="AP Individual"/>
    <s v="Accidentes y Enfermedades"/>
    <s v="Accidentes Personales"/>
    <x v="20"/>
    <x v="1"/>
    <n v="230608.27124"/>
    <n v="193321.77777000002"/>
    <n v="299929338.30901009"/>
    <n v="286204877.29896003"/>
    <n v="288421232.45699012"/>
    <n v="276418493.85822004"/>
    <n v="934068.18382999999"/>
    <n v="999040.19241000025"/>
    <n v="84015.655269999988"/>
    <n v="109316.45723999999"/>
    <n v="230608.27124"/>
    <n v="193321.77777000002"/>
    <n v="5.6117048955753646E-2"/>
    <n v="4.3409199479135886E-2"/>
    <n v="90.496150000000057"/>
    <n v="20.867257039165366"/>
    <n v="0.22729952277144527"/>
    <n v="0.22432824434087034"/>
    <n v="0.22729952277144527"/>
    <n v="0.22432824434087034"/>
    <n v="1.7476499730078375E-4"/>
    <n v="1.8173818048508803E-4"/>
    <n v="1.5152619133984821E-4"/>
    <n v="1.5689085919932686E-4"/>
    <m/>
    <m/>
    <m/>
    <n v="0"/>
    <m/>
    <n v="0"/>
    <m/>
    <n v="0"/>
    <m/>
    <n v="4.3166439468187878"/>
    <n v="116.85634949630037"/>
    <n v="135.39648033949817"/>
    <n v="0.72906374178898936"/>
    <n v="44.232364816937043"/>
    <n v="8.7209654810145985"/>
    <n v="156.68393701800122"/>
    <n v="118.10684051103624"/>
    <s v="Resto"/>
    <n v="2025"/>
    <n v="1"/>
    <d v="2026-05-08T00:00:00"/>
    <n v="1.0458677359317625"/>
    <s v="30 AP Individual"/>
    <n v="20.867257039165366"/>
    <n v="15.566484065487355"/>
    <n v="4.3166439468187789"/>
    <n v="-0.25828279913120872"/>
    <n v="6.3530488612710405E-6"/>
    <n v="3.1491231835024516E-7"/>
    <m/>
    <m/>
    <m/>
    <m/>
    <n v="5.3638529583719815E-6"/>
    <n v="1.8843585994194113E-7"/>
    <x v="20"/>
    <x v="20"/>
  </r>
  <r>
    <n v="2026"/>
    <n v="3"/>
    <n v="37"/>
    <x v="27"/>
    <s v="AP Gpo y Col"/>
    <n v="25"/>
    <s v="b7a56873cd771f2c446d369b649430b65a756ba278ff97ec81bb6f55b2e73569"/>
    <s v="776dae374cac039d62ec9a353119108ad2c4887d941bedca3f0ebe3c3de89ab1"/>
    <x v="20"/>
    <n v="8282.0853499999994"/>
    <n v="3828.6053400000001"/>
    <n v="19216.116320000001"/>
    <n v="12236.152530000001"/>
    <n v="492.21302000000003"/>
    <n v="801.10385999999983"/>
    <n v="-2322.9955300000006"/>
    <n v="10355.504709999996"/>
    <n v="35255452.915749952"/>
    <n v="34225193.414999902"/>
    <n v="145.54400000000001"/>
    <n v="139.161"/>
    <n v="0"/>
    <n v="0"/>
    <n v="542.66243000000009"/>
    <n v="801.10385999999994"/>
    <n v="6188.9121999999998"/>
    <n v="3095.6905699999998"/>
    <n v="0"/>
    <n v="0"/>
    <n v="0"/>
    <n v="0"/>
    <n v="0"/>
    <n v="0"/>
    <s v="AP Gpo y Col"/>
    <s v="Accidentes y Enfermedades"/>
    <s v="Accidentes Personales"/>
    <x v="21"/>
    <x v="1"/>
    <n v="4160869.2469200003"/>
    <n v="3594603.0314199999"/>
    <n v="299929338.30901009"/>
    <n v="286204877.29896003"/>
    <n v="288421232.45699012"/>
    <n v="276418493.85822004"/>
    <n v="934373.2736299996"/>
    <n v="846304.01804999996"/>
    <n v="272111.73791999999"/>
    <n v="267093.05953999993"/>
    <n v="753971.94761999999"/>
    <n v="642457.24672000005"/>
    <n v="0.88637866511575791"/>
    <n v="0.45239125164756155"/>
    <n v="4453.4800099999993"/>
    <n v="116.32120875639794"/>
    <n v="1.0984606756449447"/>
    <n v="0.59593153623008444"/>
    <n v="0.19904699855999192"/>
    <n v="0.10650982338062406"/>
    <n v="2.7613455211464386E-3"/>
    <n v="2.8715241521738658E-3"/>
    <n v="1.3377149181146787E-3"/>
    <n v="1.3850756823686912E-3"/>
    <m/>
    <m/>
    <m/>
    <n v="0"/>
    <m/>
    <n v="0"/>
    <m/>
    <n v="0"/>
    <m/>
    <n v="-38.558151498608417"/>
    <n v="5.9431048968844555"/>
    <n v="20.924169217190713"/>
    <n v="0.18088636078782797"/>
    <n v="-32.260664678360165"/>
    <n v="99.920245904938753"/>
    <n v="8.7683006716430736"/>
    <n v="25.878034056872814"/>
    <s v="Resto"/>
    <n v="2025"/>
    <n v="1"/>
    <d v="2026-05-08T00:00:00"/>
    <n v="1.0458677359317625"/>
    <s v="31 AP Gpo y Col"/>
    <n v="116.32120875639794"/>
    <n v="106.83419262730922"/>
    <n v="-38.558151498608417"/>
    <n v="-41.252754635696739"/>
    <n v="5.4505373582693163E-5"/>
    <n v="7.8566713797239299E-5"/>
    <m/>
    <m/>
    <m/>
    <m/>
    <n v="3.4636168163879176E-5"/>
    <n v="2.0465784456724735E-5"/>
    <x v="21"/>
    <x v="20"/>
  </r>
  <r>
    <n v="2026"/>
    <n v="3"/>
    <n v="119"/>
    <x v="62"/>
    <s v="Gastos Medicos"/>
    <n v="217"/>
    <s v="16badfc6202cb3f8889e0f2779b19218af4cbb736e56acadce8148aba9a7a9f8"/>
    <s v="776dae374cac039d62ec9a353119108ad2c4887d941bedca3f0ebe3c3de89ab1"/>
    <x v="20"/>
    <n v="151922.25738999998"/>
    <n v="145534.88006999998"/>
    <n v="617148.00127000001"/>
    <n v="596438.63933999999"/>
    <n v="96420.513300000006"/>
    <n v="87982.866020000016"/>
    <n v="399969.21662000002"/>
    <n v="355409.2169099999"/>
    <n v="35255452.915749952"/>
    <n v="34225193.414999902"/>
    <n v="145.54400000000001"/>
    <n v="139.161"/>
    <n v="0"/>
    <n v="0"/>
    <n v="74197.402409999995"/>
    <n v="83941.119090000007"/>
    <n v="152729.09684000001"/>
    <n v="145671.57315000001"/>
    <n v="0"/>
    <n v="0"/>
    <n v="0"/>
    <n v="0"/>
    <n v="0"/>
    <n v="0"/>
    <s v="Gastos Medicos"/>
    <s v="Accidentes y Enfermedades"/>
    <s v="Gastos Medicos"/>
    <x v="22"/>
    <x v="1"/>
    <n v="225020.68987999999"/>
    <n v="490022.74757999997"/>
    <n v="299929338.30901009"/>
    <n v="286204877.29896003"/>
    <n v="288421232.45699012"/>
    <n v="276418493.85822004"/>
    <n v="58270019.802700005"/>
    <n v="52140391.075669996"/>
    <n v="34338123.082540013"/>
    <n v="28893520.681470007"/>
    <n v="166129.01497999998"/>
    <n v="158595.98347000001"/>
    <n v="0.26072113567903832"/>
    <n v="0.27912119005549646"/>
    <n v="6387.3773199999996"/>
    <n v="4.3888979170682463"/>
    <n v="91.448358619528122"/>
    <n v="91.764543392443059"/>
    <n v="67.514794959973571"/>
    <n v="29.699617168535692"/>
    <n v="5.0652683144147129E-2"/>
    <n v="5.267374253130095E-2"/>
    <n v="5.084989516722286E-2"/>
    <n v="5.2650196460677992E-2"/>
    <m/>
    <m/>
    <m/>
    <n v="0"/>
    <m/>
    <n v="0"/>
    <m/>
    <n v="0"/>
    <m/>
    <n v="9.590102779877574"/>
    <n v="63.467009348392367"/>
    <n v="60.454831156408453"/>
    <n v="0.28079727324708426"/>
    <n v="-11.607799354632132"/>
    <n v="4.8448187504179563"/>
    <n v="48.581052297932246"/>
    <n v="57.623541281842748"/>
    <s v="Resto"/>
    <n v="2025"/>
    <n v="1"/>
    <d v="2026-05-08T00:00:00"/>
    <n v="1.0458677359317625"/>
    <s v="32 Gastos Medicos"/>
    <n v="4.3888979170682463"/>
    <n v="-0.18919761008949698"/>
    <n v="9.5901027798775829"/>
    <n v="4.7839024140503463"/>
    <n v="1.7505036816426673E-3"/>
    <n v="6.797551058976751E-6"/>
    <m/>
    <m/>
    <m/>
    <m/>
    <n v="1.6883043065184407E-3"/>
    <n v="7.7908638737996566E-6"/>
    <x v="22"/>
    <x v="20"/>
  </r>
  <r>
    <n v="2026"/>
    <n v="3"/>
    <n v="10"/>
    <x v="17"/>
    <s v="GMM. Individual"/>
    <n v="10"/>
    <s v="4a44dc15364204a80fe80e9039455cc1608281820fe2b24f1e5233ade6af1dd5"/>
    <s v="776dae374cac039d62ec9a353119108ad2c4887d941bedca3f0ebe3c3de89ab1"/>
    <x v="20"/>
    <n v="52720.85196"/>
    <n v="50905.210719999995"/>
    <n v="194334.35423999999"/>
    <n v="203390.13689000002"/>
    <n v="40169.251969999998"/>
    <n v="34590.131179999997"/>
    <n v="135563.25585000002"/>
    <n v="132889.59279"/>
    <n v="35255452.915749952"/>
    <n v="34225193.414999902"/>
    <n v="145.54400000000001"/>
    <n v="139.161"/>
    <n v="0"/>
    <n v="0"/>
    <n v="39053.974689999995"/>
    <n v="25704.156719999999"/>
    <n v="50033.646840000001"/>
    <n v="48573.411869999996"/>
    <n v="0"/>
    <n v="0"/>
    <n v="0"/>
    <n v="0"/>
    <n v="0"/>
    <n v="0"/>
    <s v="GMM. Individual"/>
    <s v="Accidentes y Enfermedades"/>
    <s v="Gastos Medicos"/>
    <x v="23"/>
    <x v="1"/>
    <n v="1825206.99131"/>
    <n v="1657972.1827799999"/>
    <n v="299929338.30901009"/>
    <n v="286204877.29896003"/>
    <n v="288421232.45699012"/>
    <n v="276418493.85822004"/>
    <n v="24720621.761749998"/>
    <n v="21907998.164389998"/>
    <n v="16007111.755169999"/>
    <n v="14079798.808590002"/>
    <n v="268100.53565000003"/>
    <n v="223431.65661000001"/>
    <n v="0.21326669073337998"/>
    <n v="0.2323590240332549"/>
    <n v="1815.6412400000045"/>
    <n v="3.5667099975025929"/>
    <n v="19.664582852167829"/>
    <n v="22.783347486365845"/>
    <n v="2.8884861942239675"/>
    <n v="3.0703296019505486"/>
    <n v="1.7577757566911628E-2"/>
    <n v="1.8279116107674846E-2"/>
    <n v="1.7786283448561261E-2"/>
    <n v="1.8415993086956833E-2"/>
    <m/>
    <m/>
    <m/>
    <n v="0"/>
    <m/>
    <n v="0"/>
    <m/>
    <n v="0"/>
    <m/>
    <n v="16.129227035790628"/>
    <n v="76.192342264265633"/>
    <n v="67.950079551306104"/>
    <n v="0.250946283029642"/>
    <n v="51.936416803795439"/>
    <n v="3.0062433619201467"/>
    <n v="78.055423013414696"/>
    <n v="52.918161871753234"/>
    <s v="Resto"/>
    <n v="2025"/>
    <n v="1"/>
    <d v="2026-05-08T00:00:00"/>
    <n v="1.0458677359317625"/>
    <s v="33 GMM. Individual"/>
    <n v="3.5667099975025929"/>
    <n v="-0.97532753007710116"/>
    <n v="16.12922703579062"/>
    <n v="11.036245833065314"/>
    <n v="5.5121786324629357E-4"/>
    <n v="4.5482681376367139E-6"/>
    <m/>
    <m/>
    <m/>
    <m/>
    <n v="5.7572467872762326E-4"/>
    <n v="5.3990716049686724E-6"/>
    <x v="23"/>
    <x v="20"/>
  </r>
  <r>
    <n v="2026"/>
    <n v="3"/>
    <n v="715"/>
    <x v="44"/>
    <s v="GMM. Gpo y Col"/>
    <n v="251"/>
    <s v="c75d3f1f5bcd6914d0331ce5ec17c0db8f2070a2d4285f8e3ff11c6ca19168ff"/>
    <s v="776dae374cac039d62ec9a353119108ad2c4887d941bedca3f0ebe3c3de89ab1"/>
    <x v="20"/>
    <n v="10627.347949999999"/>
    <n v="5371.03172"/>
    <n v="33794.557910000003"/>
    <n v="27232.751260000005"/>
    <n v="3115.5240699999995"/>
    <n v="2276.3420999999998"/>
    <n v="14640.26276"/>
    <n v="5832.6557499999999"/>
    <n v="35255452.915749952"/>
    <n v="34225193.414999902"/>
    <n v="145.54400000000001"/>
    <n v="139.161"/>
    <n v="0"/>
    <n v="0"/>
    <n v="3063.5240699999999"/>
    <n v="2270.3421000000003"/>
    <n v="8279.6074399999998"/>
    <n v="5808.8981800000001"/>
    <n v="0"/>
    <n v="0"/>
    <n v="0"/>
    <n v="0"/>
    <n v="0"/>
    <n v="0"/>
    <s v="GMM. Gpo y Col"/>
    <s v="Accidentes y Enfermedades"/>
    <s v="Gastos Medicos"/>
    <x v="24"/>
    <x v="1"/>
    <n v="24579.049769999998"/>
    <n v="17150.0059"/>
    <n v="299929338.30901009"/>
    <n v="286204877.29896003"/>
    <n v="288421232.45699012"/>
    <n v="276418493.85822004"/>
    <n v="33549398.04095"/>
    <n v="30232392.911280002"/>
    <n v="18331408.022360004"/>
    <n v="14814107.762880005"/>
    <n v="24579.049769999998"/>
    <n v="17150.0059"/>
    <n v="3.1676717230599435E-2"/>
    <n v="1.7765817399111716E-2"/>
    <n v="5256.3162299999995"/>
    <n v="97.864181483553025"/>
    <n v="43.237423942121751"/>
    <n v="31.317958438719838"/>
    <n v="43.237423942121751"/>
    <n v="31.317958438719838"/>
    <n v="3.5432838981063249E-3"/>
    <n v="3.6846621378974825E-3"/>
    <n v="1.8766387808232911E-3"/>
    <n v="1.9430797285057554E-3"/>
    <m/>
    <m/>
    <m/>
    <n v="0"/>
    <m/>
    <n v="0"/>
    <m/>
    <n v="0"/>
    <m/>
    <n v="36.865371421984406"/>
    <n v="29.316101106861751"/>
    <n v="42.381840560047927"/>
    <n v="1.6995552475837061E-2"/>
    <n v="34.936671878656497"/>
    <n v="42.5331824287545"/>
    <n v="37.000837203943568"/>
    <n v="39.083868052925666"/>
    <s v="Resto"/>
    <n v="2025"/>
    <n v="1"/>
    <d v="2026-05-08T00:00:00"/>
    <n v="1.0458677359317625"/>
    <s v="34 GMM. Gpo y Col"/>
    <n v="97.864181483553025"/>
    <n v="89.186619575061286"/>
    <n v="36.865371421984406"/>
    <n v="30.862982688772966"/>
    <n v="9.5856258011374715E-5"/>
    <n v="1.0034144145073553E-7"/>
    <m/>
    <m/>
    <m/>
    <m/>
    <n v="7.7086171481915338E-5"/>
    <n v="3.1562426785858062E-8"/>
    <x v="24"/>
    <x v="20"/>
  </r>
  <r>
    <n v="2026"/>
    <n v="3"/>
    <n v="8"/>
    <x v="40"/>
    <s v="Daños"/>
    <n v="8"/>
    <s v="2c624232cdd221771294dfbb310aca000a0df6ac8b66b696d90ef06fdefb64a3"/>
    <s v="776dae374cac039d62ec9a353119108ad2c4887d941bedca3f0ebe3c3de89ab1"/>
    <x v="20"/>
    <n v="1146857.4926500001"/>
    <n v="1036645.9029199999"/>
    <n v="2875948.5278500007"/>
    <n v="2558265.7433199999"/>
    <n v="325864.47250999999"/>
    <n v="278353.08129999996"/>
    <n v="1352948.3075699997"/>
    <n v="1131270.4005499999"/>
    <n v="35255452.915749952"/>
    <n v="34225193.414999902"/>
    <n v="145.54400000000001"/>
    <n v="139.161"/>
    <n v="0"/>
    <n v="0"/>
    <n v="309322.97993999999"/>
    <n v="265713.21766000002"/>
    <n v="709706.87162999995"/>
    <n v="614898.39737000002"/>
    <n v="0"/>
    <n v="0"/>
    <n v="0"/>
    <n v="0"/>
    <n v="0"/>
    <n v="0"/>
    <s v="Daños"/>
    <s v="Totales"/>
    <s v="Daños Total"/>
    <x v="28"/>
    <x v="1"/>
    <n v="1281917.5166500001"/>
    <n v="1201622.1432"/>
    <n v="299929338.30901009"/>
    <n v="286204877.29896003"/>
    <n v="288421232.45699012"/>
    <n v="276418493.85822004"/>
    <n v="105175449.15441999"/>
    <n v="104220262.77622002"/>
    <n v="43859178.209959999"/>
    <n v="37967067.789159983"/>
    <n v="1146857.4926500001"/>
    <n v="1036645.9029199999"/>
    <n v="1.0904231946432374"/>
    <n v="0.99466828743837299"/>
    <n v="110211.58973000024"/>
    <n v="10.63155600379635"/>
    <n v="100"/>
    <n v="100"/>
    <n v="89.464218856065827"/>
    <n v="86.270539269469737"/>
    <n v="0.38237589530785415"/>
    <n v="0.39763282435214664"/>
    <n v="0.36220413596835888"/>
    <n v="0.37502769386035145"/>
    <m/>
    <m/>
    <m/>
    <n v="0"/>
    <m/>
    <n v="0"/>
    <m/>
    <n v="0"/>
    <m/>
    <n v="17.068749872681941"/>
    <n v="28.413684751453932"/>
    <n v="26.851317360724771"/>
    <n v="0.74297897454904727"/>
    <n v="16.412342097261391"/>
    <n v="15.418559336877124"/>
    <n v="43.584611098603403"/>
    <n v="43.212540282506808"/>
    <s v="Resto"/>
    <n v="2025"/>
    <n v="1"/>
    <d v="2026-05-08T00:00:00"/>
    <n v="1.0458677359317625"/>
    <s v="38 Daños Total"/>
    <n v="10.63155600379635"/>
    <n v="5.7796815055536834"/>
    <n v="17.068749872681952"/>
    <n v="11.934564812237483"/>
    <n v="8.1574573292893509E-3"/>
    <n v="1.1890227434159635E-4"/>
    <m/>
    <m/>
    <m/>
    <m/>
    <n v="7.2415346471267688E-3"/>
    <n v="9.8936500203558589E-5"/>
    <x v="28"/>
    <x v="20"/>
  </r>
  <r>
    <n v="2026"/>
    <n v="3"/>
    <n v="103"/>
    <x v="59"/>
    <s v="Automoviles"/>
    <n v="205"/>
    <s v="f8809aff4d69bece79dabe35be0c708b890d7eafb841f121330667b77d2e2590"/>
    <s v="776dae374cac039d62ec9a353119108ad2c4887d941bedca3f0ebe3c3de89ab1"/>
    <x v="20"/>
    <n v="182549.7121"/>
    <n v="141417.60715999999"/>
    <n v="694352.7429699999"/>
    <n v="492601.56341999996"/>
    <n v="15871.518010000002"/>
    <n v="26716.481780000009"/>
    <n v="113997.37342999996"/>
    <n v="134452.28768000004"/>
    <n v="35255452.915749952"/>
    <n v="34225193.414999902"/>
    <n v="145.54400000000001"/>
    <n v="139.161"/>
    <n v="0"/>
    <n v="0"/>
    <n v="15871.51801"/>
    <n v="26716.481780000002"/>
    <n v="130225.02389"/>
    <n v="105332.41806"/>
    <n v="0"/>
    <n v="0"/>
    <n v="0"/>
    <n v="0"/>
    <n v="0"/>
    <n v="0"/>
    <s v="Automoviles"/>
    <s v="Totales"/>
    <s v="Automoviles Total"/>
    <x v="29"/>
    <x v="1"/>
    <n v="483327.49163999996"/>
    <n v="1404442.7234499999"/>
    <n v="299929338.30901009"/>
    <n v="286204877.29896003"/>
    <n v="288421232.45699012"/>
    <n v="276418493.85822004"/>
    <n v="60758952.16269999"/>
    <n v="56224792.599020004"/>
    <n v="32544347.684180006"/>
    <n v="28276347.340569999"/>
    <n v="182549.7121"/>
    <n v="141417.60715999999"/>
    <n v="0.30044907886358768"/>
    <n v="0.25152179425285226"/>
    <n v="41132.104940000019"/>
    <n v="29.085561385198044"/>
    <n v="100"/>
    <n v="100"/>
    <n v="37.769362442136796"/>
    <n v="10.069303987891297"/>
    <n v="6.0864239933715106E-2"/>
    <n v="6.3292743930432424E-2"/>
    <n v="4.9411319784141858E-2"/>
    <n v="5.1160689426422955E-2"/>
    <m/>
    <m/>
    <m/>
    <n v="0"/>
    <m/>
    <n v="0"/>
    <m/>
    <n v="0"/>
    <m/>
    <n v="-40.592784107219394"/>
    <n v="8.694353898134688"/>
    <n v="18.891906260139844"/>
    <n v="4.8768892724542878E-2"/>
    <n v="-40.59278410721938"/>
    <n v="23.632426074013168"/>
    <n v="12.187763561791733"/>
    <n v="25.363968920547919"/>
    <s v="Resto"/>
    <n v="2025"/>
    <n v="1"/>
    <d v="2026-05-08T00:00:00"/>
    <n v="1.0458677359317625"/>
    <s v="39 Automoviles Total"/>
    <n v="29.085561385198044"/>
    <n v="23.424365194893255"/>
    <n v="-40.592784107219387"/>
    <n v="-43.198156084378319"/>
    <n v="1.9694903498454451E-3"/>
    <n v="9.0269648989978341E-6"/>
    <m/>
    <m/>
    <m/>
    <m/>
    <n v="1.394378710675071E-3"/>
    <n v="6.3263212984174135E-6"/>
    <x v="29"/>
    <x v="20"/>
  </r>
  <r>
    <n v="2026"/>
    <n v="3"/>
    <n v="3"/>
    <x v="19"/>
    <s v="Automoviles Residentes"/>
    <n v="3"/>
    <s v="4e07408562bedb8b60ce05c1decfe3ad16b72230967de01f640b7e4729b49fce"/>
    <s v="776dae374cac039d62ec9a353119108ad2c4887d941bedca3f0ebe3c3de89ab1"/>
    <x v="20"/>
    <n v="135821.28558000003"/>
    <n v="126774.56956"/>
    <n v="495996.63204000005"/>
    <n v="435044.14646999998"/>
    <n v="113843.47169000001"/>
    <n v="72438.740560000006"/>
    <n v="353043.47176000004"/>
    <n v="294453.70317000011"/>
    <n v="35255452.915749952"/>
    <n v="34225193.414999902"/>
    <n v="145.54400000000001"/>
    <n v="139.161"/>
    <n v="4089.5157899999999"/>
    <n v="9260.9768899999999"/>
    <n v="113843.47168999999"/>
    <n v="71855.80575"/>
    <n v="124913.96343999999"/>
    <n v="102533.89181999999"/>
    <n v="0"/>
    <n v="0"/>
    <n v="0"/>
    <n v="0"/>
    <n v="0"/>
    <n v="0"/>
    <s v="Automoviles Residentes"/>
    <s v="Automóviles"/>
    <s v="Automóviles"/>
    <x v="30"/>
    <x v="1"/>
    <n v="7955018.5177499996"/>
    <n v="7215896.8496199995"/>
    <n v="299929338.30901009"/>
    <n v="286204877.29896003"/>
    <n v="288421232.45699012"/>
    <n v="276418493.85822004"/>
    <n v="37930526.874799997"/>
    <n v="33933542.557379998"/>
    <n v="20392182.848360002"/>
    <n v="17354647.463510003"/>
    <n v="135821.28558000003"/>
    <n v="126774.56956"/>
    <n v="0.35807909030189605"/>
    <n v="0.3735966244774776"/>
    <n v="9046.7160200000217"/>
    <n v="7.1360652624565812"/>
    <n v="100"/>
    <n v="100"/>
    <n v="1.707366051718705"/>
    <n v="1.7568789050341835"/>
    <n v="4.5284428107551976E-2"/>
    <n v="4.7091292282115164E-2"/>
    <n v="4.4295041634659332E-2"/>
    <n v="4.5863273397699987E-2"/>
    <m/>
    <m/>
    <m/>
    <n v="0"/>
    <m/>
    <n v="0"/>
    <m/>
    <n v="0"/>
    <m/>
    <n v="57.158270298342686"/>
    <n v="83.818579101097612"/>
    <n v="57.139803993352245"/>
    <n v="0.55827015938686342"/>
    <n v="58.433226796012924"/>
    <n v="21.826999075865182"/>
    <n v="91.137506612447297"/>
    <n v="70.080053019097434"/>
    <s v="Resto"/>
    <n v="2025"/>
    <n v="1"/>
    <d v="2026-05-08T00:00:00"/>
    <n v="1.0458677359317625"/>
    <s v="41 Automoviles Residentes"/>
    <n v="7.1360652624565812"/>
    <n v="2.4374895426037626"/>
    <n v="57.158270298342686"/>
    <n v="50.265913077747392"/>
    <n v="1.4068650124146312E-3"/>
    <n v="1.2822063491143341E-5"/>
    <m/>
    <m/>
    <m/>
    <m/>
    <n v="1.2314542646393607E-3"/>
    <n v="1.3957443782096541E-5"/>
    <x v="30"/>
    <x v="20"/>
  </r>
  <r>
    <n v="2026"/>
    <n v="3"/>
    <n v="12"/>
    <x v="42"/>
    <s v="Camiones"/>
    <n v="12"/>
    <s v="6b51d431df5d7f141cbececcf79edf3dd861c3b4069f0b11661a3eefacbba918"/>
    <s v="776dae374cac039d62ec9a353119108ad2c4887d941bedca3f0ebe3c3de89ab1"/>
    <x v="20"/>
    <n v="9804.2185800000007"/>
    <n v="10797.40857"/>
    <n v="59808.052750000003"/>
    <n v="57442.180420000004"/>
    <n v="9938.6958500000019"/>
    <n v="7598.4125099999983"/>
    <n v="45250.672960000004"/>
    <n v="44880.067170000002"/>
    <n v="35255452.915749952"/>
    <n v="34225193.414999902"/>
    <n v="145.54400000000001"/>
    <n v="139.161"/>
    <n v="0"/>
    <n v="0"/>
    <n v="2518.4306699999997"/>
    <n v="1103.45127"/>
    <n v="5964.0852500000001"/>
    <n v="5090.4121299999997"/>
    <n v="0"/>
    <n v="0"/>
    <n v="0"/>
    <n v="0"/>
    <n v="0"/>
    <n v="0"/>
    <s v="Camiones"/>
    <s v="Automóviles"/>
    <s v="Automóviles"/>
    <x v="31"/>
    <x v="1"/>
    <n v="1766415.15328"/>
    <n v="2698569.0604299996"/>
    <n v="299929338.30901009"/>
    <n v="286204877.29896003"/>
    <n v="288421232.45699012"/>
    <n v="276418493.85822004"/>
    <n v="20449043.115749996"/>
    <n v="19016630.142860003"/>
    <n v="11014921.149049997"/>
    <n v="9861427.71428"/>
    <n v="141656.79754"/>
    <n v="145904.62529"/>
    <n v="4.7944632541014706E-2"/>
    <n v="5.6778769366001486E-2"/>
    <n v="-993.18998999999894"/>
    <n v="-9.1984107442180338"/>
    <n v="6.921107034931774"/>
    <n v="7.4003195913351432"/>
    <n v="0.55503478679940332"/>
    <n v="0.40011607367496838"/>
    <n v="3.2688427998660624E-3"/>
    <n v="3.3992707459434435E-3"/>
    <n v="3.772615153137795E-3"/>
    <n v="3.9061816810051003E-3"/>
    <m/>
    <m/>
    <m/>
    <n v="0"/>
    <m/>
    <n v="0"/>
    <m/>
    <n v="0"/>
    <m/>
    <n v="30.79963527802736"/>
    <n v="101.3716266003527"/>
    <n v="70.372557088482935"/>
    <n v="9.0229387169577541E-2"/>
    <n v="128.23216017504785"/>
    <n v="17.163111702706104"/>
    <n v="42.226604155264205"/>
    <n v="21.677051716439315"/>
    <s v="Resto"/>
    <n v="2025"/>
    <n v="1"/>
    <d v="2026-05-08T00:00:00"/>
    <n v="1.0458677359317625"/>
    <s v="42 Camiones"/>
    <n v="-9.1984107442180338"/>
    <n v="-13.180619177541686"/>
    <n v="30.79963527802736"/>
    <n v="25.063266400027246"/>
    <n v="1.696419923832023E-4"/>
    <n v="2.2986877894929266E-7"/>
    <m/>
    <m/>
    <m/>
    <m/>
    <n v="1.6259825266553847E-4"/>
    <n v="3.2238286507175891E-7"/>
    <x v="31"/>
    <x v="20"/>
  </r>
  <r>
    <n v="2026"/>
    <n v="3"/>
    <n v="94"/>
    <x v="41"/>
    <s v="Daños Sin Autos"/>
    <n v="7"/>
    <s v="7902699be42c8a8e46fbbb4501726517e86b22c56a189f7625a6da49081b2451"/>
    <s v="776dae374cac039d62ec9a353119108ad2c4887d941bedca3f0ebe3c3de89ab1"/>
    <x v="20"/>
    <n v="508635.75975000008"/>
    <n v="705417.14189999993"/>
    <n v="2300989.2067200001"/>
    <n v="2594198.85323"/>
    <n v="132788.56554000004"/>
    <n v="-125241.12373000005"/>
    <n v="-79646.625459999952"/>
    <n v="636365.80355000042"/>
    <n v="35255452.915749952"/>
    <n v="34225193.414999902"/>
    <n v="145.54400000000001"/>
    <n v="139.161"/>
    <n v="0"/>
    <n v="0"/>
    <n v="88717.041190000004"/>
    <n v="62262.070789999991"/>
    <n v="185907.30909"/>
    <n v="170615.49842000002"/>
    <n v="0"/>
    <n v="0"/>
    <n v="0"/>
    <n v="0"/>
    <n v="0"/>
    <n v="0"/>
    <s v="Daños Sin Autos"/>
    <s v="Totales"/>
    <s v="Daños Sin Autos Total"/>
    <x v="34"/>
    <x v="1"/>
    <n v="1808477.90475"/>
    <n v="2139089.51168"/>
    <n v="299929338.30901009"/>
    <n v="286204877.29896003"/>
    <n v="288421232.45699012"/>
    <n v="276418493.85822004"/>
    <n v="44416496.991719998"/>
    <n v="47995470.177200004"/>
    <n v="11314830.52578"/>
    <n v="9690720.4485899974"/>
    <n v="1151991.7531400002"/>
    <n v="1376515.1815899999"/>
    <n v="1.1451505503570409"/>
    <n v="1.4697577485866669"/>
    <n v="-196781.38214999984"/>
    <n v="-27.895747134806037"/>
    <n v="44.152725778079962"/>
    <n v="51.246593668889226"/>
    <n v="28.125074595274789"/>
    <n v="32.977448491436846"/>
    <n v="0.16958519717266363"/>
    <n v="0.17635170455970114"/>
    <n v="0.24647278849938845"/>
    <n v="0.25519896735340036"/>
    <m/>
    <m/>
    <m/>
    <n v="0"/>
    <m/>
    <n v="0"/>
    <m/>
    <n v="0"/>
    <m/>
    <n v="-206.0263287211244"/>
    <n v="26.106808849866759"/>
    <n v="-17.754193411386403"/>
    <n v="1.1735798007531015"/>
    <n v="42.489705312289395"/>
    <n v="8.962732466634705"/>
    <n v="47.721115229015012"/>
    <n v="36.492623100822271"/>
    <s v="Resto"/>
    <n v="2025"/>
    <n v="1"/>
    <d v="2026-05-08T00:00:00"/>
    <n v="1.0458677359317625"/>
    <s v="46 Daños Sin Autos Total"/>
    <n v="-27.895747134806037"/>
    <n v="-31.057962313985755"/>
    <n v="-206.02632872112446"/>
    <n v="-201.37642177733466"/>
    <n v="6.5266193352236318E-3"/>
    <n v="1.3113697829830338E-4"/>
    <m/>
    <m/>
    <m/>
    <m/>
    <n v="7.3432484198541438E-3"/>
    <n v="2.1601878395305477E-4"/>
    <x v="34"/>
    <x v="20"/>
  </r>
  <r>
    <n v="2026"/>
    <n v="3"/>
    <n v="3"/>
    <x v="19"/>
    <s v="Responsabilidad Civil y Riesgos Profesionales"/>
    <n v="3"/>
    <s v="4e07408562bedb8b60ce05c1decfe3ad16b72230967de01f640b7e4729b49fce"/>
    <s v="776dae374cac039d62ec9a353119108ad2c4887d941bedca3f0ebe3c3de89ab1"/>
    <x v="20"/>
    <n v="56955.040759999996"/>
    <n v="76603.347250000006"/>
    <n v="286905.12825000001"/>
    <n v="298684.39335999999"/>
    <n v="106173.79321999999"/>
    <n v="80908.051110000029"/>
    <n v="109419.27423000004"/>
    <n v="420251.71150999982"/>
    <n v="35255452.915749952"/>
    <n v="34225193.414999902"/>
    <n v="145.54400000000001"/>
    <n v="139.161"/>
    <n v="0"/>
    <n v="0"/>
    <n v="5609.3752100000002"/>
    <n v="5254.3755000000001"/>
    <n v="13221.961230000001"/>
    <n v="-3815.1800699999999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7955018.5177499996"/>
    <n v="7215896.8496199995"/>
    <n v="299929338.30901009"/>
    <n v="286204877.29896003"/>
    <n v="288421232.45699012"/>
    <n v="276418493.85822004"/>
    <n v="6482889.0618800009"/>
    <n v="6624791.841479999"/>
    <n v="3138672.4045500001"/>
    <n v="1702809.9258199998"/>
    <n v="56955.040759999996"/>
    <n v="76603.347250000006"/>
    <n v="0.87854412155378392"/>
    <n v="1.1563132711636503"/>
    <n v="-19648.30649000001"/>
    <n v="-25.649409843510472"/>
    <n v="100"/>
    <n v="100"/>
    <n v="0.71596364776419374"/>
    <n v="1.0615914950895404"/>
    <n v="1.8989486350721903E-2"/>
    <n v="1.9747173352951133E-2"/>
    <n v="2.6765213777256047E-2"/>
    <n v="2.771281551417874E-2"/>
    <m/>
    <m/>
    <m/>
    <n v="0"/>
    <m/>
    <n v="0"/>
    <m/>
    <n v="0"/>
    <m/>
    <n v="31.227723030492307"/>
    <n v="186.41685056007674"/>
    <n v="105.61947227443123"/>
    <n v="3.3827612294320479"/>
    <n v="6.7562683709986082"/>
    <n v="-446.56191811150876"/>
    <n v="42.424683542957261"/>
    <n v="-137.72287031264557"/>
    <s v="Resto"/>
    <n v="2025"/>
    <n v="1"/>
    <d v="2026-05-08T00:00:00"/>
    <n v="1.0458677359317625"/>
    <s v="46 Responsabilidad Civil y Riesgos Profesionales"/>
    <n v="-25.649409843510472"/>
    <n v="-28.910140735672801"/>
    <n v="31.227723030492307"/>
    <n v="25.472579870323344"/>
    <n v="8.1378937021634053E-4"/>
    <n v="7.7183977351670985E-5"/>
    <m/>
    <m/>
    <m/>
    <m/>
    <n v="8.4546861041321091E-4"/>
    <n v="1.3370603810691816E-4"/>
    <x v="35"/>
    <x v="20"/>
  </r>
  <r>
    <n v="2026"/>
    <n v="3"/>
    <n v="3"/>
    <x v="19"/>
    <s v="RC General"/>
    <n v="3"/>
    <s v="4e07408562bedb8b60ce05c1decfe3ad16b72230967de01f640b7e4729b49fce"/>
    <s v="776dae374cac039d62ec9a353119108ad2c4887d941bedca3f0ebe3c3de89ab1"/>
    <x v="20"/>
    <n v="49919.889289999999"/>
    <n v="67662.529269999999"/>
    <n v="259212.52249000003"/>
    <n v="268117.42201000004"/>
    <n v="105515.24350999999"/>
    <n v="3224.5529699999993"/>
    <n v="96713.751780000035"/>
    <n v="335163.77125999989"/>
    <n v="35255452.915749952"/>
    <n v="34225193.414999902"/>
    <n v="145.54400000000001"/>
    <n v="139.161"/>
    <n v="0"/>
    <n v="0"/>
    <n v="4950.8221100000001"/>
    <n v="4264.2912999999999"/>
    <n v="5401.5301200000004"/>
    <n v="-2877.63445"/>
    <n v="0"/>
    <n v="0"/>
    <n v="0"/>
    <n v="0"/>
    <n v="0"/>
    <n v="0"/>
    <s v="RC General"/>
    <s v="Daños Sin Autos"/>
    <s v="Responsabilidad Civil y Riesgos Profesionales"/>
    <x v="36"/>
    <x v="1"/>
    <n v="7955018.5177499996"/>
    <n v="7215896.8496199995"/>
    <n v="299929338.30901009"/>
    <n v="286204877.29896003"/>
    <n v="288421232.45699012"/>
    <n v="276418493.85822004"/>
    <n v="4191040.9426000006"/>
    <n v="5155326.3222199995"/>
    <n v="2776304.65221"/>
    <n v="1116237.2139900001"/>
    <n v="56955.040759999996"/>
    <n v="76603.347250000006"/>
    <n v="1.1911095590259526"/>
    <n v="1.3124781059613506"/>
    <n v="-17742.63998"/>
    <n v="-26.222253544794217"/>
    <n v="87.647886164027042"/>
    <n v="88.328423886202955"/>
    <n v="0.6275270029681761"/>
    <n v="0.93768703572256873"/>
    <n v="1.6643883379814189E-2"/>
    <n v="1.7307980021007693E-2"/>
    <n v="2.3641291479223111E-2"/>
    <n v="2.4478293158165212E-2"/>
    <m/>
    <m/>
    <m/>
    <n v="0"/>
    <m/>
    <n v="0"/>
    <m/>
    <n v="0"/>
    <m/>
    <n v="3172.2440751221407"/>
    <n v="211.3691456666289"/>
    <n v="4.765640606091992"/>
    <n v="3.8005643013999753"/>
    <n v="16.099528894754457"/>
    <n v="-287.70730660386693"/>
    <n v="91.65591971187601"/>
    <n v="-148.18738703937882"/>
    <s v="Resto"/>
    <n v="2025"/>
    <n v="1"/>
    <d v="2026-05-08T00:00:00"/>
    <n v="1.0458677359317625"/>
    <s v="47 RC General"/>
    <n v="-26.222253544794217"/>
    <n v="-29.457861715681222"/>
    <n v="3172.2440751221402"/>
    <n v="3028.7360367866222"/>
    <n v="7.3524093736489758E-4"/>
    <n v="1.4187419816029991E-4"/>
    <m/>
    <m/>
    <m/>
    <m/>
    <n v="7.5894445526367756E-4"/>
    <n v="1.722598778627894E-4"/>
    <x v="36"/>
    <x v="20"/>
  </r>
  <r>
    <n v="2026"/>
    <n v="3"/>
    <n v="10"/>
    <x v="17"/>
    <s v="Maritimo y Transportes"/>
    <n v="10"/>
    <s v="4a44dc15364204a80fe80e9039455cc1608281820fe2b24f1e5233ade6af1dd5"/>
    <s v="776dae374cac039d62ec9a353119108ad2c4887d941bedca3f0ebe3c3de89ab1"/>
    <x v="20"/>
    <n v="49079.065740000005"/>
    <n v="54557.727380000004"/>
    <n v="352132.6349"/>
    <n v="340809.21683999995"/>
    <n v="77898.215440000014"/>
    <n v="55264.780129999985"/>
    <n v="166766.62463000006"/>
    <n v="278535.7962499999"/>
    <n v="35255452.915749952"/>
    <n v="34225193.414999902"/>
    <n v="145.54400000000001"/>
    <n v="139.161"/>
    <n v="869.51134000000002"/>
    <n v="1419.4880600000001"/>
    <n v="36978.950880000004"/>
    <n v="45271.747049999998"/>
    <n v="39296.132939999996"/>
    <n v="55080.710709999999"/>
    <n v="0"/>
    <n v="0"/>
    <n v="0"/>
    <n v="0"/>
    <n v="0"/>
    <n v="0"/>
    <s v="Maritimo y Transportes"/>
    <s v="Daños Sin Autos"/>
    <s v="Maritimo y Transportes"/>
    <x v="40"/>
    <x v="1"/>
    <n v="1825206.99131"/>
    <n v="1657972.1827799999"/>
    <n v="299929338.30901009"/>
    <n v="286204877.29896003"/>
    <n v="288421232.45699012"/>
    <n v="276418493.85822004"/>
    <n v="5553467.0168199996"/>
    <n v="5878639.8858999992"/>
    <n v="1842826.2323599998"/>
    <n v="-3640818.3417299963"/>
    <n v="49079.065740000005"/>
    <n v="54557.727380000004"/>
    <n v="0.88375541965680804"/>
    <n v="0.92806717946539785"/>
    <n v="-5478.6616399999984"/>
    <n v="-10.041953547369332"/>
    <n v="100"/>
    <n v="100"/>
    <n v="2.6889588947264906"/>
    <n v="3.2906298396708022"/>
    <n v="1.6363542832023657E-2"/>
    <n v="1.7016453789447959E-2"/>
    <n v="1.9062472972118792E-2"/>
    <n v="1.9737365115658153E-2"/>
    <m/>
    <m/>
    <m/>
    <n v="0"/>
    <m/>
    <n v="0"/>
    <m/>
    <n v="0"/>
    <m/>
    <n v="40.954537875223849"/>
    <n v="158.71984167887709"/>
    <n v="101.29597177880099"/>
    <n v="4.2271058481862571"/>
    <n v="-18.317817867380036"/>
    <n v="-28.657178831816132"/>
    <n v="94.103282214720664"/>
    <n v="82.191653786669164"/>
    <s v="Resto"/>
    <n v="2025"/>
    <n v="1"/>
    <d v="2026-05-08T00:00:00"/>
    <n v="1.0458677359317625"/>
    <s v="51 Maritimo y Transportes"/>
    <n v="-10.041953547369332"/>
    <n v="-13.98716743806315"/>
    <n v="40.954537875223849"/>
    <n v="34.772814030492675"/>
    <n v="9.9880332197544667E-4"/>
    <n v="7.8102364177278088E-5"/>
    <m/>
    <m/>
    <m/>
    <m/>
    <n v="9.6470890807620548E-4"/>
    <n v="8.6130868960085897E-5"/>
    <x v="40"/>
    <x v="20"/>
  </r>
  <r>
    <n v="2026"/>
    <n v="3"/>
    <n v="8"/>
    <x v="40"/>
    <s v="MyT Carga"/>
    <n v="8"/>
    <s v="2c624232cdd221771294dfbb310aca000a0df6ac8b66b696d90ef06fdefb64a3"/>
    <s v="776dae374cac039d62ec9a353119108ad2c4887d941bedca3f0ebe3c3de89ab1"/>
    <x v="20"/>
    <n v="39533.035600000003"/>
    <n v="34493.30414"/>
    <n v="115237.89444999999"/>
    <n v="103729.00005"/>
    <n v="10986.949059999997"/>
    <n v="8145.2519600000005"/>
    <n v="17200.977179999998"/>
    <n v="32021.615429999998"/>
    <n v="35255452.915749952"/>
    <n v="34225193.414999902"/>
    <n v="145.54400000000001"/>
    <n v="139.161"/>
    <n v="0"/>
    <n v="0"/>
    <n v="6680.9376400000001"/>
    <n v="4976.03964"/>
    <n v="18922.356649999998"/>
    <n v="17945.825219999999"/>
    <n v="0"/>
    <n v="0"/>
    <n v="0"/>
    <n v="0"/>
    <n v="0"/>
    <n v="0"/>
    <s v="MyT Carga"/>
    <s v="Daños Sin Autos"/>
    <s v="Maritimo y Transportes"/>
    <x v="41"/>
    <x v="1"/>
    <n v="1281917.5166500001"/>
    <n v="1201622.1432"/>
    <n v="299929338.30901009"/>
    <n v="286204877.29896003"/>
    <n v="288421232.45699012"/>
    <n v="276418493.85822004"/>
    <n v="4253228.7956100004"/>
    <n v="4504728.8811800005"/>
    <n v="1360448.89381"/>
    <n v="1468645.7502600003"/>
    <n v="64428.89561"/>
    <n v="45210.652020000001"/>
    <n v="0.92948292931723542"/>
    <n v="0.76571321049102914"/>
    <n v="5039.7314600000027"/>
    <n v="14.610752972649266"/>
    <n v="61.359170021011636"/>
    <n v="76.294639866598416"/>
    <n v="3.0838985415622218"/>
    <n v="2.870561626647627"/>
    <n v="1.3180783121413103E-2"/>
    <n v="1.3706700877472758E-2"/>
    <n v="1.205196237937254E-2"/>
    <n v="1.2478652805948733E-2"/>
    <m/>
    <m/>
    <m/>
    <n v="0"/>
    <m/>
    <n v="0"/>
    <m/>
    <n v="0"/>
    <m/>
    <n v="34.887774054812624"/>
    <n v="27.791817383231749"/>
    <n v="23.614009046336609"/>
    <n v="0.80759733864243421"/>
    <n v="34.262146673735103"/>
    <n v="5.4415521048967408"/>
    <n v="35.307111918324409"/>
    <n v="27.728118261479423"/>
    <s v="Resto"/>
    <n v="2025"/>
    <n v="1"/>
    <d v="2026-05-08T00:00:00"/>
    <n v="1.0458677359317625"/>
    <s v="52 MyT Carga"/>
    <n v="14.610752972649266"/>
    <n v="9.584366201470651"/>
    <n v="34.887774054812617"/>
    <n v="28.972115135229053"/>
    <n v="3.2686544894313025E-4"/>
    <n v="8.6393851589214874E-5"/>
    <m/>
    <m/>
    <m/>
    <m/>
    <n v="2.9361967173866465E-4"/>
    <n v="5.8631672072047904E-5"/>
    <x v="41"/>
    <x v="20"/>
  </r>
  <r>
    <n v="2026"/>
    <n v="3"/>
    <n v="10"/>
    <x v="17"/>
    <s v="MyT Cascos"/>
    <n v="10"/>
    <s v="4a44dc15364204a80fe80e9039455cc1608281820fe2b24f1e5233ade6af1dd5"/>
    <s v="776dae374cac039d62ec9a353119108ad2c4887d941bedca3f0ebe3c3de89ab1"/>
    <x v="20"/>
    <n v="191.57689999999999"/>
    <n v="2425.1207799999997"/>
    <n v="41091.400170000001"/>
    <n v="37279.65367"/>
    <n v="2866.90967"/>
    <n v="637.19108000000006"/>
    <n v="6118.2102100000002"/>
    <n v="93107.454829999973"/>
    <n v="35255452.915749952"/>
    <n v="34225193.414999902"/>
    <n v="145.54400000000001"/>
    <n v="139.161"/>
    <n v="0"/>
    <n v="0"/>
    <n v="1.0000000000000001E-5"/>
    <n v="441.39347999999995"/>
    <n v="2465.4351200000001"/>
    <n v="2207.12826"/>
    <n v="0"/>
    <n v="0"/>
    <n v="0"/>
    <n v="0"/>
    <n v="0"/>
    <n v="0"/>
    <s v="MyT Cascos"/>
    <s v="Daños Sin Autos"/>
    <s v="Maritimo y Transportes"/>
    <x v="42"/>
    <x v="1"/>
    <n v="1825206.99131"/>
    <n v="1657972.1827799999"/>
    <n v="299929338.30901009"/>
    <n v="286204877.29896003"/>
    <n v="288421232.45699012"/>
    <n v="276418493.85822004"/>
    <n v="1300238.2212100001"/>
    <n v="1373911.0047200001"/>
    <n v="482377.33854999993"/>
    <n v="-5109464.0919899987"/>
    <n v="49079.065740000005"/>
    <n v="54557.727380000004"/>
    <n v="1.47339846556517E-2"/>
    <n v="0.1765122174339257"/>
    <n v="-2233.5438799999997"/>
    <n v="-92.100315102656452"/>
    <n v="0.39034341243350645"/>
    <n v="4.4450546173024987"/>
    <n v="1.0496173908609682E-2"/>
    <n v="0.14627029362662078"/>
    <n v="6.3874011485539589E-5"/>
    <n v="6.6422606396901899E-5"/>
    <n v="8.4733733501920713E-4"/>
    <n v="8.7733665940741554E-4"/>
    <m/>
    <m/>
    <m/>
    <n v="0"/>
    <m/>
    <n v="0"/>
    <m/>
    <n v="0"/>
    <m/>
    <n v="349.92934772407665"/>
    <n v="1496.4798313366591"/>
    <n v="26.274612186532011"/>
    <n v="0.59432926070237357"/>
    <n v="-99.999997734447732"/>
    <n v="11.703300831280195"/>
    <n v="4.0560791557151176E-7"/>
    <n v="19.998542359291797"/>
    <s v="Resto"/>
    <n v="2025"/>
    <n v="1"/>
    <d v="2026-05-08T00:00:00"/>
    <n v="1.0458677359317625"/>
    <s v="53 MyT Cascos"/>
    <n v="-92.100315102656452"/>
    <n v="-92.446764895844382"/>
    <n v="349.92934772407671"/>
    <n v="330.19717720160384"/>
    <n v="1.1655331805890064E-4"/>
    <n v="2.1709030383297972E-8"/>
    <m/>
    <m/>
    <m/>
    <m/>
    <n v="1.0552535614765626E-4"/>
    <n v="3.1156562903441467E-6"/>
    <x v="42"/>
    <x v="20"/>
  </r>
  <r>
    <n v="2026"/>
    <n v="3"/>
    <n v="80"/>
    <x v="51"/>
    <s v="Incendio"/>
    <n v="52"/>
    <s v="41cfc0d1f2d127b04555b7246d84019b4d27710a3f3aff6e7764375b1e06e05d"/>
    <s v="776dae374cac039d62ec9a353119108ad2c4887d941bedca3f0ebe3c3de89ab1"/>
    <x v="20"/>
    <n v="104238.41234000001"/>
    <n v="84904.146900000007"/>
    <n v="177427.7219"/>
    <n v="169999.54232000001"/>
    <n v="-299.1065500000002"/>
    <n v="76569.171839999981"/>
    <n v="49749.995959999986"/>
    <n v="345872.62200999999"/>
    <n v="35255452.915749952"/>
    <n v="34225193.414999902"/>
    <n v="145.54400000000001"/>
    <n v="139.161"/>
    <n v="0"/>
    <n v="0"/>
    <n v="-197.95721"/>
    <n v="-5105.8401100000001"/>
    <n v="-1983.5731799999999"/>
    <n v="-1354.4278899999999"/>
    <n v="0"/>
    <n v="0"/>
    <n v="0"/>
    <n v="0"/>
    <n v="0"/>
    <n v="0"/>
    <s v="Incendio"/>
    <s v="Daños Sin Autos"/>
    <s v="Incendio"/>
    <x v="43"/>
    <x v="1"/>
    <n v="452100.89414999995"/>
    <n v="377875.53304000001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99381709746653912"/>
    <n v="0.72163250516357436"/>
    <n v="19334.265440000003"/>
    <n v="22.771874102653513"/>
    <m/>
    <m/>
    <n v="23.056449055686969"/>
    <n v="22.468813002246556"/>
    <n v="3.4754323444212601E-2"/>
    <n v="3.6141032840064653E-2"/>
    <n v="2.9665513635294197E-2"/>
    <n v="3.0715798250296831E-2"/>
    <m/>
    <m/>
    <m/>
    <n v="0"/>
    <m/>
    <n v="0"/>
    <m/>
    <n v="0"/>
    <m/>
    <n v="-100.39063573865606"/>
    <n v="-0.28694465244193124"/>
    <n v="90.183076605413689"/>
    <n v="-1.1772203274891233E-2"/>
    <n v="-96.122925792127873"/>
    <n v="46.450999321935107"/>
    <n v="9.9798289267048883"/>
    <n v="376.97393472900211"/>
    <s v="Resto"/>
    <n v="2025"/>
    <n v="1"/>
    <d v="2026-05-08T00:00:00"/>
    <n v="1.0458677359317625"/>
    <s v="54 Incendio"/>
    <n v="22.771874102653513"/>
    <n v="17.387571950745929"/>
    <n v="-100.39063573865603"/>
    <n v="-100.37350395775238"/>
    <n v="5.0326320391911998E-4"/>
    <n v="9.8767242321681653E-5"/>
    <m/>
    <m/>
    <m/>
    <m/>
    <n v="4.8120785689306978E-4"/>
    <n v="5.2075347250865614E-5"/>
    <x v="43"/>
    <x v="20"/>
  </r>
  <r>
    <n v="2026"/>
    <n v="3"/>
    <n v="3"/>
    <x v="19"/>
    <s v="Riesgos Catastroficos"/>
    <n v="3"/>
    <s v="4e07408562bedb8b60ce05c1decfe3ad16b72230967de01f640b7e4729b49fce"/>
    <s v="776dae374cac039d62ec9a353119108ad2c4887d941bedca3f0ebe3c3de89ab1"/>
    <x v="20"/>
    <n v="90357.965650000013"/>
    <n v="160171.86846999999"/>
    <n v="373260.57214"/>
    <n v="462058.90836999996"/>
    <n v="-61469.571600000003"/>
    <n v="-15470.119199999997"/>
    <n v="-27357.746320000002"/>
    <n v="30256.985359999999"/>
    <n v="35255452.915749952"/>
    <n v="34225193.414999902"/>
    <n v="145.54400000000001"/>
    <n v="139.161"/>
    <n v="0"/>
    <n v="0"/>
    <n v="1254.07717"/>
    <n v="1092.6768500000001"/>
    <n v="4072.98623"/>
    <n v="6572.3969000000006"/>
    <n v="0"/>
    <n v="0"/>
    <n v="0"/>
    <n v="0"/>
    <n v="0"/>
    <n v="0"/>
    <s v="Riesgos Catastroficos"/>
    <s v="Daños Sin Autos"/>
    <s v="Riesgos Catastroficos"/>
    <x v="44"/>
    <x v="1"/>
    <n v="7955018.5177499996"/>
    <n v="7215896.8496199995"/>
    <n v="299929338.30901009"/>
    <n v="286204877.29896003"/>
    <n v="288421232.45699012"/>
    <n v="276418493.85822004"/>
    <n v="11411827.944420002"/>
    <n v="12882845.518050004"/>
    <n v="1673092.91444"/>
    <n v="528711.06807000004"/>
    <n v="90357.965650000013"/>
    <n v="160171.86846999999"/>
    <n v="0.79179221847786452"/>
    <n v="1.2432957318752682"/>
    <n v="-69813.902819999974"/>
    <n v="-43.586869209230741"/>
    <n v="100"/>
    <n v="100"/>
    <n v="1.1358611604534252"/>
    <n v="2.2197083994962443"/>
    <n v="3.0126417828757499E-2"/>
    <n v="3.1328472207216698E-2"/>
    <n v="5.5964059725889928E-2"/>
    <n v="5.7945424068533917E-2"/>
    <m/>
    <m/>
    <m/>
    <n v="0"/>
    <m/>
    <n v="0"/>
    <m/>
    <n v="0"/>
    <m/>
    <n v="297.34387825531439"/>
    <n v="-68.02894593499515"/>
    <n v="-9.6584496065222183"/>
    <n v="-3.6740082436231254"/>
    <n v="14.771093576293847"/>
    <n v="-38.028906470940612"/>
    <n v="30.790115634640873"/>
    <n v="16.625241394049102"/>
    <s v="Resto"/>
    <n v="2025"/>
    <n v="1"/>
    <d v="2026-05-08T00:00:00"/>
    <n v="1.0458677359317625"/>
    <s v="55 Riesgos Catastroficos"/>
    <n v="-43.586869209230741"/>
    <n v="-46.060932130666728"/>
    <n v="297.34387825531439"/>
    <n v="279.91790415192514"/>
    <n v="1.0587314621428401E-3"/>
    <n v="6.269349172420983E-5"/>
    <m/>
    <m/>
    <m/>
    <m/>
    <n v="1.3079233862673791E-3"/>
    <n v="1.5457842768992587E-4"/>
    <x v="44"/>
    <x v="20"/>
  </r>
  <r>
    <n v="2026"/>
    <n v="3"/>
    <n v="27"/>
    <x v="34"/>
    <s v="Terremoto y Erupcion Volcanica"/>
    <n v="21"/>
    <s v="6f4b6612125fb3a0daecd2799dfd6c9c299424fd920f9b308110a2c1fbd8f443"/>
    <s v="776dae374cac039d62ec9a353119108ad2c4887d941bedca3f0ebe3c3de89ab1"/>
    <x v="20"/>
    <n v="31962.766149999999"/>
    <n v="30299.633610000001"/>
    <n v="124563.60685000001"/>
    <n v="140392.06539999999"/>
    <n v="565.62659000000019"/>
    <n v="671.48896999999977"/>
    <n v="-1795.5355299999987"/>
    <n v="-6797.9857100000063"/>
    <n v="35255452.915749952"/>
    <n v="34225193.414999902"/>
    <n v="145.54400000000001"/>
    <n v="139.161"/>
    <n v="0"/>
    <n v="0"/>
    <n v="-337.76922999999999"/>
    <n v="578.67912999999999"/>
    <n v="958.41016999999999"/>
    <n v="30018.802649999998"/>
    <n v="0"/>
    <n v="0"/>
    <n v="0"/>
    <n v="0"/>
    <n v="0"/>
    <n v="0"/>
    <s v="Terremoto y Erupcion Volcanica"/>
    <s v="Daños Sin Autos"/>
    <s v="Riesgos Catastroficos"/>
    <x v="45"/>
    <x v="1"/>
    <n v="4137685.76327"/>
    <n v="3901951.9240700002"/>
    <n v="299929338.30901009"/>
    <n v="286204877.29896003"/>
    <n v="288421232.45699012"/>
    <n v="276418493.85822004"/>
    <n v="4600656.5407699998"/>
    <n v="5084886.6188700013"/>
    <n v="666557.00630999985"/>
    <n v="163361.38342999999"/>
    <n v="104795.88866"/>
    <n v="102341.33149"/>
    <n v="0.69474358424179328"/>
    <n v="0.5958762875372311"/>
    <n v="1663.1325399999987"/>
    <n v="5.4889526434771962"/>
    <n v="30.500019188443613"/>
    <n v="29.606448508011297"/>
    <n v="0.77247930313441515"/>
    <n v="0.77652503668972495"/>
    <n v="1.0656765466894579E-2"/>
    <n v="1.1081974055001774E-2"/>
    <n v="1.0586693663626849E-2"/>
    <n v="1.0961507382187395E-2"/>
    <m/>
    <m/>
    <m/>
    <n v="0"/>
    <m/>
    <n v="0"/>
    <m/>
    <n v="0"/>
    <m/>
    <n v="-15.765319272481815"/>
    <n v="1.7696421747277344"/>
    <n v="2.2161620125280446"/>
    <n v="8.4857946829072967E-2"/>
    <n v="-158.36900148792301"/>
    <n v="-96.807300473724922"/>
    <n v="-35.24265920508752"/>
    <n v="1.9277222237909613"/>
    <s v="Resto"/>
    <n v="2025"/>
    <n v="1"/>
    <d v="2026-05-08T00:00:00"/>
    <n v="1.0458677359317625"/>
    <s v="56 Terremoto y Erupcion Volcanica"/>
    <n v="5.4889526434771962"/>
    <n v="0.86261294741747063"/>
    <n v="-15.765319272481811"/>
    <n v="-19.459528357595239"/>
    <n v="3.5331727874173105E-4"/>
    <n v="4.8266864784513363E-5"/>
    <m/>
    <m/>
    <m/>
    <m/>
    <n v="3.9739968704596742E-4"/>
    <n v="3.5506855004915299E-5"/>
    <x v="45"/>
    <x v="20"/>
  </r>
  <r>
    <n v="2026"/>
    <n v="3"/>
    <n v="9"/>
    <x v="16"/>
    <s v="Huracan y Otros Riesgos Hidrometeorologicos"/>
    <n v="9"/>
    <s v="19581e27de7ced00ff1ce50b2047e7a567c76b1cbaebabe5ef03f7c3017bb5b7"/>
    <s v="776dae374cac039d62ec9a353119108ad2c4887d941bedca3f0ebe3c3de89ab1"/>
    <x v="20"/>
    <n v="50086.441220000001"/>
    <n v="11194.065720000001"/>
    <n v="151548.88613"/>
    <n v="102983.91154"/>
    <n v="-1470.40002"/>
    <n v="-4121.5641700000006"/>
    <n v="29771.313979999995"/>
    <n v="14834.885420000001"/>
    <n v="35255452.915749952"/>
    <n v="34225193.414999902"/>
    <n v="145.54400000000001"/>
    <n v="139.161"/>
    <n v="0"/>
    <n v="0"/>
    <n v="552.60506000000009"/>
    <n v="-1124.2705000000001"/>
    <n v="7745.9506500000007"/>
    <n v="-3105.98837"/>
    <n v="0"/>
    <n v="0"/>
    <n v="0"/>
    <n v="0"/>
    <n v="0"/>
    <n v="0"/>
    <s v="Huracan y Otros Riesgos Hidrometeorologicos"/>
    <s v="Daños Sin Autos"/>
    <s v="Riesgos Catastroficos"/>
    <x v="46"/>
    <x v="1"/>
    <n v="1238800.9948"/>
    <n v="975839.53787999996"/>
    <n v="299929338.30901009"/>
    <n v="286204877.29896003"/>
    <n v="288421232.45699012"/>
    <n v="276418493.85822004"/>
    <n v="6811171.4036499998"/>
    <n v="7797958.8991800006"/>
    <n v="1006535.90813"/>
    <n v="364394.42252000014"/>
    <n v="98396.730859999996"/>
    <n v="18008.624299999999"/>
    <n v="0.73535722787947266"/>
    <n v="0.14355122750361149"/>
    <n v="38892.375500000002"/>
    <n v="347.43744116592518"/>
    <n v="50.902546032005432"/>
    <n v="62.159471670470687"/>
    <n v="4.0431386017805284"/>
    <n v="1.1471215589725927"/>
    <n v="1.6699413769384948E-2"/>
    <n v="1.7365726092120826E-2"/>
    <n v="3.9112071833447663E-3"/>
    <n v="4.0496804550789701E-3"/>
    <m/>
    <m/>
    <m/>
    <n v="0"/>
    <m/>
    <n v="0"/>
    <m/>
    <n v="0"/>
    <m/>
    <n v="-64.324223538657165"/>
    <n v="-2.9357246875285186"/>
    <n v="-36.819188604870909"/>
    <n v="-0.14608520253706531"/>
    <n v="-149.15232232812298"/>
    <n v="-349.38762568515347"/>
    <n v="7.1341154232631228"/>
    <n v="36.196867665669977"/>
    <s v="Resto"/>
    <n v="2025"/>
    <n v="1"/>
    <d v="2026-05-08T00:00:00"/>
    <n v="1.0458677359317625"/>
    <s v="57 Huracan y Otros Riesgos Hidrometeorologicos"/>
    <n v="347.43744116592518"/>
    <n v="327.81455607988863"/>
    <n v="-64.324223538657179"/>
    <n v="-65.888825866150938"/>
    <n v="4.2985942200815503E-4"/>
    <n v="5.4075025259458275E-5"/>
    <m/>
    <m/>
    <m/>
    <m/>
    <n v="2.915105928541001E-4"/>
    <n v="2.0606954917793625E-6"/>
    <x v="46"/>
    <x v="20"/>
  </r>
  <r>
    <n v="2026"/>
    <n v="3"/>
    <n v="8"/>
    <x v="40"/>
    <s v="Diversos"/>
    <n v="8"/>
    <s v="2c624232cdd221771294dfbb310aca000a0df6ac8b66b696d90ef06fdefb64a3"/>
    <s v="776dae374cac039d62ec9a353119108ad2c4887d941bedca3f0ebe3c3de89ab1"/>
    <x v="20"/>
    <n v="102040.06354999999"/>
    <n v="99913.986049999992"/>
    <n v="162287.99163"/>
    <n v="172995.63503"/>
    <n v="15757.566489999996"/>
    <n v="17622.52608"/>
    <n v="58548.302149999996"/>
    <n v="37753.071979999993"/>
    <n v="35255452.915749952"/>
    <n v="34225193.414999902"/>
    <n v="145.54400000000001"/>
    <n v="139.161"/>
    <n v="0"/>
    <n v="0"/>
    <n v="12149.34095"/>
    <n v="12309.615029999999"/>
    <n v="33128.074440000004"/>
    <n v="37908.056649999999"/>
    <n v="0"/>
    <n v="0"/>
    <n v="0"/>
    <n v="0"/>
    <n v="0"/>
    <n v="0"/>
    <s v="Diversos"/>
    <s v="Daños Sin Autos"/>
    <s v="Diversos"/>
    <x v="52"/>
    <x v="1"/>
    <n v="1281917.5166500001"/>
    <n v="1201622.1432"/>
    <n v="299929338.30901009"/>
    <n v="286204877.29896003"/>
    <n v="288421232.45699012"/>
    <n v="276418493.85822004"/>
    <n v="9670459.9122499991"/>
    <n v="9643676.3713200018"/>
    <n v="1771524.9683199998"/>
    <n v="2144854.7040200005"/>
    <n v="102040.06354999999"/>
    <n v="99913.986049999992"/>
    <n v="1.0551728095242019"/>
    <n v="1.0360570201955461"/>
    <n v="2126.0774999999994"/>
    <n v="2.1279077975490335"/>
    <n v="100"/>
    <n v="100"/>
    <n v="7.9599554748778596"/>
    <n v="8.3149255042789392"/>
    <n v="3.4021367874612699E-2"/>
    <n v="3.5378832092473077E-2"/>
    <n v="3.4909952266688027E-2"/>
    <n v="3.6145912183881468E-2"/>
    <m/>
    <m/>
    <m/>
    <n v="0"/>
    <m/>
    <n v="0"/>
    <m/>
    <n v="0"/>
    <m/>
    <n v="-10.582816456243282"/>
    <n v="15.442529082979972"/>
    <n v="17.637696959844192"/>
    <n v="0.88949163979006507"/>
    <n v="-1.3020234963432409"/>
    <n v="-12.609409799433745"/>
    <n v="36.673851877519503"/>
    <n v="32.472292482975384"/>
    <s v="Resto"/>
    <n v="2025"/>
    <n v="1"/>
    <d v="2026-05-08T00:00:00"/>
    <n v="1.0458677359317625"/>
    <s v="63 Diversos"/>
    <n v="2.1279077975490335"/>
    <n v="-2.3510293999428331"/>
    <n v="-10.582816456243281"/>
    <n v="-14.504310180201671"/>
    <n v="4.6032025745866898E-4"/>
    <n v="1.1133896579591977E-4"/>
    <m/>
    <m/>
    <m/>
    <m/>
    <n v="4.8968872297280419E-4"/>
    <n v="1.0734141490964741E-4"/>
    <x v="52"/>
    <x v="20"/>
  </r>
  <r>
    <n v="2026"/>
    <n v="3"/>
    <n v="125"/>
    <x v="67"/>
    <s v="Miscelaneos"/>
    <n v="238"/>
    <s v="8ae4c23b80d1e7c8ff79e515fe791ebd68190bae842dda7af193db125f700452"/>
    <s v="776dae374cac039d62ec9a353119108ad2c4887d941bedca3f0ebe3c3de89ab1"/>
    <x v="20"/>
    <n v="35616.617559999999"/>
    <n v="35568.358039999999"/>
    <n v="146092.76113999999"/>
    <n v="117465.26791"/>
    <n v="17865.706330000001"/>
    <n v="8216.0840000000007"/>
    <n v="52632.709699999999"/>
    <n v="34598.67755"/>
    <n v="35255452.915749952"/>
    <n v="34225193.414999902"/>
    <n v="145.54400000000001"/>
    <n v="139.161"/>
    <n v="0"/>
    <n v="0"/>
    <n v="15863.046789999999"/>
    <n v="5732.2719100000004"/>
    <n v="31031.24152"/>
    <n v="23734.213500000002"/>
    <n v="0"/>
    <n v="0"/>
    <n v="0"/>
    <n v="0"/>
    <n v="0"/>
    <n v="0"/>
    <s v="Miscelaneos"/>
    <s v="Daños Sin Autos"/>
    <s v="Diversos"/>
    <x v="53"/>
    <x v="1"/>
    <n v="36504.098509999996"/>
    <n v="35920.34201"/>
    <n v="299929338.30901009"/>
    <n v="286204877.29896003"/>
    <n v="288421232.45699012"/>
    <n v="276418493.85822004"/>
    <n v="4681296.8725100001"/>
    <n v="4825169.1077200007"/>
    <n v="696171.22916999983"/>
    <n v="802925.30443000002"/>
    <n v="35616.617559999999"/>
    <n v="35568.358039999999"/>
    <n v="0.76082800407621265"/>
    <n v="0.73714220674862185"/>
    <n v="48.259519999999611"/>
    <n v="0.13568104534296133"/>
    <n v="100"/>
    <n v="100"/>
    <n v="97.568818334859358"/>
    <n v="99.020098500448555"/>
    <n v="1.1875002879279865E-2"/>
    <n v="1.2348819556934391E-2"/>
    <n v="1.2427586271650599E-2"/>
    <n v="1.2867575372233828E-2"/>
    <m/>
    <m/>
    <m/>
    <n v="0"/>
    <m/>
    <n v="0"/>
    <m/>
    <n v="0"/>
    <m/>
    <n v="117.44795123808372"/>
    <n v="50.161153848771036"/>
    <n v="23.099418845143859"/>
    <n v="2.5662804754658035"/>
    <n v="176.73228065693758"/>
    <n v="30.744764388337529"/>
    <n v="51.119600805453047"/>
    <n v="24.151935390654508"/>
    <s v="Resto"/>
    <n v="2025"/>
    <n v="1"/>
    <d v="2026-05-08T00:00:00"/>
    <n v="1.0458677359317625"/>
    <s v="64 Miscelaneos"/>
    <n v="0.13568104534296133"/>
    <n v="-4.2558847499658352"/>
    <n v="117.44795123808373"/>
    <n v="107.91152051780195"/>
    <n v="4.1438344726167111E-4"/>
    <n v="5.788592517865935E-5"/>
    <m/>
    <m/>
    <m/>
    <m/>
    <n v="3.3250212947009413E-4"/>
    <n v="5.4337863297022802E-5"/>
    <x v="53"/>
    <x v="20"/>
  </r>
  <r>
    <n v="2026"/>
    <n v="3"/>
    <n v="81"/>
    <x v="55"/>
    <s v="Tecnicos"/>
    <n v="53"/>
    <s v="2858dcd1057d3eae7f7d5f782167e24b61153c01551450a628cee722509f6529"/>
    <s v="776dae374cac039d62ec9a353119108ad2c4887d941bedca3f0ebe3c3de89ab1"/>
    <x v="20"/>
    <n v="34421.86361"/>
    <n v="31247.351030000002"/>
    <n v="132026.99851"/>
    <n v="114920.21480999999"/>
    <n v="-1567.97252"/>
    <n v="-1223.5886"/>
    <n v="4356.0157100000006"/>
    <n v="-12207.78823"/>
    <n v="35255452.915749952"/>
    <n v="34225193.414999902"/>
    <n v="145.54400000000001"/>
    <n v="139.161"/>
    <n v="0"/>
    <n v="0"/>
    <n v="-2377.2228399999999"/>
    <n v="-1223.5886"/>
    <n v="31942.567950000001"/>
    <n v="34021.096140000001"/>
    <n v="0"/>
    <n v="0"/>
    <n v="0"/>
    <n v="0"/>
    <n v="0"/>
    <n v="0"/>
    <s v="Tecnicos"/>
    <s v="Daños Sin Autos"/>
    <s v="Diversos"/>
    <x v="54"/>
    <x v="1"/>
    <n v="478919.76442000002"/>
    <n v="477689.46314999997"/>
    <n v="299929338.30901009"/>
    <n v="286204877.29896003"/>
    <n v="288421232.45699012"/>
    <n v="276418493.85822004"/>
    <n v="4989163.0397400009"/>
    <n v="4818507.2636000002"/>
    <n v="1075353.7391499998"/>
    <n v="1341929.3995900003"/>
    <n v="46502.46686"/>
    <n v="42261.30646"/>
    <n v="0.68993262669150657"/>
    <n v="0.64848612486379231"/>
    <n v="3174.5125799999987"/>
    <n v="10.159301429910684"/>
    <n v="74.021586238919795"/>
    <n v="73.938440733192607"/>
    <n v="7.1873967556312701"/>
    <n v="6.5413523723021658"/>
    <n v="1.1476657736808652E-2"/>
    <n v="1.1934580306993538E-2"/>
    <n v="1.0917826182731353E-2"/>
    <n v="1.1304363392569284E-2"/>
    <m/>
    <m/>
    <m/>
    <n v="0"/>
    <m/>
    <n v="0"/>
    <m/>
    <n v="0"/>
    <m/>
    <n v="28.145401158526639"/>
    <n v="-4.555164524980813"/>
    <n v="-3.9158154520850594"/>
    <n v="-0.14580992866955433"/>
    <n v="94.282852913144154"/>
    <n v="-6.1095273986665921"/>
    <n v="-7.4421782360174955"/>
    <n v="-3.5965584264681487"/>
    <s v="Resto"/>
    <n v="2025"/>
    <n v="1"/>
    <d v="2026-05-08T00:00:00"/>
    <n v="1.0458677359317625"/>
    <s v="65 Tecnicos"/>
    <n v="10.159301429910684"/>
    <n v="5.3281382007351681"/>
    <n v="28.145401158526646"/>
    <n v="22.525436779405023"/>
    <n v="3.7448674627866863E-4"/>
    <n v="4.7600702937344175E-5"/>
    <m/>
    <m/>
    <m/>
    <m/>
    <n v="3.2529799508704537E-4"/>
    <n v="4.2053425414085807E-5"/>
    <x v="54"/>
    <x v="20"/>
  </r>
  <r>
    <n v="2026"/>
    <n v="3"/>
    <n v="27"/>
    <x v="34"/>
    <s v="Total General"/>
    <n v="21"/>
    <s v="6f4b6612125fb3a0daecd2799dfd6c9c299424fd920f9b308110a2c1fbd8f443"/>
    <s v="776dae374cac039d62ec9a353119108ad2c4887d941bedca3f0ebe3c3de89ab1"/>
    <x v="21"/>
    <n v="4137685.76327"/>
    <n v="3901951.9240700002"/>
    <n v="15134342.380139999"/>
    <n v="13768739.97456"/>
    <n v="1946353.52568"/>
    <n v="2152418.8419299992"/>
    <n v="8718011.6754699983"/>
    <n v="7595817.2033399995"/>
    <n v="35255452.915749952"/>
    <n v="34225193.414999902"/>
    <n v="145.54400000000001"/>
    <n v="139.161"/>
    <n v="0"/>
    <n v="0"/>
    <n v="1875885.57651"/>
    <n v="1815025.1749100001"/>
    <n v="3384818.05217"/>
    <n v="3221135.8925799998"/>
    <n v="0"/>
    <n v="0"/>
    <n v="12.38879"/>
    <n v="64.361639999999994"/>
    <n v="0"/>
    <n v="0"/>
    <s v="Total General"/>
    <s v="Totales"/>
    <s v="Total General"/>
    <x v="0"/>
    <x v="1"/>
    <n v="4137685.76327"/>
    <n v="3901951.9240700002"/>
    <n v="299929338.30901009"/>
    <n v="286204877.29896003"/>
    <n v="288421232.45699012"/>
    <n v="276418493.85822004"/>
    <n v="299929338.30901009"/>
    <n v="286204877.29896003"/>
    <n v="142306587.69164005"/>
    <n v="131621014.33455998"/>
    <n v="4137685.76327"/>
    <n v="3901951.9240700002"/>
    <n v="1.3795535263732821"/>
    <n v="1.3633422186562363"/>
    <n v="235733.83919999981"/>
    <n v="6.0414337179765409"/>
    <n v="100"/>
    <n v="100"/>
    <n v="100"/>
    <n v="100"/>
    <n v="1.3795535263732821"/>
    <n v="1.4345981840594968"/>
    <n v="1.3633422186562363"/>
    <n v="1.4116102977072802"/>
    <m/>
    <n v="4.1305695767701533E-6"/>
    <m/>
    <n v="0"/>
    <m/>
    <n v="-51.972849999999994"/>
    <n v="-80.751282907023494"/>
    <n v="0"/>
    <m/>
    <n v="-9.5736625342504276"/>
    <n v="47.039665093895458"/>
    <n v="55.162618192509157"/>
    <n v="1.3677184993694711"/>
    <n v="3.3531436611075049"/>
    <n v="5.0815043217222744"/>
    <n v="55.420573501945661"/>
    <n v="56.34736426646807"/>
    <s v="Resto"/>
    <n v="2025"/>
    <n v="1"/>
    <d v="2026-05-08T00:00:00"/>
    <n v="1.0458677359317625"/>
    <s v="10 Total General"/>
    <n v="6.0414337179765409"/>
    <n v="1.3908643271267407"/>
    <n v="-9.5736625342504258"/>
    <n v="-13.539413867482168"/>
    <n v="4.2927664030601387E-2"/>
    <n v="1.9031679321289581E-4"/>
    <n v="12294831.845149999"/>
    <n v="10451744.05515"/>
    <n v="3.4873560905687384E-2"/>
    <n v="2.9585146459432034E-2"/>
    <n v="3.8974374665104436E-2"/>
    <n v="1.8587020051705086E-4"/>
    <x v="0"/>
    <x v="21"/>
  </r>
  <r>
    <n v="2026"/>
    <n v="3"/>
    <n v="91"/>
    <x v="32"/>
    <s v="Total General Sin Pensiones"/>
    <n v="218"/>
    <s v="5966abd0cbfc86f98a186531b2b4ee5f6e910120ce13222f98207203dfc9a9a2"/>
    <s v="776dae374cac039d62ec9a353119108ad2c4887d941bedca3f0ebe3c3de89ab1"/>
    <x v="21"/>
    <n v="3072737.3879"/>
    <n v="2926330.4537199996"/>
    <n v="6209124.3410400003"/>
    <n v="5308508.6857099999"/>
    <n v="930735.63100000005"/>
    <n v="658870.90054000006"/>
    <n v="3501178.7864899999"/>
    <n v="3156911.5605000001"/>
    <n v="35255452.915749952"/>
    <n v="34225193.414999902"/>
    <n v="145.54400000000001"/>
    <n v="139.161"/>
    <n v="13175.322880000002"/>
    <n v="71549.907129999992"/>
    <n v="405075.62680000003"/>
    <n v="393263.13338000001"/>
    <n v="1230674.74768"/>
    <n v="1169372.27446"/>
    <n v="223620.96971999999"/>
    <n v="273786.74023"/>
    <n v="2773216.1731999996"/>
    <n v="2644260.94851"/>
    <n v="0"/>
    <n v="0"/>
    <s v="Total General Sin Pensiones"/>
    <s v="Totales"/>
    <s v="Total General Sin Pensiones"/>
    <x v="1"/>
    <x v="1"/>
    <n v="3072737.3879"/>
    <n v="2926330.4537199996"/>
    <n v="299929338.30901009"/>
    <n v="286204877.29896003"/>
    <n v="288421232.45699012"/>
    <n v="276418493.85822004"/>
    <n v="288421232.45699012"/>
    <n v="276418493.85822004"/>
    <n v="133101313.88157998"/>
    <n v="123282522.02188997"/>
    <n v="3072737.3879"/>
    <n v="2926330.4537199996"/>
    <n v="1.0653644885031868"/>
    <n v="1.0586594308052941"/>
    <n v="146406.93418000033"/>
    <n v="5.003089585931253"/>
    <n v="100"/>
    <n v="100"/>
    <n v="100"/>
    <n v="100"/>
    <n v="1.0244871026035578"/>
    <n v="1.0653644885031868"/>
    <n v="1.0224600228119987"/>
    <n v="1.0586594308052941"/>
    <n v="7.7532769628306311E-2"/>
    <n v="0.96151595691331315"/>
    <m/>
    <n v="-50165.770510000002"/>
    <n v="-18.32293648255472"/>
    <n v="128955.2246899996"/>
    <n v="4.8767964736106562"/>
    <n v="0"/>
    <m/>
    <n v="41.262215441171257"/>
    <n v="30.290113130562467"/>
    <n v="22.51525967282446"/>
    <n v="0.69926855254642639"/>
    <n v="3.0037123791580855"/>
    <n v="5.2423402332083313"/>
    <n v="32.914921474063412"/>
    <n v="33.630276856153749"/>
    <s v="Resto"/>
    <n v="2025"/>
    <n v="1"/>
    <d v="2026-05-08T00:00:00"/>
    <n v="1.0458677359317625"/>
    <s v="11 Total General Sin Pensiones"/>
    <n v="5.003089585931253"/>
    <n v="0.3980579746865483"/>
    <n v="41.26221544117125"/>
    <n v="35.06699804188996"/>
    <n v="1.761181271980241E-2"/>
    <n v="1.1350014933636567E-4"/>
    <m/>
    <m/>
    <m/>
    <m/>
    <n v="1.5026488031010574E-2"/>
    <n v="1.1207597904329895E-4"/>
    <x v="1"/>
    <x v="21"/>
  </r>
  <r>
    <n v="2026"/>
    <n v="3"/>
    <n v="23"/>
    <x v="28"/>
    <s v="Vida Total"/>
    <n v="17"/>
    <s v="4523540f1504cd17100c4835e85b7eefd49911580f8efff0599a8f283be6b9e3"/>
    <s v="776dae374cac039d62ec9a353119108ad2c4887d941bedca3f0ebe3c3de89ab1"/>
    <x v="21"/>
    <n v="660025.91308000009"/>
    <n v="1803163.5194900001"/>
    <n v="1942081.8851999999"/>
    <n v="3173668.2464399999"/>
    <n v="357417.89832999994"/>
    <n v="542475.20654999989"/>
    <n v="1834836.1086499998"/>
    <n v="2022808.1976499998"/>
    <n v="35255452.915749952"/>
    <n v="34225193.414999902"/>
    <n v="145.54400000000001"/>
    <n v="139.161"/>
    <n v="-14776.901830000001"/>
    <n v="2940.3118199999999"/>
    <n v="241919.17971"/>
    <n v="234878.60658000002"/>
    <n v="436980.71523000003"/>
    <n v="328511.30898000003"/>
    <n v="428464.51818000007"/>
    <n v="1581015.6479999998"/>
    <n v="198142.14281999998"/>
    <n v="194920.53536000001"/>
    <n v="33419.252079999998"/>
    <n v="27227.33613"/>
    <s v="Vida Total"/>
    <s v="Totales"/>
    <s v="Vida Total"/>
    <x v="2"/>
    <x v="1"/>
    <n v="6886205.7375499997"/>
    <n v="7196469.1106400006"/>
    <n v="299929338.30901009"/>
    <n v="286204877.29896003"/>
    <n v="288421232.45699012"/>
    <n v="276418493.85822004"/>
    <n v="121198789.86534001"/>
    <n v="116547964.87996998"/>
    <n v="53724409.366050005"/>
    <n v="55147073.013400003"/>
    <n v="660025.91308000009"/>
    <n v="1803163.5194900001"/>
    <n v="0.54458127330589123"/>
    <n v="1.547142862037133"/>
    <n v="-1143137.60641"/>
    <n v="-63.396225248241535"/>
    <n v="100"/>
    <n v="100"/>
    <n v="9.5847544821515385"/>
    <n v="25.056225376192021"/>
    <n v="0.22006047050988756"/>
    <n v="0.22884095857208581"/>
    <n v="0.63002543370582598"/>
    <n v="0.65233099794504878"/>
    <n v="0.35352210913661175"/>
    <n v="0.16348524852446894"/>
    <n v="2.7573915644810508E-2"/>
    <n v="-1152551.1298199997"/>
    <n v="-72.89941318910968"/>
    <n v="3221.6074599999702"/>
    <n v="1.652779915697411"/>
    <n v="6191.9159499999987"/>
    <n v="22.741541517084141"/>
    <n v="-34.113505278317866"/>
    <n v="54.152100886784147"/>
    <n v="30.084637399021442"/>
    <n v="0.66528027492073749"/>
    <n v="2.9975369968835208"/>
    <n v="33.01846946663369"/>
    <n v="55.361523124119671"/>
    <n v="71.497875464098428"/>
    <s v="Resto"/>
    <n v="2025"/>
    <n v="1"/>
    <d v="2026-05-08T00:00:00"/>
    <n v="1.0458677359317625"/>
    <s v="12 Vida Total"/>
    <n v="-63.396225248241535"/>
    <n v="-65.001526011175585"/>
    <n v="-34.113505278317859"/>
    <n v="-37.003033502143637"/>
    <n v="5.508600016686775E-3"/>
    <n v="2.9656876323546584E-5"/>
    <m/>
    <m/>
    <m/>
    <m/>
    <n v="8.9835188643287833E-3"/>
    <n v="2.3936510355524509E-4"/>
    <x v="2"/>
    <x v="21"/>
  </r>
  <r>
    <n v="2026"/>
    <n v="3"/>
    <n v="37"/>
    <x v="27"/>
    <s v="Vida Individual"/>
    <n v="25"/>
    <s v="b7a56873cd771f2c446d369b649430b65a756ba278ff97ec81bb6f55b2e73569"/>
    <s v="776dae374cac039d62ec9a353119108ad2c4887d941bedca3f0ebe3c3de89ab1"/>
    <x v="21"/>
    <n v="72589.845979999998"/>
    <n v="841.91331000000002"/>
    <n v="146971.36653"/>
    <n v="15748.639309999999"/>
    <n v="16773.432390000005"/>
    <n v="1200.1569800000004"/>
    <n v="69517.681619999988"/>
    <n v="35500.773249999998"/>
    <n v="35255452.915749952"/>
    <n v="34225193.414999902"/>
    <n v="145.54400000000001"/>
    <n v="139.161"/>
    <n v="2.5792199999999998"/>
    <n v="82.303219999999996"/>
    <n v="16773.432390000002"/>
    <n v="1200.15698"/>
    <n v="23167.1895"/>
    <n v="2530.1301000000003"/>
    <n v="15658.148070000001"/>
    <n v="-33.219169999999998"/>
    <n v="681.69790999999998"/>
    <n v="875.13247999999999"/>
    <n v="56250"/>
    <n v="0"/>
    <s v="Vida Individual"/>
    <s v="Vida"/>
    <s v="Vida"/>
    <x v="3"/>
    <x v="1"/>
    <n v="4160869.2469200003"/>
    <n v="3594603.0314199999"/>
    <n v="299929338.30901009"/>
    <n v="286204877.29896003"/>
    <n v="288421232.45699012"/>
    <n v="276418493.85822004"/>
    <n v="85473069.007720008"/>
    <n v="77996017.203430012"/>
    <n v="38897096.515840001"/>
    <n v="40640024.39702002"/>
    <n v="522161.12972000003"/>
    <n v="293132.80180999998"/>
    <n v="8.4927155211243929E-2"/>
    <n v="1.0794311558295509E-3"/>
    <n v="71747.932669999995"/>
    <n v="8522.0095487028229"/>
    <n v="13.901809584892897"/>
    <n v="0.28721224810101714"/>
    <n v="1.7445836836553603"/>
    <n v="2.3421593501172042E-2"/>
    <n v="2.4202315915228138E-2"/>
    <n v="2.5167996600536237E-2"/>
    <n v="2.941645572030436E-4"/>
    <n v="3.0457922632044738E-4"/>
    <n v="1.831939375967153E-2"/>
    <n v="7.9755871400666366E-4"/>
    <n v="6.5810202737565729E-2"/>
    <n v="15691.367240000001"/>
    <n v="-47235.879885018207"/>
    <n v="-193.43457000000001"/>
    <n v="-22.103461409637092"/>
    <n v="56250"/>
    <m/>
    <n v="1297.6032027076992"/>
    <n v="23.107133185847278"/>
    <n v="142.55113510439696"/>
    <n v="4.3122582126841752E-2"/>
    <n v="1297.6032027076992"/>
    <n v="815.65210421392942"/>
    <n v="72.401671294655756"/>
    <n v="47.434595556963643"/>
    <s v="Resto"/>
    <n v="2025"/>
    <n v="1"/>
    <d v="2026-05-08T00:00:00"/>
    <n v="1.0458677359317625"/>
    <s v="13 Vida Individual"/>
    <n v="8522.0095487028229"/>
    <n v="8143.8813747528829"/>
    <n v="1297.6032027076992"/>
    <n v="1236.30970216571"/>
    <n v="4.1687555931054935E-4"/>
    <n v="7.2126216922747172E-7"/>
    <m/>
    <m/>
    <m/>
    <m/>
    <n v="4.457876102443764E-5"/>
    <n v="1.16517162017552E-10"/>
    <x v="3"/>
    <x v="21"/>
  </r>
  <r>
    <n v="2026"/>
    <n v="3"/>
    <n v="39"/>
    <x v="6"/>
    <s v="Vida Gpo y Col"/>
    <n v="27"/>
    <s v="670671cd97404156226e507973f2ab8330d3022ca96e0c93bdbdb320c41adcaf"/>
    <s v="776dae374cac039d62ec9a353119108ad2c4887d941bedca3f0ebe3c3de89ab1"/>
    <x v="21"/>
    <n v="414359.71653999999"/>
    <n v="418862.82402999996"/>
    <n v="970244.24684000004"/>
    <n v="894082.34909000003"/>
    <n v="149071.56609000001"/>
    <n v="148377.3112600001"/>
    <n v="431786.71135000006"/>
    <n v="391944.26837000012"/>
    <n v="35255452.915749952"/>
    <n v="34225193.414999902"/>
    <n v="145.54400000000001"/>
    <n v="139.161"/>
    <n v="29906.06091"/>
    <n v="16443.690460000002"/>
    <n v="160012.54305000001"/>
    <n v="133692.71770000001"/>
    <n v="284877.19701"/>
    <n v="297964.74033999996"/>
    <n v="414359.71653999999"/>
    <n v="418862.82402999996"/>
    <n v="0"/>
    <n v="0"/>
    <n v="0"/>
    <n v="0"/>
    <s v="Vida Gpo y Col"/>
    <s v="Vida"/>
    <s v="Vida"/>
    <x v="4"/>
    <x v="1"/>
    <n v="9700359.9060499985"/>
    <n v="9815016.0217700005"/>
    <n v="299929338.30901009"/>
    <n v="286204877.29896003"/>
    <n v="288421232.45699012"/>
    <n v="276418493.85822004"/>
    <n v="35725720.857619993"/>
    <n v="38551947.676540002"/>
    <n v="14827312.85021"/>
    <n v="14507048.616379999"/>
    <n v="472450.72615"/>
    <n v="492257.98501999996"/>
    <n v="1.1598358454161759"/>
    <n v="1.0864893974861103"/>
    <n v="-4503.1074899999658"/>
    <n v="-1.0750792936633169"/>
    <n v="87.704324198338412"/>
    <n v="85.090102502447365"/>
    <n v="4.2715911631440475"/>
    <n v="4.2675714751860783"/>
    <n v="0.13815244579811495"/>
    <n v="0.14366477565128291"/>
    <n v="0.14635069394448855"/>
    <n v="0.1515321273130307"/>
    <n v="1.1598358454161759"/>
    <m/>
    <m/>
    <n v="-4503.1074899999658"/>
    <n v="-1.0750792936633169"/>
    <n v="0"/>
    <m/>
    <n v="0"/>
    <m/>
    <n v="0.4678982413850008"/>
    <n v="35.976365495850381"/>
    <n v="35.423843499028926"/>
    <n v="1.0053849109138389"/>
    <n v="19.686805536454433"/>
    <n v="-4.3923127666267163"/>
    <n v="56.168954458079391"/>
    <n v="44.868636989546701"/>
    <s v="Resto"/>
    <n v="2025"/>
    <n v="1"/>
    <d v="2026-05-08T00:00:00"/>
    <n v="1.0458677359317625"/>
    <s v="14 Vida Gpo y Col"/>
    <n v="-1.0750792936633169"/>
    <n v="-5.4135457977345878"/>
    <n v="0.46789824138501035"/>
    <n v="-3.9382373222573257"/>
    <n v="2.7520402280991688E-3"/>
    <n v="1.3452191883122556E-4"/>
    <m/>
    <m/>
    <m/>
    <m/>
    <n v="2.5308271141204356E-3"/>
    <n v="1.1804592108497308E-4"/>
    <x v="4"/>
    <x v="21"/>
  </r>
  <r>
    <n v="2026"/>
    <n v="3"/>
    <n v="112"/>
    <x v="66"/>
    <s v="Accidentes y Enfermedades Total"/>
    <n v="231"/>
    <s v="138d9e809e386a7b800791d1f664f56d1c55f3d1ba411b950862729bc486c5ce"/>
    <s v="776dae374cac039d62ec9a353119108ad2c4887d941bedca3f0ebe3c3de89ab1"/>
    <x v="21"/>
    <n v="230608.27124"/>
    <n v="193321.77777000002"/>
    <n v="764413.04663"/>
    <n v="644890.95162000007"/>
    <n v="158501.81188000002"/>
    <n v="126988.09048999999"/>
    <n v="624964.09126999998"/>
    <n v="479608.91757999995"/>
    <n v="35255452.915749952"/>
    <n v="34225193.414999902"/>
    <n v="145.54400000000001"/>
    <n v="139.161"/>
    <n v="0"/>
    <n v="0"/>
    <n v="90295.77291"/>
    <n v="122963.70026000001"/>
    <n v="122420.59062999999"/>
    <n v="236094.85144"/>
    <n v="0"/>
    <n v="0"/>
    <n v="0"/>
    <n v="0"/>
    <n v="0"/>
    <n v="0"/>
    <s v="Accidentes y Enfermedades Total"/>
    <s v="Totales"/>
    <s v="Accidentes y Enfermedades Total"/>
    <x v="18"/>
    <x v="1"/>
    <n v="230608.27124"/>
    <n v="193321.77777000002"/>
    <n v="299929338.30901009"/>
    <n v="286204877.29896003"/>
    <n v="288421232.45699012"/>
    <n v="276418493.85822004"/>
    <n v="62046993.437230021"/>
    <n v="55650266.202029996"/>
    <n v="35517726.305569991"/>
    <n v="30168381.219329994"/>
    <n v="230608.27124"/>
    <n v="193321.77777000002"/>
    <n v="0.3716671162693731"/>
    <n v="0.34738697757199244"/>
    <n v="37286.493469999987"/>
    <n v="19.287270115196598"/>
    <n v="100"/>
    <n v="100"/>
    <n v="100"/>
    <n v="100"/>
    <n v="7.6887533757171084E-2"/>
    <n v="7.9955372659462134E-2"/>
    <n v="6.7546639873667338E-2"/>
    <n v="6.9938076527237797E-2"/>
    <m/>
    <m/>
    <m/>
    <n v="0"/>
    <m/>
    <n v="0"/>
    <m/>
    <n v="0"/>
    <m/>
    <n v="24.816281013755127"/>
    <n v="68.73205849370558"/>
    <n v="65.687421228394172"/>
    <n v="0.44626114441099041"/>
    <n v="-26.567131015840829"/>
    <n v="-48.147708481007953"/>
    <n v="73.758648316692899"/>
    <n v="52.082330262610334"/>
    <s v="Resto"/>
    <n v="2025"/>
    <n v="1"/>
    <d v="2026-05-08T00:00:00"/>
    <n v="1.0458677359317625"/>
    <s v="28 Accidentes y Enfermedades Total"/>
    <n v="19.287270115196598"/>
    <n v="14.055789290529827"/>
    <n v="24.816281013755116"/>
    <n v="19.342319038608082"/>
    <n v="2.168212243526469E-3"/>
    <n v="1.3813644531599168E-5"/>
    <m/>
    <m/>
    <m/>
    <m/>
    <n v="1.8254554601955741E-3"/>
    <n v="1.2067771218660399E-5"/>
    <x v="18"/>
    <x v="21"/>
  </r>
  <r>
    <n v="2026"/>
    <n v="3"/>
    <n v="119"/>
    <x v="62"/>
    <s v="Accidentes Personales"/>
    <n v="217"/>
    <s v="16badfc6202cb3f8889e0f2779b19218af4cbb736e56acadce8148aba9a7a9f8"/>
    <s v="776dae374cac039d62ec9a353119108ad2c4887d941bedca3f0ebe3c3de89ab1"/>
    <x v="21"/>
    <n v="14206.757589999999"/>
    <n v="13061.1034"/>
    <n v="62511.57194999999"/>
    <n v="57635.277509999993"/>
    <n v="10824.441180000002"/>
    <n v="8445.0986499999999"/>
    <n v="40999.194149999996"/>
    <n v="46123.148759999996"/>
    <n v="35255452.915749952"/>
    <n v="34225193.414999902"/>
    <n v="145.54400000000001"/>
    <n v="139.161"/>
    <n v="0"/>
    <n v="0"/>
    <n v="8107.56052"/>
    <n v="6149.9108799999995"/>
    <n v="10548.622439999999"/>
    <n v="10966.02248"/>
    <n v="0"/>
    <n v="0"/>
    <n v="0"/>
    <n v="0"/>
    <n v="0"/>
    <n v="0"/>
    <s v="Accidentes Personales"/>
    <s v="Accidentes y Enfermedades"/>
    <s v="Accidentes Personales"/>
    <x v="19"/>
    <x v="1"/>
    <n v="225020.68987999999"/>
    <n v="490022.74757999997"/>
    <n v="299929338.30901009"/>
    <n v="286204877.29896003"/>
    <n v="288421232.45699012"/>
    <n v="276418493.85822004"/>
    <n v="1868441.4574600002"/>
    <n v="1845344.210459999"/>
    <n v="356127.37222000014"/>
    <n v="376409.51678000001"/>
    <n v="166129.01497999998"/>
    <n v="158595.98347000001"/>
    <n v="0.76035337009236426"/>
    <n v="0.70778683597160374"/>
    <n v="1145.6541899999993"/>
    <n v="8.7714962121806508"/>
    <n v="8.5516413804718763"/>
    <n v="8.2354566075569213"/>
    <n v="6.3135339232922281"/>
    <n v="2.6654075682206315"/>
    <n v="4.7367015411353703E-3"/>
    <n v="4.9256975531850053E-3"/>
    <n v="4.5635502522749843E-3"/>
    <n v="4.7251192268992215E-3"/>
    <m/>
    <m/>
    <m/>
    <n v="0"/>
    <m/>
    <n v="0"/>
    <m/>
    <n v="0"/>
    <m/>
    <n v="28.174241990648639"/>
    <n v="76.192200165498861"/>
    <n v="64.658385982917792"/>
    <n v="3.0394858762255232"/>
    <n v="31.832162745096571"/>
    <n v="-3.8063029759537792"/>
    <n v="76.858950693470845"/>
    <n v="56.081508962947154"/>
    <s v="Resto"/>
    <n v="2025"/>
    <n v="1"/>
    <d v="2026-05-08T00:00:00"/>
    <n v="1.0458677359317625"/>
    <s v="29 Accidentes Personales"/>
    <n v="8.7714962121806508"/>
    <n v="4.0011967816143041"/>
    <n v="28.174241990648646"/>
    <n v="22.553012763567409"/>
    <n v="1.7731036415667118E-4"/>
    <n v="5.7813724741081591E-5"/>
    <m/>
    <m/>
    <m/>
    <m/>
    <n v="1.6314484141267916E-4"/>
    <n v="5.0096220517469393E-5"/>
    <x v="19"/>
    <x v="21"/>
  </r>
  <r>
    <n v="2026"/>
    <n v="3"/>
    <n v="120"/>
    <x v="56"/>
    <s v="AP Individual"/>
    <n v="234"/>
    <s v="114bd151f8fb0c58642d2170da4ae7d7c57977260ac2cc8905306cab6b2acabc"/>
    <s v="776dae374cac039d62ec9a353119108ad2c4887d941bedca3f0ebe3c3de89ab1"/>
    <x v="21"/>
    <n v="154.8279"/>
    <n v="142.69432999999998"/>
    <n v="531.9061200000001"/>
    <n v="797.77031999999997"/>
    <n v="130.64326"/>
    <n v="2113.66372"/>
    <n v="-674.98611000000005"/>
    <n v="7114.5583000000015"/>
    <n v="35255452.915749952"/>
    <n v="34225193.414999902"/>
    <n v="145.54400000000001"/>
    <n v="139.161"/>
    <n v="0"/>
    <n v="0"/>
    <n v="69.88897"/>
    <n v="2087.0698899999998"/>
    <n v="115.08273"/>
    <n v="127.47662"/>
    <n v="0"/>
    <n v="0"/>
    <n v="0"/>
    <n v="0"/>
    <n v="0"/>
    <n v="0"/>
    <s v="AP Individual"/>
    <s v="Accidentes y Enfermedades"/>
    <s v="Accidentes Personales"/>
    <x v="20"/>
    <x v="1"/>
    <n v="1267436.976"/>
    <n v="1246423.7302300001"/>
    <n v="299929338.30901009"/>
    <n v="286204877.29896003"/>
    <n v="288421232.45699012"/>
    <n v="276418493.85822004"/>
    <n v="934068.18382999999"/>
    <n v="999040.19241000025"/>
    <n v="84015.655269999988"/>
    <n v="109316.45723999999"/>
    <n v="41301.925810000001"/>
    <n v="26670.18806"/>
    <n v="1.6575652899893507E-2"/>
    <n v="1.4283142068166069E-2"/>
    <n v="12.13357000000002"/>
    <n v="8.5031900006118164"/>
    <n v="0.37486847638110171"/>
    <n v="0.53503308517727788"/>
    <n v="1.2215826343384193E-2"/>
    <n v="1.1448300167846523E-2"/>
    <n v="5.1621458865249277E-5"/>
    <n v="5.36811727351204E-5"/>
    <n v="4.9857406815239651E-5"/>
    <n v="5.1622569824575642E-5"/>
    <m/>
    <m/>
    <m/>
    <n v="0"/>
    <m/>
    <n v="0"/>
    <m/>
    <n v="0"/>
    <m/>
    <n v="-93.819108557154962"/>
    <n v="84.379662838545244"/>
    <n v="1481.2527729728297"/>
    <n v="0.15549870982991623"/>
    <n v="-96.651335427966913"/>
    <n v="-9.7224808753165863"/>
    <n v="60.729329239930266"/>
    <n v="1637.2177815822226"/>
    <s v="Resto"/>
    <n v="2025"/>
    <n v="1"/>
    <d v="2026-05-08T00:00:00"/>
    <n v="1.0458677359317625"/>
    <s v="30 AP Individual"/>
    <n v="8.5031900006118164"/>
    <n v="3.7446574484358055"/>
    <n v="-93.819108557154962"/>
    <n v="-94.090178680826725"/>
    <n v="1.5087201440046666E-6"/>
    <n v="2.7475226905774803E-8"/>
    <m/>
    <m/>
    <m/>
    <m/>
    <n v="2.2582022324358606E-6"/>
    <n v="2.0400814733941524E-8"/>
    <x v="20"/>
    <x v="21"/>
  </r>
  <r>
    <n v="2026"/>
    <n v="3"/>
    <n v="23"/>
    <x v="28"/>
    <s v="AP Gpo y Col"/>
    <n v="17"/>
    <s v="4523540f1504cd17100c4835e85b7eefd49911580f8efff0599a8f283be6b9e3"/>
    <s v="776dae374cac039d62ec9a353119108ad2c4887d941bedca3f0ebe3c3de89ab1"/>
    <x v="21"/>
    <n v="7444.4626399999997"/>
    <n v="8753.2562200000011"/>
    <n v="32643.368109999999"/>
    <n v="29899.619900000005"/>
    <n v="4173.8894600000003"/>
    <n v="3467.9845700000001"/>
    <n v="21542.216849999997"/>
    <n v="17281.866729999987"/>
    <n v="35255452.915749952"/>
    <n v="34225193.414999902"/>
    <n v="145.54400000000001"/>
    <n v="139.161"/>
    <n v="0"/>
    <n v="0"/>
    <n v="603.74765000000002"/>
    <n v="1243.3362500000001"/>
    <n v="4607.6416399999998"/>
    <n v="4530.7947400000003"/>
    <n v="0"/>
    <n v="0"/>
    <n v="0"/>
    <n v="0"/>
    <n v="0"/>
    <n v="0"/>
    <s v="AP Gpo y Col"/>
    <s v="Accidentes y Enfermedades"/>
    <s v="Accidentes Personales"/>
    <x v="21"/>
    <x v="1"/>
    <n v="6886205.7375499997"/>
    <n v="7196469.1106400006"/>
    <n v="299929338.30901009"/>
    <n v="286204877.29896003"/>
    <n v="288421232.45699012"/>
    <n v="276418493.85822004"/>
    <n v="934373.2736299996"/>
    <n v="846304.01804999996"/>
    <n v="272111.73791999999"/>
    <n v="267093.05953999993"/>
    <n v="2742367.8214400001"/>
    <n v="2375636.2455700003"/>
    <n v="0.79673325961888719"/>
    <n v="1.0342921731801178"/>
    <n v="-1308.7935800000014"/>
    <n v="-14.952076657022628"/>
    <n v="0.27146112865672989"/>
    <n v="0.36845944897173349"/>
    <n v="0.10810688677809703"/>
    <n v="0.12163265186615317"/>
    <n v="2.4820721713892978E-3"/>
    <n v="2.5811077002141757E-3"/>
    <n v="3.0583882086875278E-3"/>
    <n v="3.1666680828127589E-3"/>
    <m/>
    <m/>
    <m/>
    <n v="0"/>
    <m/>
    <n v="0"/>
    <m/>
    <n v="0"/>
    <m/>
    <n v="20.354902847794399"/>
    <n v="56.067034812871327"/>
    <n v="39.619365443412093"/>
    <n v="1.5338880608035774"/>
    <n v="-51.441321685907582"/>
    <n v="1.6961019955629153"/>
    <n v="13.103181566003904"/>
    <n v="27.441901947648152"/>
    <s v="Resto"/>
    <n v="2025"/>
    <n v="1"/>
    <d v="2026-05-08T00:00:00"/>
    <n v="1.0458677359317625"/>
    <s v="31 AP Gpo y Col"/>
    <n v="-14.952076657022628"/>
    <n v="-18.681951435084418"/>
    <n v="20.354902847794396"/>
    <n v="15.076599758161899"/>
    <n v="9.2590976459749205E-5"/>
    <n v="6.3478388698293703E-5"/>
    <m/>
    <m/>
    <m/>
    <m/>
    <n v="8.4635122057641465E-5"/>
    <n v="1.0697602995016508E-4"/>
    <x v="21"/>
    <x v="21"/>
  </r>
  <r>
    <n v="2026"/>
    <n v="3"/>
    <n v="39"/>
    <x v="6"/>
    <s v="Gastos Medicos"/>
    <n v="27"/>
    <s v="670671cd97404156226e507973f2ab8330d3022ca96e0c93bdbdb320c41adcaf"/>
    <s v="776dae374cac039d62ec9a353119108ad2c4887d941bedca3f0ebe3c3de89ab1"/>
    <x v="21"/>
    <n v="116728.31375"/>
    <n v="130911.53486"/>
    <n v="400406.82166000002"/>
    <n v="482072.39282000001"/>
    <n v="35846.615460000008"/>
    <n v="42137.538979999998"/>
    <n v="142672.74168999994"/>
    <n v="130360.42260000002"/>
    <n v="35255452.915749952"/>
    <n v="34225193.414999902"/>
    <n v="145.54400000000001"/>
    <n v="139.161"/>
    <n v="0"/>
    <n v="0"/>
    <n v="21033.34981"/>
    <n v="24476.785960000001"/>
    <n v="63303.549719999995"/>
    <n v="74734.74639"/>
    <n v="0"/>
    <n v="0"/>
    <n v="0"/>
    <n v="0"/>
    <n v="0"/>
    <n v="0"/>
    <s v="Gastos Medicos"/>
    <s v="Accidentes y Enfermedades"/>
    <s v="Gastos Medicos"/>
    <x v="22"/>
    <x v="1"/>
    <n v="9700359.9060499985"/>
    <n v="9815016.0217700005"/>
    <n v="299929338.30901009"/>
    <n v="286204877.29896003"/>
    <n v="288421232.45699012"/>
    <n v="276418493.85822004"/>
    <n v="58270019.802700005"/>
    <n v="52140391.075669996"/>
    <n v="34338123.082540013"/>
    <n v="28893520.681470007"/>
    <n v="463301.63887999998"/>
    <n v="481480.60433"/>
    <n v="0.20032310636797016"/>
    <n v="0.25107509199540046"/>
    <n v="-14183.221109999999"/>
    <n v="-10.83420275009982"/>
    <n v="25.194884704526991"/>
    <n v="27.189368311558216"/>
    <n v="1.2033400294477521"/>
    <n v="1.3337882950943154"/>
    <n v="3.8918604764745485E-2"/>
    <n v="4.0471470410004137E-2"/>
    <n v="4.5740497539898381E-2"/>
    <n v="4.7359904553689831E-2"/>
    <m/>
    <m/>
    <m/>
    <n v="0"/>
    <m/>
    <n v="0"/>
    <m/>
    <n v="0"/>
    <m/>
    <n v="-14.929499140863189"/>
    <n v="30.709443414708804"/>
    <n v="32.187796915728562"/>
    <n v="0.10439305425586007"/>
    <n v="-14.068171187292599"/>
    <n v="-15.295692060486576"/>
    <n v="33.22617752564161"/>
    <n v="32.751547496085642"/>
    <s v="Resto"/>
    <n v="2025"/>
    <n v="1"/>
    <d v="2026-05-08T00:00:00"/>
    <n v="1.0458677359317625"/>
    <s v="32 Gastos Medicos"/>
    <n v="-10.83420275009982"/>
    <n v="-14.744671638175685"/>
    <n v="-14.929499140863184"/>
    <n v="-18.660364081938532"/>
    <n v="1.1357301879424248E-3"/>
    <n v="4.0129346944913088E-6"/>
    <m/>
    <m/>
    <m/>
    <m/>
    <n v="1.3645743973802148E-3"/>
    <n v="6.3038701820498796E-6"/>
    <x v="22"/>
    <x v="21"/>
  </r>
  <r>
    <n v="2026"/>
    <n v="3"/>
    <n v="27"/>
    <x v="34"/>
    <s v="GMM. Individual"/>
    <n v="21"/>
    <s v="6f4b6612125fb3a0daecd2799dfd6c9c299424fd920f9b308110a2c1fbd8f443"/>
    <s v="776dae374cac039d62ec9a353119108ad2c4887d941bedca3f0ebe3c3de89ab1"/>
    <x v="21"/>
    <n v="42540.124159999999"/>
    <n v="32411.90423"/>
    <n v="155886.53211999999"/>
    <n v="112202.44095999999"/>
    <n v="27548.227709999996"/>
    <n v="15167.47114"/>
    <n v="113570.54366999997"/>
    <n v="63799.547029999987"/>
    <n v="35255452.915749952"/>
    <n v="34225193.414999902"/>
    <n v="145.54400000000001"/>
    <n v="139.161"/>
    <n v="0"/>
    <n v="0"/>
    <n v="12960.79665"/>
    <n v="7548.23243"/>
    <n v="13477.02699"/>
    <n v="9445.6118699999988"/>
    <n v="0"/>
    <n v="0"/>
    <n v="0"/>
    <n v="0"/>
    <n v="0"/>
    <n v="0"/>
    <s v="GMM. Individual"/>
    <s v="Accidentes y Enfermedades"/>
    <s v="Gastos Medicos"/>
    <x v="23"/>
    <x v="1"/>
    <n v="4137685.76327"/>
    <n v="3901951.9240700002"/>
    <n v="299929338.30901009"/>
    <n v="286204877.29896003"/>
    <n v="288421232.45699012"/>
    <n v="276418493.85822004"/>
    <n v="24720621.761749998"/>
    <n v="21907998.164389998"/>
    <n v="16007111.755169999"/>
    <n v="14079798.808590002"/>
    <n v="45973.114430000001"/>
    <n v="36237.065090000004"/>
    <n v="0.17208355263062985"/>
    <n v="0.14794553106492134"/>
    <n v="10128.219929999999"/>
    <n v="31.248456919187916"/>
    <n v="92.532613218477564"/>
    <n v="89.444065487920554"/>
    <n v="1.0281139408320044"/>
    <n v="0.83065872826521625"/>
    <n v="1.4183382125883236E-2"/>
    <n v="1.4749303925238464E-2"/>
    <n v="1.1324721135392676E-2"/>
    <n v="1.1725664146996127E-2"/>
    <m/>
    <m/>
    <m/>
    <n v="0"/>
    <m/>
    <n v="0"/>
    <m/>
    <n v="0"/>
    <m/>
    <n v="81.627032322805505"/>
    <n v="64.758221218130075"/>
    <n v="46.795989005672809"/>
    <n v="0.17209992740322083"/>
    <n v="71.706379873625608"/>
    <n v="42.680296157457946"/>
    <n v="96.169553267326364"/>
    <n v="79.912583047941837"/>
    <s v="Resto"/>
    <n v="2025"/>
    <n v="1"/>
    <d v="2026-05-08T00:00:00"/>
    <n v="1.0458677359317625"/>
    <s v="33 GMM. Individual"/>
    <n v="31.248456919187916"/>
    <n v="25.492404450414369"/>
    <n v="81.627032322805505"/>
    <n v="73.661569319751663"/>
    <n v="4.4216289744602755E-4"/>
    <n v="2.9612749085978752E-6"/>
    <m/>
    <m/>
    <m/>
    <m/>
    <n v="3.1760495008215496E-4"/>
    <n v="2.1887880162081603E-6"/>
    <x v="23"/>
    <x v="21"/>
  </r>
  <r>
    <n v="2026"/>
    <n v="3"/>
    <n v="120"/>
    <x v="56"/>
    <s v="GMM. Gpo y Col"/>
    <n v="234"/>
    <s v="114bd151f8fb0c58642d2170da4ae7d7c57977260ac2cc8905306cab6b2acabc"/>
    <s v="776dae374cac039d62ec9a353119108ad2c4887d941bedca3f0ebe3c3de89ab1"/>
    <x v="21"/>
    <n v="5647.3775099999993"/>
    <n v="3260.3148999999999"/>
    <n v="7125.1906199999994"/>
    <n v="3301.3036200000001"/>
    <n v="260.86607000000004"/>
    <n v="108.31647"/>
    <n v="1513.06188"/>
    <n v="135.51670999999999"/>
    <n v="35255452.915749952"/>
    <n v="34225193.414999902"/>
    <n v="145.54400000000001"/>
    <n v="139.161"/>
    <n v="0"/>
    <n v="0"/>
    <n v="260.86606999999998"/>
    <n v="108.31647"/>
    <n v="2146.5803599999999"/>
    <n v="1236.6437100000001"/>
    <n v="0"/>
    <n v="0"/>
    <n v="0"/>
    <n v="0"/>
    <n v="0"/>
    <n v="0"/>
    <s v="GMM. Gpo y Col"/>
    <s v="Accidentes y Enfermedades"/>
    <s v="Gastos Medicos"/>
    <x v="24"/>
    <x v="1"/>
    <n v="1267436.976"/>
    <n v="1246423.7302300001"/>
    <n v="299929338.30901009"/>
    <n v="286204877.29896003"/>
    <n v="288421232.45699012"/>
    <n v="276418493.85822004"/>
    <n v="33549398.04095"/>
    <n v="30232392.911280002"/>
    <n v="18331408.022360004"/>
    <n v="14814107.762880005"/>
    <n v="41301.925810000001"/>
    <n v="26670.18806"/>
    <n v="1.6833021871530681E-2"/>
    <n v="1.0784177453527154E-2"/>
    <n v="2387.0626099999995"/>
    <n v="73.215707169881043"/>
    <n v="13.673399966818639"/>
    <n v="12.224566593476057"/>
    <n v="0.44557462161337474"/>
    <n v="0.26157355808673355"/>
    <n v="1.8829026669547212E-3"/>
    <n v="1.9580311275599815E-3"/>
    <n v="1.1391542068636322E-3"/>
    <n v="1.1794850823810194E-3"/>
    <m/>
    <m/>
    <m/>
    <n v="0"/>
    <m/>
    <n v="0"/>
    <m/>
    <n v="0"/>
    <m/>
    <n v="140.83693827910017"/>
    <n v="4.6192426402888032"/>
    <n v="3.3222701892998128"/>
    <n v="1.4230552813062959E-3"/>
    <n v="140.83693827910011"/>
    <n v="73.581148930923661"/>
    <n v="12.152634714313699"/>
    <n v="8.7589067994370016"/>
    <s v="Resto"/>
    <n v="2025"/>
    <n v="1"/>
    <d v="2026-05-08T00:00:00"/>
    <n v="1.0458677359317625"/>
    <s v="34 GMM. Gpo y Col"/>
    <n v="73.215707169881043"/>
    <n v="65.61913253358307"/>
    <n v="140.83693827910017"/>
    <n v="130.27475655374221"/>
    <n v="2.0210180357141024E-5"/>
    <n v="2.8335062532743025E-8"/>
    <m/>
    <m/>
    <m/>
    <m/>
    <n v="9.3448089227392995E-6"/>
    <n v="1.1629848334916343E-8"/>
    <x v="24"/>
    <x v="21"/>
  </r>
  <r>
    <n v="2026"/>
    <n v="3"/>
    <n v="10"/>
    <x v="17"/>
    <s v="Daños"/>
    <n v="10"/>
    <s v="4a44dc15364204a80fe80e9039455cc1608281820fe2b24f1e5233ade6af1dd5"/>
    <s v="776dae374cac039d62ec9a353119108ad2c4887d941bedca3f0ebe3c3de89ab1"/>
    <x v="21"/>
    <n v="1126996.3596600001"/>
    <n v="1173180.2681400001"/>
    <n v="4635531.8103499999"/>
    <n v="4275141.2202800009"/>
    <n v="663665.73237999983"/>
    <n v="543371.33854999975"/>
    <n v="2611473.4553999994"/>
    <n v="2014983.8313799989"/>
    <n v="35255452.915749952"/>
    <n v="34225193.414999902"/>
    <n v="145.54400000000001"/>
    <n v="139.161"/>
    <n v="2176.7572099999998"/>
    <n v="2523.2988500000001"/>
    <n v="523534.24335"/>
    <n v="467592.79700000002"/>
    <n v="830483.84457000007"/>
    <n v="649676.33744999999"/>
    <n v="0"/>
    <n v="0"/>
    <n v="0"/>
    <n v="0"/>
    <n v="0"/>
    <n v="0"/>
    <s v="Daños"/>
    <s v="Totales"/>
    <s v="Daños Total"/>
    <x v="28"/>
    <x v="1"/>
    <n v="1825206.99131"/>
    <n v="1657972.1827799999"/>
    <n v="299929338.30901009"/>
    <n v="286204877.29896003"/>
    <n v="288421232.45699012"/>
    <n v="276418493.85822004"/>
    <n v="105175449.15441999"/>
    <n v="104220262.77622002"/>
    <n v="43859178.209959999"/>
    <n v="37967067.789159983"/>
    <n v="1126996.3596600001"/>
    <n v="1173180.2681400001"/>
    <n v="1.0715393836876599"/>
    <n v="1.125673872708451"/>
    <n v="-46183.908479999984"/>
    <n v="-3.9366421115504702"/>
    <n v="100"/>
    <n v="100"/>
    <n v="61.746221936785631"/>
    <n v="70.75994882935089"/>
    <n v="0.37575395792020932"/>
    <n v="0.39074666939718444"/>
    <n v="0.40990925074786028"/>
    <n v="0.42442177141075993"/>
    <m/>
    <m/>
    <m/>
    <n v="0"/>
    <m/>
    <n v="0"/>
    <m/>
    <n v="0"/>
    <m/>
    <n v="22.138523933008457"/>
    <n v="58.888010302022543"/>
    <n v="46.316099350313756"/>
    <n v="1.5131741164937917"/>
    <n v="11.963710029091823"/>
    <n v="27.830397491414761"/>
    <n v="63.039666186531363"/>
    <n v="71.973191887412185"/>
    <s v="Resto"/>
    <n v="2025"/>
    <n v="1"/>
    <d v="2026-05-08T00:00:00"/>
    <n v="1.0458677359317625"/>
    <s v="38 Daños Total"/>
    <n v="-3.9366421115504702"/>
    <n v="-8.149611477528957"/>
    <n v="22.138523933008454"/>
    <n v="16.781998083338298"/>
    <n v="1.3148410889593568E-2"/>
    <n v="1.1481966507937302E-4"/>
    <m/>
    <m/>
    <m/>
    <m/>
    <n v="1.210139460642615E-2"/>
    <n v="1.2671416676984418E-4"/>
    <x v="28"/>
    <x v="21"/>
  </r>
  <r>
    <n v="2026"/>
    <n v="3"/>
    <n v="13"/>
    <x v="7"/>
    <s v="Automoviles"/>
    <n v="13"/>
    <s v="3fdba35f04dc8c462986c992bcf875546257113072a909c162f7e470e581e278"/>
    <s v="776dae374cac039d62ec9a353119108ad2c4887d941bedca3f0ebe3c3de89ab1"/>
    <x v="21"/>
    <n v="157381.85790999999"/>
    <n v="77890.750719999996"/>
    <n v="374468.68155999994"/>
    <n v="268495.45972000004"/>
    <n v="52068.809990000016"/>
    <n v="53458.397110000005"/>
    <n v="193266.28816000003"/>
    <n v="264892.46284000017"/>
    <n v="35255452.915749952"/>
    <n v="34225193.414999902"/>
    <n v="145.54400000000001"/>
    <n v="139.161"/>
    <n v="0"/>
    <n v="0"/>
    <n v="32633.315890000002"/>
    <n v="28360.578239999999"/>
    <n v="85117.120030000005"/>
    <n v="47351.2736"/>
    <n v="0"/>
    <n v="0"/>
    <n v="0"/>
    <n v="0"/>
    <n v="0"/>
    <n v="0"/>
    <s v="Automoviles"/>
    <s v="Totales"/>
    <s v="Automoviles Total"/>
    <x v="29"/>
    <x v="1"/>
    <n v="2081369.17392"/>
    <n v="380253.94800999999"/>
    <n v="299929338.30901009"/>
    <n v="286204877.29896003"/>
    <n v="288421232.45699012"/>
    <n v="276418493.85822004"/>
    <n v="60758952.16269999"/>
    <n v="56224792.599020004"/>
    <n v="32544347.684180006"/>
    <n v="28276347.340569999"/>
    <n v="157381.85790999999"/>
    <n v="77890.750719999996"/>
    <n v="0.25902661633887913"/>
    <n v="0.13853452742012892"/>
    <n v="79491.107189999995"/>
    <n v="102.05461682575501"/>
    <n v="100"/>
    <n v="100"/>
    <n v="7.5614580960469802"/>
    <n v="20.483876926887714"/>
    <n v="5.2472978734695572E-2"/>
    <n v="5.45666685386864E-2"/>
    <n v="2.7215032621068131E-2"/>
    <n v="2.817855984699473E-2"/>
    <m/>
    <m/>
    <m/>
    <n v="0"/>
    <m/>
    <n v="0"/>
    <m/>
    <n v="0"/>
    <m/>
    <n v="-2.5993804437133949"/>
    <n v="33.084378772409693"/>
    <n v="68.63253546261366"/>
    <n v="0.15999340498476472"/>
    <n v="15.065763518085461"/>
    <n v="79.756770111459048"/>
    <n v="38.339309269977896"/>
    <n v="59.894013579393977"/>
    <s v="Resto"/>
    <n v="2025"/>
    <n v="1"/>
    <d v="2026-05-08T00:00:00"/>
    <n v="1.0458677359317625"/>
    <s v="39 Automoviles Total"/>
    <n v="102.05461682575501"/>
    <n v="93.193278541807899"/>
    <n v="-2.5993804437133994"/>
    <n v="-6.8709969626202376"/>
    <n v="1.0621581928187641E-3"/>
    <n v="6.7094787971968877E-6"/>
    <m/>
    <m/>
    <m/>
    <m/>
    <n v="7.6001454471080938E-4"/>
    <n v="1.9191815287518448E-6"/>
    <x v="29"/>
    <x v="21"/>
  </r>
  <r>
    <n v="2026"/>
    <n v="3"/>
    <n v="12"/>
    <x v="42"/>
    <s v="Automoviles Residentes"/>
    <n v="12"/>
    <s v="6b51d431df5d7f141cbececcf79edf3dd861c3b4069f0b11661a3eefacbba918"/>
    <s v="776dae374cac039d62ec9a353119108ad2c4887d941bedca3f0ebe3c3de89ab1"/>
    <x v="21"/>
    <n v="125922.11859"/>
    <n v="129288.15525"/>
    <n v="479403.91226999997"/>
    <n v="407374.54323000007"/>
    <n v="66118.182020000022"/>
    <n v="49219.09951"/>
    <n v="267985.0792700001"/>
    <n v="249265.10584000003"/>
    <n v="35255452.915749952"/>
    <n v="34225193.414999902"/>
    <n v="145.54400000000001"/>
    <n v="139.161"/>
    <n v="0"/>
    <n v="0"/>
    <n v="61221.718359999999"/>
    <n v="50039.286610000003"/>
    <n v="110594.16033"/>
    <n v="97584.086379999993"/>
    <n v="0"/>
    <n v="0"/>
    <n v="0"/>
    <n v="0"/>
    <n v="0"/>
    <n v="0"/>
    <s v="Automoviles Residentes"/>
    <s v="Automóviles"/>
    <s v="Automóviles"/>
    <x v="30"/>
    <x v="1"/>
    <n v="1766415.15328"/>
    <n v="2698569.0604299996"/>
    <n v="299929338.30901009"/>
    <n v="286204877.29896003"/>
    <n v="288421232.45699012"/>
    <n v="276418493.85822004"/>
    <n v="37930526.874799997"/>
    <n v="33933542.557379998"/>
    <n v="20392182.848360002"/>
    <n v="17354647.463510003"/>
    <n v="141656.79754"/>
    <n v="145904.62529"/>
    <n v="0.33198093716346239"/>
    <n v="0.38100400225346326"/>
    <n v="-3366.0366599999979"/>
    <n v="-2.6035151120311184"/>
    <n v="88.892393995030872"/>
    <n v="88.611416528452665"/>
    <n v="7.1286819724218979"/>
    <n v="4.7909893115501276"/>
    <n v="4.1983928381246059E-2"/>
    <n v="4.3659101487536198E-2"/>
    <n v="4.517328861413844E-2"/>
    <n v="4.6772614033673957E-2"/>
    <m/>
    <m/>
    <m/>
    <n v="0"/>
    <m/>
    <n v="0"/>
    <m/>
    <n v="0"/>
    <m/>
    <n v="34.334400015925894"/>
    <n v="52.507202674440023"/>
    <n v="38.06930295727922"/>
    <n v="0.32423297942974966"/>
    <n v="22.34730450326856"/>
    <n v="13.332167602961164"/>
    <n v="55.357098582168874"/>
    <n v="51.278121737127449"/>
    <s v="Resto"/>
    <n v="2025"/>
    <n v="1"/>
    <d v="2026-05-08T00:00:00"/>
    <n v="1.0458677359317625"/>
    <s v="41 Automoviles Residentes"/>
    <n v="-2.6035151120311184"/>
    <n v="-6.8749503002896768"/>
    <n v="34.334400015925894"/>
    <n v="28.443009953115649"/>
    <n v="1.3598007474634711E-3"/>
    <n v="1.1021134263993078E-5"/>
    <m/>
    <m/>
    <m/>
    <m/>
    <n v="1.1531315215631548E-3"/>
    <n v="1.4516404973315705E-5"/>
    <x v="30"/>
    <x v="21"/>
  </r>
  <r>
    <n v="2026"/>
    <n v="3"/>
    <n v="103"/>
    <x v="59"/>
    <s v="Camiones"/>
    <n v="205"/>
    <s v="f8809aff4d69bece79dabe35be0c708b890d7eafb841f121330667b77d2e2590"/>
    <s v="776dae374cac039d62ec9a353119108ad2c4887d941bedca3f0ebe3c3de89ab1"/>
    <x v="21"/>
    <n v="4384.1935300000005"/>
    <n v="3610.76694"/>
    <n v="10237.136740000002"/>
    <n v="5551.9147599999997"/>
    <n v="196.86444"/>
    <n v="-650.27018999999996"/>
    <n v="4371.23092"/>
    <n v="9043.7145999999993"/>
    <n v="35255452.915749952"/>
    <n v="34225193.414999902"/>
    <n v="145.54400000000001"/>
    <n v="139.161"/>
    <n v="0"/>
    <n v="0"/>
    <n v="196.86444"/>
    <n v="-650.27018999999996"/>
    <n v="3229.4180699999997"/>
    <n v="1368.5024099999998"/>
    <n v="0"/>
    <n v="0"/>
    <n v="0"/>
    <n v="0"/>
    <n v="0"/>
    <n v="0"/>
    <s v="Camiones"/>
    <s v="Automóviles"/>
    <s v="Automóviles"/>
    <x v="31"/>
    <x v="1"/>
    <n v="483327.49163999996"/>
    <n v="1404442.7234499999"/>
    <n v="299929338.30901009"/>
    <n v="286204877.29896003"/>
    <n v="288421232.45699012"/>
    <n v="276418493.85822004"/>
    <n v="20449043.115749996"/>
    <n v="19016630.142860003"/>
    <n v="11014921.149049997"/>
    <n v="9861427.71428"/>
    <n v="182549.7121"/>
    <n v="141417.60715999999"/>
    <n v="2.1439602357839736E-2"/>
    <n v="1.8987417396639547E-2"/>
    <n v="773.42659000000049"/>
    <n v="21.420008625646723"/>
    <n v="2.4016436287767777"/>
    <n v="2.5532654755746047"/>
    <n v="0.9070854867211875"/>
    <n v="0.25709606235348537"/>
    <n v="1.4617421405714801E-3"/>
    <n v="1.5200661520832308E-3"/>
    <n v="1.2616021690742584E-3"/>
    <n v="1.3062682201908048E-3"/>
    <m/>
    <m/>
    <m/>
    <n v="0"/>
    <m/>
    <n v="0"/>
    <m/>
    <n v="0"/>
    <m/>
    <n v="-130.27425261490151"/>
    <n v="4.4903227618238821"/>
    <n v="-18.009198621941518"/>
    <n v="1.787252376445554E-3"/>
    <n v="-130.27425261490151"/>
    <n v="135.98190594344661"/>
    <n v="6.095972578737693"/>
    <n v="-47.516919608493787"/>
    <s v="Resto"/>
    <n v="2025"/>
    <n v="1"/>
    <d v="2026-05-08T00:00:00"/>
    <n v="1.0458677359317625"/>
    <s v="42 Camiones"/>
    <n v="21.420008625646723"/>
    <n v="16.094994093563631"/>
    <n v="-130.27425261490151"/>
    <n v="-128.94654034616545"/>
    <n v="2.9037030851550013E-5"/>
    <n v="4.5965654926228713E-8"/>
    <m/>
    <m/>
    <m/>
    <m/>
    <n v="1.571548350573584E-5"/>
    <n v="3.6052201939421007E-8"/>
    <x v="31"/>
    <x v="21"/>
  </r>
  <r>
    <n v="2026"/>
    <n v="3"/>
    <n v="37"/>
    <x v="27"/>
    <s v="Otros Automoviles y Obligatorios"/>
    <n v="25"/>
    <s v="b7a56873cd771f2c446d369b649430b65a756ba278ff97ec81bb6f55b2e73569"/>
    <s v="776dae374cac039d62ec9a353119108ad2c4887d941bedca3f0ebe3c3de89ab1"/>
    <x v="21"/>
    <n v="-694.45507999999995"/>
    <n v="2734.87365"/>
    <n v="8050.4351100000003"/>
    <n v="13429.734090000002"/>
    <n v="167.56489999999997"/>
    <n v="156.65051"/>
    <n v="1005.3872"/>
    <n v="612.17652999999984"/>
    <n v="35255452.915749952"/>
    <n v="34225193.414999902"/>
    <n v="145.54400000000001"/>
    <n v="139.161"/>
    <n v="0"/>
    <n v="0"/>
    <n v="167.56489999999999"/>
    <n v="156.65051"/>
    <n v="-694.45507999999995"/>
    <n v="2734.87365"/>
    <n v="0"/>
    <n v="0"/>
    <n v="0"/>
    <n v="0"/>
    <n v="0"/>
    <n v="0"/>
    <s v="Otros Automoviles y Obligatorios"/>
    <s v="Automóviles"/>
    <s v="Automóviles"/>
    <x v="33"/>
    <x v="1"/>
    <n v="4160869.2469200003"/>
    <n v="3594603.0314199999"/>
    <n v="299929338.30901009"/>
    <n v="286204877.29896003"/>
    <n v="288421232.45699012"/>
    <n v="276418493.85822004"/>
    <n v="1715215.5084700002"/>
    <n v="2642495.7059500003"/>
    <n v="839716.91993000079"/>
    <n v="707847.31065"/>
    <n v="1026953.24142"/>
    <n v="743828.58750999998"/>
    <n v="-4.0487919831104197E-2"/>
    <n v="0.10349585976022575"/>
    <n v="-3429.3287300000002"/>
    <n v="-125.39258367566633"/>
    <n v="-6.7622852919744958E-2"/>
    <n v="0.36767525420811187"/>
    <n v="-1.6690144265265158E-2"/>
    <n v="7.6082772592544798E-2"/>
    <n v="-2.3153956325690263E-4"/>
    <n v="-2.407780710470261E-4"/>
    <n v="9.5556500497482526E-4"/>
    <n v="9.8939604648984347E-4"/>
    <m/>
    <m/>
    <m/>
    <n v="0"/>
    <m/>
    <n v="0"/>
    <m/>
    <n v="0"/>
    <m/>
    <n v="6.9673504414380583"/>
    <n v="-24.128976059905842"/>
    <n v="5.7278883797794462"/>
    <n v="1.9954927193079338E-2"/>
    <n v="6.9673504414380805"/>
    <n v="-125.39258367566633"/>
    <n v="-24.128976059905849"/>
    <n v="5.7278883797794462"/>
    <s v="Resto"/>
    <n v="2025"/>
    <n v="1"/>
    <d v="2026-05-08T00:00:00"/>
    <n v="1.0458677359317625"/>
    <s v="44 Otros Automoviles y Obligatorios"/>
    <n v="-125.39258367566633"/>
    <n v="-124.27896262909775"/>
    <n v="6.9673504414380583"/>
    <n v="2.276173904667731"/>
    <n v="2.2834581445423908E-5"/>
    <n v="1.6392716522499207E-7"/>
    <m/>
    <m/>
    <m/>
    <m/>
    <n v="3.8014770345251719E-5"/>
    <n v="1.0711392987508316E-6"/>
    <x v="33"/>
    <x v="21"/>
  </r>
  <r>
    <n v="2026"/>
    <n v="3"/>
    <n v="80"/>
    <x v="51"/>
    <s v="Daños Sin Autos"/>
    <n v="52"/>
    <s v="41cfc0d1f2d127b04555b7246d84019b4d27710a3f3aff6e7764375b1e06e05d"/>
    <s v="776dae374cac039d62ec9a353119108ad2c4887d941bedca3f0ebe3c3de89ab1"/>
    <x v="21"/>
    <n v="415303.13430000009"/>
    <n v="343534.94014000002"/>
    <n v="1278007.8884900003"/>
    <n v="1090207.1801400001"/>
    <n v="-6278.557420000001"/>
    <n v="152622.17946999994"/>
    <n v="292262.37318999995"/>
    <n v="690660.37074000004"/>
    <n v="35255452.915749952"/>
    <n v="34225193.414999902"/>
    <n v="145.54400000000001"/>
    <n v="139.161"/>
    <n v="336.84219999999999"/>
    <n v="850.78055000000006"/>
    <n v="1158.2619600000007"/>
    <n v="8513.6035300000003"/>
    <n v="31592.78513"/>
    <n v="33568.211490000002"/>
    <n v="0"/>
    <n v="0"/>
    <n v="0"/>
    <n v="0"/>
    <n v="0"/>
    <n v="0"/>
    <s v="Daños Sin Autos"/>
    <s v="Totales"/>
    <s v="Daños Sin Autos Total"/>
    <x v="34"/>
    <x v="1"/>
    <n v="452100.89414999995"/>
    <n v="377875.53304000001"/>
    <n v="299929338.30901009"/>
    <n v="286204877.29896003"/>
    <n v="288421232.45699012"/>
    <n v="276418493.85822004"/>
    <n v="44416496.991719998"/>
    <n v="47995470.177200004"/>
    <n v="11314830.52578"/>
    <n v="9690720.4485899974"/>
    <n v="428162.05601"/>
    <n v="357258.60045999999"/>
    <n v="0.93502000929388873"/>
    <n v="0.71576533966989753"/>
    <n v="71768.194160000072"/>
    <n v="20.891090184524618"/>
    <n v="96.996716189699072"/>
    <n v="96.158620029768457"/>
    <n v="91.860719515013628"/>
    <n v="90.912194652103906"/>
    <n v="0.13846699247278141"/>
    <n v="0.14399187284588377"/>
    <n v="0.12003112713594848"/>
    <n v="0.12428073655455384"/>
    <m/>
    <m/>
    <m/>
    <n v="0"/>
    <m/>
    <n v="0"/>
    <m/>
    <n v="0"/>
    <m/>
    <n v="-104.11379095869493"/>
    <n v="-1.5118011162093943"/>
    <n v="44.426974271613297"/>
    <n v="-5.5489628463234825E-2"/>
    <n v="-86.395162096537035"/>
    <n v="-5.8848126614921998"/>
    <n v="3.6662230165333978"/>
    <n v="25.362100487647993"/>
    <s v="Resto"/>
    <n v="2025"/>
    <n v="1"/>
    <d v="2026-05-08T00:00:00"/>
    <n v="1.0458677359317625"/>
    <s v="46 Daños Sin Autos Total"/>
    <n v="20.891090184524618"/>
    <n v="15.589271980766158"/>
    <n v="-104.11379095869493"/>
    <n v="-103.93337591108494"/>
    <n v="3.6249935337494005E-3"/>
    <n v="8.7426241777994367E-5"/>
    <m/>
    <m/>
    <m/>
    <m/>
    <n v="3.085986312463658E-3"/>
    <n v="5.1232002147276382E-5"/>
    <x v="34"/>
    <x v="21"/>
  </r>
  <r>
    <n v="2026"/>
    <n v="3"/>
    <n v="8"/>
    <x v="40"/>
    <s v="Responsabilidad Civil y Riesgos Profesionales"/>
    <n v="8"/>
    <s v="2c624232cdd221771294dfbb310aca000a0df6ac8b66b696d90ef06fdefb64a3"/>
    <s v="776dae374cac039d62ec9a353119108ad2c4887d941bedca3f0ebe3c3de89ab1"/>
    <x v="21"/>
    <n v="44990.120640000001"/>
    <n v="32565.34548"/>
    <n v="383504.19227999996"/>
    <n v="143733.19536000001"/>
    <n v="6677.8764499999997"/>
    <n v="9393.9138300000013"/>
    <n v="12526.584549999996"/>
    <n v="18631.566080000001"/>
    <n v="35255452.915749952"/>
    <n v="34225193.414999902"/>
    <n v="145.54400000000001"/>
    <n v="139.161"/>
    <n v="0"/>
    <n v="0"/>
    <n v="4231.51469"/>
    <n v="5563.6387699999996"/>
    <n v="21972.821949999998"/>
    <n v="15010.630140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281917.5166500001"/>
    <n v="1201622.1432"/>
    <n v="299929338.30901009"/>
    <n v="286204877.29896003"/>
    <n v="288421232.45699012"/>
    <n v="276418493.85822004"/>
    <n v="6482889.0618800009"/>
    <n v="6624791.841479999"/>
    <n v="3138672.4045500001"/>
    <n v="1702809.9258199998"/>
    <n v="44990.120640000001"/>
    <n v="32565.34548"/>
    <n v="0.69398257799205842"/>
    <n v="0.49156782974066704"/>
    <n v="12424.775160000001"/>
    <n v="38.153365109025714"/>
    <n v="100"/>
    <n v="100"/>
    <n v="3.5095955906407648"/>
    <n v="2.7101152940870668"/>
    <n v="1.5000240021083815E-2"/>
    <n v="1.5598754729927522E-2"/>
    <n v="1.1378333516651894E-2"/>
    <n v="1.1781174633236857E-2"/>
    <m/>
    <m/>
    <m/>
    <n v="0"/>
    <m/>
    <n v="0"/>
    <m/>
    <n v="0"/>
    <m/>
    <n v="-28.912734661522876"/>
    <n v="14.842984092962858"/>
    <n v="28.846350903199454"/>
    <n v="0.21276118018304066"/>
    <n v="-23.943396310756526"/>
    <n v="46.381742438961957"/>
    <n v="19.257948294620395"/>
    <n v="37.064658299548235"/>
    <s v="Resto"/>
    <n v="2025"/>
    <n v="1"/>
    <d v="2026-05-08T00:00:00"/>
    <n v="1.0458677359317625"/>
    <s v="46 Responsabilidad Civil y Riesgos Profesionales"/>
    <n v="38.153365109025714"/>
    <n v="32.094489927012646"/>
    <n v="-28.912734661522876"/>
    <n v="-32.030348679658289"/>
    <n v="1.0877868827737398E-3"/>
    <n v="4.8161181855650339E-5"/>
    <m/>
    <m/>
    <m/>
    <m/>
    <n v="4.0685723008232699E-4"/>
    <n v="2.416389312359494E-5"/>
    <x v="35"/>
    <x v="21"/>
  </r>
  <r>
    <n v="2026"/>
    <n v="3"/>
    <n v="9"/>
    <x v="16"/>
    <s v="RC General"/>
    <n v="9"/>
    <s v="19581e27de7ced00ff1ce50b2047e7a567c76b1cbaebabe5ef03f7c3017bb5b7"/>
    <s v="776dae374cac039d62ec9a353119108ad2c4887d941bedca3f0ebe3c3de89ab1"/>
    <x v="21"/>
    <n v="33187.76124"/>
    <n v="31424.19426"/>
    <n v="332827.62329000002"/>
    <n v="270910.66055000003"/>
    <n v="2796.3937700000001"/>
    <n v="13540.338520000001"/>
    <n v="7277.0551399999986"/>
    <n v="13665.771420000005"/>
    <n v="35255452.915749952"/>
    <n v="34225193.414999902"/>
    <n v="145.54400000000001"/>
    <n v="139.161"/>
    <n v="0"/>
    <n v="0"/>
    <n v="3334.4556899999998"/>
    <n v="-1590.3076999999998"/>
    <n v="54759.57215"/>
    <n v="40542.15855"/>
    <n v="0"/>
    <n v="0"/>
    <n v="0"/>
    <n v="0"/>
    <n v="0"/>
    <n v="0"/>
    <s v="RC General"/>
    <s v="Daños Sin Autos"/>
    <s v="Responsabilidad Civil y Riesgos Profesionales"/>
    <x v="36"/>
    <x v="1"/>
    <n v="1238800.9948"/>
    <n v="975839.53787999996"/>
    <n v="299929338.30901009"/>
    <n v="286204877.29896003"/>
    <n v="288421232.45699012"/>
    <n v="276418493.85822004"/>
    <n v="4191040.9426000006"/>
    <n v="5155326.3222199995"/>
    <n v="2776304.65221"/>
    <n v="1116237.2139900001"/>
    <n v="36349.88177"/>
    <n v="33119.830170000001"/>
    <n v="0.7918739447916554"/>
    <n v="0.60954811191210945"/>
    <n v="1763.5669799999996"/>
    <n v="5.6121311032144794"/>
    <n v="91.300878088110494"/>
    <n v="94.880300106321471"/>
    <n v="2.6790228115176844"/>
    <n v="3.2202214647162895"/>
    <n v="1.1065193364247492E-2"/>
    <n v="1.1506698365193699E-2"/>
    <n v="1.097961521710035E-2"/>
    <n v="1.1368340020012564E-2"/>
    <m/>
    <m/>
    <m/>
    <n v="0"/>
    <m/>
    <n v="0"/>
    <m/>
    <n v="0"/>
    <m/>
    <n v="-79.347681995767417"/>
    <n v="8.4259789317442984"/>
    <n v="43.088896434285225"/>
    <n v="0.10072359197950444"/>
    <n v="-309.67361787910608"/>
    <n v="35.068220609087433"/>
    <n v="6.0892654180461854"/>
    <n v="-3.9226024387396605"/>
    <s v="Resto"/>
    <n v="2025"/>
    <n v="1"/>
    <d v="2026-05-08T00:00:00"/>
    <n v="1.0458677359317625"/>
    <s v="47 RC General"/>
    <n v="5.6121311032144794"/>
    <n v="0.98038927372087314"/>
    <n v="-79.347681995767417"/>
    <n v="-80.253413223581788"/>
    <n v="9.4404580217806043E-4"/>
    <n v="6.2706434443989768E-5"/>
    <m/>
    <m/>
    <m/>
    <m/>
    <n v="7.6685111379511291E-4"/>
    <n v="3.7154890073561754E-5"/>
    <x v="36"/>
    <x v="21"/>
  </r>
  <r>
    <n v="2026"/>
    <n v="3"/>
    <n v="9"/>
    <x v="16"/>
    <s v="Maritimo y Transportes"/>
    <n v="9"/>
    <s v="19581e27de7ced00ff1ce50b2047e7a567c76b1cbaebabe5ef03f7c3017bb5b7"/>
    <s v="776dae374cac039d62ec9a353119108ad2c4887d941bedca3f0ebe3c3de89ab1"/>
    <x v="21"/>
    <n v="41868.077069999999"/>
    <n v="35608.29017"/>
    <n v="127548.81886"/>
    <n v="104410.86296"/>
    <n v="9688.8381799999988"/>
    <n v="20040.468210000006"/>
    <n v="66260.440160000013"/>
    <n v="62108.640319999999"/>
    <n v="35255452.915749952"/>
    <n v="34225193.414999902"/>
    <n v="145.54400000000001"/>
    <n v="139.161"/>
    <n v="0"/>
    <n v="0"/>
    <n v="13361.898429999999"/>
    <n v="27063.19109"/>
    <n v="38187.500679999997"/>
    <n v="51417.192329999998"/>
    <n v="0"/>
    <n v="0"/>
    <n v="0"/>
    <n v="0"/>
    <n v="0"/>
    <n v="0"/>
    <s v="Maritimo y Transportes"/>
    <s v="Daños Sin Autos"/>
    <s v="Maritimo y Transportes"/>
    <x v="40"/>
    <x v="1"/>
    <n v="1238800.9948"/>
    <n v="975839.53787999996"/>
    <n v="299929338.30901009"/>
    <n v="286204877.29896003"/>
    <n v="288421232.45699012"/>
    <n v="276418493.85822004"/>
    <n v="5553467.0168199996"/>
    <n v="5878639.8858999992"/>
    <n v="1842826.2323599998"/>
    <n v="-3640818.3417299963"/>
    <n v="41868.077069999999"/>
    <n v="35608.29017"/>
    <n v="0.75390880945529237"/>
    <n v="0.60572327717176533"/>
    <n v="6259.7868999999992"/>
    <n v="17.579577312234651"/>
    <n v="100"/>
    <n v="100"/>
    <n v="3.3797258192192077"/>
    <n v="3.6489903091402298"/>
    <n v="1.3959313652359112E-2"/>
    <n v="1.4516295042960625E-2"/>
    <n v="1.2441538560087071E-2"/>
    <n v="1.2882021630674294E-2"/>
    <m/>
    <m/>
    <m/>
    <n v="0"/>
    <m/>
    <n v="0"/>
    <m/>
    <n v="0"/>
    <m/>
    <n v="-51.653633645318934"/>
    <n v="23.141349825550989"/>
    <n v="56.280344027538035"/>
    <n v="0.52575972763270629"/>
    <n v="-50.627040301476889"/>
    <n v="-25.730093477470906"/>
    <n v="34.990240764821898"/>
    <n v="52.634517490387445"/>
    <s v="Resto"/>
    <n v="2025"/>
    <n v="1"/>
    <d v="2026-05-08T00:00:00"/>
    <n v="1.0458677359317625"/>
    <s v="51 Maritimo y Transportes"/>
    <n v="17.579577312234651"/>
    <n v="12.422989325206713"/>
    <n v="-51.653633645318934"/>
    <n v="-53.773919307674845"/>
    <n v="3.6178465545401938E-4"/>
    <n v="5.6837849297429637E-5"/>
    <m/>
    <m/>
    <m/>
    <m/>
    <n v="2.955497815797743E-4"/>
    <n v="3.6690068850770323E-5"/>
    <x v="40"/>
    <x v="21"/>
  </r>
  <r>
    <n v="2026"/>
    <n v="3"/>
    <n v="9"/>
    <x v="16"/>
    <s v="MyT Carga"/>
    <n v="9"/>
    <s v="19581e27de7ced00ff1ce50b2047e7a567c76b1cbaebabe5ef03f7c3017bb5b7"/>
    <s v="776dae374cac039d62ec9a353119108ad2c4887d941bedca3f0ebe3c3de89ab1"/>
    <x v="21"/>
    <n v="25899.797569999999"/>
    <n v="29085.500820000001"/>
    <n v="97825.387189999994"/>
    <n v="86468.257580000005"/>
    <n v="10115.730050000004"/>
    <n v="17892.373869999999"/>
    <n v="54739.196729999996"/>
    <n v="40242.815770000001"/>
    <n v="35255452.915749952"/>
    <n v="34225193.414999902"/>
    <n v="145.54400000000001"/>
    <n v="139.161"/>
    <n v="0"/>
    <n v="0"/>
    <n v="10104.884830000001"/>
    <n v="18110.986710000001"/>
    <n v="19451.802039999999"/>
    <n v="21535.068960000001"/>
    <n v="0"/>
    <n v="0"/>
    <n v="0"/>
    <n v="0"/>
    <n v="0"/>
    <n v="0"/>
    <s v="MyT Carga"/>
    <s v="Daños Sin Autos"/>
    <s v="Maritimo y Transportes"/>
    <x v="41"/>
    <x v="1"/>
    <n v="1238800.9948"/>
    <n v="975839.53787999996"/>
    <n v="299929338.30901009"/>
    <n v="286204877.29896003"/>
    <n v="288421232.45699012"/>
    <n v="276418493.85822004"/>
    <n v="4253228.7956100004"/>
    <n v="4504728.8811800005"/>
    <n v="1360448.89381"/>
    <n v="1468645.7502600003"/>
    <n v="41868.077069999999"/>
    <n v="35608.29017"/>
    <n v="0.60894437648716793"/>
    <n v="0.64566595653546055"/>
    <n v="-3185.7032500000023"/>
    <n v="-10.952891166341628"/>
    <n v="61.860489858890958"/>
    <n v="81.681823758290278"/>
    <n v="2.0907149476564175"/>
    <n v="2.980561833269014"/>
    <n v="8.6352998062883893E-3"/>
    <n v="8.9798512229373479E-3"/>
    <n v="1.0162475599470047E-2"/>
    <n v="1.0522270204872208E-2"/>
    <m/>
    <m/>
    <m/>
    <n v="0"/>
    <m/>
    <n v="0"/>
    <m/>
    <n v="0"/>
    <m/>
    <n v="-43.463454746153232"/>
    <n v="39.05717804419119"/>
    <n v="61.516471663079308"/>
    <n v="0.74355825463391234"/>
    <n v="-44.205774142495628"/>
    <n v="-9.6738344505398857"/>
    <n v="51.948322367360475"/>
    <n v="84.099970813374171"/>
    <s v="Resto"/>
    <n v="2025"/>
    <n v="1"/>
    <d v="2026-05-08T00:00:00"/>
    <n v="1.0458677359317625"/>
    <s v="52 MyT Carga"/>
    <n v="-10.952891166341628"/>
    <n v="-14.858154837020198"/>
    <n v="-43.463454746153232"/>
    <n v="-45.942930151221837"/>
    <n v="2.7747590542595948E-4"/>
    <n v="3.708132536553457E-5"/>
    <m/>
    <m/>
    <m/>
    <m/>
    <n v="2.4476068789071396E-4"/>
    <n v="4.1688452742885118E-5"/>
    <x v="41"/>
    <x v="21"/>
  </r>
  <r>
    <n v="2026"/>
    <n v="3"/>
    <n v="12"/>
    <x v="42"/>
    <s v="MyT Cascos"/>
    <n v="12"/>
    <s v="6b51d431df5d7f141cbececcf79edf3dd861c3b4069f0b11661a3eefacbba918"/>
    <s v="776dae374cac039d62ec9a353119108ad2c4887d941bedca3f0ebe3c3de89ab1"/>
    <x v="21"/>
    <n v="135.60595999999998"/>
    <n v="162.36935999999997"/>
    <n v="1096.9239700000003"/>
    <n v="1449.6478999999999"/>
    <n v="-7.2678900000000004"/>
    <n v="-7.7771300000000005"/>
    <n v="-28.431980000000003"/>
    <n v="-20.128729999999955"/>
    <n v="35255452.915749952"/>
    <n v="34225193.414999902"/>
    <n v="145.54400000000001"/>
    <n v="139.161"/>
    <n v="0"/>
    <n v="0"/>
    <n v="-7.2678900000000004"/>
    <n v="-7.7771300000000005"/>
    <n v="235.98076"/>
    <n v="286.50094999999999"/>
    <n v="0"/>
    <n v="0"/>
    <n v="0"/>
    <n v="0"/>
    <n v="0"/>
    <n v="0"/>
    <s v="MyT Cascos"/>
    <s v="Daños Sin Autos"/>
    <s v="Maritimo y Transportes"/>
    <x v="42"/>
    <x v="1"/>
    <n v="1766415.15328"/>
    <n v="2698569.0604299996"/>
    <n v="299929338.30901009"/>
    <n v="286204877.29896003"/>
    <n v="288421232.45699012"/>
    <n v="276418493.85822004"/>
    <n v="1300238.2212100001"/>
    <n v="1373911.0047200001"/>
    <n v="482377.33854999993"/>
    <n v="-5109464.0919899987"/>
    <n v="362869.63895999995"/>
    <n v="298160.14327"/>
    <n v="1.0429316550455288E-2"/>
    <n v="1.1818040574839888E-2"/>
    <n v="-26.76339999999999"/>
    <n v="-16.483035961957349"/>
    <n v="3.7370434293883752E-2"/>
    <n v="5.4457097524589597E-2"/>
    <n v="7.6769019869534971E-3"/>
    <n v="6.016868805800637E-3"/>
    <n v="4.5212636004380597E-5"/>
    <n v="4.7016635649465157E-5"/>
    <n v="5.673186338833575E-5"/>
    <n v="5.8740411227073E-5"/>
    <m/>
    <m/>
    <m/>
    <n v="0"/>
    <m/>
    <n v="0"/>
    <m/>
    <n v="0"/>
    <m/>
    <n v="-6.5479167764972424"/>
    <n v="-5.3595653170406381"/>
    <n v="-4.7897768396697513"/>
    <n v="-1.5066814750972512E-3"/>
    <n v="-6.5479167764972424"/>
    <n v="-17.63351570038424"/>
    <n v="-3.079865494119097"/>
    <n v="-2.7145215399809319"/>
    <s v="Resto"/>
    <n v="2025"/>
    <n v="1"/>
    <d v="2026-05-08T00:00:00"/>
    <n v="1.0458677359317625"/>
    <s v="53 MyT Cascos"/>
    <n v="-16.483035961957349"/>
    <n v="-20.1457687537923"/>
    <n v="-6.5479167764972441"/>
    <n v="-10.646365680028939"/>
    <n v="3.1113597451756538E-6"/>
    <n v="1.0877064370960059E-8"/>
    <m/>
    <m/>
    <m/>
    <m/>
    <n v="4.1034343368727434E-6"/>
    <n v="1.3966608302856191E-8"/>
    <x v="42"/>
    <x v="21"/>
  </r>
  <r>
    <n v="2026"/>
    <n v="3"/>
    <n v="9"/>
    <x v="16"/>
    <s v="Incendio"/>
    <n v="9"/>
    <s v="19581e27de7ced00ff1ce50b2047e7a567c76b1cbaebabe5ef03f7c3017bb5b7"/>
    <s v="776dae374cac039d62ec9a353119108ad2c4887d941bedca3f0ebe3c3de89ab1"/>
    <x v="21"/>
    <n v="92872.073629999999"/>
    <n v="35329.589390000001"/>
    <n v="365350.16688999999"/>
    <n v="162370.49467000001"/>
    <n v="7049.0917399999998"/>
    <n v="3478.8641400000001"/>
    <n v="87191.212050000002"/>
    <n v="45378.772440000008"/>
    <n v="35255452.915749952"/>
    <n v="34225193.414999902"/>
    <n v="145.54400000000001"/>
    <n v="139.161"/>
    <n v="0"/>
    <n v="0"/>
    <n v="-4875.5672300000006"/>
    <n v="-420.69405"/>
    <n v="2917.0754900000002"/>
    <n v="17964.85212"/>
    <n v="0"/>
    <n v="0"/>
    <n v="0"/>
    <n v="0"/>
    <n v="0"/>
    <n v="0"/>
    <s v="Incendio"/>
    <s v="Daños Sin Autos"/>
    <s v="Incendio"/>
    <x v="43"/>
    <x v="1"/>
    <n v="1238800.9948"/>
    <n v="975839.53787999996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88544954377866447"/>
    <n v="0.30027956264532157"/>
    <n v="57542.484239999998"/>
    <n v="162.8733456389599"/>
    <m/>
    <m/>
    <n v="7.4969324386919682"/>
    <n v="3.6204302058464575"/>
    <n v="3.0964651258729516E-2"/>
    <n v="3.2200151437827743E-2"/>
    <n v="1.2344160492099474E-2"/>
    <n v="1.2781195967344058E-2"/>
    <m/>
    <m/>
    <m/>
    <n v="0"/>
    <m/>
    <n v="0"/>
    <m/>
    <n v="0"/>
    <m/>
    <n v="102.62624397858779"/>
    <n v="7.5901091302035564"/>
    <n v="9.8468852881281688"/>
    <n v="0.27743739101212156"/>
    <n v="1058.9342017078684"/>
    <n v="-83.762318384171579"/>
    <n v="-167.13887750638912"/>
    <n v="-2.3417618313242206"/>
    <s v="Resto"/>
    <n v="2025"/>
    <n v="1"/>
    <d v="2026-05-08T00:00:00"/>
    <n v="1.0458677359317625"/>
    <s v="54 Incendio"/>
    <n v="162.8733456389599"/>
    <n v="151.34473185059701"/>
    <n v="102.62624397858777"/>
    <n v="93.739836326500949"/>
    <n v="1.0362940670853903E-3"/>
    <n v="7.8402089457784495E-5"/>
    <m/>
    <m/>
    <m/>
    <m/>
    <n v="4.5961275363754942E-4"/>
    <n v="9.0167815742465604E-6"/>
    <x v="43"/>
    <x v="21"/>
  </r>
  <r>
    <n v="2026"/>
    <n v="3"/>
    <n v="81"/>
    <x v="55"/>
    <s v="Riesgos Catastroficos"/>
    <n v="53"/>
    <s v="2858dcd1057d3eae7f7d5f782167e24b61153c01551450a628cee722509f6529"/>
    <s v="776dae374cac039d62ec9a353119108ad2c4887d941bedca3f0ebe3c3de89ab1"/>
    <x v="21"/>
    <n v="81330.441930000001"/>
    <n v="77860.510670000003"/>
    <n v="310031.60837000003"/>
    <n v="272807.31649999996"/>
    <n v="24737.476189999998"/>
    <n v="-991.09411999999884"/>
    <n v="98413.962679999982"/>
    <n v="15150.206019999996"/>
    <n v="35255452.915749952"/>
    <n v="34225193.414999902"/>
    <n v="145.54400000000001"/>
    <n v="139.161"/>
    <n v="0"/>
    <n v="0"/>
    <n v="2937.5758500000002"/>
    <n v="2229.0343900000003"/>
    <n v="8324.0316999999995"/>
    <n v="5870.8601900000003"/>
    <n v="0"/>
    <n v="0"/>
    <n v="0"/>
    <n v="0"/>
    <n v="0"/>
    <n v="0"/>
    <s v="Riesgos Catastroficos"/>
    <s v="Daños Sin Autos"/>
    <s v="Riesgos Catastroficos"/>
    <x v="44"/>
    <x v="1"/>
    <n v="478919.76442000002"/>
    <n v="477689.46314999997"/>
    <n v="299929338.30901009"/>
    <n v="286204877.29896003"/>
    <n v="288421232.45699012"/>
    <n v="276418493.85822004"/>
    <n v="11411827.944420002"/>
    <n v="12882845.518050004"/>
    <n v="1673092.91444"/>
    <n v="528711.06807000004"/>
    <n v="81330.441930000001"/>
    <n v="77860.510670000003"/>
    <n v="0.71268549023093042"/>
    <n v="0.60437354900290119"/>
    <n v="3469.9312599999976"/>
    <n v="4.4565996679713171"/>
    <n v="100"/>
    <n v="100"/>
    <n v="16.98206003849015"/>
    <n v="16.299398809546467"/>
    <n v="2.7116534310560568E-2"/>
    <n v="2.8198493306878212E-2"/>
    <n v="2.7204466745921148E-2"/>
    <n v="2.8167619895192699E-2"/>
    <m/>
    <m/>
    <m/>
    <n v="0"/>
    <m/>
    <n v="0"/>
    <m/>
    <n v="0"/>
    <m/>
    <n v="-2595.9764860677433"/>
    <n v="30.416011032242029"/>
    <n v="-1.2729098633845355"/>
    <n v="1.478547663222868"/>
    <n v="31.786923664286746"/>
    <n v="41.785554937563575"/>
    <n v="35.29030109291871"/>
    <n v="37.967764822551494"/>
    <s v="Resto"/>
    <n v="2025"/>
    <n v="1"/>
    <d v="2026-05-08T00:00:00"/>
    <n v="1.0458677359317625"/>
    <s v="55 Riesgos Catastroficos"/>
    <n v="4.4565996679713171"/>
    <n v="-0.1244649975639255"/>
    <n v="-2595.9764860677433"/>
    <n v="-2486.512558248181"/>
    <n v="8.7938625866155616E-4"/>
    <n v="5.0792060798570155E-5"/>
    <m/>
    <m/>
    <m/>
    <m/>
    <n v="7.7221986792531483E-4"/>
    <n v="3.6526738673436222E-5"/>
    <x v="44"/>
    <x v="21"/>
  </r>
  <r>
    <n v="2026"/>
    <n v="3"/>
    <n v="80"/>
    <x v="51"/>
    <s v="Terremoto y Erupcion Volcanica"/>
    <n v="52"/>
    <s v="41cfc0d1f2d127b04555b7246d84019b4d27710a3f3aff6e7764375b1e06e05d"/>
    <s v="776dae374cac039d62ec9a353119108ad2c4887d941bedca3f0ebe3c3de89ab1"/>
    <x v="21"/>
    <n v="31910.902600000001"/>
    <n v="33543.980879999996"/>
    <n v="114239.21405000001"/>
    <n v="123360.36949"/>
    <n v="774.98579000000018"/>
    <n v="-31.770809999999997"/>
    <n v="783.75666999999976"/>
    <n v="-1979.6133599999996"/>
    <n v="35255452.915749952"/>
    <n v="34225193.414999902"/>
    <n v="145.54400000000001"/>
    <n v="139.161"/>
    <n v="0"/>
    <n v="0"/>
    <n v="274.98578999999995"/>
    <n v="-0.90081"/>
    <n v="-0.16897999999999999"/>
    <n v="0"/>
    <n v="0"/>
    <n v="0"/>
    <n v="0"/>
    <n v="0"/>
    <n v="0"/>
    <n v="0"/>
    <s v="Terremoto y Erupcion Volcanica"/>
    <s v="Daños Sin Autos"/>
    <s v="Riesgos Catastroficos"/>
    <x v="45"/>
    <x v="1"/>
    <n v="452100.89414999995"/>
    <n v="377875.53304000001"/>
    <n v="299929338.30901009"/>
    <n v="286204877.29896003"/>
    <n v="288421232.45699012"/>
    <n v="276418493.85822004"/>
    <n v="4600656.5407699998"/>
    <n v="5084886.6188700013"/>
    <n v="666557.00630999985"/>
    <n v="163361.38342999999"/>
    <n v="80717.606040000013"/>
    <n v="84386.33567"/>
    <n v="0.6936162766599212"/>
    <n v="0.6596800163747677"/>
    <n v="-1633.0782799999943"/>
    <n v="-4.8684689090485627"/>
    <n v="39.534005238195981"/>
    <n v="39.750488765357233"/>
    <n v="7.0583586568648684"/>
    <n v="8.8769920111364282"/>
    <n v="1.0639473543972867E-2"/>
    <n v="1.1063992178439432E-2"/>
    <n v="1.172026877968298E-2"/>
    <n v="1.2135215850356705E-2"/>
    <m/>
    <m/>
    <m/>
    <n v="0"/>
    <m/>
    <n v="0"/>
    <m/>
    <n v="0"/>
    <m/>
    <n v="-2539.3013272245821"/>
    <n v="2.4285925086932521"/>
    <n v="-9.4713892527117372E-2"/>
    <n v="0.11626699331993411"/>
    <n v="-30626.502814133943"/>
    <m/>
    <n v="-162732.74351994318"/>
    <m/>
    <s v="Resto"/>
    <n v="2025"/>
    <n v="1"/>
    <d v="2026-05-08T00:00:00"/>
    <n v="1.0458677359317625"/>
    <s v="56 Terremoto y Erupcion Volcanica"/>
    <n v="-4.8684689090485627"/>
    <n v="-9.0405719359925953"/>
    <n v="-2539.3013272245821"/>
    <n v="-2432.3229538689338"/>
    <n v="3.2403275125410458E-4"/>
    <n v="4.8110353924757237E-5"/>
    <m/>
    <m/>
    <m/>
    <m/>
    <n v="3.4918905202744384E-4"/>
    <n v="4.3517772400421377E-5"/>
    <x v="45"/>
    <x v="21"/>
  </r>
  <r>
    <n v="2026"/>
    <n v="3"/>
    <n v="80"/>
    <x v="51"/>
    <s v="Huracan y Otros Riesgos Hidrometeorologicos"/>
    <n v="52"/>
    <s v="41cfc0d1f2d127b04555b7246d84019b4d27710a3f3aff6e7764375b1e06e05d"/>
    <s v="776dae374cac039d62ec9a353119108ad2c4887d941bedca3f0ebe3c3de89ab1"/>
    <x v="21"/>
    <n v="48806.703439999997"/>
    <n v="50842.354789999998"/>
    <n v="151084.33724999998"/>
    <n v="162404.87358000001"/>
    <n v="-68316.612570000012"/>
    <n v="-138.47392000000005"/>
    <n v="-57325.193340000005"/>
    <n v="-7860.4918399999988"/>
    <n v="35255452.915749952"/>
    <n v="34225193.414999902"/>
    <n v="145.54400000000001"/>
    <n v="139.161"/>
    <n v="0"/>
    <n v="0"/>
    <n v="-24646.696489999998"/>
    <n v="-14.824260000000001"/>
    <n v="-0.13056999999999999"/>
    <n v="-1.6000000000000001E-4"/>
    <n v="0"/>
    <n v="0"/>
    <n v="0"/>
    <n v="0"/>
    <n v="0"/>
    <n v="0"/>
    <s v="Huracan y Otros Riesgos Hidrometeorologicos"/>
    <s v="Daños Sin Autos"/>
    <s v="Riesgos Catastroficos"/>
    <x v="46"/>
    <x v="1"/>
    <n v="452100.89414999995"/>
    <n v="377875.53304000001"/>
    <n v="299929338.30901009"/>
    <n v="286204877.29896003"/>
    <n v="288421232.45699012"/>
    <n v="276418493.85822004"/>
    <n v="6811171.4036499998"/>
    <n v="7797958.8991800006"/>
    <n v="1006535.90813"/>
    <n v="364394.42252000014"/>
    <n v="80717.606040000013"/>
    <n v="84386.33567"/>
    <n v="0.71656842189942904"/>
    <n v="0.65199567537277425"/>
    <n v="-2035.6513500000001"/>
    <n v="-4.00384946450274"/>
    <n v="60.465994761803998"/>
    <n v="60.24951123464276"/>
    <n v="10.795533490762507"/>
    <n v="13.454788771576295"/>
    <n v="1.6272734009673842E-2"/>
    <n v="1.6922021664018145E-2"/>
    <n v="1.7764321583133531E-2"/>
    <n v="1.8393253678633363E-2"/>
    <m/>
    <m/>
    <m/>
    <n v="0"/>
    <m/>
    <n v="0"/>
    <m/>
    <n v="0"/>
    <m/>
    <n v="49235.364067110968"/>
    <n v="-139.97383095947939"/>
    <n v="-0.27235937550877559"/>
    <n v="-6.7873000871794558"/>
    <n v="166159.20275278494"/>
    <n v="81506.249999999985"/>
    <n v="18876232.28153481"/>
    <n v="9265162.5"/>
    <s v="Resto"/>
    <n v="2025"/>
    <n v="1"/>
    <d v="2026-05-08T00:00:00"/>
    <n v="1.0458677359317625"/>
    <s v="57 Huracan y Otros Riesgos Hidrometeorologicos"/>
    <n v="-4.00384946450274"/>
    <n v="-8.2138713744961365"/>
    <n v="49235.364067110968"/>
    <n v="47071.704769301577"/>
    <n v="4.285417566781701E-4"/>
    <n v="5.1347030326343807E-5"/>
    <m/>
    <m/>
    <m/>
    <m/>
    <n v="4.5971006802662161E-4"/>
    <n v="4.2509836070480008E-5"/>
    <x v="46"/>
    <x v="21"/>
  </r>
  <r>
    <n v="2026"/>
    <n v="3"/>
    <n v="103"/>
    <x v="59"/>
    <s v="Diversos"/>
    <n v="205"/>
    <s v="f8809aff4d69bece79dabe35be0c708b890d7eafb841f121330667b77d2e2590"/>
    <s v="776dae374cac039d62ec9a353119108ad2c4887d941bedca3f0ebe3c3de89ab1"/>
    <x v="21"/>
    <n v="96423.926790000012"/>
    <n v="308729.89955000003"/>
    <n v="489667.21074999997"/>
    <n v="566678.90746000002"/>
    <n v="-84599.636449999991"/>
    <n v="-13607.42966"/>
    <n v="142447.34891"/>
    <n v="-78721.561820000003"/>
    <n v="35255452.915749952"/>
    <n v="34225193.414999902"/>
    <n v="145.54400000000001"/>
    <n v="139.161"/>
    <n v="3399.8096399999999"/>
    <n v="2471.9955599999998"/>
    <n v="2645.28827"/>
    <n v="-16706.25273"/>
    <n v="8143.6565199999995"/>
    <n v="13713.496939999999"/>
    <n v="0"/>
    <n v="0"/>
    <n v="0"/>
    <n v="0"/>
    <n v="0"/>
    <n v="0"/>
    <s v="Diversos"/>
    <s v="Daños Sin Autos"/>
    <s v="Diversos"/>
    <x v="52"/>
    <x v="1"/>
    <n v="483327.49163999996"/>
    <n v="1404442.7234499999"/>
    <n v="299929338.30901009"/>
    <n v="286204877.29896003"/>
    <n v="288421232.45699012"/>
    <n v="276418493.85822004"/>
    <n v="9670459.9122499991"/>
    <n v="9643676.3713200018"/>
    <n v="1771524.9683199998"/>
    <n v="2144854.7040200005"/>
    <n v="96423.926790000012"/>
    <n v="308729.89955000003"/>
    <n v="0.99709763201495261"/>
    <n v="3.2013714237461688"/>
    <n v="-212305.97276000003"/>
    <n v="-68.767545051339042"/>
    <n v="100"/>
    <n v="100"/>
    <n v="19.950019077710582"/>
    <n v="21.982377379663305"/>
    <n v="3.2148881244373873E-2"/>
    <n v="3.3431632605057576E-2"/>
    <n v="0.1078702440236583"/>
    <n v="0.1116893067612014"/>
    <m/>
    <m/>
    <m/>
    <n v="0"/>
    <m/>
    <n v="0"/>
    <m/>
    <n v="0"/>
    <m/>
    <n v="521.71650755385929"/>
    <n v="-87.737182322234247"/>
    <n v="-4.4075516105935897"/>
    <n v="-4.7755260559623292"/>
    <n v="-115.83412098902205"/>
    <n v="-40.615755735896201"/>
    <n v="32.482807489528057"/>
    <n v="-121.82343280560795"/>
    <s v="Resto"/>
    <n v="2025"/>
    <n v="1"/>
    <d v="2026-05-08T00:00:00"/>
    <n v="1.0458677359317625"/>
    <s v="63 Diversos"/>
    <n v="-68.767545051339042"/>
    <n v="-70.137280388675535"/>
    <n v="521.7165075538594"/>
    <n v="494.45041298646879"/>
    <n v="1.3889119845379918E-3"/>
    <n v="9.9420368776982591E-5"/>
    <m/>
    <m/>
    <m/>
    <m/>
    <n v="1.6040651573757299E-3"/>
    <n v="1.0248778992778573E-3"/>
    <x v="52"/>
    <x v="21"/>
  </r>
  <r>
    <n v="2026"/>
    <n v="3"/>
    <n v="9"/>
    <x v="16"/>
    <s v="Miscelaneos"/>
    <n v="9"/>
    <s v="19581e27de7ced00ff1ce50b2047e7a567c76b1cbaebabe5ef03f7c3017bb5b7"/>
    <s v="776dae374cac039d62ec9a353119108ad2c4887d941bedca3f0ebe3c3de89ab1"/>
    <x v="21"/>
    <n v="28021.080730000001"/>
    <n v="24418.457280000002"/>
    <n v="291225.08219999995"/>
    <n v="294930.24307000008"/>
    <n v="23169.246190000002"/>
    <n v="17779.466130000001"/>
    <n v="55025.201010000019"/>
    <n v="39873.510190000023"/>
    <n v="35255452.915749952"/>
    <n v="34225193.414999902"/>
    <n v="145.54400000000001"/>
    <n v="139.161"/>
    <n v="0"/>
    <n v="0"/>
    <n v="23319.233539999997"/>
    <n v="10503.715829999999"/>
    <n v="30560.341760000003"/>
    <n v="26094.568429999999"/>
    <n v="0"/>
    <n v="0"/>
    <n v="0"/>
    <n v="0"/>
    <n v="0"/>
    <n v="0"/>
    <s v="Miscelaneos"/>
    <s v="Daños Sin Autos"/>
    <s v="Diversos"/>
    <x v="53"/>
    <x v="1"/>
    <n v="1238800.9948"/>
    <n v="975839.53787999996"/>
    <n v="299929338.30901009"/>
    <n v="286204877.29896003"/>
    <n v="288421232.45699012"/>
    <n v="276418493.85822004"/>
    <n v="4681296.8725100001"/>
    <n v="4825169.1077200007"/>
    <n v="696171.22916999983"/>
    <n v="802925.30443000002"/>
    <n v="49984.434249999998"/>
    <n v="33342.10916"/>
    <n v="0.59857517036674845"/>
    <n v="0.50606427950746513"/>
    <n v="3602.6234499999991"/>
    <n v="14.753689836706997"/>
    <n v="56.059613658626141"/>
    <n v="73.236090622888483"/>
    <n v="2.2619517458915106"/>
    <n v="2.5023025130800516"/>
    <n v="9.3425607804764159E-3"/>
    <n v="9.7153321519692741E-3"/>
    <n v="8.5318103277790391E-3"/>
    <n v="8.83387248775209E-3"/>
    <m/>
    <m/>
    <m/>
    <n v="0"/>
    <m/>
    <n v="0"/>
    <m/>
    <n v="0"/>
    <m/>
    <n v="30.314633862406094"/>
    <n v="82.685055630971732"/>
    <n v="72.811586441057912"/>
    <n v="3.3280959079023136"/>
    <n v="122.00937189672621"/>
    <n v="17.113804131230093"/>
    <n v="76.305539130201126"/>
    <n v="40.252498745770595"/>
    <s v="Resto"/>
    <n v="2025"/>
    <n v="1"/>
    <d v="2026-05-08T00:00:00"/>
    <n v="1.0458677359317625"/>
    <s v="64 Miscelaneos"/>
    <n v="14.753689836706997"/>
    <n v="9.72103440448236"/>
    <n v="30.314633862406087"/>
    <n v="24.599535280920495"/>
    <n v="8.2604266323266728E-4"/>
    <n v="3.5829223457958197E-5"/>
    <m/>
    <m/>
    <m/>
    <m/>
    <n v="8.3484195465372175E-4"/>
    <n v="2.5610105499340984E-5"/>
    <x v="53"/>
    <x v="21"/>
  </r>
  <r>
    <n v="2026"/>
    <n v="3"/>
    <n v="103"/>
    <x v="59"/>
    <s v="Tecnicos"/>
    <n v="205"/>
    <s v="f8809aff4d69bece79dabe35be0c708b890d7eafb841f121330667b77d2e2590"/>
    <s v="776dae374cac039d62ec9a353119108ad2c4887d941bedca3f0ebe3c3de89ab1"/>
    <x v="21"/>
    <n v="24283.292010000001"/>
    <n v="156988.81326"/>
    <n v="280020.82614999998"/>
    <n v="309778.62771000003"/>
    <n v="-93368.800029999984"/>
    <n v="-9772.1945599999999"/>
    <n v="40507.244890000009"/>
    <n v="-44254.57602"/>
    <n v="35255452.915749952"/>
    <n v="34225193.414999902"/>
    <n v="145.54400000000001"/>
    <n v="139.161"/>
    <n v="0"/>
    <n v="0"/>
    <n v="-6.9085799999999997"/>
    <n v="-7804.0411799999993"/>
    <n v="1802.0007000000001"/>
    <n v="3998.3274300000003"/>
    <n v="0"/>
    <n v="0"/>
    <n v="0"/>
    <n v="0"/>
    <n v="0"/>
    <n v="0"/>
    <s v="Tecnicos"/>
    <s v="Daños Sin Autos"/>
    <s v="Diversos"/>
    <x v="54"/>
    <x v="1"/>
    <n v="483327.49163999996"/>
    <n v="1404442.7234499999"/>
    <n v="299929338.30901009"/>
    <n v="286204877.29896003"/>
    <n v="288421232.45699012"/>
    <n v="276418493.85822004"/>
    <n v="4989163.0397400009"/>
    <n v="4818507.2636000002"/>
    <n v="1075353.7391499998"/>
    <n v="1341929.3995900003"/>
    <n v="96423.926790000012"/>
    <n v="308729.89955000003"/>
    <n v="0.48672075489570432"/>
    <n v="3.2580383233190484"/>
    <n v="-132705.52124999999"/>
    <n v="-84.531832870293272"/>
    <n v="25.183886218289121"/>
    <n v="50.84988965721314"/>
    <n v="5.0241901050576052"/>
    <n v="11.178014641590972"/>
    <n v="8.0963376730360075E-3"/>
    <n v="8.4193843161741461E-3"/>
    <n v="5.4851900058996809E-2"/>
    <n v="5.6793889246977217E-2"/>
    <m/>
    <m/>
    <m/>
    <n v="0"/>
    <m/>
    <n v="0"/>
    <m/>
    <n v="0"/>
    <m/>
    <n v="855.45375664317498"/>
    <n v="-384.49811496542628"/>
    <n v="-6.2247712796042318"/>
    <n v="-8.6826126725334305"/>
    <n v="-99.911474326689813"/>
    <n v="-54.931137293075572"/>
    <n v="-0.38338386882979564"/>
    <n v="-195.18264365857598"/>
    <s v="Resto"/>
    <n v="2025"/>
    <n v="1"/>
    <d v="2026-05-08T00:00:00"/>
    <n v="1.0458677359317625"/>
    <s v="65 Tecnicos"/>
    <n v="-84.531832870293272"/>
    <n v="-85.210207181765512"/>
    <n v="855.45375664317498"/>
    <n v="813.55123006253007"/>
    <n v="7.9426245585091898E-4"/>
    <n v="2.3689709324624428E-5"/>
    <m/>
    <m/>
    <m/>
    <m/>
    <n v="8.7687241693278246E-4"/>
    <n v="1.0614813716215597E-3"/>
    <x v="54"/>
    <x v="21"/>
  </r>
  <r>
    <n v="2026"/>
    <n v="3"/>
    <n v="905"/>
    <x v="4"/>
    <s v="Total General"/>
    <n v="51"/>
    <s v="031b4af5197ec30a926f48cf40e11a7dbc470048a21e4003b7a3c07c5dab1baa"/>
    <s v="776dae374cac039d62ec9a353119108ad2c4887d941bedca3f0ebe3c3de89ab1"/>
    <x v="22"/>
    <n v="3842795.5236900002"/>
    <n v="4303134.6594099998"/>
    <n v="10887576.745130001"/>
    <n v="14028487.488529999"/>
    <n v="2884680.7231999999"/>
    <n v="2727571.7949000006"/>
    <n v="11044395.011929996"/>
    <n v="10224575.841739999"/>
    <n v="35255452.915749952"/>
    <n v="34225193.414999902"/>
    <n v="145.54400000000001"/>
    <n v="139.161"/>
    <n v="0"/>
    <n v="0"/>
    <n v="2884680.7231999999"/>
    <n v="2727571.7949000001"/>
    <n v="-923280.42365000001"/>
    <n v="-520074.63007999997"/>
    <n v="0"/>
    <n v="0"/>
    <n v="0"/>
    <n v="0"/>
    <n v="3842795.5236900006"/>
    <n v="4303134.6594099998"/>
    <s v="Total General"/>
    <s v="Totales"/>
    <s v="Total General"/>
    <x v="0"/>
    <x v="1"/>
    <n v="3842795.5236900002"/>
    <n v="4303134.6594099998"/>
    <n v="299929338.30901009"/>
    <n v="286204877.29896003"/>
    <n v="288421232.45699012"/>
    <n v="276418493.85822004"/>
    <n v="299929338.30901009"/>
    <n v="286204877.29896003"/>
    <n v="142306587.69164005"/>
    <n v="131621014.33455998"/>
    <n v="3842795.5236900002"/>
    <n v="4303134.6594099998"/>
    <n v="1.2812336216775362"/>
    <n v="1.5035154886319739"/>
    <n v="-460339.13571999967"/>
    <n v="-10.697762727767312"/>
    <n v="100"/>
    <n v="100"/>
    <n v="100"/>
    <n v="100"/>
    <n v="1.2812336216775362"/>
    <n v="1.3323552815283959"/>
    <n v="1.5035154886319739"/>
    <n v="1.5567462941235597"/>
    <m/>
    <m/>
    <n v="1.2812336216775364"/>
    <n v="0"/>
    <m/>
    <n v="0"/>
    <m/>
    <n v="-460339.13571999921"/>
    <n v="-10.697762727767302"/>
    <n v="5.760029070316719"/>
    <n v="75.06724480697892"/>
    <n v="63.38569463392011"/>
    <n v="2.0270886752275517"/>
    <n v="5.760029070316719"/>
    <n v="77.528448851269147"/>
    <n v="-312.43819854817303"/>
    <n v="-524.45776762470302"/>
    <s v="Resto"/>
    <n v="2025"/>
    <n v="1"/>
    <d v="2026-05-08T00:00:00"/>
    <n v="1.0458677359317625"/>
    <s v="10 Total General"/>
    <n v="-10.697762727767312"/>
    <n v="-14.614215350401441"/>
    <n v="5.760029070316711"/>
    <n v="1.1218010048806137"/>
    <n v="3.0881965326464735E-2"/>
    <n v="1.641559593316936E-4"/>
    <n v="202426953.73692"/>
    <n v="187824002.29422"/>
    <n v="0.57417204147301748"/>
    <n v="0.53166252322578977"/>
    <n v="3.970962690652239E-2"/>
    <n v="2.2605588245562435E-4"/>
    <x v="0"/>
    <x v="22"/>
  </r>
  <r>
    <n v="2026"/>
    <n v="3"/>
    <n v="13"/>
    <x v="7"/>
    <s v="Total General Sin Pensiones"/>
    <n v="13"/>
    <s v="3fdba35f04dc8c462986c992bcf875546257113072a909c162f7e470e581e278"/>
    <s v="776dae374cac039d62ec9a353119108ad2c4887d941bedca3f0ebe3c3de89ab1"/>
    <x v="22"/>
    <n v="2081369.17392"/>
    <n v="380253.94800999999"/>
    <n v="3153465.0328200003"/>
    <n v="1413858.58011"/>
    <n v="347782.20312999992"/>
    <n v="190526.73733999996"/>
    <n v="957756.63039999979"/>
    <n v="860496.82490000012"/>
    <n v="35255452.915749952"/>
    <n v="34225193.414999902"/>
    <n v="145.54400000000001"/>
    <n v="139.161"/>
    <n v="2236.1587"/>
    <n v="4234.92976"/>
    <n v="143805.98903999999"/>
    <n v="121466.06001"/>
    <n v="374861.28648000001"/>
    <n v="258375.62688"/>
    <n v="1141427.6320699998"/>
    <n v="1531.65102"/>
    <n v="54974.37876"/>
    <n v="60852.512049999998"/>
    <n v="0"/>
    <n v="0"/>
    <s v="Total General Sin Pensiones"/>
    <s v="Totales"/>
    <s v="Total General Sin Pensiones"/>
    <x v="1"/>
    <x v="1"/>
    <n v="2081369.17392"/>
    <n v="380253.94800999999"/>
    <n v="299929338.30901009"/>
    <n v="286204877.29896003"/>
    <n v="288421232.45699012"/>
    <n v="276418493.85822004"/>
    <n v="288421232.45699012"/>
    <n v="276418493.85822004"/>
    <n v="133101313.88157998"/>
    <n v="123282522.02188997"/>
    <n v="2081369.17392"/>
    <n v="380253.94800999999"/>
    <n v="0.72164214686600003"/>
    <n v="0.13756458285495146"/>
    <n v="1701115.22591"/>
    <n v="447.36293595701568"/>
    <n v="100"/>
    <n v="100"/>
    <n v="100"/>
    <n v="100"/>
    <n v="0.69395317765667008"/>
    <n v="0.72164214686600003"/>
    <n v="0.13286075052201135"/>
    <n v="0.13756458285495146"/>
    <n v="0.39575020963139795"/>
    <n v="1.9060447905199861E-2"/>
    <m/>
    <n v="1139895.9810499998"/>
    <n v="74422.695912153649"/>
    <n v="-5878.1332899999979"/>
    <n v="-9.6596394988101348"/>
    <n v="0"/>
    <m/>
    <n v="82.537216553167255"/>
    <n v="16.709299219368923"/>
    <n v="50.105130620495089"/>
    <n v="0.26129133739387517"/>
    <n v="18.391910487720441"/>
    <n v="45.083842081629719"/>
    <n v="38.362454120124909"/>
    <n v="47.011423436783268"/>
    <s v="Resto"/>
    <n v="2025"/>
    <n v="1"/>
    <d v="2026-05-08T00:00:00"/>
    <n v="1.0458677359317625"/>
    <s v="11 Total General Sin Pensiones"/>
    <n v="447.36293595701568"/>
    <n v="423.35770303629323"/>
    <n v="82.537216553167255"/>
    <n v="74.531836370824692"/>
    <n v="8.9446164267293453E-3"/>
    <n v="5.2076738813336953E-5"/>
    <m/>
    <m/>
    <m/>
    <m/>
    <n v="4.0021275822256681E-3"/>
    <n v="1.8924014456056804E-6"/>
    <x v="1"/>
    <x v="22"/>
  </r>
  <r>
    <n v="2026"/>
    <n v="3"/>
    <n v="94"/>
    <x v="41"/>
    <s v="Vida Total"/>
    <n v="7"/>
    <s v="7902699be42c8a8e46fbbb4501726517e86b22c56a189f7625a6da49081b2451"/>
    <s v="776dae374cac039d62ec9a353119108ad2c4887d941bedca3f0ebe3c3de89ab1"/>
    <x v="22"/>
    <n v="656486.15161000006"/>
    <n v="762574.33009000006"/>
    <n v="2766797.4081199998"/>
    <n v="2630783.42136"/>
    <n v="311287.47823999997"/>
    <n v="212389.58547000002"/>
    <n v="1129171.3041100004"/>
    <n v="1222010.0620100002"/>
    <n v="35255452.915749952"/>
    <n v="34225193.414999902"/>
    <n v="145.54400000000001"/>
    <n v="139.161"/>
    <n v="3773.2998399999997"/>
    <n v="6071.4314999999997"/>
    <n v="289284.93135000003"/>
    <n v="191847.65682"/>
    <n v="397981.91760000004"/>
    <n v="319960.61749000003"/>
    <n v="656486.15160999994"/>
    <n v="762574.33009000006"/>
    <n v="0"/>
    <n v="0"/>
    <n v="0"/>
    <n v="0"/>
    <s v="Vida Total"/>
    <s v="Totales"/>
    <s v="Vida Total"/>
    <x v="2"/>
    <x v="1"/>
    <n v="1808477.90475"/>
    <n v="2139089.51168"/>
    <n v="299929338.30901009"/>
    <n v="286204877.29896003"/>
    <n v="288421232.45699012"/>
    <n v="276418493.85822004"/>
    <n v="121198789.86534001"/>
    <n v="116547964.87996998"/>
    <n v="53724409.366050005"/>
    <n v="55147073.013400003"/>
    <n v="656486.15161000006"/>
    <n v="762574.33009000006"/>
    <n v="0.54166064887231979"/>
    <n v="0.65430085448112074"/>
    <n v="-106088.17848"/>
    <n v="-13.911847579170322"/>
    <n v="100"/>
    <n v="100"/>
    <n v="36.300479529538478"/>
    <n v="35.649481984093725"/>
    <n v="0.21888027203715493"/>
    <n v="0.22761366977651221"/>
    <n v="0.26644351322267668"/>
    <n v="0.27587674017250741"/>
    <n v="0.54166064887231968"/>
    <m/>
    <m/>
    <n v="-106088.17848000012"/>
    <n v="-13.911847579170345"/>
    <n v="0"/>
    <m/>
    <n v="0"/>
    <m/>
    <n v="46.56437958158228"/>
    <n v="47.417219308675854"/>
    <n v="27.851656827332949"/>
    <n v="0.5794153568428273"/>
    <n v="50.788879126848045"/>
    <n v="24.384657312532674"/>
    <n v="72.687958562165591"/>
    <n v="59.959772026004408"/>
    <s v="Resto"/>
    <n v="2025"/>
    <n v="1"/>
    <d v="2026-05-08T00:00:00"/>
    <n v="1.0458677359317625"/>
    <s v="12 Vida Total"/>
    <n v="-13.911847579170322"/>
    <n v="-17.687342803309804"/>
    <n v="46.564379581582287"/>
    <n v="40.136629658059221"/>
    <n v="7.8478566556266435E-3"/>
    <n v="2.9339625853678254E-5"/>
    <m/>
    <m/>
    <m/>
    <m/>
    <n v="7.4468062376278951E-3"/>
    <n v="4.2810960817472478E-5"/>
    <x v="2"/>
    <x v="22"/>
  </r>
  <r>
    <n v="2026"/>
    <n v="3"/>
    <n v="39"/>
    <x v="6"/>
    <s v="Vida Individual"/>
    <n v="27"/>
    <s v="670671cd97404156226e507973f2ab8330d3022ca96e0c93bdbdb320c41adcaf"/>
    <s v="776dae374cac039d62ec9a353119108ad2c4887d941bedca3f0ebe3c3de89ab1"/>
    <x v="22"/>
    <n v="58091.009610000001"/>
    <n v="73395.160989999989"/>
    <n v="166540.20842000001"/>
    <n v="183569.7807"/>
    <n v="16104.361829999996"/>
    <n v="8161.8855500000018"/>
    <n v="41325.659239999986"/>
    <n v="32725.63468000001"/>
    <n v="35255452.915749952"/>
    <n v="34225193.414999902"/>
    <n v="145.54400000000001"/>
    <n v="139.161"/>
    <n v="52.546210000000002"/>
    <n v="67.200270000000003"/>
    <n v="14149.015019999999"/>
    <n v="7297.8467799999999"/>
    <n v="39729.638159999995"/>
    <n v="55074.972560000002"/>
    <n v="58091.009610000001"/>
    <n v="73395.160989999989"/>
    <n v="0"/>
    <n v="0"/>
    <n v="0"/>
    <n v="0"/>
    <s v="Vida Individual"/>
    <s v="Vida"/>
    <s v="Vida"/>
    <x v="3"/>
    <x v="1"/>
    <n v="9700359.9060499985"/>
    <n v="9815016.0217700005"/>
    <n v="299929338.30901009"/>
    <n v="286204877.29896003"/>
    <n v="288421232.45699012"/>
    <n v="276418493.85822004"/>
    <n v="85473069.007720008"/>
    <n v="77996017.203430012"/>
    <n v="38897096.515840001"/>
    <n v="40640024.39702002"/>
    <n v="472450.72615"/>
    <n v="492257.98501999996"/>
    <n v="6.7964108794026298E-2"/>
    <n v="9.4101165189717298E-2"/>
    <n v="-15304.151379999988"/>
    <n v="-20.851717161687489"/>
    <n v="12.295675801661588"/>
    <n v="14.909897497552633"/>
    <n v="0.59885416801668701"/>
    <n v="0.74778442365460551"/>
    <n v="1.9368231843378457E-2"/>
    <n v="2.0141030920344128E-2"/>
    <n v="2.5644273320099244E-2"/>
    <n v="2.6552189025255912E-2"/>
    <n v="6.7964108794026298E-2"/>
    <m/>
    <m/>
    <n v="-15304.151379999988"/>
    <n v="-20.851717161687489"/>
    <n v="0"/>
    <m/>
    <n v="0"/>
    <m/>
    <n v="97.31178207957096"/>
    <n v="27.72264062566358"/>
    <n v="11.120468216034093"/>
    <n v="4.1402478006145896E-2"/>
    <n v="93.879310521781051"/>
    <n v="-27.862627408996765"/>
    <n v="35.613249139140919"/>
    <n v="13.25074973400949"/>
    <s v="Resto"/>
    <n v="2025"/>
    <n v="1"/>
    <d v="2026-05-08T00:00:00"/>
    <n v="1.0458677359317625"/>
    <s v="13 Vida Individual"/>
    <n v="-20.851717161687489"/>
    <n v="-24.322856400384715"/>
    <n v="97.311782079570975"/>
    <n v="88.658446284114618"/>
    <n v="4.7238141804044212E-4"/>
    <n v="4.6191200841662424E-7"/>
    <m/>
    <m/>
    <m/>
    <m/>
    <n v="5.1962034459304186E-4"/>
    <n v="8.855029290062463E-7"/>
    <x v="3"/>
    <x v="22"/>
  </r>
  <r>
    <n v="2026"/>
    <n v="3"/>
    <n v="23"/>
    <x v="28"/>
    <s v="Vida Gpo y Col"/>
    <n v="17"/>
    <s v="4523540f1504cd17100c4835e85b7eefd49911580f8efff0599a8f283be6b9e3"/>
    <s v="776dae374cac039d62ec9a353119108ad2c4887d941bedca3f0ebe3c3de89ab1"/>
    <x v="22"/>
    <n v="397214.97299000004"/>
    <n v="1552113.0600899998"/>
    <n v="715004.00664000027"/>
    <n v="2059170.2204399996"/>
    <n v="138291.30859"/>
    <n v="384498.99650000007"/>
    <n v="1124484.7094300005"/>
    <n v="1363494.0305099995"/>
    <n v="35255452.915749952"/>
    <n v="34225193.414999902"/>
    <n v="145.54400000000001"/>
    <n v="139.161"/>
    <n v="-14776.901830000001"/>
    <n v="2940.3118199999999"/>
    <n v="22618.699969999998"/>
    <n v="75098.572659999991"/>
    <n v="144173.57954000001"/>
    <n v="100551.42989"/>
    <n v="397214.97299000004"/>
    <n v="1552113.0600899998"/>
    <n v="0"/>
    <n v="0"/>
    <n v="0"/>
    <n v="0"/>
    <s v="Vida Gpo y Col"/>
    <s v="Vida"/>
    <s v="Vida"/>
    <x v="4"/>
    <x v="1"/>
    <n v="6886205.7375499997"/>
    <n v="7196469.1106400006"/>
    <n v="299929338.30901009"/>
    <n v="286204877.29896003"/>
    <n v="288421232.45699012"/>
    <n v="276418493.85822004"/>
    <n v="35725720.857619993"/>
    <n v="38551947.676540002"/>
    <n v="14827312.85021"/>
    <n v="14507048.616379999"/>
    <n v="660025.91308000009"/>
    <n v="1803163.5194900001"/>
    <n v="1.1118459290801894"/>
    <n v="4.0260302102311334"/>
    <n v="-1154898.0870999997"/>
    <n v="-74.408116057797542"/>
    <n v="60.181723947231532"/>
    <n v="86.077221689189543"/>
    <n v="5.7682704834683411"/>
    <n v="21.567702664007772"/>
    <n v="0.13243618487923942"/>
    <n v="0.13772043396605116"/>
    <n v="0.54230838926924174"/>
    <n v="0.56150839924846208"/>
    <n v="1.1118459290801894"/>
    <m/>
    <m/>
    <n v="-1154898.0870999997"/>
    <n v="-74.408116057797542"/>
    <n v="0"/>
    <m/>
    <n v="0"/>
    <m/>
    <n v="-64.033375938862818"/>
    <n v="34.815230541040435"/>
    <n v="24.772615242197933"/>
    <n v="0.93267950833074498"/>
    <n v="-69.881318420786087"/>
    <n v="43.382923244076423"/>
    <n v="15.688519382099816"/>
    <n v="74.686727719491799"/>
    <s v="Resto"/>
    <n v="2025"/>
    <n v="1"/>
    <d v="2026-05-08T00:00:00"/>
    <n v="1.0458677359317625"/>
    <s v="14 Vida Gpo y Col"/>
    <n v="-74.408116057797542"/>
    <n v="-75.530477647441074"/>
    <n v="-64.033375938862818"/>
    <n v="-65.610733723328281"/>
    <n v="2.0280664337191958E-3"/>
    <n v="1.2362013700121895E-4"/>
    <m/>
    <m/>
    <m/>
    <m/>
    <n v="5.828773861583432E-3"/>
    <n v="1.6208919253693742E-3"/>
    <x v="4"/>
    <x v="22"/>
  </r>
  <r>
    <n v="2026"/>
    <n v="3"/>
    <n v="714"/>
    <x v="38"/>
    <s v="Accidentes y Enfermedades Total"/>
    <n v="250"/>
    <s v="1e472b39b105d349bcd069c4a711b44a2fffb8e274714bb07ecfff69a9a7f67b"/>
    <s v="776dae374cac039d62ec9a353119108ad2c4887d941bedca3f0ebe3c3de89ab1"/>
    <x v="22"/>
    <n v="214062.72141"/>
    <n v="179414.37324000002"/>
    <n v="693115.48754999996"/>
    <n v="603503.19325000001"/>
    <n v="50019.257150000005"/>
    <n v="50159.516779999998"/>
    <n v="242836.5949"/>
    <n v="219492.31339"/>
    <n v="35255452.915749952"/>
    <n v="34225193.414999902"/>
    <n v="145.54400000000001"/>
    <n v="139.161"/>
    <n v="80.498019999999997"/>
    <n v="398.31749999999994"/>
    <n v="50019.257149999998"/>
    <n v="50159.516779999998"/>
    <n v="197543.12831999999"/>
    <n v="158615.93271000002"/>
    <n v="0"/>
    <n v="0"/>
    <n v="0"/>
    <n v="0"/>
    <n v="0"/>
    <n v="0"/>
    <s v="Accidentes y Enfermedades Total"/>
    <s v="Totales"/>
    <s v="Accidentes y Enfermedades Total"/>
    <x v="18"/>
    <x v="1"/>
    <n v="214062.72141"/>
    <n v="179414.37324000002"/>
    <n v="299929338.30901009"/>
    <n v="286204877.29896003"/>
    <n v="288421232.45699012"/>
    <n v="276418493.85822004"/>
    <n v="62046993.437230021"/>
    <n v="55650266.202029996"/>
    <n v="35517726.305569991"/>
    <n v="30168381.219329994"/>
    <n v="214062.72141"/>
    <n v="179414.37324000002"/>
    <n v="0.34500095742198533"/>
    <n v="0.3223962533955595"/>
    <n v="34648.348169999983"/>
    <n v="19.311913278905134"/>
    <n v="100"/>
    <n v="100"/>
    <n v="100"/>
    <n v="100"/>
    <n v="7.137105113386949E-2"/>
    <n v="7.4218780492147501E-2"/>
    <n v="6.2687391959637975E-2"/>
    <n v="6.4906790691083363E-2"/>
    <m/>
    <m/>
    <m/>
    <n v="0"/>
    <m/>
    <n v="0"/>
    <m/>
    <n v="0"/>
    <m/>
    <n v="-0.27962715553097039"/>
    <n v="23.366636105777989"/>
    <n v="27.957356968776597"/>
    <n v="0.14082899541392052"/>
    <n v="-0.2796271555309815"/>
    <n v="24.541794096543356"/>
    <n v="25.320676844285789"/>
    <n v="31.623252420491337"/>
    <s v="Resto"/>
    <n v="2025"/>
    <n v="1"/>
    <d v="2026-05-08T00:00:00"/>
    <n v="1.0458677359317625"/>
    <s v="28 Accidentes y Enfermedades Total"/>
    <n v="19.311913278905134"/>
    <n v="14.07935169986888"/>
    <n v="-0.27962715553096923"/>
    <n v="-4.6529791306467221"/>
    <n v="1.9659809482701581E-3"/>
    <n v="1.1902566062208655E-5"/>
    <m/>
    <m/>
    <m/>
    <m/>
    <m/>
    <m/>
    <x v="18"/>
    <x v="22"/>
  </r>
  <r>
    <n v="2026"/>
    <n v="3"/>
    <n v="104"/>
    <x v="53"/>
    <s v="Accidentes Personales"/>
    <n v="225"/>
    <s v="0e6523810856a138a75dec70a9cf3778a5c70b83ac915f22c33f05db97cb3e68"/>
    <s v="776dae374cac039d62ec9a353119108ad2c4887d941bedca3f0ebe3c3de89ab1"/>
    <x v="22"/>
    <n v="11164.054619999999"/>
    <n v="7514.4276799999998"/>
    <n v="55303.075799999999"/>
    <n v="72061.360339999999"/>
    <n v="-1169.1704099999999"/>
    <n v="3103.7422399999996"/>
    <n v="6375.83662"/>
    <n v="13596.112679999998"/>
    <n v="35255452.915749952"/>
    <n v="34225193.414999902"/>
    <n v="145.54400000000001"/>
    <n v="139.161"/>
    <n v="0"/>
    <n v="0"/>
    <n v="-1169.1704099999999"/>
    <n v="3103.74224"/>
    <n v="10782.05939"/>
    <n v="8634.0825199999999"/>
    <n v="0"/>
    <n v="0"/>
    <n v="0"/>
    <n v="0"/>
    <n v="0"/>
    <n v="0"/>
    <s v="Accidentes Personales"/>
    <s v="Accidentes y Enfermedades"/>
    <s v="Accidentes Personales"/>
    <x v="19"/>
    <x v="1"/>
    <n v="1255163.6912400001"/>
    <n v="1317898.61516"/>
    <n v="299929338.30901009"/>
    <n v="286204877.29896003"/>
    <n v="288421232.45699012"/>
    <n v="276418493.85822004"/>
    <n v="1868441.4574600002"/>
    <n v="1845344.210459999"/>
    <n v="356127.37222000014"/>
    <n v="376409.51678000001"/>
    <n v="24057.462760000002"/>
    <n v="13353.96328"/>
    <n v="0.59750625717632366"/>
    <n v="0.40721008240120343"/>
    <n v="3649.6269399999992"/>
    <n v="48.56826222060333"/>
    <n v="46.405785728004169"/>
    <n v="56.271142300160648"/>
    <n v="0.8894500930767697"/>
    <n v="0.57018253100506577"/>
    <n v="3.7222282698126507E-3"/>
    <n v="3.8707464512567746E-3"/>
    <n v="2.6255414481112004E-3"/>
    <n v="2.7184967167407704E-3"/>
    <m/>
    <m/>
    <m/>
    <n v="0"/>
    <m/>
    <n v="0"/>
    <m/>
    <n v="0"/>
    <m/>
    <n v="-137.66970062565505"/>
    <n v="-10.472632478037806"/>
    <n v="41.303774181775069"/>
    <n v="-0.32830119255133716"/>
    <n v="-137.66970062565505"/>
    <n v="24.877882102984582"/>
    <n v="-10.84366508947601"/>
    <n v="35.947562845391943"/>
    <s v="Resto"/>
    <n v="2025"/>
    <n v="1"/>
    <d v="2026-05-08T00:00:00"/>
    <n v="1.0458677359317625"/>
    <s v="29 Accidentes Personales"/>
    <n v="48.56826222060333"/>
    <n v="42.05262971253628"/>
    <n v="-137.66970062565505"/>
    <n v="-136.01765245401239"/>
    <n v="1.5686389260735894E-4"/>
    <n v="3.5701372736485898E-5"/>
    <m/>
    <m/>
    <m/>
    <m/>
    <n v="2.0397991842082186E-4"/>
    <n v="1.6582005120919488E-5"/>
    <x v="19"/>
    <x v="22"/>
  </r>
  <r>
    <n v="2026"/>
    <n v="3"/>
    <n v="91"/>
    <x v="32"/>
    <s v="AP Individual"/>
    <n v="218"/>
    <s v="5966abd0cbfc86f98a186531b2b4ee5f6e910120ce13222f98207203dfc9a9a2"/>
    <s v="776dae374cac039d62ec9a353119108ad2c4887d941bedca3f0ebe3c3de89ab1"/>
    <x v="22"/>
    <n v="68.759720000000002"/>
    <n v="11.01901"/>
    <n v="290.52136000000002"/>
    <n v="29.944939999999999"/>
    <n v="0.81441999999999992"/>
    <n v="49.963850000000001"/>
    <n v="196.35078999999999"/>
    <n v="155.00538"/>
    <n v="35255452.915749952"/>
    <n v="34225193.414999902"/>
    <n v="145.54400000000001"/>
    <n v="139.161"/>
    <n v="0"/>
    <n v="0"/>
    <n v="0.81441999999999992"/>
    <n v="49.963850000000001"/>
    <n v="41.821570000000001"/>
    <n v="9.7659500000000001"/>
    <n v="0"/>
    <n v="0"/>
    <n v="0"/>
    <n v="0"/>
    <n v="0"/>
    <n v="0"/>
    <s v="AP Individual"/>
    <s v="Accidentes y Enfermedades"/>
    <s v="Accidentes Personales"/>
    <x v="20"/>
    <x v="1"/>
    <n v="3072737.3879"/>
    <n v="2926330.4537199996"/>
    <n v="299929338.30901009"/>
    <n v="286204877.29896003"/>
    <n v="288421232.45699012"/>
    <n v="276418493.85822004"/>
    <n v="934068.18382999999"/>
    <n v="999040.19241000025"/>
    <n v="84015.655269999988"/>
    <n v="109316.45723999999"/>
    <n v="75900.244980000003"/>
    <n v="8282.7649799999999"/>
    <n v="7.3613169991575515E-3"/>
    <n v="1.1029596290233999E-3"/>
    <n v="57.74071"/>
    <n v="524.0099609674553"/>
    <n v="9.0592224067416974E-2"/>
    <n v="0.13303540576856979"/>
    <n v="2.2377350004190379E-3"/>
    <n v="3.7654701593910737E-4"/>
    <n v="2.2925306469738711E-5"/>
    <n v="2.3840034041271066E-5"/>
    <n v="3.8500427050688974E-6"/>
    <n v="3.9863504956552742E-6"/>
    <m/>
    <m/>
    <m/>
    <n v="0"/>
    <m/>
    <n v="0"/>
    <m/>
    <n v="0"/>
    <m/>
    <n v="-98.36998149662206"/>
    <n v="1.1844434503223689"/>
    <n v="453.43320316434961"/>
    <n v="9.6936695593542569E-4"/>
    <n v="-98.36998149662206"/>
    <n v="328.23862501855939"/>
    <n v="1.947368307789497"/>
    <n v="511.61279752609835"/>
    <s v="Resto"/>
    <n v="2025"/>
    <n v="1"/>
    <d v="2026-05-08T00:00:00"/>
    <n v="1.0458677359317625"/>
    <s v="30 AP Individual"/>
    <n v="524.0099609674553"/>
    <n v="496.64328435519189"/>
    <n v="-98.36998149662206"/>
    <n v="-98.441467838258006"/>
    <n v="8.2404659697397641E-7"/>
    <n v="5.4188987962085941E-9"/>
    <m/>
    <m/>
    <m/>
    <m/>
    <n v="8.4763407039457015E-8"/>
    <n v="1.2165199432554359E-10"/>
    <x v="20"/>
    <x v="22"/>
  </r>
  <r>
    <n v="2026"/>
    <n v="3"/>
    <n v="16"/>
    <x v="50"/>
    <s v="AP Gpo y Col"/>
    <n v="14"/>
    <s v="8527a891e224136950ff32ca212b45bc93f69fbb801c3b1ebedac52775f99e61"/>
    <s v="776dae374cac039d62ec9a353119108ad2c4887d941bedca3f0ebe3c3de89ab1"/>
    <x v="22"/>
    <n v="6346.0364099999997"/>
    <n v="4799.6464900000001"/>
    <n v="24436.976170000002"/>
    <n v="23544.88956"/>
    <n v="2601.8414200000002"/>
    <n v="3630.1917200000003"/>
    <n v="10176.987759999996"/>
    <n v="13458.044200000002"/>
    <n v="35255452.915749952"/>
    <n v="34225193.414999902"/>
    <n v="145.54400000000001"/>
    <n v="139.161"/>
    <n v="0"/>
    <n v="0"/>
    <n v="2601.8414199999997"/>
    <n v="3630.1917200000003"/>
    <n v="4851.6545099999994"/>
    <n v="5438.5836600000002"/>
    <n v="0"/>
    <n v="0"/>
    <n v="0"/>
    <n v="0"/>
    <n v="0"/>
    <n v="0"/>
    <s v="AP Gpo y Col"/>
    <s v="Accidentes y Enfermedades"/>
    <s v="Accidentes Personales"/>
    <x v="21"/>
    <x v="1"/>
    <n v="1278618.8197300001"/>
    <n v="1168356.06944"/>
    <n v="299929338.30901009"/>
    <n v="286204877.29896003"/>
    <n v="288421232.45699012"/>
    <n v="276418493.85822004"/>
    <n v="934373.2736299996"/>
    <n v="846304.01804999996"/>
    <n v="272111.73791999999"/>
    <n v="267093.05953999993"/>
    <n v="726891.77516999992"/>
    <n v="650126.94371000002"/>
    <n v="0.67917572014297067"/>
    <n v="0.56713029687121674"/>
    <n v="1546.3899199999996"/>
    <n v="32.218829516337962"/>
    <n v="0.87303731129931095"/>
    <n v="0.73826297101462113"/>
    <n v="0.49631964679982282"/>
    <n v="0.41080340279316552"/>
    <n v="2.1158438336771937E-3"/>
    <n v="2.2002667265303821E-3"/>
    <n v="1.6769967497746203E-3"/>
    <n v="1.7363695254275656E-3"/>
    <m/>
    <m/>
    <m/>
    <n v="0"/>
    <m/>
    <n v="0"/>
    <m/>
    <n v="0"/>
    <m/>
    <n v="-28.327713226121286"/>
    <n v="40.999471983804774"/>
    <n v="75.634564494769691"/>
    <n v="0.95616655124408245"/>
    <n v="-28.327713226121297"/>
    <n v="-10.791948541984929"/>
    <n v="53.627920426675232"/>
    <n v="66.748843944417686"/>
    <s v="Resto"/>
    <n v="2025"/>
    <n v="1"/>
    <d v="2026-05-08T00:00:00"/>
    <n v="1.0458677359317625"/>
    <s v="31 AP Gpo y Col"/>
    <n v="32.218829516337962"/>
    <n v="26.420220238024982"/>
    <n v="-28.327713226121293"/>
    <n v="-31.470984034108351"/>
    <n v="6.93140327211144E-5"/>
    <n v="4.6127965883172286E-5"/>
    <m/>
    <m/>
    <m/>
    <m/>
    <n v="6.6647154994244192E-5"/>
    <n v="3.2163677362923445E-5"/>
    <x v="21"/>
    <x v="22"/>
  </r>
  <r>
    <n v="2026"/>
    <n v="3"/>
    <n v="18"/>
    <x v="24"/>
    <s v="Gastos Medicos"/>
    <n v="5"/>
    <s v="ef2d127de37b942baad06145e54b0c619a1f22327b2ebbcfbec78f5564afe39d"/>
    <s v="776dae374cac039d62ec9a353119108ad2c4887d941bedca3f0ebe3c3de89ab1"/>
    <x v="22"/>
    <n v="84369.042920000007"/>
    <n v="73611.525640000007"/>
    <n v="321690.19576999999"/>
    <n v="291332.82105000003"/>
    <n v="8184.6343900000002"/>
    <n v="7458.9543400000002"/>
    <n v="34639.667450000008"/>
    <n v="32875.512600000002"/>
    <n v="35255452.915749952"/>
    <n v="34225193.414999902"/>
    <n v="145.54400000000001"/>
    <n v="139.161"/>
    <n v="0"/>
    <n v="0"/>
    <n v="8184.6343899999993"/>
    <n v="7458.9543400000002"/>
    <n v="81381.422500000001"/>
    <n v="71924.492010000002"/>
    <n v="0"/>
    <n v="0"/>
    <n v="0"/>
    <n v="0"/>
    <n v="0"/>
    <n v="0"/>
    <s v="Gastos Medicos"/>
    <s v="Accidentes y Enfermedades"/>
    <s v="Gastos Medicos"/>
    <x v="22"/>
    <x v="1"/>
    <n v="4826645.6226300001"/>
    <n v="5268679.1510399999"/>
    <n v="299929338.30901009"/>
    <n v="286204877.29896003"/>
    <n v="288421232.45699012"/>
    <n v="276418493.85822004"/>
    <n v="58270019.802700005"/>
    <n v="52140391.075669996"/>
    <n v="34338123.082540013"/>
    <n v="28893520.681470007"/>
    <n v="246107.73402"/>
    <n v="232911.57709000001"/>
    <n v="0.14478979620338256"/>
    <n v="0.14117946590229735"/>
    <n v="10757.51728"/>
    <n v="14.613903443069564"/>
    <n v="34.28134562936723"/>
    <n v="31.604923447646215"/>
    <n v="1.7479850296949706"/>
    <n v="1.3971533192616146"/>
    <n v="2.812963993308203E-2"/>
    <n v="2.9252022190350106E-2"/>
    <n v="2.5719871140807947E-2"/>
    <n v="2.6630463328461907E-2"/>
    <m/>
    <m/>
    <m/>
    <n v="0"/>
    <m/>
    <n v="0"/>
    <m/>
    <n v="0"/>
    <m/>
    <n v="9.728978311455915"/>
    <n v="9.7009923388141246"/>
    <n v="10.132862041846955"/>
    <n v="2.3835415728245383E-2"/>
    <n v="9.728978311455915"/>
    <n v="13.148414713426359"/>
    <n v="10.057128689290236"/>
    <n v="10.370534614221462"/>
    <s v="Resto"/>
    <n v="2025"/>
    <n v="1"/>
    <d v="2026-05-08T00:00:00"/>
    <n v="1.0458677359317625"/>
    <s v="32 Gastos Medicos"/>
    <n v="14.613903443069564"/>
    <n v="9.5873785043767104"/>
    <n v="9.7289783114559185"/>
    <n v="4.9166873990031608"/>
    <n v="9.1245514995579231E-4"/>
    <n v="2.0964085084617053E-6"/>
    <m/>
    <m/>
    <m/>
    <m/>
    <n v="8.2465894052933305E-4"/>
    <n v="1.9931641592457936E-6"/>
    <x v="22"/>
    <x v="22"/>
  </r>
  <r>
    <n v="2026"/>
    <n v="3"/>
    <n v="77"/>
    <x v="43"/>
    <s v="GMM. Individual"/>
    <n v="49"/>
    <s v="0e17daca5f3e175f448bacace3bc0da47d0655a74c8dd0dc497a3afbdad95f1f"/>
    <s v="776dae374cac039d62ec9a353119108ad2c4887d941bedca3f0ebe3c3de89ab1"/>
    <x v="22"/>
    <n v="26190.042989999998"/>
    <n v="27348.330190000001"/>
    <n v="110886.67912999997"/>
    <n v="108662.50206000001"/>
    <n v="10371.67619"/>
    <n v="8002.7566299999999"/>
    <n v="46127.257260000006"/>
    <n v="34017.126850000001"/>
    <n v="35255452.915749952"/>
    <n v="34225193.414999902"/>
    <n v="145.54400000000001"/>
    <n v="139.161"/>
    <n v="0"/>
    <n v="0"/>
    <n v="10371.67619"/>
    <n v="8002.7566299999999"/>
    <n v="26563.09936"/>
    <n v="26560.583710000003"/>
    <n v="0"/>
    <n v="0"/>
    <n v="0"/>
    <n v="0"/>
    <n v="0"/>
    <n v="0"/>
    <s v="GMM. Individual"/>
    <s v="Accidentes y Enfermedades"/>
    <s v="Gastos Medicos"/>
    <x v="23"/>
    <x v="1"/>
    <n v="4733249.5142000001"/>
    <n v="3770209.43444"/>
    <n v="299929338.30901009"/>
    <n v="286204877.29896003"/>
    <n v="288421232.45699012"/>
    <n v="276418493.85822004"/>
    <n v="24720621.761749998"/>
    <n v="21907998.164389998"/>
    <n v="16007111.755169999"/>
    <n v="14079798.808590002"/>
    <n v="169129.66362000001"/>
    <n v="167500.76344000001"/>
    <n v="0.10594411112475992"/>
    <n v="0.12483262954829392"/>
    <n v="-1158.2872000000025"/>
    <n v="-4.2353123278566107"/>
    <n v="15.485185998385065"/>
    <n v="16.327286890125951"/>
    <n v="0.55332056574301602"/>
    <n v="0.72537960199715334"/>
    <n v="8.7320710730262128E-3"/>
    <n v="9.0804836963261724E-3"/>
    <n v="9.5555080850117206E-3"/>
    <n v="9.8938134740099715E-3"/>
    <m/>
    <m/>
    <m/>
    <n v="0"/>
    <m/>
    <n v="0"/>
    <m/>
    <n v="0"/>
    <m/>
    <n v="29.601294522934918"/>
    <n v="39.601600478319796"/>
    <n v="29.262322688082186"/>
    <n v="6.4794176167665862E-2"/>
    <n v="29.601294522934918"/>
    <n v="9.4713656426659298E-3"/>
    <n v="39.045429335773115"/>
    <n v="30.130198633349231"/>
    <s v="Resto"/>
    <n v="2025"/>
    <n v="1"/>
    <d v="2026-05-08T00:00:00"/>
    <n v="1.0458677359317625"/>
    <s v="33 GMM. Individual"/>
    <n v="-4.2353123278566107"/>
    <n v="-8.4351831669931805"/>
    <n v="29.601294522934907"/>
    <n v="23.917480260994221"/>
    <n v="3.1452348490596947E-4"/>
    <n v="1.1224154682015479E-6"/>
    <m/>
    <m/>
    <m/>
    <m/>
    <n v="3.0758465009572965E-4"/>
    <n v="1.5583185399941585E-6"/>
    <x v="23"/>
    <x v="22"/>
  </r>
  <r>
    <n v="2026"/>
    <n v="3"/>
    <n v="39"/>
    <x v="6"/>
    <s v="GMM. Gpo y Col"/>
    <n v="27"/>
    <s v="670671cd97404156226e507973f2ab8330d3022ca96e0c93bdbdb320c41adcaf"/>
    <s v="776dae374cac039d62ec9a353119108ad2c4887d941bedca3f0ebe3c3de89ab1"/>
    <x v="22"/>
    <n v="3711.45649"/>
    <n v="4174.3924900000002"/>
    <n v="7104.6555900000003"/>
    <n v="6836.0838500000009"/>
    <n v="-151.71375000000006"/>
    <n v="529.83796000000007"/>
    <n v="1809.8595500000006"/>
    <n v="2529.8867200000004"/>
    <n v="35255452.915749952"/>
    <n v="34225193.414999902"/>
    <n v="145.54400000000001"/>
    <n v="139.161"/>
    <n v="0"/>
    <n v="0"/>
    <n v="-469.27053000000001"/>
    <n v="-251.45909"/>
    <n v="1185.12465"/>
    <n v="1359.5008700000001"/>
    <n v="0"/>
    <n v="0"/>
    <n v="0"/>
    <n v="0"/>
    <n v="0"/>
    <n v="0"/>
    <s v="GMM. Gpo y Col"/>
    <s v="Accidentes y Enfermedades"/>
    <s v="Gastos Medicos"/>
    <x v="24"/>
    <x v="1"/>
    <n v="9700359.9060499985"/>
    <n v="9815016.0217700005"/>
    <n v="299929338.30901009"/>
    <n v="286204877.29896003"/>
    <n v="288421232.45699012"/>
    <n v="276418493.85822004"/>
    <n v="33549398.04095"/>
    <n v="30232392.911280002"/>
    <n v="18331408.022360004"/>
    <n v="14814107.762880005"/>
    <n v="463301.63887999998"/>
    <n v="481480.60433"/>
    <n v="1.10626619454389E-2"/>
    <n v="1.380768139078562E-2"/>
    <n v="-462.93600000000015"/>
    <n v="-11.08990113193693"/>
    <n v="0.80108857352030793"/>
    <n v="0.86699078892468329"/>
    <n v="3.8261018415257031E-2"/>
    <n v="4.2530674231616862E-2"/>
    <n v="1.2374436295312246E-3"/>
    <n v="1.286818053713663E-3"/>
    <n v="1.4585329675006096E-3"/>
    <n v="1.5101712015481569E-3"/>
    <m/>
    <m/>
    <m/>
    <n v="0"/>
    <m/>
    <n v="0"/>
    <m/>
    <n v="0"/>
    <m/>
    <n v="-128.63399028638872"/>
    <n v="-4.0877146319449391"/>
    <n v="12.692576495124925"/>
    <n v="-8.2761645922094468E-4"/>
    <n v="86.619036122337036"/>
    <n v="-12.826488297870675"/>
    <n v="-39.59672343326924"/>
    <n v="-18.49642729540879"/>
    <s v="Resto"/>
    <n v="2025"/>
    <n v="1"/>
    <d v="2026-05-08T00:00:00"/>
    <n v="1.0458677359317625"/>
    <s v="34 GMM. Gpo y Col"/>
    <n v="-11.08990113193693"/>
    <n v="-14.989156072538027"/>
    <n v="-128.63399028638872"/>
    <n v="-127.3782136140558"/>
    <n v="2.0151933963174472E-5"/>
    <n v="1.2238248931906201E-8"/>
    <m/>
    <m/>
    <m/>
    <m/>
    <n v="1.9350506560821575E-5"/>
    <n v="1.9065206538944752E-8"/>
    <x v="24"/>
    <x v="22"/>
  </r>
  <r>
    <n v="2026"/>
    <n v="3"/>
    <n v="9"/>
    <x v="16"/>
    <s v="Daños"/>
    <n v="9"/>
    <s v="19581e27de7ced00ff1ce50b2047e7a567c76b1cbaebabe5ef03f7c3017bb5b7"/>
    <s v="776dae374cac039d62ec9a353119108ad2c4887d941bedca3f0ebe3c3de89ab1"/>
    <x v="22"/>
    <n v="872003.82709999999"/>
    <n v="635208.4050599999"/>
    <n v="3505415.2020800002"/>
    <n v="2799031.2162600001"/>
    <n v="470304.31244000024"/>
    <n v="349284.3841400001"/>
    <n v="1933786.9317099999"/>
    <n v="1382123.9480300001"/>
    <n v="35255452.915749952"/>
    <n v="34225193.414999902"/>
    <n v="145.54400000000001"/>
    <n v="139.161"/>
    <n v="-171.83113"/>
    <n v="2921.8910000000001"/>
    <n v="436439.52536000003"/>
    <n v="338798.83804"/>
    <n v="631970.46175000002"/>
    <n v="603451.78433000005"/>
    <n v="0"/>
    <n v="0"/>
    <n v="0"/>
    <n v="0"/>
    <n v="0"/>
    <n v="0"/>
    <s v="Daños"/>
    <s v="Totales"/>
    <s v="Daños Total"/>
    <x v="28"/>
    <x v="1"/>
    <n v="1238800.9948"/>
    <n v="975839.53787999996"/>
    <n v="299929338.30901009"/>
    <n v="286204877.29896003"/>
    <n v="288421232.45699012"/>
    <n v="276418493.85822004"/>
    <n v="105175449.15441999"/>
    <n v="104220262.77622002"/>
    <n v="43859178.209959999"/>
    <n v="37967067.789159983"/>
    <n v="872003.82709999999"/>
    <n v="635208.4050599999"/>
    <n v="0.82909446464042424"/>
    <n v="0.60948647426068048"/>
    <n v="236795.42204000009"/>
    <n v="37.278382992686176"/>
    <n v="100"/>
    <n v="100"/>
    <n v="70.390953087729955"/>
    <n v="65.093530278552024"/>
    <n v="0.29073642212406547"/>
    <n v="0.30233690483589304"/>
    <n v="0.22194185195400512"/>
    <n v="0.22979953193211794"/>
    <m/>
    <m/>
    <m/>
    <n v="0"/>
    <m/>
    <n v="0"/>
    <m/>
    <n v="0"/>
    <m/>
    <n v="34.647964179095105"/>
    <n v="53.933744075880817"/>
    <n v="54.987368138966573"/>
    <n v="1.0723053455050799"/>
    <n v="28.819664165575489"/>
    <n v="4.725924781490809"/>
    <n v="69.060114637549361"/>
    <n v="56.143481026601208"/>
    <s v="Resto"/>
    <n v="2025"/>
    <n v="1"/>
    <d v="2026-05-08T00:00:00"/>
    <n v="1.0458677359317625"/>
    <s v="38 Daños Total"/>
    <n v="37.278382992686176"/>
    <n v="31.25788116064696"/>
    <n v="34.647964179095098"/>
    <n v="28.742822398223577"/>
    <n v="9.9429021957451527E-3"/>
    <n v="6.8739763129739163E-5"/>
    <m/>
    <m/>
    <m/>
    <m/>
    <n v="7.9230555245725278E-3"/>
    <n v="3.7147376230671511E-5"/>
    <x v="28"/>
    <x v="22"/>
  </r>
  <r>
    <n v="2026"/>
    <n v="3"/>
    <n v="12"/>
    <x v="42"/>
    <s v="Automoviles"/>
    <n v="12"/>
    <s v="6b51d431df5d7f141cbececcf79edf3dd861c3b4069f0b11661a3eefacbba918"/>
    <s v="776dae374cac039d62ec9a353119108ad2c4887d941bedca3f0ebe3c3de89ab1"/>
    <x v="22"/>
    <n v="141656.79754"/>
    <n v="145904.62529"/>
    <n v="667483.70178"/>
    <n v="601841.67645999999"/>
    <n v="83815.951810000013"/>
    <n v="66532.268799999991"/>
    <n v="327975.32559999992"/>
    <n v="326138.69123000005"/>
    <n v="35255452.915749952"/>
    <n v="34225193.414999902"/>
    <n v="145.54400000000001"/>
    <n v="139.161"/>
    <n v="0"/>
    <n v="0"/>
    <n v="70017.361260000005"/>
    <n v="60639.265149999999"/>
    <n v="134749.73983000001"/>
    <n v="126077.55613"/>
    <n v="0"/>
    <n v="0"/>
    <n v="0"/>
    <n v="0"/>
    <n v="0"/>
    <n v="0"/>
    <s v="Automoviles"/>
    <s v="Totales"/>
    <s v="Automoviles Total"/>
    <x v="29"/>
    <x v="1"/>
    <n v="1766415.15328"/>
    <n v="2698569.0604299996"/>
    <n v="299929338.30901009"/>
    <n v="286204877.29896003"/>
    <n v="288421232.45699012"/>
    <n v="276418493.85822004"/>
    <n v="60758952.16269999"/>
    <n v="56224792.599020004"/>
    <n v="32544347.684180006"/>
    <n v="28276347.340569999"/>
    <n v="141656.79754"/>
    <n v="145904.62529"/>
    <n v="0.23314555715291502"/>
    <n v="0.25950229168571998"/>
    <n v="-4247.8277499999967"/>
    <n v="-2.911372920191535"/>
    <n v="100"/>
    <n v="100"/>
    <n v="8.0194509924216852"/>
    <n v="5.4067404621748327"/>
    <n v="4.7230057032318182E-2"/>
    <n v="4.911455246663371E-2"/>
    <n v="5.0979084167595404E-2"/>
    <n v="5.2783959297903228E-2"/>
    <m/>
    <m/>
    <m/>
    <n v="0"/>
    <m/>
    <n v="0"/>
    <m/>
    <n v="0"/>
    <m/>
    <n v="25.977895120269867"/>
    <n v="59.168323204774332"/>
    <n v="45.599835281273968"/>
    <n v="0.25754380644950958"/>
    <n v="15.465385483814709"/>
    <n v="6.8784516183499234"/>
    <n v="51.961036324325207"/>
    <n v="48.096796139888824"/>
    <s v="Resto"/>
    <n v="2025"/>
    <n v="1"/>
    <d v="2026-05-08T00:00:00"/>
    <n v="1.0458677359317625"/>
    <s v="39 Automoviles Total"/>
    <n v="-2.911372920191535"/>
    <n v="-7.1693066491698394"/>
    <n v="25.977895120269856"/>
    <n v="20.452989218599683"/>
    <n v="1.8932779090232864E-3"/>
    <n v="5.4356850820143159E-6"/>
    <m/>
    <m/>
    <m/>
    <m/>
    <n v="1.7035983707126541E-3"/>
    <n v="6.7341439390140488E-6"/>
    <x v="29"/>
    <x v="22"/>
  </r>
  <r>
    <n v="2026"/>
    <n v="3"/>
    <n v="129"/>
    <x v="72"/>
    <s v="Automoviles Residentes"/>
    <n v="208"/>
    <s v="8df66f64b57424391d363fd6b811fed3c430c77597da265025728bd637bad804"/>
    <s v="776dae374cac039d62ec9a353119108ad2c4887d941bedca3f0ebe3c3de89ab1"/>
    <x v="22"/>
    <n v="94594.199120000005"/>
    <n v="94285.992639999997"/>
    <n v="389048.46846"/>
    <n v="299279.64967000001"/>
    <n v="82021.775469999993"/>
    <n v="52183.738820000006"/>
    <n v="298651.4220299999"/>
    <n v="177529.89444999999"/>
    <n v="35255452.915749952"/>
    <n v="34225193.414999902"/>
    <n v="145.54400000000001"/>
    <n v="139.161"/>
    <n v="0"/>
    <n v="0"/>
    <n v="81812.781569999992"/>
    <n v="52189.330299999994"/>
    <n v="94949.784079999998"/>
    <n v="70036.032500000001"/>
    <n v="0"/>
    <n v="0"/>
    <n v="0"/>
    <n v="0"/>
    <n v="0"/>
    <n v="0"/>
    <s v="Automoviles Residentes"/>
    <s v="Automóviles"/>
    <s v="Automóviles"/>
    <x v="30"/>
    <x v="1"/>
    <n v="94594.199120000005"/>
    <n v="94285.992639999997"/>
    <n v="299929338.30901009"/>
    <n v="286204877.29896003"/>
    <n v="288421232.45699012"/>
    <n v="276418493.85822004"/>
    <n v="37930526.874799997"/>
    <n v="33933542.557379998"/>
    <n v="20392182.848360002"/>
    <n v="17354647.463510003"/>
    <n v="94594.199120000005"/>
    <n v="94285.992639999997"/>
    <n v="0.24938804417938576"/>
    <n v="0.2778548466626109"/>
    <n v="308.20648000000801"/>
    <n v="0.32688469556321209"/>
    <n v="100"/>
    <n v="100"/>
    <n v="100"/>
    <n v="100"/>
    <n v="3.1538828329805417E-2"/>
    <n v="3.2797238370481638E-2"/>
    <n v="3.2943531057128703E-2"/>
    <n v="3.4109871349042573E-2"/>
    <m/>
    <m/>
    <m/>
    <n v="0"/>
    <m/>
    <n v="0"/>
    <m/>
    <n v="0"/>
    <m/>
    <n v="57.178801911687138"/>
    <n v="86.709096575730911"/>
    <n v="55.346226262098575"/>
    <n v="0.40222165562131773"/>
    <n v="56.761508721639984"/>
    <n v="35.572762606162755"/>
    <n v="86.164262891918312"/>
    <n v="74.517828090847374"/>
    <s v="Resto"/>
    <n v="2025"/>
    <n v="1"/>
    <d v="2026-05-08T00:00:00"/>
    <n v="1.0458677359317625"/>
    <s v="41 Automoviles Residentes"/>
    <n v="0.32688469556321209"/>
    <n v="-4.0730665563728525"/>
    <n v="57.178801911687138"/>
    <n v="50.28554425350611"/>
    <n v="1.1035128931394249E-3"/>
    <n v="6.2194396579619265E-6"/>
    <m/>
    <m/>
    <m/>
    <m/>
    <n v="8.4715356796855534E-4"/>
    <n v="7.7203315813903006E-6"/>
    <x v="30"/>
    <x v="22"/>
  </r>
  <r>
    <n v="2026"/>
    <n v="3"/>
    <n v="37"/>
    <x v="27"/>
    <s v="Camiones"/>
    <n v="25"/>
    <s v="b7a56873cd771f2c446d369b649430b65a756ba278ff97ec81bb6f55b2e73569"/>
    <s v="776dae374cac039d62ec9a353119108ad2c4887d941bedca3f0ebe3c3de89ab1"/>
    <x v="22"/>
    <n v="1883.6692700000001"/>
    <n v="1332.1988600000002"/>
    <n v="6625.8539699999992"/>
    <n v="6775.7134700000006"/>
    <n v="13.548770000000001"/>
    <n v="13.179510000000001"/>
    <n v="186.03145000000001"/>
    <n v="113.10783000000001"/>
    <n v="35255452.915749952"/>
    <n v="34225193.414999902"/>
    <n v="145.54400000000001"/>
    <n v="139.161"/>
    <n v="0"/>
    <n v="0"/>
    <n v="13.548770000000001"/>
    <n v="13.058729999999999"/>
    <n v="1883.6692700000001"/>
    <n v="1331.3099"/>
    <n v="0"/>
    <n v="0"/>
    <n v="0"/>
    <n v="0"/>
    <n v="0"/>
    <n v="0"/>
    <s v="Camiones"/>
    <s v="Automóviles"/>
    <s v="Automóviles"/>
    <x v="31"/>
    <x v="1"/>
    <n v="4160869.2469200003"/>
    <n v="3594603.0314199999"/>
    <n v="299929338.30901009"/>
    <n v="286204877.29896003"/>
    <n v="288421232.45699012"/>
    <n v="276418493.85822004"/>
    <n v="20449043.115749996"/>
    <n v="19016630.142860003"/>
    <n v="11014921.149049997"/>
    <n v="9861427.71428"/>
    <n v="1026953.24142"/>
    <n v="743828.58750999998"/>
    <n v="9.2115276951476761E-3"/>
    <n v="7.0054412900289196E-3"/>
    <n v="551.4704099999999"/>
    <n v="41.395502320126589"/>
    <n v="0.18342308043113945"/>
    <n v="0.17910025002663535"/>
    <n v="4.5271051749447504E-2"/>
    <n v="3.7061084307652543E-2"/>
    <n v="6.2803768401585981E-4"/>
    <n v="6.5309660247738388E-4"/>
    <n v="4.654703555622603E-4"/>
    <n v="4.8194997426015521E-4"/>
    <m/>
    <m/>
    <m/>
    <n v="0"/>
    <m/>
    <n v="0"/>
    <m/>
    <n v="0"/>
    <m/>
    <n v="2.8017733587970994"/>
    <n v="0.71927541717554278"/>
    <n v="0.98930500511012276"/>
    <n v="1.2300378565277827E-4"/>
    <n v="3.7525854351839971"/>
    <n v="41.489916810503715"/>
    <n v="0.71927541717554278"/>
    <n v="0.98089332919405159"/>
    <s v="Resto"/>
    <n v="2025"/>
    <n v="1"/>
    <d v="2026-05-08T00:00:00"/>
    <n v="1.0458677359317625"/>
    <s v="42 Camiones"/>
    <n v="41.395502320126589"/>
    <n v="35.194439471026868"/>
    <n v="2.8017733587971065"/>
    <n v="-1.7067169901640422"/>
    <n v="1.8793841581992494E-5"/>
    <n v="8.4852242478472665E-9"/>
    <m/>
    <m/>
    <m/>
    <m/>
    <n v="1.9179619623226558E-5"/>
    <n v="4.9076207668042055E-9"/>
    <x v="31"/>
    <x v="22"/>
  </r>
  <r>
    <n v="2026"/>
    <n v="3"/>
    <n v="9"/>
    <x v="16"/>
    <s v="Daños Sin Autos"/>
    <n v="9"/>
    <s v="19581e27de7ced00ff1ce50b2047e7a567c76b1cbaebabe5ef03f7c3017bb5b7"/>
    <s v="776dae374cac039d62ec9a353119108ad2c4887d941bedca3f0ebe3c3de89ab1"/>
    <x v="22"/>
    <n v="359336.34571999998"/>
    <n v="189969.32317999998"/>
    <n v="1632221.6299000001"/>
    <n v="1228817.42453"/>
    <n v="75980.985560000001"/>
    <n v="80585.535199999998"/>
    <n v="428765.17097999994"/>
    <n v="321168.66186000011"/>
    <n v="35255452.915749952"/>
    <n v="34225193.414999902"/>
    <n v="145.54400000000001"/>
    <n v="139.161"/>
    <n v="0"/>
    <n v="28.540279999999999"/>
    <n v="57543.015059999998"/>
    <n v="70119.279609999998"/>
    <n v="179454.8291"/>
    <n v="176029.79619000002"/>
    <n v="0"/>
    <n v="0"/>
    <n v="0"/>
    <n v="0"/>
    <n v="0"/>
    <n v="0"/>
    <s v="Daños Sin Autos"/>
    <s v="Totales"/>
    <s v="Daños Sin Autos Total"/>
    <x v="34"/>
    <x v="1"/>
    <n v="1238800.9948"/>
    <n v="975839.53787999996"/>
    <n v="299929338.30901009"/>
    <n v="286204877.29896003"/>
    <n v="288421232.45699012"/>
    <n v="276418493.85822004"/>
    <n v="44416496.991719998"/>
    <n v="47995470.177200004"/>
    <n v="11314830.52578"/>
    <n v="9690720.4485899974"/>
    <n v="872003.82709999999"/>
    <n v="635208.4050599999"/>
    <n v="0.80901550112559861"/>
    <n v="0.39580677609497389"/>
    <n v="169367.02254000001"/>
    <n v="89.154932862250163"/>
    <n v="41.208115670207015"/>
    <n v="29.906613588032737"/>
    <n v="29.006785369752919"/>
    <n v="19.467270571215643"/>
    <n v="0.11980700112430623"/>
    <n v="0.12458734145849851"/>
    <n v="6.6375292054007995E-2"/>
    <n v="6.8725258042046419E-2"/>
    <m/>
    <m/>
    <m/>
    <n v="0"/>
    <m/>
    <n v="0"/>
    <m/>
    <n v="0"/>
    <m/>
    <n v="-5.7138661778100346"/>
    <n v="21.144809442461874"/>
    <n v="42.420288629255943"/>
    <n v="0.67151677956539402"/>
    <n v="-17.935530170801194"/>
    <n v="1.9457120238343784"/>
    <n v="32.065459229260718"/>
    <n v="39.833756061568039"/>
    <s v="Resto"/>
    <n v="2025"/>
    <n v="1"/>
    <d v="2026-05-08T00:00:00"/>
    <n v="1.0458677359317625"/>
    <s v="46 Daños Sin Autos Total"/>
    <n v="89.154932862250163"/>
    <n v="80.859325097864527"/>
    <n v="-5.713866177810031"/>
    <n v="-9.8488933323958605"/>
    <n v="4.6296997908395173E-3"/>
    <n v="6.5450608106150333E-5"/>
    <m/>
    <m/>
    <m/>
    <m/>
    <n v="3.4783423019920448E-3"/>
    <n v="1.5666300400269681E-5"/>
    <x v="34"/>
    <x v="22"/>
  </r>
  <r>
    <n v="2026"/>
    <n v="3"/>
    <n v="9"/>
    <x v="16"/>
    <s v="Responsabilidad Civil y Riesgos Profesionales"/>
    <n v="9"/>
    <s v="19581e27de7ced00ff1ce50b2047e7a567c76b1cbaebabe5ef03f7c3017bb5b7"/>
    <s v="776dae374cac039d62ec9a353119108ad2c4887d941bedca3f0ebe3c3de89ab1"/>
    <x v="22"/>
    <n v="36349.88177"/>
    <n v="33119.830170000001"/>
    <n v="345845.22573999991"/>
    <n v="277849.16129999998"/>
    <n v="4729.3807100000022"/>
    <n v="14477.843639999997"/>
    <n v="12166.549149999997"/>
    <n v="19013.143279999989"/>
    <n v="35255452.915749952"/>
    <n v="34225193.414999902"/>
    <n v="145.54400000000001"/>
    <n v="139.161"/>
    <n v="0"/>
    <n v="0"/>
    <n v="5211.9056700000001"/>
    <n v="-632.78377999999998"/>
    <n v="55876.179950000005"/>
    <n v="41178.662630000006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238800.9948"/>
    <n v="975839.53787999996"/>
    <n v="299929338.30901009"/>
    <n v="286204877.29896003"/>
    <n v="288421232.45699012"/>
    <n v="276418493.85822004"/>
    <n v="6482889.0618800009"/>
    <n v="6624791.841479999"/>
    <n v="3138672.4045500001"/>
    <n v="1702809.9258199998"/>
    <n v="36349.88177"/>
    <n v="33119.830170000001"/>
    <n v="0.56070497926211216"/>
    <n v="0.49993767294884434"/>
    <n v="3230.0515999999989"/>
    <n v="9.7526212647243149"/>
    <n v="100"/>
    <n v="100"/>
    <n v="2.9342793493533286"/>
    <n v="3.393983220023288"/>
    <n v="1.2119481866942132E-2"/>
    <n v="1.2603053339847495E-2"/>
    <n v="1.1572070498087332E-2"/>
    <n v="1.1981770722977656E-2"/>
    <m/>
    <m/>
    <m/>
    <n v="0"/>
    <m/>
    <n v="0"/>
    <m/>
    <n v="0"/>
    <m/>
    <n v="-67.333666341488382"/>
    <n v="13.010718273926319"/>
    <n v="43.713520165070328"/>
    <n v="0.15068092812566294"/>
    <n v="-923.64716586129953"/>
    <n v="35.692070556202026"/>
    <n v="9.3275984053738092"/>
    <n v="-1.5366788030143461"/>
    <s v="Resto"/>
    <n v="2025"/>
    <n v="1"/>
    <d v="2026-05-08T00:00:00"/>
    <n v="1.0458677359317625"/>
    <s v="46 Responsabilidad Civil y Riesgos Profesionales"/>
    <n v="9.7526212647243149"/>
    <n v="4.9392934632846481"/>
    <n v="-67.333666341488367"/>
    <n v="-68.766286083575181"/>
    <n v="9.8096945901238923E-4"/>
    <n v="3.1439007376932563E-5"/>
    <m/>
    <m/>
    <m/>
    <m/>
    <n v="7.864915259420673E-4"/>
    <n v="2.4993767683350563E-5"/>
    <x v="35"/>
    <x v="22"/>
  </r>
  <r>
    <n v="2026"/>
    <n v="3"/>
    <n v="8"/>
    <x v="40"/>
    <s v="RC General"/>
    <n v="8"/>
    <s v="2c624232cdd221771294dfbb310aca000a0df6ac8b66b696d90ef06fdefb64a3"/>
    <s v="776dae374cac039d62ec9a353119108ad2c4887d941bedca3f0ebe3c3de89ab1"/>
    <x v="22"/>
    <n v="32464.9853"/>
    <n v="26128.288210000002"/>
    <n v="349868.07737999997"/>
    <n v="123995.20632"/>
    <n v="3021.2071900000001"/>
    <n v="7863.853350000003"/>
    <n v="4531.6063099999992"/>
    <n v="17022.551379999997"/>
    <n v="35255452.915749952"/>
    <n v="34225193.414999902"/>
    <n v="145.54400000000001"/>
    <n v="139.161"/>
    <n v="0"/>
    <n v="0"/>
    <n v="2117.0846200000001"/>
    <n v="4684.0575099999996"/>
    <n v="17318.97913"/>
    <n v="13146.205169999999"/>
    <n v="0"/>
    <n v="0"/>
    <n v="0"/>
    <n v="0"/>
    <n v="0"/>
    <n v="0"/>
    <s v="RC General"/>
    <s v="Daños Sin Autos"/>
    <s v="Responsabilidad Civil y Riesgos Profesionales"/>
    <x v="36"/>
    <x v="1"/>
    <n v="1281917.5166500001"/>
    <n v="1201622.1432"/>
    <n v="299929338.30901009"/>
    <n v="286204877.29896003"/>
    <n v="288421232.45699012"/>
    <n v="276418493.85822004"/>
    <n v="4191040.9426000006"/>
    <n v="5155326.3222199995"/>
    <n v="2776304.65221"/>
    <n v="1116237.2139900001"/>
    <n v="44990.120640000001"/>
    <n v="32565.34548"/>
    <n v="0.7746282068019994"/>
    <n v="0.50682122870446289"/>
    <n v="6336.6970899999978"/>
    <n v="24.252247369097724"/>
    <n v="72.160253936140577"/>
    <n v="80.233413233852175"/>
    <n v="2.5325330903379695"/>
    <n v="2.174418003018705"/>
    <n v="1.0824211290244669E-2"/>
    <n v="1.125610102399144E-2"/>
    <n v="9.1292253495412201E-3"/>
    <n v="9.4524385272866975E-3"/>
    <m/>
    <m/>
    <m/>
    <n v="0"/>
    <m/>
    <n v="0"/>
    <m/>
    <n v="0"/>
    <m/>
    <n v="-61.581084291201861"/>
    <n v="9.3060482303683667"/>
    <n v="30.09708591238784"/>
    <n v="0.10882116944893107"/>
    <n v="-54.80233503794021"/>
    <n v="31.741281275012987"/>
    <n v="12.224072816929366"/>
    <n v="35.630491456874161"/>
    <s v="Resto"/>
    <n v="2025"/>
    <n v="1"/>
    <d v="2026-05-08T00:00:00"/>
    <n v="1.0458677359317625"/>
    <s v="47 RC General"/>
    <n v="24.252247369097724"/>
    <n v="18.803021740030555"/>
    <n v="-61.581084291201861"/>
    <n v="-63.265990154509581"/>
    <n v="9.9238003895760641E-4"/>
    <n v="6.0004885877328122E-5"/>
    <m/>
    <m/>
    <m/>
    <m/>
    <n v="3.509860478679742E-4"/>
    <n v="2.5686775786550151E-5"/>
    <x v="36"/>
    <x v="22"/>
  </r>
  <r>
    <n v="2026"/>
    <n v="3"/>
    <n v="94"/>
    <x v="41"/>
    <s v="Maritimo y Transportes"/>
    <n v="7"/>
    <s v="7902699be42c8a8e46fbbb4501726517e86b22c56a189f7625a6da49081b2451"/>
    <s v="776dae374cac039d62ec9a353119108ad2c4887d941bedca3f0ebe3c3de89ab1"/>
    <x v="22"/>
    <n v="30968.259710000002"/>
    <n v="64605.943829999997"/>
    <n v="127397.13225000001"/>
    <n v="267940.82104000001"/>
    <n v="12616.703149999998"/>
    <n v="4119.1079900000004"/>
    <n v="65302.284740000003"/>
    <n v="73092.27949999999"/>
    <n v="35255452.915749952"/>
    <n v="34225193.414999902"/>
    <n v="145.54400000000001"/>
    <n v="139.161"/>
    <n v="0"/>
    <n v="0"/>
    <n v="8339.8576799999992"/>
    <n v="7027.4382900000001"/>
    <n v="17828.729859999999"/>
    <n v="19475.491850000002"/>
    <n v="0"/>
    <n v="0"/>
    <n v="0"/>
    <n v="0"/>
    <n v="0"/>
    <n v="0"/>
    <s v="Maritimo y Transportes"/>
    <s v="Daños Sin Autos"/>
    <s v="Maritimo y Transportes"/>
    <x v="40"/>
    <x v="1"/>
    <n v="1808477.90475"/>
    <n v="2139089.51168"/>
    <n v="299929338.30901009"/>
    <n v="286204877.29896003"/>
    <n v="288421232.45699012"/>
    <n v="276418493.85822004"/>
    <n v="5553467.0168199996"/>
    <n v="5878639.8858999992"/>
    <n v="1842826.2323599998"/>
    <n v="-3640818.3417299963"/>
    <n v="30968.259710000002"/>
    <n v="64605.943829999997"/>
    <n v="0.5576383116385718"/>
    <n v="1.0989947519146097"/>
    <n v="-33637.684119999991"/>
    <n v="-52.065927878883819"/>
    <n v="100"/>
    <n v="100"/>
    <n v="1.7123935895849933"/>
    <n v="3.0202543407947302"/>
    <n v="1.0325185220158135E-2"/>
    <n v="1.0737163642977651E-2"/>
    <n v="2.2573320356981473E-2"/>
    <n v="2.3372511342579536E-2"/>
    <m/>
    <m/>
    <m/>
    <n v="0"/>
    <m/>
    <n v="0"/>
    <m/>
    <n v="0"/>
    <m/>
    <n v="206.29697450588074"/>
    <n v="40.740756077829978"/>
    <n v="6.375741527495923"/>
    <n v="0.68463878625400965"/>
    <n v="18.675644464463858"/>
    <n v="-8.4555604689388275"/>
    <n v="46.777632200884106"/>
    <n v="36.083495832224635"/>
    <s v="Resto"/>
    <n v="2025"/>
    <n v="1"/>
    <d v="2026-05-08T00:00:00"/>
    <n v="1.0458677359317625"/>
    <s v="51 Maritimo y Transportes"/>
    <n v="-52.065927878883819"/>
    <n v="-54.168131902059535"/>
    <n v="206.29697450588074"/>
    <n v="192.86396738589616"/>
    <n v="3.613544053864271E-4"/>
    <n v="3.1096048660711692E-5"/>
    <m/>
    <m/>
    <m/>
    <m/>
    <n v="7.5844456112785115E-4"/>
    <n v="1.2077894647358546E-4"/>
    <x v="40"/>
    <x v="22"/>
  </r>
  <r>
    <n v="2026"/>
    <n v="3"/>
    <n v="107"/>
    <x v="71"/>
    <s v="MyT Carga"/>
    <n v="70"/>
    <s v="ff5a1ae012afa5d4c889c50ad427aaf545d31a4fac04ffc1c4d03d403ba4250a"/>
    <s v="776dae374cac039d62ec9a353119108ad2c4887d941bedca3f0ebe3c3de89ab1"/>
    <x v="22"/>
    <n v="17790.918389999999"/>
    <n v="30648.435679999999"/>
    <n v="64046.25238000002"/>
    <n v="266371.87806999998"/>
    <n v="-6486.7004799999968"/>
    <n v="55757.599890000005"/>
    <n v="3237.0035000000012"/>
    <n v="149000.21304999999"/>
    <n v="35255452.915749952"/>
    <n v="34225193.414999902"/>
    <n v="145.54400000000001"/>
    <n v="139.161"/>
    <n v="0"/>
    <n v="0"/>
    <n v="1874.2509700000001"/>
    <n v="12296.83855"/>
    <n v="4287.23578"/>
    <n v="7040.39174"/>
    <n v="0"/>
    <n v="0"/>
    <n v="0"/>
    <n v="0"/>
    <n v="0"/>
    <n v="0"/>
    <s v="MyT Carga"/>
    <s v="Daños Sin Autos"/>
    <s v="Maritimo y Transportes"/>
    <x v="41"/>
    <x v="1"/>
    <n v="103310.76122"/>
    <n v="346104.38500999997"/>
    <n v="299929338.30901009"/>
    <n v="286204877.29896003"/>
    <n v="288421232.45699012"/>
    <n v="276418493.85822004"/>
    <n v="4253228.7956100004"/>
    <n v="4504728.8811800005"/>
    <n v="1360448.89381"/>
    <n v="1468645.7502600003"/>
    <n v="17790.918389999999"/>
    <n v="30648.435679999999"/>
    <n v="0.41829206104226091"/>
    <n v="0.68036138219203401"/>
    <n v="-12857.51729"/>
    <n v="-41.951626582985199"/>
    <n v="100"/>
    <n v="100"/>
    <n v="17.220779500515231"/>
    <n v="8.855257837636028"/>
    <n v="5.9317032772800765E-3"/>
    <n v="6.1683802674454662E-3"/>
    <n v="1.0708565126227976E-2"/>
    <n v="1.1087693609863936E-2"/>
    <m/>
    <m/>
    <m/>
    <n v="0"/>
    <m/>
    <n v="0"/>
    <m/>
    <n v="0"/>
    <m/>
    <n v="-111.63375126045081"/>
    <n v="-36.460739900004661"/>
    <n v="181.92641370725912"/>
    <n v="-0.47680589175486721"/>
    <n v="-84.758269677371672"/>
    <n v="-39.105152975479172"/>
    <n v="43.71700242714433"/>
    <n v="174.66128312343031"/>
    <s v="Resto"/>
    <n v="2025"/>
    <n v="1"/>
    <d v="2026-05-08T00:00:00"/>
    <n v="1.0458677359317625"/>
    <s v="52 MyT Carga"/>
    <n v="-41.951626582985199"/>
    <n v="-44.497404955991335"/>
    <n v="-111.63375126045081"/>
    <n v="-111.12353967979165"/>
    <n v="1.8166339412246815E-4"/>
    <n v="1.749682483309825E-5"/>
    <m/>
    <m/>
    <m/>
    <m/>
    <n v="7.5400344514672682E-4"/>
    <n v="4.6289161037825493E-5"/>
    <x v="41"/>
    <x v="22"/>
  </r>
  <r>
    <n v="2026"/>
    <n v="3"/>
    <n v="79"/>
    <x v="1"/>
    <s v="MyT Cascos"/>
    <n v="51"/>
    <s v="031b4af5197ec30a926f48cf40e11a7dbc470048a21e4003b7a3c07c5dab1baa"/>
    <s v="776dae374cac039d62ec9a353119108ad2c4887d941bedca3f0ebe3c3de89ab1"/>
    <x v="22"/>
    <n v="0"/>
    <n v="0"/>
    <n v="51.017530000000001"/>
    <n v="52.533919999999995"/>
    <n v="0"/>
    <n v="0"/>
    <n v="0"/>
    <n v="0"/>
    <n v="35255452.915749952"/>
    <n v="34225193.414999902"/>
    <n v="145.54400000000001"/>
    <n v="139.161"/>
    <n v="0"/>
    <n v="0"/>
    <n v="0"/>
    <n v="0"/>
    <n v="10.031840000000001"/>
    <n v="11.0823"/>
    <n v="0"/>
    <n v="0"/>
    <n v="0"/>
    <n v="0"/>
    <n v="0"/>
    <n v="0"/>
    <s v="MyT Cascos"/>
    <s v="Daños Sin Autos"/>
    <s v="Maritimo y Transportes"/>
    <x v="42"/>
    <x v="1"/>
    <n v="29465273.395770002"/>
    <n v="25064503.866439998"/>
    <n v="299929338.30901009"/>
    <n v="286204877.29896003"/>
    <n v="288421232.45699012"/>
    <n v="276418493.85822004"/>
    <n v="1300238.2212100001"/>
    <n v="1373911.0047200001"/>
    <n v="482377.33854999993"/>
    <n v="-5109464.0919899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-9.4787183165949251"/>
    <m/>
    <m/>
    <s v="Resto"/>
    <n v="2025"/>
    <n v="1"/>
    <d v="2026-05-08T00:00:00"/>
    <n v="1.0458677359317625"/>
    <s v="53 MyT Cascos"/>
    <m/>
    <m/>
    <m/>
    <m/>
    <n v="1.447081962665938E-7"/>
    <m/>
    <m/>
    <m/>
    <m/>
    <m/>
    <n v="1.4870472421511856E-7"/>
    <m/>
    <x v="42"/>
    <x v="22"/>
  </r>
  <r>
    <n v="2026"/>
    <n v="3"/>
    <n v="127"/>
    <x v="52"/>
    <s v="Incendio"/>
    <n v="263"/>
    <s v="4be84111a613654b362415e563cb7607df7b203b5d303802a8a546061bbc7847"/>
    <s v="776dae374cac039d62ec9a353119108ad2c4887d941bedca3f0ebe3c3de89ab1"/>
    <x v="22"/>
    <n v="85725.085170000006"/>
    <n v="132146.49526999998"/>
    <n v="493425.30481"/>
    <n v="582901.32430000009"/>
    <n v="-7828.3707800000011"/>
    <n v="90535.885509999978"/>
    <n v="395236.98006999999"/>
    <n v="187295.95352000001"/>
    <n v="35255452.915749952"/>
    <n v="34225193.414999902"/>
    <n v="145.54400000000001"/>
    <n v="139.161"/>
    <n v="0"/>
    <n v="0"/>
    <n v="550.60206999999991"/>
    <n v="-883.00535000000002"/>
    <n v="4813.7180900000003"/>
    <n v="4385.17533"/>
    <n v="0"/>
    <n v="0"/>
    <n v="0"/>
    <n v="0"/>
    <n v="0"/>
    <n v="0"/>
    <s v="Incendio"/>
    <s v="Daños Sin Autos"/>
    <s v="Incendio"/>
    <x v="43"/>
    <x v="1"/>
    <n v="242282.02638999998"/>
    <n v="408775.3425600000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8173096022014994"/>
    <n v="1.1231631187884477"/>
    <n v="-46421.410099999979"/>
    <n v="-35.128748594620205"/>
    <m/>
    <m/>
    <n v="35.382354377377062"/>
    <n v="32.327413498675874"/>
    <n v="2.8581760508429983E-2"/>
    <n v="2.9722182531337554E-2"/>
    <n v="4.6171992775638195E-2"/>
    <n v="4.7806676545231547E-2"/>
    <m/>
    <m/>
    <m/>
    <n v="0"/>
    <m/>
    <n v="0"/>
    <m/>
    <n v="0"/>
    <m/>
    <n v="-108.64670482417201"/>
    <n v="-9.1319486757880579"/>
    <n v="68.511756838513378"/>
    <n v="-0.30810817126331336"/>
    <n v="-162.35546251220333"/>
    <n v="9.7725342261286485"/>
    <n v="11.438186859006525"/>
    <n v="-20.136146985028304"/>
    <s v="Resto"/>
    <n v="2025"/>
    <n v="1"/>
    <d v="2026-05-08T00:00:00"/>
    <n v="1.0458677359317625"/>
    <s v="54 Incendio"/>
    <n v="-35.128748594620205"/>
    <n v="-37.973752151761282"/>
    <n v="-108.64670482417198"/>
    <n v="-108.2674936104312"/>
    <n v="1.3995715953192822E-3"/>
    <n v="6.6799498585077313E-5"/>
    <m/>
    <m/>
    <m/>
    <m/>
    <n v="1.6499850130098593E-3"/>
    <n v="1.2614953914065924E-4"/>
    <x v="43"/>
    <x v="22"/>
  </r>
  <r>
    <n v="2026"/>
    <n v="3"/>
    <n v="80"/>
    <x v="51"/>
    <s v="Riesgos Catastroficos"/>
    <n v="52"/>
    <s v="41cfc0d1f2d127b04555b7246d84019b4d27710a3f3aff6e7764375b1e06e05d"/>
    <s v="776dae374cac039d62ec9a353119108ad2c4887d941bedca3f0ebe3c3de89ab1"/>
    <x v="22"/>
    <n v="80717.606040000013"/>
    <n v="84386.33567"/>
    <n v="265323.55130000005"/>
    <n v="285765.24307000003"/>
    <n v="-67541.626780000035"/>
    <n v="-170.24473000000003"/>
    <n v="-56541.436669999996"/>
    <n v="-9840.1051999999981"/>
    <n v="35255452.915749952"/>
    <n v="34225193.414999902"/>
    <n v="145.54400000000001"/>
    <n v="139.161"/>
    <n v="0"/>
    <n v="0"/>
    <n v="-24371.7107"/>
    <n v="-15.725070000000001"/>
    <n v="-0.29955000000000004"/>
    <n v="-1.6000000000000001E-4"/>
    <n v="0"/>
    <n v="0"/>
    <n v="0"/>
    <n v="0"/>
    <n v="0"/>
    <n v="0"/>
    <s v="Riesgos Catastroficos"/>
    <s v="Daños Sin Autos"/>
    <s v="Riesgos Catastroficos"/>
    <x v="44"/>
    <x v="1"/>
    <n v="452100.89414999995"/>
    <n v="377875.53304000001"/>
    <n v="299929338.30901009"/>
    <n v="286204877.29896003"/>
    <n v="288421232.45699012"/>
    <n v="276418493.85822004"/>
    <n v="11411827.944420002"/>
    <n v="12882845.518050004"/>
    <n v="1673092.91444"/>
    <n v="528711.06807000004"/>
    <n v="80717.606040000013"/>
    <n v="84386.33567"/>
    <n v="0.70731530858269021"/>
    <n v="0.65502870116518352"/>
    <n v="-3668.7296299999871"/>
    <n v="-4.3475399196700177"/>
    <n v="100"/>
    <n v="100"/>
    <n v="17.853892147627377"/>
    <n v="22.331780782712727"/>
    <n v="2.6912207553646712E-2"/>
    <n v="2.7986013842457583E-2"/>
    <n v="2.9484590362816514E-2"/>
    <n v="3.052846952899007E-2"/>
    <m/>
    <m/>
    <m/>
    <n v="0"/>
    <m/>
    <n v="0"/>
    <m/>
    <n v="0"/>
    <m/>
    <n v="39573.255542183317"/>
    <n v="-83.676449406254008"/>
    <n v="-0.20174442775398688"/>
    <n v="-4.0369322108214689"/>
    <n v="154886.34155523631"/>
    <n v="187118.75"/>
    <n v="8136107.728259054"/>
    <n v="9828168.75"/>
    <s v="Resto"/>
    <n v="2025"/>
    <n v="1"/>
    <d v="2026-05-08T00:00:00"/>
    <n v="1.0458677359317625"/>
    <s v="55 Riesgos Catastroficos"/>
    <n v="-4.3475399196700177"/>
    <n v="-8.5424888883169228"/>
    <n v="39573.255542183309"/>
    <n v="37833.339158644623"/>
    <n v="7.5257450793227479E-4"/>
    <n v="5.0029494575542634E-5"/>
    <m/>
    <m/>
    <m/>
    <m/>
    <n v="8.0889912005406561E-4"/>
    <n v="4.2906259935014728E-5"/>
    <x v="44"/>
    <x v="22"/>
  </r>
  <r>
    <n v="2026"/>
    <n v="3"/>
    <n v="103"/>
    <x v="59"/>
    <s v="Terremoto y Erupcion Volcanica"/>
    <n v="205"/>
    <s v="f8809aff4d69bece79dabe35be0c708b890d7eafb841f121330667b77d2e2590"/>
    <s v="776dae374cac039d62ec9a353119108ad2c4887d941bedca3f0ebe3c3de89ab1"/>
    <x v="22"/>
    <n v="30515.394260000001"/>
    <n v="323392.63378999999"/>
    <n v="57017.273619999993"/>
    <n v="344537.35314999992"/>
    <n v="213.34330999999997"/>
    <n v="-7069.3925400000007"/>
    <n v="-8095.83871"/>
    <n v="-117405.69091999999"/>
    <n v="35255452.915749952"/>
    <n v="34225193.414999902"/>
    <n v="145.54400000000001"/>
    <n v="139.161"/>
    <n v="0"/>
    <n v="0"/>
    <n v="-253.0609"/>
    <n v="-376.18435999999997"/>
    <n v="252.31639999999999"/>
    <n v="436.89221999999995"/>
    <n v="0"/>
    <n v="0"/>
    <n v="0"/>
    <n v="0"/>
    <n v="0"/>
    <n v="0"/>
    <s v="Terremoto y Erupcion Volcanica"/>
    <s v="Daños Sin Autos"/>
    <s v="Riesgos Catastroficos"/>
    <x v="45"/>
    <x v="1"/>
    <n v="483327.49163999996"/>
    <n v="1404442.7234499999"/>
    <n v="299929338.30901009"/>
    <n v="286204877.29896003"/>
    <n v="288421232.45699012"/>
    <n v="276418493.85822004"/>
    <n v="4600656.5407699998"/>
    <n v="5084886.6188700013"/>
    <n v="666557.00630999985"/>
    <n v="163361.38342999999"/>
    <n v="71520.83481"/>
    <n v="444108.33818000002"/>
    <n v="0.66328346812198069"/>
    <n v="6.3598789516739807"/>
    <n v="-292877.23953000002"/>
    <n v="-90.563979796826274"/>
    <n v="42.666440263269067"/>
    <n v="72.818410731781142"/>
    <n v="6.3136061547951403"/>
    <n v="23.026402457737053"/>
    <n v="1.0174194505960838E-2"/>
    <n v="1.0580148347625728E-2"/>
    <n v="0.11299340418024914"/>
    <n v="0.11699384844918294"/>
    <m/>
    <m/>
    <m/>
    <n v="0"/>
    <m/>
    <n v="0"/>
    <m/>
    <n v="0"/>
    <m/>
    <n v="-103.01784500991933"/>
    <n v="0.6991333888143576"/>
    <n v="-2.1860091422461467"/>
    <n v="3.2006761309291386E-2"/>
    <n v="-32.729553137190493"/>
    <n v="-42.247449496811818"/>
    <n v="-100.29506603613558"/>
    <n v="-86.104614085368709"/>
    <s v="Resto"/>
    <n v="2025"/>
    <n v="1"/>
    <d v="2026-05-08T00:00:00"/>
    <n v="1.0458677359317625"/>
    <s v="56 Terremoto y Erupcion Volcanica"/>
    <n v="-90.563979796826274"/>
    <n v="-90.977807346961356"/>
    <n v="-103.01784500991936"/>
    <n v="-102.88549393602887"/>
    <n v="1.6172611299663153E-4"/>
    <n v="4.3994495908392258E-5"/>
    <m/>
    <m/>
    <m/>
    <m/>
    <n v="9.7526192756941911E-4"/>
    <n v="4.0448060279945734E-3"/>
    <x v="45"/>
    <x v="22"/>
  </r>
  <r>
    <n v="2026"/>
    <n v="3"/>
    <n v="109"/>
    <x v="60"/>
    <s v="Huracan y Otros Riesgos Hidrometeorologicos"/>
    <n v="228"/>
    <s v="9d693eeee1d1899cbc50b6d45df953d3835acf28ee869879b45565fccc814765"/>
    <s v="776dae374cac039d62ec9a353119108ad2c4887d941bedca3f0ebe3c3de89ab1"/>
    <x v="22"/>
    <n v="46897.582640000001"/>
    <n v="36761.703020000001"/>
    <n v="243944.70398000002"/>
    <n v="243503.83609999999"/>
    <n v="0"/>
    <n v="23.56"/>
    <n v="2662.4002799999998"/>
    <n v="126.97415000000001"/>
    <n v="35255452.915749952"/>
    <n v="34225193.414999902"/>
    <n v="145.54400000000001"/>
    <n v="139.161"/>
    <n v="0"/>
    <n v="0"/>
    <n v="0"/>
    <n v="0"/>
    <n v="260.27676000000002"/>
    <n v="52.069139999999997"/>
    <n v="0"/>
    <n v="0"/>
    <n v="0"/>
    <n v="0"/>
    <n v="0"/>
    <n v="0"/>
    <s v="Huracan y Otros Riesgos Hidrometeorologicos"/>
    <s v="Daños Sin Autos"/>
    <s v="Riesgos Catastroficos"/>
    <x v="46"/>
    <x v="1"/>
    <n v="727036.66246999998"/>
    <n v="819593.15071000007"/>
    <n v="299929338.30901009"/>
    <n v="286204877.29896003"/>
    <n v="288421232.45699012"/>
    <n v="276418493.85822004"/>
    <n v="6811171.4036499998"/>
    <n v="7797958.8991800006"/>
    <n v="1006535.90813"/>
    <n v="364394.42252000014"/>
    <n v="149921.74883000003"/>
    <n v="183346.49950000001"/>
    <n v="0.68853916398093173"/>
    <n v="0.47142724776179185"/>
    <n v="10135.87962"/>
    <n v="27.571844575550884"/>
    <n v="31.281373787320426"/>
    <n v="20.050398082456983"/>
    <n v="6.4505113787071435"/>
    <n v="4.4853599603844838"/>
    <n v="1.5636210483578147E-2"/>
    <n v="1.6260100631458694E-2"/>
    <n v="1.2844541073840596E-2"/>
    <n v="1.3299292137397917E-2"/>
    <m/>
    <m/>
    <m/>
    <n v="0"/>
    <m/>
    <n v="0"/>
    <m/>
    <n v="0"/>
    <m/>
    <m/>
    <m/>
    <n v="6.4088434605932998E-2"/>
    <m/>
    <m/>
    <n v="399.86759911917125"/>
    <m/>
    <m/>
    <s v="Resto"/>
    <n v="2025"/>
    <n v="1"/>
    <d v="2026-05-08T00:00:00"/>
    <n v="1.0458677359317625"/>
    <s v="57 Huracan y Otros Riesgos Hidrometeorologicos"/>
    <n v="27.571844575550884"/>
    <n v="21.977034181953485"/>
    <n v="-100"/>
    <n v="-100"/>
    <n v="6.919346762129402E-4"/>
    <n v="4.7408618033556045E-5"/>
    <m/>
    <m/>
    <m/>
    <m/>
    <n v="6.8927220341779053E-4"/>
    <n v="2.2224364993225787E-5"/>
    <x v="46"/>
    <x v="22"/>
  </r>
  <r>
    <n v="2026"/>
    <n v="3"/>
    <n v="12"/>
    <x v="42"/>
    <s v="Diversos"/>
    <n v="12"/>
    <s v="6b51d431df5d7f141cbececcf79edf3dd861c3b4069f0b11661a3eefacbba918"/>
    <s v="776dae374cac039d62ec9a353119108ad2c4887d941bedca3f0ebe3c3de89ab1"/>
    <x v="22"/>
    <n v="87822.503459999993"/>
    <n v="58177.545109999999"/>
    <n v="282821.80725999997"/>
    <n v="282323.35101000004"/>
    <n v="12893.672990000001"/>
    <n v="242525.38397000002"/>
    <n v="156096.71885"/>
    <n v="347422.03372000001"/>
    <n v="35255452.915749952"/>
    <n v="34225193.414999902"/>
    <n v="145.54400000000001"/>
    <n v="139.161"/>
    <n v="140.66095000000001"/>
    <n v="3136.21524"/>
    <n v="5811.5163499999999"/>
    <n v="216666.49893999999"/>
    <n v="27865.40928"/>
    <n v="19746.482250000001"/>
    <n v="0"/>
    <n v="0"/>
    <n v="0"/>
    <n v="0"/>
    <n v="0"/>
    <n v="0"/>
    <s v="Diversos"/>
    <s v="Daños Sin Autos"/>
    <s v="Diversos"/>
    <x v="52"/>
    <x v="1"/>
    <n v="1766415.15328"/>
    <n v="2698569.0604299996"/>
    <n v="299929338.30901009"/>
    <n v="286204877.29896003"/>
    <n v="288421232.45699012"/>
    <n v="276418493.85822004"/>
    <n v="9670459.9122499991"/>
    <n v="9643676.3713200018"/>
    <n v="1771524.9683199998"/>
    <n v="2144854.7040200005"/>
    <n v="87822.503459999993"/>
    <n v="58177.545109999999"/>
    <n v="0.90815229324048319"/>
    <n v="0.60327143788253035"/>
    <n v="29644.958349999994"/>
    <n v="50.956014548136011"/>
    <n v="100"/>
    <n v="100"/>
    <n v="4.9717929161174359"/>
    <n v="2.1558664539320622"/>
    <n v="2.92810646518076E-2"/>
    <n v="3.0449389149287489E-2"/>
    <n v="2.0327237487720969E-2"/>
    <n v="2.1046907642815065E-2"/>
    <m/>
    <m/>
    <m/>
    <n v="0"/>
    <m/>
    <n v="0"/>
    <m/>
    <n v="0"/>
    <m/>
    <n v="-94.683577950094104"/>
    <n v="14.681513828483162"/>
    <n v="416.87112013998149"/>
    <n v="0.72782902982324493"/>
    <n v="-97.317759608231199"/>
    <n v="41.115814590216424"/>
    <n v="20.855664783546292"/>
    <n v="1097.2409981529747"/>
    <s v="Resto"/>
    <n v="2025"/>
    <n v="1"/>
    <d v="2026-05-08T00:00:00"/>
    <n v="1.0458677359317625"/>
    <s v="63 Diversos"/>
    <n v="50.956014548136011"/>
    <n v="44.335664407554802"/>
    <n v="-94.683577950094104"/>
    <n v="-94.916735771402784"/>
    <n v="8.0220727254833458E-4"/>
    <n v="8.2474058771794855E-5"/>
    <m/>
    <m/>
    <m/>
    <m/>
    <n v="7.9915635557807553E-4"/>
    <n v="3.6393642776485563E-5"/>
    <x v="52"/>
    <x v="22"/>
  </r>
  <r>
    <n v="2026"/>
    <n v="3"/>
    <n v="10"/>
    <x v="17"/>
    <s v="Miscelaneos"/>
    <n v="10"/>
    <s v="4a44dc15364204a80fe80e9039455cc1608281820fe2b24f1e5233ade6af1dd5"/>
    <s v="776dae374cac039d62ec9a353119108ad2c4887d941bedca3f0ebe3c3de89ab1"/>
    <x v="22"/>
    <n v="24243.675460000002"/>
    <n v="32396.293180000001"/>
    <n v="112611.224"/>
    <n v="96404.527140000006"/>
    <n v="13103.180689999997"/>
    <n v="17923.5566"/>
    <n v="91618.712749999992"/>
    <n v="67192.813630000004"/>
    <n v="35255452.915749952"/>
    <n v="34225193.414999902"/>
    <n v="145.54400000000001"/>
    <n v="139.161"/>
    <n v="0"/>
    <n v="0"/>
    <n v="13147.419960000001"/>
    <n v="16773.284470000002"/>
    <n v="19487.085890000002"/>
    <n v="31197.57847"/>
    <n v="0"/>
    <n v="0"/>
    <n v="0"/>
    <n v="0"/>
    <n v="0"/>
    <n v="0"/>
    <s v="Miscelaneos"/>
    <s v="Daños Sin Autos"/>
    <s v="Diversos"/>
    <x v="53"/>
    <x v="1"/>
    <n v="1825206.99131"/>
    <n v="1657972.1827799999"/>
    <n v="299929338.30901009"/>
    <n v="286204877.29896003"/>
    <n v="288421232.45699012"/>
    <n v="276418493.85822004"/>
    <n v="4681296.8725100001"/>
    <n v="4825169.1077200007"/>
    <n v="696171.22916999983"/>
    <n v="802925.30443000002"/>
    <n v="135268.11929"/>
    <n v="152477.94199000002"/>
    <n v="0.51788374290821504"/>
    <n v="0.6714022339272574"/>
    <n v="-8152.6177199999984"/>
    <n v="-25.165279480286507"/>
    <n v="17.922682437850877"/>
    <n v="21.246544094964666"/>
    <n v="1.3282699209145405"/>
    <n v="1.953970851650817"/>
    <n v="8.0831290452227506E-3"/>
    <n v="8.4056486595920996E-3"/>
    <n v="1.1319266633656951E-2"/>
    <n v="1.1720016532836126E-2"/>
    <m/>
    <m/>
    <m/>
    <n v="0"/>
    <m/>
    <n v="0"/>
    <m/>
    <n v="0"/>
    <m/>
    <n v="-26.894081445866625"/>
    <n v="54.047830790422545"/>
    <n v="55.32594886832667"/>
    <n v="1.8821778523686015"/>
    <n v="-21.616902261957527"/>
    <n v="-37.536543393138544"/>
    <n v="67.467347525505261"/>
    <n v="53.764699994678786"/>
    <s v="Resto"/>
    <n v="2025"/>
    <n v="1"/>
    <d v="2026-05-08T00:00:00"/>
    <n v="1.0458677359317625"/>
    <s v="64 Miscelaneos"/>
    <n v="-25.165279480286507"/>
    <n v="-28.447242467955743"/>
    <n v="-26.894081445866625"/>
    <n v="-30.100225829221721"/>
    <n v="3.19415054088533E-4"/>
    <n v="2.6820357116862216E-5"/>
    <m/>
    <m/>
    <m/>
    <m/>
    <n v="2.7288671055658158E-4"/>
    <n v="4.507809597225116E-5"/>
    <x v="53"/>
    <x v="22"/>
  </r>
  <r>
    <n v="2026"/>
    <n v="3"/>
    <n v="127"/>
    <x v="52"/>
    <s v="Tecnicos"/>
    <n v="263"/>
    <s v="4be84111a613654b362415e563cb7607df7b203b5d303802a8a546061bbc7847"/>
    <s v="776dae374cac039d62ec9a353119108ad2c4887d941bedca3f0ebe3c3de89ab1"/>
    <x v="22"/>
    <n v="24062.374100000001"/>
    <n v="65389.905610000002"/>
    <n v="305539.17572"/>
    <n v="360284.38653000002"/>
    <n v="10478.47162"/>
    <n v="32959.565800000004"/>
    <n v="31406.935959999992"/>
    <n v="94763.598950000029"/>
    <n v="35255452.915749952"/>
    <n v="34225193.414999902"/>
    <n v="145.54400000000001"/>
    <n v="139.161"/>
    <n v="0"/>
    <n v="0"/>
    <n v="-1769.7600600000001"/>
    <n v="-1922.2415800000001"/>
    <n v="4227.5823"/>
    <n v="5276.1820599999992"/>
    <n v="0"/>
    <n v="0"/>
    <n v="0"/>
    <n v="0"/>
    <n v="0"/>
    <n v="0"/>
    <s v="Tecnicos"/>
    <s v="Daños Sin Autos"/>
    <s v="Diversos"/>
    <x v="54"/>
    <x v="1"/>
    <n v="242282.02638999998"/>
    <n v="408775.34256000002"/>
    <n v="299929338.30901009"/>
    <n v="286204877.29896003"/>
    <n v="288421232.45699012"/>
    <n v="276418493.85822004"/>
    <n v="4989163.0397400009"/>
    <n v="4818507.2636000002"/>
    <n v="1075353.7391499998"/>
    <n v="1341929.3995900003"/>
    <n v="32283.976309999998"/>
    <n v="82174.673250000007"/>
    <n v="0.48229279958054766"/>
    <n v="1.3570573215478756"/>
    <n v="-41327.531510000001"/>
    <n v="-63.201699290539779"/>
    <n v="74.533489521074443"/>
    <n v="79.574281252161839"/>
    <n v="9.9315555753471099"/>
    <n v="15.996538636721239"/>
    <n v="8.0226810206906491E-3"/>
    <n v="8.3427887382002026E-3"/>
    <n v="2.2847236646388769E-2"/>
    <n v="2.3656125426810136E-2"/>
    <m/>
    <m/>
    <m/>
    <n v="0"/>
    <m/>
    <n v="0"/>
    <m/>
    <n v="0"/>
    <m/>
    <n v="-68.208101758427915"/>
    <n v="43.547122891751563"/>
    <n v="50.404669486110308"/>
    <n v="0.97442090342128529"/>
    <n v="-7.9324847400294001"/>
    <n v="-19.874214878779206"/>
    <n v="-41.862226076592293"/>
    <n v="-36.432434630582108"/>
    <s v="Resto"/>
    <n v="2025"/>
    <n v="1"/>
    <d v="2026-05-08T00:00:00"/>
    <n v="1.0458677359317625"/>
    <s v="65 Tecnicos"/>
    <n v="-63.201699290539779"/>
    <n v="-64.815531213727851"/>
    <n v="-68.208101758427901"/>
    <n v="-69.602372126673615"/>
    <n v="8.6664374004823521E-4"/>
    <n v="2.3260634452724232E-5"/>
    <m/>
    <m/>
    <m/>
    <m/>
    <n v="1.0198361427808326E-3"/>
    <n v="1.8416045739666939E-4"/>
    <x v="54"/>
    <x v="22"/>
  </r>
  <r>
    <n v="2026"/>
    <n v="3"/>
    <n v="91"/>
    <x v="32"/>
    <s v="Total General"/>
    <n v="218"/>
    <s v="5966abd0cbfc86f98a186531b2b4ee5f6e910120ce13222f98207203dfc9a9a2"/>
    <s v="776dae374cac039d62ec9a353119108ad2c4887d941bedca3f0ebe3c3de89ab1"/>
    <x v="23"/>
    <n v="3072737.3879"/>
    <n v="2926330.4537199996"/>
    <n v="6209124.3410400003"/>
    <n v="5308508.6857099999"/>
    <n v="930735.63100000005"/>
    <n v="658870.90054000006"/>
    <n v="3501178.7864899999"/>
    <n v="3156911.5604999997"/>
    <n v="35255452.915749952"/>
    <n v="34225193.414999902"/>
    <n v="145.54400000000001"/>
    <n v="139.161"/>
    <n v="13175.322880000002"/>
    <n v="71549.907129999992"/>
    <n v="405075.62680000003"/>
    <n v="393263.13338000001"/>
    <n v="1230674.74768"/>
    <n v="1169372.27446"/>
    <n v="223620.96971999999"/>
    <n v="273786.74023"/>
    <n v="2773216.1731999996"/>
    <n v="2644260.94851"/>
    <n v="0"/>
    <n v="0"/>
    <s v="Total General"/>
    <s v="Totales"/>
    <s v="Total General"/>
    <x v="0"/>
    <x v="1"/>
    <n v="3072737.3879"/>
    <n v="2926330.4537199996"/>
    <n v="299929338.30901009"/>
    <n v="286204877.29896003"/>
    <n v="288421232.45699012"/>
    <n v="276418493.85822004"/>
    <n v="299929338.30901009"/>
    <n v="286204877.29896003"/>
    <n v="142306587.69164005"/>
    <n v="131621014.33455998"/>
    <n v="3072737.3879"/>
    <n v="2926330.4537199996"/>
    <n v="1.0244871026035578"/>
    <n v="1.0224600228119987"/>
    <n v="146406.93418000033"/>
    <n v="5.003089585931253"/>
    <n v="100"/>
    <n v="100"/>
    <n v="100"/>
    <n v="100"/>
    <n v="1.0244871026035578"/>
    <n v="1.0653644885031868"/>
    <n v="1.0224600228119987"/>
    <n v="1.0586594308052941"/>
    <n v="7.4557884527324439E-2"/>
    <n v="0.92462317585711495"/>
    <m/>
    <n v="-50165.770510000002"/>
    <n v="-18.32293648255472"/>
    <n v="128955.2246899996"/>
    <n v="4.8767964736106562"/>
    <n v="0"/>
    <m/>
    <n v="41.262215441171257"/>
    <n v="30.290113130562467"/>
    <n v="22.51525967282446"/>
    <n v="0.65403552013824107"/>
    <n v="3.0037123791580855"/>
    <n v="5.2423402332083313"/>
    <n v="32.914921474063412"/>
    <n v="33.630276856153749"/>
    <s v="Resto"/>
    <n v="2025"/>
    <n v="1"/>
    <d v="2026-05-08T00:00:00"/>
    <n v="1.0458677359317625"/>
    <s v="10 Total General"/>
    <n v="5.003089585931253"/>
    <n v="0.3980579746865483"/>
    <n v="41.26221544117125"/>
    <n v="35.06699804188996"/>
    <n v="1.761181271980241E-2"/>
    <n v="1.0495738234010327E-4"/>
    <n v="587400.79246999999"/>
    <n v="480744.86781000003"/>
    <n v="1.6661274891963897E-3"/>
    <n v="1.3608166492338604E-3"/>
    <n v="1.5026488031010574E-2"/>
    <n v="1.0454244982487128E-4"/>
    <x v="0"/>
    <x v="23"/>
  </r>
  <r>
    <n v="2026"/>
    <n v="3"/>
    <n v="69"/>
    <x v="49"/>
    <s v="Total General Sin Pensiones"/>
    <n v="202"/>
    <s v="c17edaae86e4016a583e098582f6dbf3eccade8ef83747df9ba617ded9d31309"/>
    <s v="776dae374cac039d62ec9a353119108ad2c4887d941bedca3f0ebe3c3de89ab1"/>
    <x v="23"/>
    <n v="2061561.0193"/>
    <n v="1712705.9797"/>
    <n v="6308653.8745299997"/>
    <n v="4965666.6079900004"/>
    <n v="870339.40655000007"/>
    <n v="477458.20740000001"/>
    <n v="3124255.0139000001"/>
    <n v="1679433.0777799999"/>
    <n v="35255452.915749952"/>
    <n v="34225193.414999902"/>
    <n v="145.54400000000001"/>
    <n v="139.161"/>
    <n v="3247.7966000000001"/>
    <n v="874.73361999999997"/>
    <n v="344754.60508000001"/>
    <n v="225095.12536999999"/>
    <n v="653365.07749000005"/>
    <n v="600619.44652"/>
    <n v="2061561.0193"/>
    <n v="1712705.9797"/>
    <n v="0"/>
    <n v="0"/>
    <n v="0"/>
    <n v="0"/>
    <s v="Total General Sin Pensiones"/>
    <s v="Totales"/>
    <s v="Total General Sin Pensiones"/>
    <x v="1"/>
    <x v="1"/>
    <n v="2061561.0193"/>
    <n v="1712705.9797"/>
    <n v="299929338.30901009"/>
    <n v="286204877.29896003"/>
    <n v="288421232.45699012"/>
    <n v="276418493.85822004"/>
    <n v="288421232.45699012"/>
    <n v="276418493.85822004"/>
    <n v="133101313.88157998"/>
    <n v="123282522.02188997"/>
    <n v="2061561.0193"/>
    <n v="1712705.9797"/>
    <n v="0.71477436031254171"/>
    <n v="0.61960614711202266"/>
    <n v="348855.03960000002"/>
    <n v="20.368647259648508"/>
    <n v="100"/>
    <n v="100"/>
    <n v="100"/>
    <n v="100"/>
    <n v="0.68734890388616221"/>
    <n v="0.71477436031254171"/>
    <n v="0.59841956428679755"/>
    <n v="0.61960614711202266"/>
    <n v="0.71477436031254171"/>
    <m/>
    <m/>
    <n v="348855.03960000002"/>
    <n v="20.368647259648508"/>
    <n v="0"/>
    <m/>
    <n v="0"/>
    <m/>
    <n v="82.28598714208637"/>
    <n v="42.217494335701133"/>
    <n v="27.87741813592735"/>
    <n v="0.65389242312389162"/>
    <n v="53.159516232663776"/>
    <n v="8.7818719949227741"/>
    <n v="52.765998207989092"/>
    <n v="37.477162398621168"/>
    <s v="Resto"/>
    <n v="2025"/>
    <n v="1"/>
    <d v="2026-05-08T00:00:00"/>
    <n v="1.0458677359317625"/>
    <s v="11 Total General Sin Pensiones"/>
    <n v="20.368647259648508"/>
    <n v="15.08974139298043"/>
    <n v="82.28598714208637"/>
    <n v="74.291624915351235"/>
    <n v="1.7894122335077658E-2"/>
    <n v="5.1090238616020328E-5"/>
    <m/>
    <m/>
    <m/>
    <m/>
    <n v="1.4056024821398751E-2"/>
    <n v="3.8391177753900539E-5"/>
    <x v="1"/>
    <x v="23"/>
  </r>
  <r>
    <n v="2026"/>
    <n v="3"/>
    <n v="111"/>
    <x v="65"/>
    <s v="Vida Total"/>
    <n v="230"/>
    <s v="a0eaec5a55dc2f5b2ba523018adc485ff620b9d83509b9f37186a7716e438d21"/>
    <s v="776dae374cac039d62ec9a353119108ad2c4887d941bedca3f0ebe3c3de89ab1"/>
    <x v="23"/>
    <n v="652918.71909000003"/>
    <n v="600408.22382000007"/>
    <n v="2762042.1924399999"/>
    <n v="2374606.2503199996"/>
    <n v="231869.18202000001"/>
    <n v="241360.16972000003"/>
    <n v="1269324.5711400001"/>
    <n v="1108499.94288"/>
    <n v="35255452.915749952"/>
    <n v="34225193.414999902"/>
    <n v="145.54400000000001"/>
    <n v="139.161"/>
    <n v="13130.781499999999"/>
    <n v="12356.998720000001"/>
    <n v="207765.0962"/>
    <n v="215309.17900999999"/>
    <n v="388829.72119999997"/>
    <n v="392627.37659"/>
    <n v="183845.35401000001"/>
    <n v="131755.94933"/>
    <n v="468986.98858"/>
    <n v="468742.57725999999"/>
    <n v="86.376499999999993"/>
    <n v="-90.30277000000001"/>
    <s v="Vida Total"/>
    <s v="Totales"/>
    <s v="Vida Total"/>
    <x v="2"/>
    <x v="1"/>
    <n v="652918.71909000003"/>
    <n v="600408.22382000007"/>
    <n v="299929338.30901009"/>
    <n v="286204877.29896003"/>
    <n v="288421232.45699012"/>
    <n v="276418493.85822004"/>
    <n v="121198789.86534001"/>
    <n v="116547964.87996998"/>
    <n v="53724409.366050005"/>
    <n v="55147073.013400003"/>
    <n v="652918.71909000003"/>
    <n v="600408.22382000007"/>
    <n v="0.53871719331144852"/>
    <n v="0.51515976657194007"/>
    <n v="52510.495269999956"/>
    <n v="8.7457988060041014"/>
    <n v="100"/>
    <n v="100"/>
    <n v="100"/>
    <n v="100"/>
    <n v="0.21769084770804026"/>
    <n v="0.22637678700973043"/>
    <n v="0.20978266669887452"/>
    <n v="0.21720986010724744"/>
    <n v="0.15168910037325004"/>
    <n v="0.38695682448733687"/>
    <n v="7.1268450861572207E-5"/>
    <n v="52089.404680000007"/>
    <n v="39.534764801804336"/>
    <n v="244.4113200000138"/>
    <n v="5.2141907276426203E-2"/>
    <n v="176.67927"/>
    <n v="-195.65210458106654"/>
    <n v="-3.9322924370704726"/>
    <n v="35.512717776443246"/>
    <n v="40.199344403443554"/>
    <n v="0.43159000676985537"/>
    <n v="-3.5038370610523839"/>
    <n v="-0.96724161798980024"/>
    <n v="53.433440108127215"/>
    <n v="54.838045395605718"/>
    <s v="Resto"/>
    <n v="2025"/>
    <n v="1"/>
    <d v="2026-05-08T00:00:00"/>
    <n v="1.0458677359317625"/>
    <s v="12 Vida Total"/>
    <n v="8.7457988060041014"/>
    <n v="3.9766263648266795"/>
    <n v="-3.9322924370704762"/>
    <n v="-8.145452563040493"/>
    <n v="7.8343687685432928E-3"/>
    <n v="2.9021621436936461E-5"/>
    <m/>
    <m/>
    <m/>
    <m/>
    <n v="6.7216603591228738E-3"/>
    <n v="2.6538958509445577E-5"/>
    <x v="2"/>
    <x v="23"/>
  </r>
  <r>
    <n v="2026"/>
    <n v="3"/>
    <n v="104"/>
    <x v="53"/>
    <s v="Vida Individual"/>
    <n v="225"/>
    <s v="0e6523810856a138a75dec70a9cf3778a5c70b83ac915f22c33f05db97cb3e68"/>
    <s v="776dae374cac039d62ec9a353119108ad2c4887d941bedca3f0ebe3c3de89ab1"/>
    <x v="23"/>
    <n v="57240.247189999995"/>
    <n v="48844.196779999998"/>
    <n v="264955.11754999997"/>
    <n v="391161.46242"/>
    <n v="3435.7238100000004"/>
    <n v="9181.2597000000005"/>
    <n v="25995.304820000001"/>
    <n v="39004.438650000004"/>
    <n v="35255452.915749952"/>
    <n v="34225193.414999902"/>
    <n v="145.54400000000001"/>
    <n v="139.161"/>
    <n v="0"/>
    <n v="0"/>
    <n v="3318.0370200000002"/>
    <n v="9208.6050699999996"/>
    <n v="64131.447420000004"/>
    <n v="73200.586360000001"/>
    <n v="57299.191420000003"/>
    <n v="48874.795119999995"/>
    <n v="-58.944230000000005"/>
    <n v="-30.59834"/>
    <n v="0"/>
    <n v="0"/>
    <s v="Vida Individual"/>
    <s v="Vida"/>
    <s v="Vida"/>
    <x v="3"/>
    <x v="1"/>
    <n v="1255163.6912400001"/>
    <n v="1317898.61516"/>
    <n v="299929338.30901009"/>
    <n v="286204877.29896003"/>
    <n v="288421232.45699012"/>
    <n v="276418493.85822004"/>
    <n v="85473069.007720008"/>
    <n v="77996017.203430012"/>
    <n v="38897096.515840001"/>
    <n v="40640024.39702002"/>
    <n v="1231106.22848"/>
    <n v="1304544.65188"/>
    <n v="6.696875150795159E-2"/>
    <n v="6.2623962775694125E-2"/>
    <n v="8396.0504099999962"/>
    <n v="17.189453330181248"/>
    <n v="4.6494970024375837"/>
    <n v="3.7441567607218236"/>
    <n v="4.5603810554343926"/>
    <n v="3.7062180821906434"/>
    <n v="1.9084577558407013E-2"/>
    <n v="1.9846058732356245E-2"/>
    <n v="1.7066165063629922E-2"/>
    <n v="1.767037946638008E-2"/>
    <n v="6.7037713849756209E-2"/>
    <n v="-6.8962341804616967E-5"/>
    <m/>
    <n v="8424.3963000000076"/>
    <n v="17.236688725376716"/>
    <n v="-28.345890000000004"/>
    <n v="92.638652946532403"/>
    <n v="0"/>
    <m/>
    <n v="-62.578949705561641"/>
    <n v="6.0022868150720177"/>
    <n v="18.797032821224338"/>
    <n v="8.8328541658652497E-3"/>
    <n v="-63.9680820843368"/>
    <n v="-12.389434826926159"/>
    <n v="5.1738065387328813"/>
    <n v="12.579960800740231"/>
    <s v="Resto"/>
    <n v="2025"/>
    <n v="1"/>
    <d v="2026-05-08T00:00:00"/>
    <n v="1.0458677359317625"/>
    <s v="13 Vida Individual"/>
    <n v="17.189453330181248"/>
    <n v="12.049974680380869"/>
    <n v="-62.578949705561648"/>
    <n v="-64.220093030119159"/>
    <n v="7.5152946746468948E-4"/>
    <n v="4.4848136785337684E-7"/>
    <m/>
    <m/>
    <m/>
    <m/>
    <n v="1.1072380928883389E-3"/>
    <n v="3.9217607137315237E-7"/>
    <x v="3"/>
    <x v="23"/>
  </r>
  <r>
    <n v="2026"/>
    <n v="3"/>
    <n v="9"/>
    <x v="16"/>
    <s v="Vida Gpo y Col"/>
    <n v="9"/>
    <s v="19581e27de7ced00ff1ce50b2047e7a567c76b1cbaebabe5ef03f7c3017bb5b7"/>
    <s v="776dae374cac039d62ec9a353119108ad2c4887d941bedca3f0ebe3c3de89ab1"/>
    <x v="23"/>
    <n v="329120.39019999997"/>
    <n v="301453.43394000002"/>
    <n v="520240.35492999997"/>
    <n v="830696.49988000002"/>
    <n v="24299.788370000002"/>
    <n v="90701.796380000014"/>
    <n v="387139.84383999993"/>
    <n v="412526.34517999983"/>
    <n v="35255452.915749952"/>
    <n v="34225193.414999902"/>
    <n v="145.54400000000001"/>
    <n v="139.161"/>
    <n v="-13895.63666"/>
    <n v="11532.35383"/>
    <n v="23071.188770000001"/>
    <n v="84618.900900000008"/>
    <n v="249320.89359999998"/>
    <n v="192836.15818"/>
    <n v="33458.682430000001"/>
    <n v="258433.94012000001"/>
    <n v="295661.70776999998"/>
    <n v="43019.493820000003"/>
    <n v="0"/>
    <n v="0"/>
    <s v="Vida Gpo y Col"/>
    <s v="Vida"/>
    <s v="Vida"/>
    <x v="4"/>
    <x v="1"/>
    <n v="1238800.9948"/>
    <n v="975839.53787999996"/>
    <n v="299929338.30901009"/>
    <n v="286204877.29896003"/>
    <n v="288421232.45699012"/>
    <n v="276418493.85822004"/>
    <n v="35725720.857619993"/>
    <n v="38551947.676540002"/>
    <n v="14827312.85021"/>
    <n v="14507048.616379999"/>
    <n v="355765.38052000001"/>
    <n v="328025.45064"/>
    <n v="0.92124212555896223"/>
    <n v="0.78194086708476029"/>
    <n v="27666.956259999948"/>
    <n v="9.1778540713212351"/>
    <n v="92.51051626185361"/>
    <n v="91.899403949249617"/>
    <n v="26.567656272598917"/>
    <n v="30.891701169938667"/>
    <n v="0.1097326430470483"/>
    <n v="0.11411101304723775"/>
    <n v="0.1053278465360015"/>
    <n v="0.10905689765266605"/>
    <n v="9.365432418661343E-2"/>
    <n v="0.827587801372349"/>
    <m/>
    <n v="-224975.25769"/>
    <n v="-87.053294000600715"/>
    <n v="252642.21394999998"/>
    <n v="587.27379500812538"/>
    <n v="0"/>
    <m/>
    <n v="-73.20914321454589"/>
    <n v="7.3832521756654153"/>
    <n v="30.088161609083848"/>
    <n v="0.16388531499593903"/>
    <n v="-72.735182654682774"/>
    <n v="29.291568527970348"/>
    <n v="9.2536122572280082"/>
    <n v="43.881241826552966"/>
    <s v="Resto"/>
    <n v="2025"/>
    <n v="1"/>
    <d v="2026-05-08T00:00:00"/>
    <n v="1.0458677359317625"/>
    <s v="14 Vida Gpo y Col"/>
    <n v="9.1778540713212351"/>
    <n v="4.3897333481224541"/>
    <n v="-73.209143214545904"/>
    <n v="-74.384087141204191"/>
    <n v="1.4756308936754257E-3"/>
    <n v="8.4868705390439474E-5"/>
    <m/>
    <m/>
    <m/>
    <m/>
    <n v="2.3514044625095494E-3"/>
    <n v="6.1143151961726684E-5"/>
    <x v="4"/>
    <x v="23"/>
  </r>
  <r>
    <n v="2026"/>
    <n v="3"/>
    <n v="704"/>
    <x v="54"/>
    <s v="Accidentes y Enfermedades Total"/>
    <n v="51"/>
    <s v="031b4af5197ec30a926f48cf40e11a7dbc470048a21e4003b7a3c07c5dab1baa"/>
    <s v="776dae374cac039d62ec9a353119108ad2c4887d941bedca3f0ebe3c3de89ab1"/>
    <x v="23"/>
    <n v="210933.84811000002"/>
    <n v="112639.99425"/>
    <n v="2328228.6017499999"/>
    <n v="1944041.21533"/>
    <n v="604333.75942000002"/>
    <n v="388977.04616999993"/>
    <n v="2291474.6932499995"/>
    <n v="1524776.6393599997"/>
    <n v="35255452.915749952"/>
    <n v="34225193.414999902"/>
    <n v="145.54400000000001"/>
    <n v="139.161"/>
    <n v="0"/>
    <n v="0"/>
    <n v="570488.07484999998"/>
    <n v="361245.11569000001"/>
    <n v="700905.45360999997"/>
    <n v="521434.39705000003"/>
    <n v="0"/>
    <n v="0"/>
    <n v="0"/>
    <n v="0"/>
    <n v="0"/>
    <n v="0"/>
    <s v="Accidentes y Enfermedades Total"/>
    <s v="Totales"/>
    <s v="Accidentes y Enfermedades Total"/>
    <x v="18"/>
    <x v="1"/>
    <n v="210933.84811000002"/>
    <n v="112639.99425"/>
    <n v="299929338.30901009"/>
    <n v="286204877.29896003"/>
    <n v="288421232.45699012"/>
    <n v="276418493.85822004"/>
    <n v="62046993.437230021"/>
    <n v="55650266.202029996"/>
    <n v="35517726.305569991"/>
    <n v="30168381.219329994"/>
    <n v="210933.84811000002"/>
    <n v="112639.99425"/>
    <n v="0.33995820977754826"/>
    <n v="0.20240692801194748"/>
    <n v="98293.853860000017"/>
    <n v="87.263724145653555"/>
    <n v="100"/>
    <n v="100"/>
    <n v="100"/>
    <n v="100"/>
    <n v="7.032784765212928E-2"/>
    <n v="7.3133952834576715E-2"/>
    <n v="3.9356420237500016E-2"/>
    <n v="4.0749803921504277E-2"/>
    <m/>
    <m/>
    <m/>
    <n v="0"/>
    <m/>
    <n v="0"/>
    <m/>
    <n v="0"/>
    <m/>
    <n v="55.364889874730494"/>
    <n v="286.50392757488862"/>
    <n v="345.32765094667957"/>
    <n v="1.7014990042457383"/>
    <n v="57.922709559777232"/>
    <n v="34.418722196953681"/>
    <n v="81.393014123618556"/>
    <n v="69.279111185171857"/>
    <s v="Resto"/>
    <n v="2025"/>
    <n v="1"/>
    <d v="2026-05-08T00:00:00"/>
    <n v="1.0458677359317625"/>
    <s v="28 Accidentes y Enfermedades Total"/>
    <n v="87.263724145653555"/>
    <n v="79.051057520978475"/>
    <n v="55.364889874730508"/>
    <n v="48.551183421215384"/>
    <n v="6.6038822627347143E-3"/>
    <n v="1.1557158439515551E-5"/>
    <m/>
    <m/>
    <m/>
    <m/>
    <n v="5.5028848558887587E-3"/>
    <n v="4.0968564507233686E-6"/>
    <x v="18"/>
    <x v="23"/>
  </r>
  <r>
    <n v="2026"/>
    <n v="3"/>
    <n v="9"/>
    <x v="16"/>
    <s v="Accidentes Personales"/>
    <n v="9"/>
    <s v="19581e27de7ced00ff1ce50b2047e7a567c76b1cbaebabe5ef03f7c3017bb5b7"/>
    <s v="776dae374cac039d62ec9a353119108ad2c4887d941bedca3f0ebe3c3de89ab1"/>
    <x v="23"/>
    <n v="11031.787179999999"/>
    <n v="12605.68218"/>
    <n v="65071.588879999996"/>
    <n v="59606.889920000001"/>
    <n v="7140.0973299999987"/>
    <n v="5410.3525099999988"/>
    <n v="25576.88078"/>
    <n v="22945.46718"/>
    <n v="35255452.915749952"/>
    <n v="34225193.414999902"/>
    <n v="145.54400000000001"/>
    <n v="139.161"/>
    <n v="0"/>
    <n v="0"/>
    <n v="7140.0973300000005"/>
    <n v="5410.3525099999997"/>
    <n v="15539.90941"/>
    <n v="16112.18943"/>
    <n v="0"/>
    <n v="0"/>
    <n v="0"/>
    <n v="0"/>
    <n v="0"/>
    <n v="0"/>
    <s v="Accidentes Personales"/>
    <s v="Accidentes y Enfermedades"/>
    <s v="Accidentes Personales"/>
    <x v="19"/>
    <x v="1"/>
    <n v="1238800.9948"/>
    <n v="975839.53787999996"/>
    <n v="299929338.30901009"/>
    <n v="286204877.29896003"/>
    <n v="288421232.45699012"/>
    <n v="276418493.85822004"/>
    <n v="1868441.4574600002"/>
    <n v="1845344.210459999"/>
    <n v="356127.37222000014"/>
    <n v="376409.51678000001"/>
    <n v="11031.787179999999"/>
    <n v="12605.68218"/>
    <n v="0.59042723206307191"/>
    <n v="0.68310736330636723"/>
    <n v="-1573.8950000000004"/>
    <n v="-12.485599569510963"/>
    <n v="100"/>
    <n v="100"/>
    <n v="0.89052133686581703"/>
    <n v="1.2917781756809832"/>
    <n v="3.678128735987211E-3"/>
    <n v="3.8248873309440143E-3"/>
    <n v="4.4044260527511996E-3"/>
    <n v="4.5603613579001979E-3"/>
    <m/>
    <m/>
    <m/>
    <n v="0"/>
    <m/>
    <n v="0"/>
    <m/>
    <n v="0"/>
    <m/>
    <n v="31.971018834778285"/>
    <n v="64.722943014569651"/>
    <n v="42.919950168059842"/>
    <n v="2.0049279799782291"/>
    <n v="31.97101883477831"/>
    <n v="-3.5518451572723375"/>
    <n v="45.946840110955321"/>
    <n v="33.579250874038415"/>
    <s v="Resto"/>
    <n v="2025"/>
    <n v="1"/>
    <d v="2026-05-08T00:00:00"/>
    <n v="1.0458677359317625"/>
    <s v="29 Accidentes Personales"/>
    <n v="-12.485599569510963"/>
    <n v="-16.3236445452421"/>
    <n v="31.971018834778299"/>
    <n v="26.183277579746211"/>
    <n v="1.8457170025726728E-4"/>
    <n v="3.4860431636166061E-5"/>
    <m/>
    <m/>
    <m/>
    <m/>
    <n v="1.6872577045220558E-4"/>
    <n v="4.6663566980337724E-5"/>
    <x v="19"/>
    <x v="23"/>
  </r>
  <r>
    <n v="2026"/>
    <n v="3"/>
    <n v="13"/>
    <x v="7"/>
    <s v="AP Individual"/>
    <n v="13"/>
    <s v="3fdba35f04dc8c462986c992bcf875546257113072a909c162f7e470e581e278"/>
    <s v="776dae374cac039d62ec9a353119108ad2c4887d941bedca3f0ebe3c3de89ab1"/>
    <x v="23"/>
    <n v="62.187919999999998"/>
    <n v="53.956609999999998"/>
    <n v="127.92298999999998"/>
    <n v="91.12487999999999"/>
    <n v="-4.1140000000000003E-2"/>
    <n v="-7.0442999999999998"/>
    <n v="28.18047"/>
    <n v="-12.757290000000003"/>
    <n v="35255452.915749952"/>
    <n v="34225193.414999902"/>
    <n v="145.54400000000001"/>
    <n v="139.161"/>
    <n v="0"/>
    <n v="0"/>
    <n v="-4.1140000000000003E-2"/>
    <n v="-7.0442999999999998"/>
    <n v="58.536430000000003"/>
    <n v="39.375639999999997"/>
    <n v="0"/>
    <n v="0"/>
    <n v="0"/>
    <n v="0"/>
    <n v="0"/>
    <n v="0"/>
    <s v="AP Individual"/>
    <s v="Accidentes y Enfermedades"/>
    <s v="Accidentes Personales"/>
    <x v="20"/>
    <x v="1"/>
    <n v="2081369.17392"/>
    <n v="380253.94800999999"/>
    <n v="299929338.30901009"/>
    <n v="286204877.29896003"/>
    <n v="288421232.45699012"/>
    <n v="276418493.85822004"/>
    <n v="934068.18382999999"/>
    <n v="999040.19241000025"/>
    <n v="84015.655269999988"/>
    <n v="109316.45723999999"/>
    <n v="708458.35146000003"/>
    <n v="209658.65693"/>
    <n v="6.6577495172791545E-3"/>
    <n v="5.4008447718043879E-3"/>
    <n v="8.2313100000000006"/>
    <n v="15.255424682907259"/>
    <n v="8.7779217891697289E-3"/>
    <n v="2.5735455330143993E-2"/>
    <n v="2.9878370823988322E-3"/>
    <n v="1.4189625191894401E-2"/>
    <n v="2.0734190376511036E-5"/>
    <n v="2.156149166628139E-5"/>
    <n v="1.8852442526211294E-5"/>
    <n v="1.9519898703910638E-5"/>
    <m/>
    <m/>
    <m/>
    <n v="0"/>
    <m/>
    <n v="0"/>
    <m/>
    <n v="0"/>
    <m/>
    <n v="-99.415981715713414"/>
    <n v="-6.6154327078313604E-2"/>
    <n v="-13.055490328247085"/>
    <n v="-4.8967064373644335E-5"/>
    <n v="-99.415981715713414"/>
    <n v="48.661532866513426"/>
    <n v="-7.0281019870873582E-2"/>
    <n v="-17.889994930876043"/>
    <s v="Resto"/>
    <n v="2025"/>
    <n v="1"/>
    <d v="2026-05-08T00:00:00"/>
    <n v="1.0458677359317625"/>
    <s v="30 AP Individual"/>
    <n v="15.255424682907259"/>
    <n v="10.200765090268614"/>
    <n v="-99.415981715713414"/>
    <n v="-99.441594511215797"/>
    <n v="3.6284596968786046E-7"/>
    <n v="4.4325628634830815E-9"/>
    <m/>
    <m/>
    <m/>
    <m/>
    <n v="2.5794191923115145E-7"/>
    <n v="2.9169124249126795E-9"/>
    <x v="20"/>
    <x v="23"/>
  </r>
  <r>
    <n v="2026"/>
    <n v="3"/>
    <n v="718"/>
    <x v="48"/>
    <s v="AP Gpo y Col"/>
    <n v="281"/>
    <s v="71a1c003a2b855d85582c8f6c7648c49d3fe836408a7e1b5d9b222448acb3c1b"/>
    <s v="776dae374cac039d62ec9a353119108ad2c4887d941bedca3f0ebe3c3de89ab1"/>
    <x v="23"/>
    <n v="4279.9215000000004"/>
    <n v="1921.9777099999999"/>
    <n v="38049.159330000002"/>
    <n v="9666.9998799999994"/>
    <n v="10666.891890000001"/>
    <n v="2990.7404699999993"/>
    <n v="32606.280380000004"/>
    <n v="4765.2255700000005"/>
    <n v="35255452.915749952"/>
    <n v="34225193.414999902"/>
    <n v="145.54400000000001"/>
    <n v="139.161"/>
    <n v="0"/>
    <n v="0"/>
    <n v="5613.9467199999999"/>
    <n v="1535.83899"/>
    <n v="3929.7606499999997"/>
    <n v="1370.4447"/>
    <n v="0"/>
    <n v="0"/>
    <n v="0"/>
    <n v="0"/>
    <n v="0"/>
    <n v="0"/>
    <s v="AP Gpo y Col"/>
    <s v="Accidentes y Enfermedades"/>
    <s v="Accidentes Personales"/>
    <x v="21"/>
    <x v="1"/>
    <n v="12782.876099999999"/>
    <n v="12089.056859999999"/>
    <n v="299929338.30901009"/>
    <n v="286204877.29896003"/>
    <n v="288421232.45699012"/>
    <n v="276418493.85822004"/>
    <n v="934373.2736299996"/>
    <n v="846304.01804999996"/>
    <n v="272111.73791999999"/>
    <n v="267093.05953999993"/>
    <n v="12782.876099999999"/>
    <n v="12089.056859999999"/>
    <n v="0.45805264563836373"/>
    <n v="0.22710251505463713"/>
    <n v="2357.9437900000003"/>
    <n v="122.68320166938879"/>
    <n v="33.481678665413966"/>
    <n v="15.898491770349734"/>
    <n v="33.481678665413966"/>
    <n v="15.898491770349734"/>
    <n v="1.426976608600556E-3"/>
    <n v="1.4839134634924041E-3"/>
    <n v="6.7153911845896548E-4"/>
    <n v="6.9531444266743465E-4"/>
    <m/>
    <m/>
    <m/>
    <n v="0"/>
    <m/>
    <n v="0"/>
    <m/>
    <n v="0"/>
    <m/>
    <n v="256.66390972400234"/>
    <n v="249.23101720440434"/>
    <n v="155.60744822581734"/>
    <n v="3.9200410726625967"/>
    <n v="265.52963927553373"/>
    <n v="186.75076418625278"/>
    <n v="142.85721752544904"/>
    <n v="112.06865844349647"/>
    <s v="Resto"/>
    <n v="2025"/>
    <n v="1"/>
    <d v="2026-05-08T00:00:00"/>
    <n v="1.0458677359317625"/>
    <s v="31 AP Gpo y Col"/>
    <n v="122.68320166938879"/>
    <n v="112.91717300276076"/>
    <n v="256.66390972400234"/>
    <n v="241.02200256349892"/>
    <n v="1.0792418245462958E-4"/>
    <n v="2.098122261763044E-5"/>
    <m/>
    <m/>
    <m/>
    <m/>
    <n v="2.7363816580658444E-5"/>
    <n v="5.1575552344141682E-6"/>
    <x v="21"/>
    <x v="23"/>
  </r>
  <r>
    <n v="2026"/>
    <n v="3"/>
    <n v="27"/>
    <x v="34"/>
    <s v="Gastos Medicos"/>
    <n v="21"/>
    <s v="6f4b6612125fb3a0daecd2799dfd6c9c299424fd920f9b308110a2c1fbd8f443"/>
    <s v="776dae374cac039d62ec9a353119108ad2c4887d941bedca3f0ebe3c3de89ab1"/>
    <x v="23"/>
    <n v="45762.766899999995"/>
    <n v="34732.542759999997"/>
    <n v="164027.54767999999"/>
    <n v="117283.01279000001"/>
    <n v="27909.205680000014"/>
    <n v="15751.149290000005"/>
    <n v="117417.61849999997"/>
    <n v="65677.453709999972"/>
    <n v="35255452.915749952"/>
    <n v="34225193.414999902"/>
    <n v="145.54400000000001"/>
    <n v="139.161"/>
    <n v="0"/>
    <n v="0"/>
    <n v="13162.188310000001"/>
    <n v="7768.5533700000005"/>
    <n v="14196.31307"/>
    <n v="9862.7065000000002"/>
    <n v="0"/>
    <n v="0"/>
    <n v="0"/>
    <n v="0"/>
    <n v="0"/>
    <n v="0"/>
    <s v="Gastos Medicos"/>
    <s v="Accidentes y Enfermedades"/>
    <s v="Gastos Medicos"/>
    <x v="22"/>
    <x v="1"/>
    <n v="4137685.76327"/>
    <n v="3901951.9240700002"/>
    <n v="299929338.30901009"/>
    <n v="286204877.29896003"/>
    <n v="288421232.45699012"/>
    <n v="276418493.85822004"/>
    <n v="58270019.802700005"/>
    <n v="52140391.075669996"/>
    <n v="34338123.082540013"/>
    <n v="28893520.681470007"/>
    <n v="45973.114430000001"/>
    <n v="36237.065090000004"/>
    <n v="7.8535698211448915E-2"/>
    <n v="6.6613506426512148E-2"/>
    <n v="11030.224139999998"/>
    <n v="31.757606162664942"/>
    <n v="99.542455340239584"/>
    <n v="95.848112074575269"/>
    <n v="1.1059990902700603"/>
    <n v="0.89013251408212124"/>
    <n v="1.5257849451477033E-2"/>
    <n v="1.5866642864728837E-2"/>
    <n v="1.2135552366467727E-2"/>
    <n v="1.2565202232023932E-2"/>
    <m/>
    <m/>
    <m/>
    <n v="0"/>
    <m/>
    <n v="0"/>
    <m/>
    <n v="0"/>
    <m/>
    <n v="77.18837632831557"/>
    <n v="60.986709437798467"/>
    <n v="45.349830557582834"/>
    <n v="8.127760976601274E-2"/>
    <n v="69.429077501465386"/>
    <n v="43.939324058766218"/>
    <n v="92.71553990884199"/>
    <n v="78.766952762915537"/>
    <s v="Resto"/>
    <n v="2025"/>
    <n v="1"/>
    <d v="2026-05-08T00:00:00"/>
    <n v="1.0458677359317625"/>
    <s v="32 Gastos Medicos"/>
    <n v="31.757606162664942"/>
    <n v="25.979224366532559"/>
    <n v="77.18837632831557"/>
    <n v="69.417575703737171"/>
    <n v="4.6525440496248066E-4"/>
    <n v="6.1678558935597808E-7"/>
    <m/>
    <m/>
    <m/>
    <m/>
    <n v="3.3198623045939028E-4"/>
    <n v="4.4373592384349744E-7"/>
    <x v="22"/>
    <x v="23"/>
  </r>
  <r>
    <n v="2026"/>
    <n v="3"/>
    <n v="37"/>
    <x v="27"/>
    <s v="GMM. Individual"/>
    <n v="25"/>
    <s v="b7a56873cd771f2c446d369b649430b65a756ba278ff97ec81bb6f55b2e73569"/>
    <s v="776dae374cac039d62ec9a353119108ad2c4887d941bedca3f0ebe3c3de89ab1"/>
    <x v="23"/>
    <n v="23846.63752"/>
    <n v="24590.989030000001"/>
    <n v="110578.30803000001"/>
    <n v="105525.83777000001"/>
    <n v="6993.7832399999979"/>
    <n v="7934.1127699999997"/>
    <n v="31392.292839999998"/>
    <n v="22379.231309999999"/>
    <n v="35255452.915749952"/>
    <n v="34225193.414999902"/>
    <n v="145.54400000000001"/>
    <n v="139.161"/>
    <n v="0"/>
    <n v="0"/>
    <n v="4112.6399000000001"/>
    <n v="4778.5738600000004"/>
    <n v="11819.50693"/>
    <n v="12783.35333"/>
    <n v="0"/>
    <n v="0"/>
    <n v="0"/>
    <n v="0"/>
    <n v="0"/>
    <n v="0"/>
    <s v="GMM. Individual"/>
    <s v="Accidentes y Enfermedades"/>
    <s v="Gastos Medicos"/>
    <x v="23"/>
    <x v="1"/>
    <n v="4160869.2469200003"/>
    <n v="3594603.0314199999"/>
    <n v="299929338.30901009"/>
    <n v="286204877.29896003"/>
    <n v="288421232.45699012"/>
    <n v="276418493.85822004"/>
    <n v="24720621.761749998"/>
    <n v="21907998.164389998"/>
    <n v="16007111.755169999"/>
    <n v="14079798.808590002"/>
    <n v="753971.94761999999"/>
    <n v="642457.24672000005"/>
    <n v="9.6464553965619482E-2"/>
    <n v="0.11224662721567608"/>
    <n v="-744.35151000000042"/>
    <n v="-3.0269279088040002"/>
    <n v="3.162801692460135"/>
    <n v="3.827645988203384"/>
    <n v="0.57311672405115821"/>
    <n v="0.6841086154730599"/>
    <n v="7.9507518852428415E-3"/>
    <n v="8.2679896056390562E-3"/>
    <n v="8.5920929307969386E-3"/>
    <n v="8.8962893498049211E-3"/>
    <m/>
    <m/>
    <m/>
    <n v="0"/>
    <m/>
    <n v="0"/>
    <m/>
    <n v="0"/>
    <m/>
    <n v="-11.851728822856167"/>
    <n v="29.32817355962392"/>
    <n v="32.264309338354416"/>
    <n v="4.3691724946826438E-2"/>
    <n v="-13.935830637134906"/>
    <n v="-7.5398557414355754"/>
    <n v="34.795359268002898"/>
    <n v="37.381223350727808"/>
    <s v="Resto"/>
    <n v="2025"/>
    <n v="1"/>
    <d v="2026-05-08T00:00:00"/>
    <n v="1.0458677359317625"/>
    <s v="33 GMM. Individual"/>
    <n v="-3.0269279088040002"/>
    <n v="-7.2797938404679989"/>
    <n v="-11.851728822856167"/>
    <n v="-15.717572931329951"/>
    <n v="3.1364880858075848E-4"/>
    <n v="9.3054101717859134E-7"/>
    <m/>
    <m/>
    <m/>
    <m/>
    <n v="2.9870587618736986E-4"/>
    <n v="1.2599305321294955E-6"/>
    <x v="23"/>
    <x v="23"/>
  </r>
  <r>
    <n v="2026"/>
    <n v="3"/>
    <n v="27"/>
    <x v="34"/>
    <s v="GMM. Gpo y Col"/>
    <n v="21"/>
    <s v="6f4b6612125fb3a0daecd2799dfd6c9c299424fd920f9b308110a2c1fbd8f443"/>
    <s v="776dae374cac039d62ec9a353119108ad2c4887d941bedca3f0ebe3c3de89ab1"/>
    <x v="23"/>
    <n v="3222.6427400000002"/>
    <n v="2320.6385299999997"/>
    <n v="8141.0155599999998"/>
    <n v="5080.5718299999999"/>
    <n v="360.97796999999997"/>
    <n v="583.67814999999996"/>
    <n v="3847.07483"/>
    <n v="1877.9066799999996"/>
    <n v="35255452.915749952"/>
    <n v="34225193.414999902"/>
    <n v="145.54400000000001"/>
    <n v="139.161"/>
    <n v="0"/>
    <n v="0"/>
    <n v="201.39166"/>
    <n v="220.32094000000001"/>
    <n v="719.28607999999997"/>
    <n v="417.09463"/>
    <n v="0"/>
    <n v="0"/>
    <n v="0"/>
    <n v="0"/>
    <n v="0"/>
    <n v="0"/>
    <s v="GMM. Gpo y Col"/>
    <s v="Accidentes y Enfermedades"/>
    <s v="Gastos Medicos"/>
    <x v="24"/>
    <x v="1"/>
    <n v="4137685.76327"/>
    <n v="3901951.9240700002"/>
    <n v="299929338.30901009"/>
    <n v="286204877.29896003"/>
    <n v="288421232.45699012"/>
    <n v="276418493.85822004"/>
    <n v="33549398.04095"/>
    <n v="30232392.911280002"/>
    <n v="18331408.022360004"/>
    <n v="14814107.762880005"/>
    <n v="45973.114430000001"/>
    <n v="36237.065090000004"/>
    <n v="9.6056648648851477E-3"/>
    <n v="7.6760001658160064E-3"/>
    <n v="902.00421000000051"/>
    <n v="38.868794012482446"/>
    <n v="7.009842121762035"/>
    <n v="6.4040465866547356"/>
    <n v="7.7885149438055815E-2"/>
    <n v="5.94737858169051E-2"/>
    <n v="1.0744673255937997E-3"/>
    <n v="1.1173389394903742E-3"/>
    <n v="8.1083123107505214E-4"/>
    <n v="8.3953808502780438E-4"/>
    <m/>
    <m/>
    <m/>
    <n v="0"/>
    <m/>
    <n v="0"/>
    <m/>
    <n v="0"/>
    <m/>
    <n v="-38.154619973353462"/>
    <n v="11.201302754397155"/>
    <n v="25.151618507342459"/>
    <n v="1.9691775424980546E-3"/>
    <n v="-8.5916844762917286"/>
    <n v="72.451532161898129"/>
    <n v="27.998826280636489"/>
    <n v="52.822770698342495"/>
    <s v="Resto"/>
    <n v="2025"/>
    <n v="1"/>
    <d v="2026-05-08T00:00:00"/>
    <n v="1.0458677359317625"/>
    <s v="34 GMM. Gpo y Col"/>
    <n v="38.868794012482446"/>
    <n v="32.778542870685619"/>
    <n v="-38.154619973353462"/>
    <n v="-40.866920450941585"/>
    <n v="2.3091507516453145E-5"/>
    <n v="9.2268797496488993E-9"/>
    <m/>
    <m/>
    <m/>
    <m/>
    <n v="1.4381280377235325E-5"/>
    <n v="5.8920978545607353E-9"/>
    <x v="24"/>
    <x v="23"/>
  </r>
  <r>
    <n v="2026"/>
    <n v="3"/>
    <n v="18"/>
    <x v="24"/>
    <s v="Daños"/>
    <n v="5"/>
    <s v="ef2d127de37b942baad06145e54b0c619a1f22327b2ebbcfbec78f5564afe39d"/>
    <s v="776dae374cac039d62ec9a353119108ad2c4887d941bedca3f0ebe3c3de89ab1"/>
    <x v="23"/>
    <n v="816532.03697999998"/>
    <n v="760428.47381"/>
    <n v="4365658.2126000002"/>
    <n v="4042139.7706300002"/>
    <n v="39654.083600000013"/>
    <n v="-422.45863999999642"/>
    <n v="190641.8775"/>
    <n v="219105.47143000001"/>
    <n v="35255452.915749952"/>
    <n v="34225193.414999902"/>
    <n v="145.54400000000001"/>
    <n v="139.161"/>
    <n v="0"/>
    <n v="0"/>
    <n v="28955.965789999998"/>
    <n v="10779.029839999999"/>
    <n v="788477.19959000009"/>
    <n v="703073.89399000001"/>
    <n v="0"/>
    <n v="0"/>
    <n v="0"/>
    <n v="0"/>
    <n v="0"/>
    <n v="0"/>
    <s v="Daños"/>
    <s v="Totales"/>
    <s v="Daños Total"/>
    <x v="28"/>
    <x v="1"/>
    <n v="4826645.6226300001"/>
    <n v="5268679.1510399999"/>
    <n v="299929338.30901009"/>
    <n v="286204877.29896003"/>
    <n v="288421232.45699012"/>
    <n v="276418493.85822004"/>
    <n v="105175449.15441999"/>
    <n v="104220262.77622002"/>
    <n v="43859178.209959999"/>
    <n v="37967067.789159983"/>
    <n v="816532.03697999998"/>
    <n v="760428.47381"/>
    <n v="0.77635231752721756"/>
    <n v="0.72963592064892324"/>
    <n v="56103.563169999979"/>
    <n v="7.37788826987269"/>
    <n v="100"/>
    <n v="100"/>
    <n v="16.917173971746415"/>
    <n v="14.433000226629797"/>
    <n v="0.27224146913522224"/>
    <n v="0.28310399689515325"/>
    <n v="0.2656937509194443"/>
    <n v="0.27510043311358079"/>
    <m/>
    <m/>
    <m/>
    <n v="0"/>
    <m/>
    <n v="0"/>
    <m/>
    <n v="0"/>
    <m/>
    <n v="-9486.5007944920599"/>
    <n v="4.8564026644518901"/>
    <n v="-5.5555342093298779E-2"/>
    <n v="9.0412281347749812E-2"/>
    <n v="168.63239289446108"/>
    <n v="12.147130810863938"/>
    <n v="3.6723910095379799"/>
    <n v="1.5331290113515881"/>
    <s v="Resto"/>
    <n v="2025"/>
    <n v="1"/>
    <d v="2026-05-08T00:00:00"/>
    <n v="1.0458677359317625"/>
    <s v="38 Daños Total"/>
    <n v="7.37788826987269"/>
    <n v="2.6687071230951092"/>
    <n v="-9486.5007944920599"/>
    <n v="-9074.8449751436638"/>
    <n v="1.23829304449233E-2"/>
    <n v="6.0272292092988165E-5"/>
    <m/>
    <m/>
    <m/>
    <m/>
    <n v="1.1441850899961336E-2"/>
    <n v="5.3236857670120183E-5"/>
    <x v="28"/>
    <x v="23"/>
  </r>
  <r>
    <n v="2026"/>
    <n v="3"/>
    <n v="3"/>
    <x v="19"/>
    <s v="Automoviles"/>
    <n v="3"/>
    <s v="4e07408562bedb8b60ce05c1decfe3ad16b72230967de01f640b7e4729b49fce"/>
    <s v="776dae374cac039d62ec9a353119108ad2c4887d941bedca3f0ebe3c3de89ab1"/>
    <x v="23"/>
    <n v="135821.28558000003"/>
    <n v="126774.56956"/>
    <n v="495996.63204000005"/>
    <n v="435044.14646999998"/>
    <n v="113843.47169000001"/>
    <n v="72485.557140000019"/>
    <n v="353043.47175999999"/>
    <n v="294839.42531000002"/>
    <n v="35255452.915749952"/>
    <n v="34225193.414999902"/>
    <n v="145.54400000000001"/>
    <n v="139.161"/>
    <n v="4089.5157899999999"/>
    <n v="9260.9768899999999"/>
    <n v="113843.47168999999"/>
    <n v="71902.622329999998"/>
    <n v="124913.96343999999"/>
    <n v="102533.89181999999"/>
    <n v="0"/>
    <n v="0"/>
    <n v="0"/>
    <n v="0"/>
    <n v="0"/>
    <n v="0"/>
    <s v="Automoviles"/>
    <s v="Totales"/>
    <s v="Automoviles Total"/>
    <x v="29"/>
    <x v="1"/>
    <n v="7955018.5177499996"/>
    <n v="7215896.8496199995"/>
    <n v="299929338.30901009"/>
    <n v="286204877.29896003"/>
    <n v="288421232.45699012"/>
    <n v="276418493.85822004"/>
    <n v="60758952.16269999"/>
    <n v="56224792.599020004"/>
    <n v="32544347.684180006"/>
    <n v="28276347.340569999"/>
    <n v="135821.28558000003"/>
    <n v="126774.56956"/>
    <n v="0.22354119145487983"/>
    <n v="0.22547805638719187"/>
    <n v="9046.7160200000217"/>
    <n v="7.1360652624565812"/>
    <n v="100"/>
    <n v="100"/>
    <n v="1.707366051718705"/>
    <n v="1.7568789050341835"/>
    <n v="4.5284428107551976E-2"/>
    <n v="4.7091292282115164E-2"/>
    <n v="4.4295041634659332E-2"/>
    <n v="4.5863273397699987E-2"/>
    <m/>
    <m/>
    <m/>
    <n v="0"/>
    <m/>
    <n v="0"/>
    <m/>
    <n v="0"/>
    <m/>
    <n v="57.056765763861762"/>
    <n v="83.818579101097612"/>
    <n v="57.176732992726883"/>
    <n v="0.34981027364496836"/>
    <n v="58.330069197630593"/>
    <n v="21.826999075865182"/>
    <n v="91.137506612447297"/>
    <n v="70.125712633854079"/>
    <s v="Resto"/>
    <n v="2025"/>
    <n v="1"/>
    <d v="2026-05-08T00:00:00"/>
    <n v="1.0458677359317625"/>
    <s v="39 Automoviles Total"/>
    <n v="7.1360652624565812"/>
    <n v="2.4374895426037626"/>
    <n v="57.056765763861762"/>
    <n v="50.168860141708102"/>
    <n v="1.4068650124146312E-3"/>
    <n v="4.9970664277067239E-6"/>
    <m/>
    <m/>
    <m/>
    <m/>
    <n v="1.2314542646393602E-3"/>
    <n v="5.0840353912145679E-6"/>
    <x v="29"/>
    <x v="23"/>
  </r>
  <r>
    <n v="2026"/>
    <n v="3"/>
    <n v="13"/>
    <x v="7"/>
    <s v="Automoviles Residentes"/>
    <n v="13"/>
    <s v="3fdba35f04dc8c462986c992bcf875546257113072a909c162f7e470e581e278"/>
    <s v="776dae374cac039d62ec9a353119108ad2c4887d941bedca3f0ebe3c3de89ab1"/>
    <x v="23"/>
    <n v="81304.319969999997"/>
    <n v="51193.1008"/>
    <n v="227636.68633"/>
    <n v="193683.94998999999"/>
    <n v="39126.980740000021"/>
    <n v="43671.790880000015"/>
    <n v="148086.58652000004"/>
    <n v="198151.36441999997"/>
    <n v="35255452.915749952"/>
    <n v="34225193.414999902"/>
    <n v="145.54400000000001"/>
    <n v="139.161"/>
    <n v="0"/>
    <n v="0"/>
    <n v="24859.676749999999"/>
    <n v="23626.82429"/>
    <n v="38551.744299999998"/>
    <n v="29818.04579"/>
    <n v="0"/>
    <n v="0"/>
    <n v="0"/>
    <n v="0"/>
    <n v="0"/>
    <n v="0"/>
    <s v="Automoviles Residentes"/>
    <s v="Automóviles"/>
    <s v="Automóviles"/>
    <x v="30"/>
    <x v="1"/>
    <n v="2081369.17392"/>
    <n v="380253.94800999999"/>
    <n v="299929338.30901009"/>
    <n v="286204877.29896003"/>
    <n v="288421232.45699012"/>
    <n v="276418493.85822004"/>
    <n v="37930526.874799997"/>
    <n v="33933542.557379998"/>
    <n v="20392182.848360002"/>
    <n v="17354647.463510003"/>
    <n v="157381.85790999999"/>
    <n v="77890.750719999996"/>
    <n v="0.21435062117214185"/>
    <n v="0.15086282463269171"/>
    <n v="30111.219169999997"/>
    <n v="58.818900788287465"/>
    <n v="51.660541468823226"/>
    <n v="65.724235967410124"/>
    <n v="3.9062901953560414"/>
    <n v="13.46287160670156"/>
    <n v="2.71078249391642E-2"/>
    <n v="2.8189436428583407E-2"/>
    <n v="1.7886872258478462E-2"/>
    <n v="1.8520143166056702E-2"/>
    <m/>
    <m/>
    <m/>
    <n v="0"/>
    <m/>
    <n v="0"/>
    <m/>
    <n v="0"/>
    <m/>
    <n v="-10.406740938305193"/>
    <n v="48.12411044632961"/>
    <n v="85.307961810353973"/>
    <n v="0.19187244951143975"/>
    <n v="5.2180201827708217"/>
    <n v="29.289976182573962"/>
    <n v="64.48392206730837"/>
    <n v="79.236662443934094"/>
    <s v="Resto"/>
    <n v="2025"/>
    <n v="1"/>
    <d v="2026-05-08T00:00:00"/>
    <n v="1.0458677359317625"/>
    <s v="41 Automoviles Residentes"/>
    <n v="58.818900788287465"/>
    <n v="51.853714702075457"/>
    <n v="-10.406740938305191"/>
    <n v="-14.335956657199814"/>
    <n v="6.4567795192983053E-4"/>
    <n v="4.5946188796883062E-6"/>
    <m/>
    <m/>
    <m/>
    <m/>
    <n v="5.4824993771943476E-4"/>
    <n v="2.2759591856154291E-6"/>
    <x v="30"/>
    <x v="23"/>
  </r>
  <r>
    <n v="2026"/>
    <n v="3"/>
    <n v="80"/>
    <x v="51"/>
    <s v="Camiones"/>
    <n v="52"/>
    <s v="41cfc0d1f2d127b04555b7246d84019b4d27710a3f3aff6e7764375b1e06e05d"/>
    <s v="776dae374cac039d62ec9a353119108ad2c4887d941bedca3f0ebe3c3de89ab1"/>
    <x v="23"/>
    <n v="1732.7036499999999"/>
    <n v="4304.4269400000003"/>
    <n v="7556.4707799999996"/>
    <n v="8399.2925300000006"/>
    <n v="29.006139999999991"/>
    <n v="449.54819000000009"/>
    <n v="742.70824999999979"/>
    <n v="4151.6062800000009"/>
    <n v="35255452.915749952"/>
    <n v="34225193.414999902"/>
    <n v="145.54400000000001"/>
    <n v="139.161"/>
    <n v="14.57451"/>
    <n v="0"/>
    <n v="29.006139999999998"/>
    <n v="449.54818999999998"/>
    <n v="1267.72524"/>
    <n v="2599.6566499999999"/>
    <n v="0"/>
    <n v="0"/>
    <n v="0"/>
    <n v="0"/>
    <n v="0"/>
    <n v="0"/>
    <s v="Camiones"/>
    <s v="Automóviles"/>
    <s v="Automóviles"/>
    <x v="31"/>
    <x v="1"/>
    <n v="452100.89414999995"/>
    <n v="377875.53304000001"/>
    <n v="299929338.30901009"/>
    <n v="286204877.29896003"/>
    <n v="288421232.45699012"/>
    <n v="276418493.85822004"/>
    <n v="20449043.115749996"/>
    <n v="19016630.142860003"/>
    <n v="11014921.149049997"/>
    <n v="9861427.71428"/>
    <n v="12858.921710000001"/>
    <n v="13723.660320000001"/>
    <n v="8.4732749605552909E-3"/>
    <n v="2.2635066821321881E-2"/>
    <n v="-2571.7232900000004"/>
    <n v="-59.746008605735568"/>
    <n v="13.474719646613353"/>
    <n v="31.36500641688864"/>
    <n v="0.3832559661837599"/>
    <n v="1.1391123699835721"/>
    <n v="5.7770395512786964E-4"/>
    <n v="6.0075454058618367E-4"/>
    <n v="1.5039670115417846E-3"/>
    <n v="1.5572138028535159E-3"/>
    <m/>
    <m/>
    <m/>
    <n v="0"/>
    <m/>
    <n v="0"/>
    <m/>
    <n v="0"/>
    <m/>
    <n v="-93.547712871449889"/>
    <n v="1.6740392969103512"/>
    <n v="10.44385690049603"/>
    <n v="2.633349763243805E-4"/>
    <n v="-93.547712871449889"/>
    <n v="-51.23489711612492"/>
    <n v="2.2880462646622068"/>
    <n v="17.292598620667849"/>
    <s v="Resto"/>
    <n v="2025"/>
    <n v="1"/>
    <d v="2026-05-08T00:00:00"/>
    <n v="1.0458677359317625"/>
    <s v="42 Camiones"/>
    <n v="-59.746008605735568"/>
    <n v="-61.511393829926121"/>
    <n v="-93.547712871449889"/>
    <n v="-93.830685365963816"/>
    <n v="2.1433480937141037E-5"/>
    <n v="7.1796388557173271E-9"/>
    <m/>
    <m/>
    <m/>
    <m/>
    <n v="2.3775390819412591E-5"/>
    <n v="5.123462500057066E-8"/>
    <x v="31"/>
    <x v="23"/>
  </r>
  <r>
    <n v="2026"/>
    <n v="3"/>
    <n v="103"/>
    <x v="59"/>
    <s v="Daños Sin Autos"/>
    <n v="205"/>
    <s v="f8809aff4d69bece79dabe35be0c708b890d7eafb841f121330667b77d2e2590"/>
    <s v="776dae374cac039d62ec9a353119108ad2c4887d941bedca3f0ebe3c3de89ab1"/>
    <x v="23"/>
    <n v="300777.77954000002"/>
    <n v="1263025.11629"/>
    <n v="1128675.79846"/>
    <n v="1877640.7208600002"/>
    <n v="2711.118780000018"/>
    <n v="8113.5166499999959"/>
    <n v="556615.56072000007"/>
    <n v="-439570.22041999997"/>
    <n v="35255452.915749952"/>
    <n v="34225193.414999902"/>
    <n v="145.54400000000001"/>
    <n v="139.161"/>
    <n v="3399.8096399999999"/>
    <n v="2471.9955599999998"/>
    <n v="11800.049209999997"/>
    <n v="-19888.54926"/>
    <n v="10428.27096"/>
    <n v="14309.499479999999"/>
    <n v="0"/>
    <n v="0"/>
    <n v="0"/>
    <n v="0"/>
    <n v="0"/>
    <n v="0"/>
    <s v="Daños Sin Autos"/>
    <s v="Totales"/>
    <s v="Daños Sin Autos Total"/>
    <x v="34"/>
    <x v="1"/>
    <n v="483327.49163999996"/>
    <n v="1404442.7234499999"/>
    <n v="299929338.30901009"/>
    <n v="286204877.29896003"/>
    <n v="288421232.45699012"/>
    <n v="276418493.85822004"/>
    <n v="44416496.991719998"/>
    <n v="47995470.177200004"/>
    <n v="11314830.52578"/>
    <n v="9690720.4485899974"/>
    <n v="483327.49163999996"/>
    <n v="1404442.7234499999"/>
    <n v="0.67717582409992882"/>
    <n v="2.6315506684836967"/>
    <n v="-962247.33675000002"/>
    <n v="-76.185922539410583"/>
    <n v="62.230637557863218"/>
    <n v="89.930696012108712"/>
    <n v="62.230637557863218"/>
    <n v="89.930696012108712"/>
    <n v="0.100282880373015"/>
    <n v="0.1042842016094819"/>
    <n v="0.44130104567389539"/>
    <n v="0.45692496860858672"/>
    <m/>
    <m/>
    <m/>
    <n v="0"/>
    <m/>
    <n v="0"/>
    <m/>
    <n v="0"/>
    <m/>
    <n v="-66.585157867396262"/>
    <n v="0.90136937115046101"/>
    <n v="0.64238759351299168"/>
    <n v="2.3960754638109122E-2"/>
    <n v="-159.33086951561793"/>
    <n v="-27.123440099527496"/>
    <n v="113.15441701948257"/>
    <n v="-138.98843413634202"/>
    <s v="Resto"/>
    <n v="2025"/>
    <n v="1"/>
    <d v="2026-05-08T00:00:00"/>
    <n v="1.0458677359317625"/>
    <s v="46 Daños Sin Autos Total"/>
    <n v="-76.185922539410583"/>
    <n v="-77.230316375164335"/>
    <n v="-66.585157867396262"/>
    <n v="-68.050604311993155"/>
    <n v="3.2014219223256029E-3"/>
    <n v="4.5856709674541778E-5"/>
    <m/>
    <m/>
    <m/>
    <m/>
    <n v="5.3149288225695463E-3"/>
    <n v="6.9250589207969912E-4"/>
    <x v="34"/>
    <x v="23"/>
  </r>
  <r>
    <n v="2026"/>
    <n v="3"/>
    <n v="103"/>
    <x v="59"/>
    <s v="Responsabilidad Civil y Riesgos Profesionales"/>
    <n v="205"/>
    <s v="f8809aff4d69bece79dabe35be0c708b890d7eafb841f121330667b77d2e2590"/>
    <s v="776dae374cac039d62ec9a353119108ad2c4887d941bedca3f0ebe3c3de89ab1"/>
    <x v="23"/>
    <n v="30527.39169"/>
    <n v="158241.12516999998"/>
    <n v="179274.70647999999"/>
    <n v="321984.17079999996"/>
    <n v="6751.4287100000001"/>
    <n v="18691.505129999998"/>
    <n v="70831.170509999982"/>
    <n v="13094.420940000007"/>
    <n v="35255452.915749952"/>
    <n v="34225193.414999902"/>
    <n v="145.54400000000001"/>
    <n v="139.161"/>
    <n v="0"/>
    <n v="0"/>
    <n v="1286.89618"/>
    <n v="-376.99296000000004"/>
    <n v="180.01934"/>
    <n v="-405.44243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83327.49163999996"/>
    <n v="1404442.7234499999"/>
    <n v="299929338.30901009"/>
    <n v="286204877.29896003"/>
    <n v="288421232.45699012"/>
    <n v="276418493.85822004"/>
    <n v="6482889.0618800009"/>
    <n v="6624791.841479999"/>
    <n v="3138672.4045500001"/>
    <n v="1702809.9258199998"/>
    <n v="30527.39169"/>
    <n v="158241.12516999998"/>
    <n v="0.47089177986252989"/>
    <n v="2.3886203364036329"/>
    <n v="-127713.73347999998"/>
    <n v="-80.708307238586599"/>
    <n v="100"/>
    <n v="100"/>
    <n v="6.3160884116928981"/>
    <n v="11.267182529258452"/>
    <n v="1.0178194591470192E-2"/>
    <n v="1.0584308037915446E-2"/>
    <n v="5.5289457909798861E-2"/>
    <n v="5.7246938495788442E-2"/>
    <m/>
    <m/>
    <m/>
    <n v="0"/>
    <m/>
    <n v="0"/>
    <m/>
    <n v="0"/>
    <m/>
    <n v="-63.879694743448411"/>
    <n v="22.115969744678832"/>
    <n v="11.812040081185932"/>
    <n v="0.21510459964578466"/>
    <n v="-441.35814631657837"/>
    <n v="-144.40071553438548"/>
    <n v="714.86551389422925"/>
    <n v="92.983104900984344"/>
    <s v="Resto"/>
    <n v="2025"/>
    <n v="1"/>
    <d v="2026-05-08T00:00:00"/>
    <n v="1.0458677359317625"/>
    <s v="46 Responsabilidad Civil y Riesgos Profesionales"/>
    <n v="-80.708307238586599"/>
    <n v="-81.55436667694272"/>
    <n v="-63.879694743448404"/>
    <n v="-65.463792394004727"/>
    <n v="5.0850206607305033E-4"/>
    <n v="2.217390683421013E-5"/>
    <m/>
    <m/>
    <m/>
    <m/>
    <n v="9.1142194072796443E-4"/>
    <n v="5.7055071114810055E-4"/>
    <x v="35"/>
    <x v="23"/>
  </r>
  <r>
    <n v="2026"/>
    <n v="3"/>
    <n v="80"/>
    <x v="51"/>
    <s v="RC General"/>
    <n v="52"/>
    <s v="41cfc0d1f2d127b04555b7246d84019b4d27710a3f3aff6e7764375b1e06e05d"/>
    <s v="776dae374cac039d62ec9a353119108ad2c4887d941bedca3f0ebe3c3de89ab1"/>
    <x v="23"/>
    <n v="24469.823649999998"/>
    <n v="28825.995790000001"/>
    <n v="61004.467420000001"/>
    <n v="61772.809170000008"/>
    <n v="-6636.1973900000021"/>
    <n v="12881.31652"/>
    <n v="-14692.097829999999"/>
    <n v="24776.926519999997"/>
    <n v="35255452.915749952"/>
    <n v="34225193.414999902"/>
    <n v="145.54400000000001"/>
    <n v="139.161"/>
    <n v="0"/>
    <n v="0"/>
    <n v="-3054.9384799999998"/>
    <n v="9640.7773200000011"/>
    <n v="3671.7445699999998"/>
    <n v="4454.0698499999999"/>
    <n v="0"/>
    <n v="0"/>
    <n v="0"/>
    <n v="0"/>
    <n v="0"/>
    <n v="0"/>
    <s v="RC General"/>
    <s v="Daños Sin Autos"/>
    <s v="Responsabilidad Civil y Riesgos Profesionales"/>
    <x v="36"/>
    <x v="1"/>
    <n v="452100.89414999995"/>
    <n v="377875.53304000001"/>
    <n v="299929338.30901009"/>
    <n v="286204877.29896003"/>
    <n v="288421232.45699012"/>
    <n v="276418493.85822004"/>
    <n v="4191040.9426000006"/>
    <n v="5155326.3222199995"/>
    <n v="2776304.65221"/>
    <n v="1116237.2139900001"/>
    <n v="25970.46673"/>
    <n v="30818.986639999999"/>
    <n v="0.58386028638554954"/>
    <n v="0.55914978001987814"/>
    <n v="-4356.1721400000024"/>
    <n v="-15.11195717828835"/>
    <n v="94.221732340811101"/>
    <n v="93.533236918915136"/>
    <n v="5.4124696426460277"/>
    <n v="7.6284366860419688"/>
    <n v="8.1585295349764428E-3"/>
    <n v="8.4840576546835814E-3"/>
    <n v="1.0071804527596966E-2"/>
    <n v="1.0428388993677595E-2"/>
    <m/>
    <m/>
    <m/>
    <n v="0"/>
    <m/>
    <n v="0"/>
    <m/>
    <n v="0"/>
    <m/>
    <n v="-151.51800578532792"/>
    <n v="-27.119923236553454"/>
    <n v="44.686458063206423"/>
    <n v="-0.23902986960445577"/>
    <n v="-131.68767806370201"/>
    <n v="-17.564279554349604"/>
    <n v="-83.201279984462531"/>
    <n v="216.44872318291104"/>
    <s v="Resto"/>
    <n v="2025"/>
    <n v="1"/>
    <d v="2026-05-08T00:00:00"/>
    <n v="1.0458677359317625"/>
    <s v="47 RC General"/>
    <n v="-15.11195717828835"/>
    <n v="-18.834820211673346"/>
    <n v="-151.51800578532792"/>
    <n v="-149.25862421736394"/>
    <n v="1.7303555159476334E-4"/>
    <n v="3.4089283401821601E-5"/>
    <m/>
    <m/>
    <m/>
    <m/>
    <n v="1.748567126081206E-4"/>
    <n v="3.1264847649627814E-5"/>
    <x v="36"/>
    <x v="23"/>
  </r>
  <r>
    <n v="2026"/>
    <n v="3"/>
    <n v="103"/>
    <x v="59"/>
    <s v="Maritimo y Transportes"/>
    <n v="205"/>
    <s v="f8809aff4d69bece79dabe35be0c708b890d7eafb841f121330667b77d2e2590"/>
    <s v="776dae374cac039d62ec9a353119108ad2c4887d941bedca3f0ebe3c3de89ab1"/>
    <x v="23"/>
    <n v="21495.168229999999"/>
    <n v="6429.64516"/>
    <n v="44913.095589999997"/>
    <n v="22802.54293"/>
    <n v="5242.3519400000005"/>
    <n v="-881.38558000000012"/>
    <n v="-12934.705779999998"/>
    <n v="23855.600000000002"/>
    <n v="35255452.915749952"/>
    <n v="34225193.414999902"/>
    <n v="145.54400000000001"/>
    <n v="139.161"/>
    <n v="0"/>
    <n v="0"/>
    <n v="4634.7055499999997"/>
    <n v="-881.38558"/>
    <n v="1455.24199"/>
    <n v="2489.2599799999998"/>
    <n v="0"/>
    <n v="0"/>
    <n v="0"/>
    <n v="0"/>
    <n v="0"/>
    <n v="0"/>
    <s v="Maritimo y Transportes"/>
    <s v="Daños Sin Autos"/>
    <s v="Maritimo y Transportes"/>
    <x v="40"/>
    <x v="1"/>
    <n v="483327.49163999996"/>
    <n v="1404442.7234499999"/>
    <n v="299929338.30901009"/>
    <n v="286204877.29896003"/>
    <n v="288421232.45699012"/>
    <n v="276418493.85822004"/>
    <n v="5553467.0168199996"/>
    <n v="5878639.8858999992"/>
    <n v="1842826.2323599998"/>
    <n v="-3640818.3417299963"/>
    <n v="21495.168229999999"/>
    <n v="6429.64516"/>
    <n v="0.38705853775482513"/>
    <n v="0.10937300608294777"/>
    <n v="15065.523069999999"/>
    <n v="234.31344491178731"/>
    <n v="100"/>
    <n v="100"/>
    <n v="4.4473299371123689"/>
    <n v="0.45780757396824551"/>
    <n v="7.166744124195692E-3"/>
    <n v="7.4526996666950994E-3"/>
    <n v="2.2465183754656311E-3"/>
    <n v="2.3260546247306736E-3"/>
    <m/>
    <m/>
    <m/>
    <n v="0"/>
    <m/>
    <n v="0"/>
    <m/>
    <n v="0"/>
    <m/>
    <n v="-694.7853083777477"/>
    <n v="24.388513194716229"/>
    <n v="-13.708152752865137"/>
    <n v="0.28447348143543771"/>
    <n v="-625.8431332629699"/>
    <n v="-41.539172216153972"/>
    <n v="318.48349496842098"/>
    <n v="-35.407534250399998"/>
    <s v="Resto"/>
    <n v="2025"/>
    <n v="1"/>
    <d v="2026-05-08T00:00:00"/>
    <n v="1.0458677359317625"/>
    <s v="51 Maritimo y Transportes"/>
    <n v="234.31344491178731"/>
    <n v="219.65174316611632"/>
    <n v="-694.7853083777477"/>
    <n v="-668.70031261443796"/>
    <n v="1.2739333032347913E-4"/>
    <n v="1.4981431164890337E-5"/>
    <m/>
    <m/>
    <m/>
    <m/>
    <n v="6.4545837390566922E-5"/>
    <n v="1.1962454459620531E-6"/>
    <x v="40"/>
    <x v="23"/>
  </r>
  <r>
    <n v="2026"/>
    <n v="3"/>
    <n v="94"/>
    <x v="41"/>
    <s v="MyT Carga"/>
    <n v="7"/>
    <s v="7902699be42c8a8e46fbbb4501726517e86b22c56a189f7625a6da49081b2451"/>
    <s v="776dae374cac039d62ec9a353119108ad2c4887d941bedca3f0ebe3c3de89ab1"/>
    <x v="23"/>
    <n v="17094.085489999998"/>
    <n v="19608.639320000002"/>
    <n v="81364.610180000003"/>
    <n v="106479.41552000001"/>
    <n v="11751.617090000003"/>
    <n v="7004.4350499999973"/>
    <n v="24341.169530000003"/>
    <n v="24947.029540000003"/>
    <n v="35255452.915749952"/>
    <n v="34225193.414999902"/>
    <n v="145.54400000000001"/>
    <n v="139.161"/>
    <n v="0"/>
    <n v="0"/>
    <n v="6846.0125499999995"/>
    <n v="6815.4839099999999"/>
    <n v="17602.55688"/>
    <n v="18420.838629999998"/>
    <n v="0"/>
    <n v="0"/>
    <n v="0"/>
    <n v="0"/>
    <n v="0"/>
    <n v="0"/>
    <s v="MyT Carga"/>
    <s v="Daños Sin Autos"/>
    <s v="Maritimo y Transportes"/>
    <x v="41"/>
    <x v="1"/>
    <n v="1808477.90475"/>
    <n v="2139089.51168"/>
    <n v="299929338.30901009"/>
    <n v="286204877.29896003"/>
    <n v="288421232.45699012"/>
    <n v="276418493.85822004"/>
    <n v="4253228.7956100004"/>
    <n v="4504728.8811800005"/>
    <n v="1360448.89381"/>
    <n v="1468645.7502600003"/>
    <n v="30968.259710000002"/>
    <n v="64605.943829999997"/>
    <n v="0.40190843971628748"/>
    <n v="0.43529011039757798"/>
    <n v="-2514.5538300000044"/>
    <n v="-12.823703822402733"/>
    <n v="55.19872814964841"/>
    <n v="30.351138235201606"/>
    <n v="0.94521948236702658"/>
    <n v="0.91668157002928552"/>
    <n v="5.6993709206227651E-3"/>
    <n v="5.9267777702701196E-3"/>
    <n v="6.8512596658223514E-3"/>
    <n v="7.09382322662449E-3"/>
    <m/>
    <m/>
    <m/>
    <n v="0"/>
    <m/>
    <n v="0"/>
    <m/>
    <n v="0"/>
    <m/>
    <n v="67.773946165722634"/>
    <n v="68.746684909670506"/>
    <n v="35.721168285530972"/>
    <n v="0.86380437688394573"/>
    <n v="0.44793062977093179"/>
    <n v="-4.4421525340727523"/>
    <n v="38.892148434290412"/>
    <n v="36.998771048894426"/>
    <s v="Resto"/>
    <n v="2025"/>
    <n v="1"/>
    <d v="2026-05-08T00:00:00"/>
    <n v="1.0458677359317625"/>
    <s v="52 MyT Carga"/>
    <n v="-12.823703822402733"/>
    <n v="-16.64692084613166"/>
    <n v="67.773946165722649"/>
    <n v="60.416026235146269"/>
    <n v="2.307858882835436E-4"/>
    <n v="1.6153039391518069E-5"/>
    <m/>
    <m/>
    <m/>
    <m/>
    <n v="3.0140511348646012E-4"/>
    <n v="1.8947748020993559E-5"/>
    <x v="41"/>
    <x v="23"/>
  </r>
  <r>
    <n v="2026"/>
    <n v="3"/>
    <n v="103"/>
    <x v="59"/>
    <s v="Incendio"/>
    <n v="205"/>
    <s v="f8809aff4d69bece79dabe35be0c708b890d7eafb841f121330667b77d2e2590"/>
    <s v="776dae374cac039d62ec9a353119108ad2c4887d941bedca3f0ebe3c3de89ab1"/>
    <x v="23"/>
    <n v="80810.458019999991"/>
    <n v="345516.10823000001"/>
    <n v="264200.78330000001"/>
    <n v="460783.99754999997"/>
    <n v="1095.4339700000005"/>
    <n v="-5334.26595"/>
    <n v="163864.57543"/>
    <n v="51250.635630000004"/>
    <n v="35255452.915749952"/>
    <n v="34225193.414999902"/>
    <n v="145.54400000000001"/>
    <n v="139.161"/>
    <n v="0"/>
    <n v="0"/>
    <n v="1746.5683000000001"/>
    <n v="-902.39555000000007"/>
    <n v="118.92599"/>
    <n v="-1874.59825"/>
    <n v="0"/>
    <n v="0"/>
    <n v="0"/>
    <n v="0"/>
    <n v="0"/>
    <n v="0"/>
    <s v="Incendio"/>
    <s v="Daños Sin Autos"/>
    <s v="Incendio"/>
    <x v="43"/>
    <x v="1"/>
    <n v="483327.49163999996"/>
    <n v="1404442.723449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77045316627064431"/>
    <n v="2.9366722811554871"/>
    <n v="-264705.65020999999"/>
    <n v="-76.611666983060942"/>
    <m/>
    <m/>
    <n v="16.719607185140337"/>
    <n v="24.601651776958413"/>
    <n v="2.6943165505450787E-2"/>
    <n v="2.8018207027130222E-2"/>
    <n v="0.12072334737646187"/>
    <n v="0.12499746431844078"/>
    <m/>
    <m/>
    <m/>
    <n v="0"/>
    <m/>
    <n v="0"/>
    <m/>
    <n v="0"/>
    <m/>
    <n v="-120.53579593270936"/>
    <n v="1.3555596600243109"/>
    <n v="-1.5438544898315232"/>
    <n v="4.3113971823957389E-2"/>
    <n v="-293.54797350230729"/>
    <n v="-106.34407879128234"/>
    <n v="1468.6178353444864"/>
    <n v="48.138077051976339"/>
    <s v="Resto"/>
    <n v="2025"/>
    <n v="1"/>
    <d v="2026-05-08T00:00:00"/>
    <n v="1.0458677359317625"/>
    <s v="54 Incendio"/>
    <n v="-76.611666983060942"/>
    <n v="-77.63738930515683"/>
    <n v="-120.53579593270938"/>
    <n v="-119.63517491474585"/>
    <n v="7.4938984312968916E-4"/>
    <n v="5.935980814164611E-5"/>
    <m/>
    <m/>
    <m/>
    <m/>
    <n v="1.3043145700608791E-3"/>
    <n v="8.6240440869069716E-4"/>
    <x v="43"/>
    <x v="23"/>
  </r>
  <r>
    <n v="2026"/>
    <n v="3"/>
    <n v="18"/>
    <x v="24"/>
    <s v="Riesgos Catastroficos"/>
    <n v="5"/>
    <s v="ef2d127de37b942baad06145e54b0c619a1f22327b2ebbcfbec78f5564afe39d"/>
    <s v="776dae374cac039d62ec9a353119108ad2c4887d941bedca3f0ebe3c3de89ab1"/>
    <x v="23"/>
    <n v="80385.209860000003"/>
    <n v="66912.272460000007"/>
    <n v="1001357.3006099999"/>
    <n v="901135.46897000005"/>
    <n v="5198.1160199999995"/>
    <n v="-4312.4394899999998"/>
    <n v="51998.865020000005"/>
    <n v="55625.766909999977"/>
    <n v="35255452.915749952"/>
    <n v="34225193.414999902"/>
    <n v="145.54400000000001"/>
    <n v="139.161"/>
    <n v="0"/>
    <n v="0"/>
    <n v="45.667589999999997"/>
    <n v="-4788.3955099999994"/>
    <n v="1412.8595800000001"/>
    <n v="1221.22174"/>
    <n v="0"/>
    <n v="0"/>
    <n v="0"/>
    <n v="0"/>
    <n v="0"/>
    <n v="0"/>
    <s v="Riesgos Catastroficos"/>
    <s v="Daños Sin Autos"/>
    <s v="Riesgos Catastroficos"/>
    <x v="44"/>
    <x v="1"/>
    <n v="4826645.6226300001"/>
    <n v="5268679.1510399999"/>
    <n v="299929338.30901009"/>
    <n v="286204877.29896003"/>
    <n v="288421232.45699012"/>
    <n v="276418493.85822004"/>
    <n v="11411827.944420002"/>
    <n v="12882845.518050004"/>
    <n v="1673092.91444"/>
    <n v="528711.06807000004"/>
    <n v="80385.209860000003"/>
    <n v="66912.272460000007"/>
    <n v="0.70440257469273926"/>
    <n v="0.51939047445884534"/>
    <n v="13472.937399999995"/>
    <n v="20.135226177012711"/>
    <n v="100"/>
    <n v="100"/>
    <n v="1.6654466920693205"/>
    <n v="1.270000896653424"/>
    <n v="2.6801382723413682E-2"/>
    <n v="2.7870767063581971E-2"/>
    <n v="2.3379151708202962E-2"/>
    <n v="2.4206872530866369E-2"/>
    <m/>
    <m/>
    <m/>
    <n v="0"/>
    <m/>
    <n v="0"/>
    <m/>
    <n v="0"/>
    <m/>
    <n v="-220.53771495353783"/>
    <n v="6.466507992021306"/>
    <n v="-6.4449156058449004"/>
    <n v="0.31068902241689655"/>
    <n v="-100.95371382553151"/>
    <n v="15.692304986316419"/>
    <n v="3.2322808753577617"/>
    <n v="-392.09877724580957"/>
    <s v="Resto"/>
    <n v="2025"/>
    <n v="1"/>
    <d v="2026-05-08T00:00:00"/>
    <n v="1.0458677359317625"/>
    <s v="55 Riesgos Catastroficos"/>
    <n v="20.135226177012711"/>
    <n v="14.866557261166843"/>
    <n v="-220.53771495353777"/>
    <n v="-215.25139442814046"/>
    <n v="2.8402905587483051E-3"/>
    <n v="4.9618298723376017E-5"/>
    <m/>
    <m/>
    <m/>
    <m/>
    <n v="2.5507919719991463E-3"/>
    <n v="2.6976646495858448E-5"/>
    <x v="44"/>
    <x v="23"/>
  </r>
  <r>
    <n v="2026"/>
    <n v="3"/>
    <n v="127"/>
    <x v="52"/>
    <s v="Terremoto y Erupcion Volcanica"/>
    <n v="263"/>
    <s v="4be84111a613654b362415e563cb7607df7b203b5d303802a8a546061bbc7847"/>
    <s v="776dae374cac039d62ec9a353119108ad2c4887d941bedca3f0ebe3c3de89ab1"/>
    <x v="23"/>
    <n v="29783.251629999999"/>
    <n v="52957.645830000001"/>
    <n v="220825.47935000004"/>
    <n v="213459.94396999999"/>
    <n v="75.154260000000008"/>
    <n v="96.699820000000003"/>
    <n v="516.53657999999996"/>
    <n v="250.07552000000001"/>
    <n v="35255452.915749952"/>
    <n v="34225193.414999902"/>
    <n v="145.54400000000001"/>
    <n v="139.161"/>
    <n v="0"/>
    <n v="0"/>
    <n v="101.63633999999999"/>
    <n v="96.699820000000003"/>
    <n v="-25.464209999999998"/>
    <n v="-25.383110000000002"/>
    <n v="0"/>
    <n v="0"/>
    <n v="0"/>
    <n v="0"/>
    <n v="0"/>
    <n v="0"/>
    <s v="Terremoto y Erupcion Volcanica"/>
    <s v="Daños Sin Autos"/>
    <s v="Riesgos Catastroficos"/>
    <x v="45"/>
    <x v="1"/>
    <n v="242282.02638999998"/>
    <n v="408775.34256000002"/>
    <n v="299929338.30901009"/>
    <n v="286204877.29896003"/>
    <n v="288421232.45699012"/>
    <n v="276418493.85822004"/>
    <n v="4600656.5407699998"/>
    <n v="5084886.6188700013"/>
    <n v="666557.00630999985"/>
    <n v="163361.38342999999"/>
    <n v="105458.43538"/>
    <n v="161576.90846000001"/>
    <n v="0.64736959531900318"/>
    <n v="1.0414715174469045"/>
    <n v="-23174.394200000002"/>
    <n v="-43.760242429190335"/>
    <n v="28.241696856853178"/>
    <n v="32.77550383575398"/>
    <n v="12.292802761216"/>
    <n v="12.955195755777977"/>
    <n v="9.9300894663779185E-3"/>
    <n v="1.0326303433448274E-2"/>
    <n v="1.8503404389814859E-2"/>
    <n v="1.9158503141675796E-2"/>
    <m/>
    <m/>
    <m/>
    <n v="0"/>
    <m/>
    <n v="0"/>
    <m/>
    <n v="0"/>
    <m/>
    <n v="-22.280868775143524"/>
    <n v="0.25233732345161003"/>
    <n v="0.18259841139921004"/>
    <n v="1.1274993629734279E-2"/>
    <n v="5.1049939906816721"/>
    <n v="0.31950379602811996"/>
    <n v="-399.13407877173495"/>
    <n v="-380.96127700663942"/>
    <s v="Resto"/>
    <n v="2025"/>
    <n v="1"/>
    <d v="2026-05-08T00:00:00"/>
    <n v="1.0458677359317625"/>
    <s v="56 Terremoto y Erupcion Volcanica"/>
    <n v="-43.760242429190335"/>
    <n v="-46.226701868084945"/>
    <n v="-22.280868775143524"/>
    <n v="-25.689330921355385"/>
    <n v="6.2635836753454071E-4"/>
    <n v="4.1908739294348998E-5"/>
    <m/>
    <m/>
    <m/>
    <m/>
    <n v="6.0422869831593573E-4"/>
    <n v="1.0846629216531579E-4"/>
    <x v="45"/>
    <x v="23"/>
  </r>
  <r>
    <n v="2026"/>
    <n v="3"/>
    <n v="103"/>
    <x v="59"/>
    <s v="Huracan y Otros Riesgos Hidrometeorologicos"/>
    <n v="205"/>
    <s v="f8809aff4d69bece79dabe35be0c708b890d7eafb841f121330667b77d2e2590"/>
    <s v="776dae374cac039d62ec9a353119108ad2c4887d941bedca3f0ebe3c3de89ab1"/>
    <x v="23"/>
    <n v="41005.440549999999"/>
    <n v="120715.70439"/>
    <n v="93602.728720000014"/>
    <n v="160853.74896999999"/>
    <n v="74008.1973"/>
    <n v="16314.48525"/>
    <n v="200503.01036000001"/>
    <n v="-331643.62424999999"/>
    <n v="35255452.915749952"/>
    <n v="34225193.414999902"/>
    <n v="145.54400000000001"/>
    <n v="139.161"/>
    <n v="0"/>
    <n v="0"/>
    <n v="1739.6518100000001"/>
    <n v="-645.33807999999999"/>
    <n v="278.11071999999996"/>
    <n v="-50.108980000000003"/>
    <n v="0"/>
    <n v="0"/>
    <n v="0"/>
    <n v="0"/>
    <n v="0"/>
    <n v="0"/>
    <s v="Huracan y Otros Riesgos Hidrometeorologicos"/>
    <s v="Daños Sin Autos"/>
    <s v="Riesgos Catastroficos"/>
    <x v="46"/>
    <x v="1"/>
    <n v="483327.49163999996"/>
    <n v="1404442.7234499999"/>
    <n v="299929338.30901009"/>
    <n v="286204877.29896003"/>
    <n v="288421232.45699012"/>
    <n v="276418493.85822004"/>
    <n v="6811171.4036499998"/>
    <n v="7797958.8991800006"/>
    <n v="1006535.90813"/>
    <n v="364394.42252000014"/>
    <n v="71520.83481"/>
    <n v="444108.33818000002"/>
    <n v="0.60203213397369248"/>
    <n v="1.5480423268541967"/>
    <n v="-79710.26384"/>
    <n v="-66.03139520478426"/>
    <n v="57.333559736730933"/>
    <n v="27.181589268218858"/>
    <n v="8.4839867914118887"/>
    <n v="8.595274294523243"/>
    <n v="1.3671700401563605E-2"/>
    <n v="1.4217205925057824E-2"/>
    <n v="4.2178073808261628E-2"/>
    <n v="4.3671355959242444E-2"/>
    <m/>
    <m/>
    <m/>
    <n v="0"/>
    <m/>
    <n v="0"/>
    <m/>
    <n v="0"/>
    <m/>
    <n v="353.6348905032109"/>
    <n v="180.48384874626106"/>
    <n v="13.514799364705924"/>
    <n v="7.3527627481762341"/>
    <n v="-369.57216130806972"/>
    <n v="-655.01173641930041"/>
    <n v="625.52490245611546"/>
    <n v="1287.8691204650343"/>
    <s v="Resto"/>
    <n v="2025"/>
    <n v="1"/>
    <d v="2026-05-08T00:00:00"/>
    <n v="1.0458677359317625"/>
    <s v="57 Huracan y Otros Riesgos Hidrometeorologicos"/>
    <n v="-66.03139520478426"/>
    <n v="-67.521127549696189"/>
    <n v="353.63489050321095"/>
    <n v="333.74020912794305"/>
    <n v="2.6549858526476089E-4"/>
    <n v="3.6244269033691803E-5"/>
    <m/>
    <m/>
    <m/>
    <m/>
    <n v="4.5531938944498639E-4"/>
    <n v="2.3964350457321553E-4"/>
    <x v="46"/>
    <x v="23"/>
  </r>
  <r>
    <n v="2026"/>
    <n v="3"/>
    <n v="16"/>
    <x v="50"/>
    <s v="Diversos"/>
    <n v="14"/>
    <s v="8527a891e224136950ff32ca212b45bc93f69fbb801c3b1ebedac52775f99e61"/>
    <s v="776dae374cac039d62ec9a353119108ad2c4887d941bedca3f0ebe3c3de89ab1"/>
    <x v="23"/>
    <n v="67637.551470000006"/>
    <n v="40487.359899999996"/>
    <n v="183060.42651000002"/>
    <n v="159838.80549"/>
    <n v="8586.3742099999999"/>
    <n v="9357.7248399999989"/>
    <n v="13752.434740000001"/>
    <n v="31204.69313"/>
    <n v="35255452.915749952"/>
    <n v="34225193.414999902"/>
    <n v="145.54400000000001"/>
    <n v="139.161"/>
    <n v="0"/>
    <n v="0"/>
    <n v="5107.0374299999994"/>
    <n v="4901.1504599999998"/>
    <n v="13868.772849999999"/>
    <n v="11831.277310000001"/>
    <n v="0"/>
    <n v="0"/>
    <n v="0"/>
    <n v="0"/>
    <n v="0"/>
    <n v="0"/>
    <s v="Diversos"/>
    <s v="Daños Sin Autos"/>
    <s v="Diversos"/>
    <x v="52"/>
    <x v="1"/>
    <n v="1278618.8197300001"/>
    <n v="1168356.06944"/>
    <n v="299929338.30901009"/>
    <n v="286204877.29896003"/>
    <n v="288421232.45699012"/>
    <n v="276418493.85822004"/>
    <n v="9670459.9122499991"/>
    <n v="9643676.3713200018"/>
    <n v="1771524.9683199998"/>
    <n v="2144854.7040200005"/>
    <n v="67637.551470000006"/>
    <n v="40487.359899999996"/>
    <n v="0.69942435089690547"/>
    <n v="0.41983324969726443"/>
    <n v="27150.19157000001"/>
    <n v="67.058439071004997"/>
    <n v="100"/>
    <n v="100"/>
    <n v="5.2898917508724539"/>
    <n v="3.4653271343389198"/>
    <n v="2.2551162167508482E-2"/>
    <n v="2.34509612533766E-2"/>
    <n v="1.4146285794322176E-2"/>
    <n v="1.4647124125047394E-2"/>
    <m/>
    <m/>
    <m/>
    <n v="0"/>
    <m/>
    <n v="0"/>
    <m/>
    <n v="0"/>
    <m/>
    <n v="-8.2429291648203566"/>
    <n v="12.694685161405356"/>
    <n v="23.112706936467841"/>
    <n v="0.48468829757125942"/>
    <n v="4.2007886042331188"/>
    <n v="17.221264337011789"/>
    <n v="36.824003718540965"/>
    <n v="41.425370495351856"/>
    <s v="Resto"/>
    <n v="2025"/>
    <n v="1"/>
    <d v="2026-05-08T00:00:00"/>
    <n v="1.0458677359317625"/>
    <s v="63 Diversos"/>
    <n v="67.058439071004997"/>
    <n v="59.73189852938031"/>
    <n v="-8.2429291648203584"/>
    <n v="-12.267041344923641"/>
    <n v="5.1924003627881342E-4"/>
    <n v="4.8919442262755759E-5"/>
    <m/>
    <m/>
    <m/>
    <m/>
    <n v="4.5244644772871371E-4"/>
    <n v="1.7625995755136561E-5"/>
    <x v="52"/>
    <x v="23"/>
  </r>
  <r>
    <n v="2026"/>
    <n v="3"/>
    <n v="128"/>
    <x v="73"/>
    <s v="Miscelaneos"/>
    <n v="267"/>
    <s v="8acc23987b8960d83c44541f9f0eb46454cea080ea94d916f56fccf033db866f"/>
    <s v="776dae374cac039d62ec9a353119108ad2c4887d941bedca3f0ebe3c3de89ab1"/>
    <x v="23"/>
    <n v="22947.175010000003"/>
    <n v="21851.763030000002"/>
    <n v="84938.261630000008"/>
    <n v="75031.061720000012"/>
    <n v="2329.0176800000004"/>
    <n v="1550.5046100000004"/>
    <n v="23130.073900000003"/>
    <n v="2693.1285699999999"/>
    <n v="35255452.915749952"/>
    <n v="34225193.414999902"/>
    <n v="145.54400000000001"/>
    <n v="139.161"/>
    <n v="0"/>
    <n v="0"/>
    <n v="2329.0176800000004"/>
    <n v="1550.5046100000002"/>
    <n v="21133.408210000001"/>
    <n v="20400.756659999999"/>
    <n v="0"/>
    <n v="0"/>
    <n v="0"/>
    <n v="0"/>
    <n v="0"/>
    <n v="0"/>
    <s v="Miscelaneos"/>
    <s v="Daños Sin Autos"/>
    <s v="Diversos"/>
    <x v="53"/>
    <x v="1"/>
    <n v="29482.926070000001"/>
    <n v="28409.071170000003"/>
    <n v="299929338.30901009"/>
    <n v="286204877.29896003"/>
    <n v="288421232.45699012"/>
    <n v="276418493.85822004"/>
    <n v="4681296.8725100001"/>
    <n v="4825169.1077200007"/>
    <n v="696171.22916999983"/>
    <n v="802925.30443000002"/>
    <n v="29451.93952"/>
    <n v="28415.030360000001"/>
    <n v="0.49018841647819428"/>
    <n v="0.45287040810732215"/>
    <n v="1095.4119800000008"/>
    <n v="5.012922657527108"/>
    <n v="77.913968940541949"/>
    <n v="76.902128039816745"/>
    <n v="77.832081373190519"/>
    <n v="76.918259309637264"/>
    <n v="7.6508604124475724E-3"/>
    <n v="7.9561323604779785E-3"/>
    <n v="7.6350072144907516E-3"/>
    <n v="7.905318752372683E-3"/>
    <m/>
    <m/>
    <m/>
    <n v="0"/>
    <m/>
    <n v="0"/>
    <m/>
    <n v="0"/>
    <m/>
    <n v="50.210303470171546"/>
    <n v="10.149474516950573"/>
    <n v="7.0955584127071702"/>
    <n v="0.33454667219970269"/>
    <n v="50.210303470171567"/>
    <n v="3.59129596127441"/>
    <n v="11.020549344700328"/>
    <n v="7.6002308926123936"/>
    <s v="Resto"/>
    <n v="2025"/>
    <n v="1"/>
    <d v="2026-05-08T00:00:00"/>
    <n v="1.0458677359317625"/>
    <s v="64 Miscelaneos"/>
    <n v="5.012922657527108"/>
    <n v="0.40745980558545408"/>
    <n v="50.210303470171546"/>
    <n v="43.622657349066557"/>
    <n v="2.4092233854710986E-4"/>
    <n v="2.4028468364939966E-5"/>
    <m/>
    <m/>
    <m/>
    <m/>
    <n v="2.1238608009149407E-4"/>
    <n v="2.0509160653929253E-5"/>
    <x v="53"/>
    <x v="23"/>
  </r>
  <r>
    <n v="2026"/>
    <n v="3"/>
    <n v="12"/>
    <x v="42"/>
    <s v="Tecnicos"/>
    <n v="12"/>
    <s v="6b51d431df5d7f141cbececcf79edf3dd861c3b4069f0b11661a3eefacbba918"/>
    <s v="776dae374cac039d62ec9a353119108ad2c4887d941bedca3f0ebe3c3de89ab1"/>
    <x v="23"/>
    <n v="23496.119019999998"/>
    <n v="25763.303309999999"/>
    <n v="71452.36189"/>
    <n v="95534.001099999994"/>
    <n v="6643.7928300000003"/>
    <n v="25121.255979999994"/>
    <n v="322894.60402000003"/>
    <n v="35004.013659999997"/>
    <n v="35255452.915749952"/>
    <n v="34225193.414999902"/>
    <n v="145.54400000000001"/>
    <n v="139.161"/>
    <n v="-28.883209999999998"/>
    <n v="1122.5886499999999"/>
    <n v="1654.3633500000001"/>
    <n v="6181.5700500000003"/>
    <n v="4963.03514"/>
    <n v="-2377.79684"/>
    <n v="0"/>
    <n v="0"/>
    <n v="0"/>
    <n v="0"/>
    <n v="0"/>
    <n v="0"/>
    <s v="Tecnicos"/>
    <s v="Daños Sin Autos"/>
    <s v="Diversos"/>
    <x v="54"/>
    <x v="1"/>
    <n v="1766415.15328"/>
    <n v="2698569.0604299996"/>
    <n v="299929338.30901009"/>
    <n v="286204877.29896003"/>
    <n v="288421232.45699012"/>
    <n v="276418493.85822004"/>
    <n v="4989163.0397400009"/>
    <n v="4818507.2636000002"/>
    <n v="1075353.7391499998"/>
    <n v="1341929.3995900003"/>
    <n v="87822.503459999993"/>
    <n v="58177.545109999999"/>
    <n v="0.47094309872912959"/>
    <n v="0.53467395399860274"/>
    <n v="-2267.1842900000011"/>
    <n v="-8.8000527832934985"/>
    <n v="26.754098430707611"/>
    <n v="44.283929927410441"/>
    <n v="1.3301583705490072"/>
    <n v="0.95470238978782263"/>
    <n v="7.8338848585037396E-3"/>
    <n v="8.146459544549579E-3"/>
    <n v="9.0016996052406598E-3"/>
    <n v="9.3203978324310141E-3"/>
    <m/>
    <m/>
    <m/>
    <n v="0"/>
    <m/>
    <n v="0"/>
    <m/>
    <n v="0"/>
    <m/>
    <n v="-73.553102459170901"/>
    <n v="28.276128599556273"/>
    <n v="97.507899812867578"/>
    <n v="0.61782393905576649"/>
    <n v="-73.237165693851509"/>
    <n v="-308.72410361181238"/>
    <n v="33.333702126477391"/>
    <n v="-259.97048805902187"/>
    <s v="Resto"/>
    <n v="2025"/>
    <n v="1"/>
    <d v="2026-05-08T00:00:00"/>
    <n v="1.0458677359317625"/>
    <s v="65 Tecnicos"/>
    <n v="-8.8000527832934985"/>
    <n v="-12.7997316644857"/>
    <n v="-73.553102459170915"/>
    <n v="-74.712961656410997"/>
    <n v="2.0267038424027595E-4"/>
    <n v="2.2178740224059474E-5"/>
    <m/>
    <m/>
    <m/>
    <m/>
    <n v="2.7042256292205742E-4"/>
    <n v="2.8587623708449999E-5"/>
    <x v="54"/>
    <x v="23"/>
  </r>
  <r>
    <n v="2026"/>
    <n v="3"/>
    <n v="906"/>
    <x v="5"/>
    <s v="Total General"/>
    <n v="256"/>
    <s v="51e8ea280b44e16934d4d611901f3d3afc41789840acdff81942c2f65009cd52"/>
    <s v="776dae374cac039d62ec9a353119108ad2c4887d941bedca3f0ebe3c3de89ab1"/>
    <x v="24"/>
    <n v="2686426.6724699996"/>
    <n v="2157088.1196399997"/>
    <n v="16822084.615030002"/>
    <n v="9339987.9184899982"/>
    <n v="1965416.6075799998"/>
    <n v="1662335.3850799997"/>
    <n v="7837019.7100800024"/>
    <n v="6549961.0680299997"/>
    <n v="35255452.915749952"/>
    <n v="34225193.414999902"/>
    <n v="145.54400000000001"/>
    <n v="139.161"/>
    <n v="0"/>
    <n v="0"/>
    <n v="1965416.6075799998"/>
    <n v="1662335.3850799999"/>
    <n v="-825109.48205999995"/>
    <n v="-406715.84461000003"/>
    <n v="0"/>
    <n v="0"/>
    <n v="0"/>
    <n v="0"/>
    <n v="2686489.1922500003"/>
    <n v="2157158.4968499998"/>
    <s v="Total General"/>
    <s v="Totales"/>
    <s v="Total General"/>
    <x v="0"/>
    <x v="1"/>
    <n v="2686426.6724699996"/>
    <n v="2157088.1196399997"/>
    <n v="299929338.30901009"/>
    <n v="286204877.29896003"/>
    <n v="288421232.45699012"/>
    <n v="276418493.85822004"/>
    <n v="299929338.30901009"/>
    <n v="286204877.29896003"/>
    <n v="142306587.69164005"/>
    <n v="131621014.33455998"/>
    <n v="2686426.6724699996"/>
    <n v="2157088.1196399997"/>
    <n v="0.89568652657188141"/>
    <n v="0.75368670862543607"/>
    <n v="529338.55282999994"/>
    <n v="24.539495999743501"/>
    <n v="100"/>
    <n v="100"/>
    <n v="100"/>
    <n v="100"/>
    <n v="0.89568652657188141"/>
    <n v="0.93142472542156007"/>
    <n v="0.75368670862543607"/>
    <n v="0.78037040486386866"/>
    <m/>
    <m/>
    <n v="0.89570737140831969"/>
    <n v="0"/>
    <m/>
    <n v="0"/>
    <m/>
    <n v="529330.69540000055"/>
    <n v="24.538331150583414"/>
    <n v="18.232254767615053"/>
    <n v="73.160999617865002"/>
    <n v="77.06386076417823"/>
    <n v="1.381114282522748"/>
    <n v="18.232254767615032"/>
    <n v="102.87124118589421"/>
    <n v="-238.20070552008025"/>
    <n v="-408.72156988966435"/>
    <s v="Resto"/>
    <n v="2025"/>
    <n v="1"/>
    <d v="2026-05-08T00:00:00"/>
    <n v="1.0458677359317625"/>
    <s v="10 Total General"/>
    <n v="24.539495999743501"/>
    <n v="19.077672750647952"/>
    <n v="18.232254767615043"/>
    <n v="13.047042857940394"/>
    <n v="4.7714844722686674E-2"/>
    <n v="8.0225435388240176E-5"/>
    <n v="143316174.22295001"/>
    <n v="124049622.22093"/>
    <n v="0.40650782324491203"/>
    <n v="0.35114007980659045"/>
    <n v="2.6438162764012174E-2"/>
    <n v="5.6804365475864294E-5"/>
    <x v="0"/>
    <x v="24"/>
  </r>
  <r>
    <n v="2026"/>
    <n v="3"/>
    <n v="10"/>
    <x v="17"/>
    <s v="Total General Sin Pensiones"/>
    <n v="10"/>
    <s v="4a44dc15364204a80fe80e9039455cc1608281820fe2b24f1e5233ade6af1dd5"/>
    <s v="776dae374cac039d62ec9a353119108ad2c4887d941bedca3f0ebe3c3de89ab1"/>
    <x v="24"/>
    <n v="1825206.99131"/>
    <n v="1657972.1827799999"/>
    <n v="7177734.5891200006"/>
    <n v="6532939.5108000003"/>
    <n v="1006679.3968999998"/>
    <n v="804222.25789999985"/>
    <n v="4106022.0397500005"/>
    <n v="3249292.3306899988"/>
    <n v="35255452.915749952"/>
    <n v="34225193.414999902"/>
    <n v="145.54400000000001"/>
    <n v="139.161"/>
    <n v="6256.2354300000006"/>
    <n v="3126.9007600000004"/>
    <n v="809602.27824000001"/>
    <n v="654507.44094"/>
    <n v="1508145.8986"/>
    <n v="1136124.89576"/>
    <n v="401279.63012999995"/>
    <n v="207381.18541999999"/>
    <n v="28814.743579999998"/>
    <n v="53962.151320000004"/>
    <n v="15.722290000000001"/>
    <n v="16.921290000000003"/>
    <s v="Total General Sin Pensiones"/>
    <s v="Totales"/>
    <s v="Total General Sin Pensiones"/>
    <x v="1"/>
    <x v="1"/>
    <n v="1825206.99131"/>
    <n v="1657972.1827799999"/>
    <n v="299929338.30901009"/>
    <n v="286204877.29896003"/>
    <n v="288421232.45699012"/>
    <n v="276418493.85822004"/>
    <n v="288421232.45699012"/>
    <n v="276418493.85822004"/>
    <n v="133101313.88157998"/>
    <n v="123282522.02188997"/>
    <n v="1825206.99131"/>
    <n v="1657972.1827799999"/>
    <n v="0.63282684695627534"/>
    <n v="0.59980508526698051"/>
    <n v="167234.80853000004"/>
    <n v="10.086707742562329"/>
    <n v="100"/>
    <n v="100"/>
    <n v="100"/>
    <n v="100"/>
    <n v="0.60854566665616838"/>
    <n v="0.63282684695627534"/>
    <n v="0.57929557260763853"/>
    <n v="0.59980508526698051"/>
    <n v="0.13912971202279273"/>
    <n v="9.9905070561325283E-3"/>
    <n v="5.4511555429070345E-6"/>
    <n v="193898.44470999995"/>
    <n v="93.498570912933104"/>
    <n v="-25147.407740000006"/>
    <n v="-46.601936959247247"/>
    <n v="-1.1990000000000016"/>
    <n v="-7.0857481905930442"/>
    <n v="25.174277012508938"/>
    <n v="55.154259308281475"/>
    <n v="48.506378228344133"/>
    <n v="0.75632566467047857"/>
    <n v="23.696420788930016"/>
    <n v="32.744727646438918"/>
    <n v="53.681960014050858"/>
    <n v="57.60875792640504"/>
    <s v="Resto"/>
    <n v="2025"/>
    <n v="1"/>
    <d v="2026-05-08T00:00:00"/>
    <n v="1.0458677359317625"/>
    <s v="11 Total General Sin Pensiones"/>
    <n v="10.086707742562329"/>
    <n v="5.2587281932798113"/>
    <n v="25.174277012508934"/>
    <n v="19.68461470990048"/>
    <n v="2.0359218207386676E-2"/>
    <n v="4.0046981822862109E-5"/>
    <m/>
    <m/>
    <m/>
    <m/>
    <n v="1.8492413440070066E-2"/>
    <n v="3.5976614031212976E-5"/>
    <x v="1"/>
    <x v="24"/>
  </r>
  <r>
    <n v="2026"/>
    <n v="3"/>
    <n v="106"/>
    <x v="63"/>
    <s v="Vida Total"/>
    <n v="227"/>
    <s v="dfe62e836a0a6f2633422230c81287700a56e2639652c73f264e6562220c207a"/>
    <s v="776dae374cac039d62ec9a353119108ad2c4887d941bedca3f0ebe3c3de89ab1"/>
    <x v="24"/>
    <n v="623416.62824999995"/>
    <n v="568242.50150999997"/>
    <n v="2609819.7489100001"/>
    <n v="2281222.97884"/>
    <n v="110048.44724999998"/>
    <n v="47744.325949999999"/>
    <n v="414673.69750999997"/>
    <n v="291338.46981999994"/>
    <n v="35255452.915749952"/>
    <n v="34225193.414999902"/>
    <n v="145.54400000000001"/>
    <n v="139.161"/>
    <n v="0"/>
    <n v="0"/>
    <n v="109230.06211"/>
    <n v="77349.927469999995"/>
    <n v="316941.84354999999"/>
    <n v="606107.40753999993"/>
    <n v="108437.42766"/>
    <n v="109057.71223"/>
    <n v="507890.68082000001"/>
    <n v="456057.03824000002"/>
    <n v="7088.5197699999999"/>
    <n v="3127.7510400000001"/>
    <s v="Vida Total"/>
    <s v="Totales"/>
    <s v="Vida Total"/>
    <x v="2"/>
    <x v="1"/>
    <n v="623416.62824999995"/>
    <n v="568242.50150999997"/>
    <n v="299929338.30901009"/>
    <n v="286204877.29896003"/>
    <n v="288421232.45699012"/>
    <n v="276418493.85822004"/>
    <n v="121198789.86534001"/>
    <n v="116547964.87996998"/>
    <n v="53724409.366050005"/>
    <n v="55147073.013400003"/>
    <n v="623416.62824999995"/>
    <n v="568242.50150999997"/>
    <n v="0.51437529115815239"/>
    <n v="0.48756106732126947"/>
    <n v="55174.126739999978"/>
    <n v="9.709609294163112"/>
    <n v="100"/>
    <n v="100"/>
    <n v="100"/>
    <n v="100"/>
    <n v="0.20785450058497063"/>
    <n v="0.21614796627116034"/>
    <n v="0.19854396153998205"/>
    <n v="0.20557325726601405"/>
    <n v="8.9470718132154015E-2"/>
    <n v="0.41905590095767509"/>
    <n v="5.8486720683233072E-3"/>
    <n v="-620.28457000000344"/>
    <n v="-0.56876726763884777"/>
    <n v="51833.642579999985"/>
    <n v="11.365605227809805"/>
    <n v="3960.7687299999998"/>
    <n v="126.63312007083532"/>
    <n v="130.49534171923938"/>
    <n v="17.652472241383464"/>
    <n v="8.4021040001633516"/>
    <n v="0.20483882195928382"/>
    <n v="41.215468045997383"/>
    <n v="-47.708633881184916"/>
    <n v="34.46375552263364"/>
    <n v="12.76175253886751"/>
    <s v="Resto"/>
    <n v="2025"/>
    <n v="1"/>
    <d v="2026-05-08T00:00:00"/>
    <n v="1.0458677359317625"/>
    <s v="12 Vida Total"/>
    <n v="9.709609294163112"/>
    <n v="4.898167832305238"/>
    <n v="130.49534171923938"/>
    <n v="120.3867026396902"/>
    <n v="7.4025988409415506E-3"/>
    <n v="2.64581940154034E-5"/>
    <m/>
    <m/>
    <m/>
    <m/>
    <n v="6.4573257419509806E-3"/>
    <n v="2.3771579436745546E-5"/>
    <x v="2"/>
    <x v="24"/>
  </r>
  <r>
    <n v="2026"/>
    <n v="3"/>
    <n v="9"/>
    <x v="16"/>
    <s v="Vida Individual"/>
    <n v="9"/>
    <s v="19581e27de7ced00ff1ce50b2047e7a567c76b1cbaebabe5ef03f7c3017bb5b7"/>
    <s v="776dae374cac039d62ec9a353119108ad2c4887d941bedca3f0ebe3c3de89ab1"/>
    <x v="24"/>
    <n v="26644.990320000001"/>
    <n v="26572.0167"/>
    <n v="115112.23319999999"/>
    <n v="119535.67271"/>
    <n v="13205.644189999999"/>
    <n v="17358.526789999993"/>
    <n v="56367.908389999997"/>
    <n v="86207.817409999989"/>
    <n v="35255452.915749952"/>
    <n v="34225193.414999902"/>
    <n v="145.54400000000001"/>
    <n v="139.161"/>
    <n v="0"/>
    <n v="0"/>
    <n v="10655.000310000001"/>
    <n v="17358.52679"/>
    <n v="3102.5841600000003"/>
    <n v="23838.80817"/>
    <n v="5535.8941599999998"/>
    <n v="4986.2033899999997"/>
    <n v="21109.096160000001"/>
    <n v="21585.813309999998"/>
    <n v="0"/>
    <n v="0"/>
    <s v="Vida Individual"/>
    <s v="Vida"/>
    <s v="Vida"/>
    <x v="3"/>
    <x v="1"/>
    <n v="1238800.9948"/>
    <n v="975839.53787999996"/>
    <n v="299929338.30901009"/>
    <n v="286204877.29896003"/>
    <n v="288421232.45699012"/>
    <n v="276418493.85822004"/>
    <n v="85473069.007720008"/>
    <n v="77996017.203430012"/>
    <n v="38897096.515840001"/>
    <n v="40640024.39702002"/>
    <n v="355765.38052000001"/>
    <n v="328025.45064"/>
    <n v="3.1173550487105361E-2"/>
    <n v="3.4068427661754309E-2"/>
    <n v="72.973620000000665"/>
    <n v="0.27462582469324204"/>
    <n v="7.4894837381463821"/>
    <n v="8.1005960507503882"/>
    <n v="2.1508693028053099"/>
    <n v="2.7229903758283247"/>
    <n v="8.8837559107166428E-3"/>
    <n v="9.238220810936084E-3"/>
    <n v="9.284264108554572E-3"/>
    <n v="9.612966313907078E-3"/>
    <n v="6.4767700800587753E-3"/>
    <n v="2.4696780407046582E-2"/>
    <m/>
    <n v="549.69077000000016"/>
    <n v="11.024234813654488"/>
    <n v="-476.71714999999676"/>
    <n v="-2.2084743491186831"/>
    <n v="0"/>
    <m/>
    <n v="-23.924165052949142"/>
    <n v="49.561452383368696"/>
    <n v="65.326343069775334"/>
    <n v="3.3950205472591734E-2"/>
    <n v="-38.618061089503321"/>
    <n v="-86.985154048496199"/>
    <n v="343.42340966505805"/>
    <n v="72.816252667551041"/>
    <s v="Resto"/>
    <n v="2025"/>
    <n v="1"/>
    <d v="2026-05-08T00:00:00"/>
    <n v="1.0458677359317625"/>
    <s v="13 Vida Individual"/>
    <n v="0.27462582469324204"/>
    <n v="-4.1230335541819914"/>
    <n v="-23.924165052949149"/>
    <n v="-27.260558545412088"/>
    <n v="3.2650901826473196E-4"/>
    <n v="9.7179024997210678E-8"/>
    <m/>
    <m/>
    <m/>
    <m/>
    <n v="3.3836270440525324E-4"/>
    <n v="1.1606577633441864E-7"/>
    <x v="3"/>
    <x v="24"/>
  </r>
  <r>
    <n v="2026"/>
    <n v="3"/>
    <n v="74"/>
    <x v="13"/>
    <s v="Vida Gpo y Col"/>
    <n v="46"/>
    <s v="25fc0e7096fc653718202dc30b0c580b8ab87eac11a700cba03a7c021bc35b0c"/>
    <s v="776dae374cac039d62ec9a353119108ad2c4887d941bedca3f0ebe3c3de89ab1"/>
    <x v="24"/>
    <n v="295657.18598000001"/>
    <n v="356022.75644000003"/>
    <n v="367482.72996999999"/>
    <n v="425278.76536000002"/>
    <n v="103372.09523000001"/>
    <n v="93900.118139999977"/>
    <n v="574465.72010000004"/>
    <n v="513497.85983000003"/>
    <n v="35255452.915749952"/>
    <n v="34225193.414999902"/>
    <n v="145.54400000000001"/>
    <n v="139.161"/>
    <n v="0"/>
    <n v="0"/>
    <n v="104570.2525"/>
    <n v="94745.030019999991"/>
    <n v="177910.24356"/>
    <n v="293460.81530000002"/>
    <n v="295657.18598000001"/>
    <n v="356022.75644000003"/>
    <n v="0"/>
    <n v="0"/>
    <n v="0"/>
    <n v="0"/>
    <s v="Vida Gpo y Col"/>
    <s v="Vida"/>
    <s v="Vida"/>
    <x v="4"/>
    <x v="1"/>
    <n v="7289032.4006400006"/>
    <n v="8503254.3343199994"/>
    <n v="299929338.30901009"/>
    <n v="286204877.29896003"/>
    <n v="288421232.45699012"/>
    <n v="276418493.85822004"/>
    <n v="35725720.857619993"/>
    <n v="38551947.676540002"/>
    <n v="14827312.85021"/>
    <n v="14507048.616379999"/>
    <n v="295657.18598000001"/>
    <n v="356022.75644000003"/>
    <n v="0.82757514441290514"/>
    <n v="0.92348837840078923"/>
    <n v="-60365.570460000017"/>
    <n v="-16.955537073982896"/>
    <n v="100"/>
    <n v="100"/>
    <n v="4.0561925057987169"/>
    <n v="4.1869000084244918"/>
    <n v="9.8575613725187305E-2"/>
    <n v="0.10250881443830211"/>
    <n v="0.1243943708436913"/>
    <n v="0.12879845753830438"/>
    <n v="0.82757514441290514"/>
    <m/>
    <m/>
    <n v="-60365.570460000017"/>
    <n v="-16.955537073982896"/>
    <n v="0"/>
    <m/>
    <n v="0"/>
    <m/>
    <n v="10.087289853967828"/>
    <n v="34.963498312194815"/>
    <n v="26.374751737484743"/>
    <n v="0.69717349511874593"/>
    <n v="10.370171900231572"/>
    <n v="-39.375128029230964"/>
    <n v="58.776971133049912"/>
    <n v="32.285410889744767"/>
    <s v="Resto"/>
    <n v="2025"/>
    <n v="1"/>
    <d v="2026-05-08T00:00:00"/>
    <n v="1.0458677359317625"/>
    <s v="14 Vida Gpo y Col"/>
    <n v="-16.955537073982896"/>
    <n v="-20.597547784536175"/>
    <n v="10.087289853967835"/>
    <n v="5.2592847755181822"/>
    <n v="1.0423429557072333E-3"/>
    <n v="6.8488061965004077E-5"/>
    <m/>
    <m/>
    <m/>
    <m/>
    <n v="1.2038119660098643E-3"/>
    <n v="8.5283078504131936E-5"/>
    <x v="4"/>
    <x v="24"/>
  </r>
  <r>
    <n v="2026"/>
    <n v="3"/>
    <n v="50"/>
    <x v="22"/>
    <s v="Accidentes y Enfermedades Total"/>
    <n v="38"/>
    <s v="aea92132c4cbeb263e6ac2bf6c183b5d81737f179f21efdc5863739672f0f470"/>
    <s v="776dae374cac039d62ec9a353119108ad2c4887d941bedca3f0ebe3c3de89ab1"/>
    <x v="24"/>
    <n v="173688.67916"/>
    <n v="228699.77000999998"/>
    <n v="1048083.2763499999"/>
    <n v="1045815.8856500001"/>
    <n v="-11236.843510000001"/>
    <n v="33664.904050000005"/>
    <n v="55737.872719999999"/>
    <n v="135912.79475999999"/>
    <n v="35255452.915749952"/>
    <n v="34225193.414999902"/>
    <n v="145.54400000000001"/>
    <n v="139.161"/>
    <n v="0"/>
    <n v="0"/>
    <n v="-11236.843510000001"/>
    <n v="33664.904049999997"/>
    <n v="229277.18153"/>
    <n v="224370.34187"/>
    <n v="0"/>
    <n v="0"/>
    <n v="0"/>
    <n v="0"/>
    <n v="0"/>
    <n v="0"/>
    <s v="Accidentes y Enfermedades Total"/>
    <s v="Totales"/>
    <s v="Accidentes y Enfermedades Total"/>
    <x v="18"/>
    <x v="1"/>
    <n v="14699110.098229999"/>
    <n v="13959565.0382"/>
    <n v="299929338.30901009"/>
    <n v="286204877.29896003"/>
    <n v="288421232.45699012"/>
    <n v="276418493.85822004"/>
    <n v="62046993.437230021"/>
    <n v="55650266.202029996"/>
    <n v="35517726.305569991"/>
    <n v="30168381.219329994"/>
    <n v="173688.67916"/>
    <n v="228699.77000999998"/>
    <n v="0.27993085488616387"/>
    <n v="0.4109589865747264"/>
    <n v="-55011.090849999979"/>
    <n v="-24.053846161539472"/>
    <n v="100"/>
    <n v="100"/>
    <n v="1.1816271733410231"/>
    <n v="1.6383015472485625"/>
    <n v="5.7909866416953407E-2"/>
    <n v="6.0220489899577956E-2"/>
    <n v="7.9907712324241029E-2"/>
    <n v="8.273678320789353E-2"/>
    <m/>
    <m/>
    <m/>
    <n v="0"/>
    <m/>
    <n v="0"/>
    <m/>
    <n v="0"/>
    <m/>
    <n v="-133.37851043125133"/>
    <n v="-6.4695313271677017"/>
    <n v="14.720130260090771"/>
    <n v="-3.1637282784731095E-2"/>
    <n v="-133.37851043125133"/>
    <n v="2.1869377294272851"/>
    <n v="-4.9009864108651842"/>
    <n v="15.004168451775776"/>
    <s v="Resto"/>
    <n v="2025"/>
    <n v="1"/>
    <d v="2026-05-08T00:00:00"/>
    <n v="1.0458677359317625"/>
    <s v="28 Accidentes y Enfermedades Total"/>
    <n v="-24.053846161539472"/>
    <n v="-27.384552339402479"/>
    <n v="-133.3785104312513"/>
    <n v="-131.91465735532461"/>
    <n v="2.972826016033909E-3"/>
    <n v="7.8361283517298547E-6"/>
    <m/>
    <m/>
    <m/>
    <m/>
    <n v="2.9603304466023711E-3"/>
    <n v="1.6888728864652615E-5"/>
    <x v="18"/>
    <x v="24"/>
  </r>
  <r>
    <n v="2026"/>
    <n v="3"/>
    <n v="23"/>
    <x v="28"/>
    <s v="Accidentes Personales"/>
    <n v="17"/>
    <s v="4523540f1504cd17100c4835e85b7eefd49911580f8efff0599a8f283be6b9e3"/>
    <s v="776dae374cac039d62ec9a353119108ad2c4887d941bedca3f0ebe3c3de89ab1"/>
    <x v="24"/>
    <n v="9639.9635399999988"/>
    <n v="10287.18944"/>
    <n v="41951.610780000003"/>
    <n v="36207.006160000004"/>
    <n v="4157.2936599999994"/>
    <n v="7023.1694299999999"/>
    <n v="22397.244089999993"/>
    <n v="23156.811439999994"/>
    <n v="35255452.915749952"/>
    <n v="34225193.414999902"/>
    <n v="145.54400000000001"/>
    <n v="139.161"/>
    <n v="0"/>
    <n v="0"/>
    <n v="563.83063000000004"/>
    <n v="1854.30781"/>
    <n v="5105.1193600000006"/>
    <n v="4908.7459600000002"/>
    <n v="0"/>
    <n v="0"/>
    <n v="0"/>
    <n v="0"/>
    <n v="0"/>
    <n v="0"/>
    <s v="Accidentes Personales"/>
    <s v="Accidentes y Enfermedades"/>
    <s v="Accidentes Personales"/>
    <x v="19"/>
    <x v="1"/>
    <n v="6886205.7375499997"/>
    <n v="7196469.1106400006"/>
    <n v="299929338.30901009"/>
    <n v="286204877.29896003"/>
    <n v="288421232.45699012"/>
    <n v="276418493.85822004"/>
    <n v="1868441.4574600002"/>
    <n v="1845344.210459999"/>
    <n v="356127.37222000014"/>
    <n v="376409.51678000001"/>
    <n v="2742367.8214400001"/>
    <n v="2375636.2455700003"/>
    <n v="0.51593607610830761"/>
    <n v="0.557467240078514"/>
    <n v="-647.22590000000127"/>
    <n v="-6.2915717045451958"/>
    <n v="0.35151971462887555"/>
    <n v="0.43302881319407271"/>
    <n v="0.13998947907457876"/>
    <n v="0.14294773286514023"/>
    <n v="3.2140782206734886E-3"/>
    <n v="3.3423210413045883E-3"/>
    <n v="3.5943445608211449E-3"/>
    <n v="3.7215995559531857E-3"/>
    <m/>
    <m/>
    <m/>
    <n v="0"/>
    <m/>
    <n v="0"/>
    <m/>
    <n v="0"/>
    <m/>
    <n v="-40.806017832322183"/>
    <n v="43.125616012443963"/>
    <n v="68.271022624426365"/>
    <n v="1.167361451068637"/>
    <n v="-69.593471646975374"/>
    <n v="4.0004799922463308"/>
    <n v="11.044416207342113"/>
    <n v="37.775591263231718"/>
    <s v="Resto"/>
    <n v="2025"/>
    <n v="1"/>
    <d v="2026-05-08T00:00:00"/>
    <n v="1.0458677359317625"/>
    <s v="29 Accidentes Personales"/>
    <n v="-6.2915717045451958"/>
    <n v="-10.401262916892586"/>
    <n v="-40.80601783232219"/>
    <n v="-43.402038198508961"/>
    <n v="1.1899325440592659E-4"/>
    <n v="2.6619003463003735E-5"/>
    <m/>
    <m/>
    <m/>
    <m/>
    <n v="1.0248907497628005E-4"/>
    <n v="3.1076972376075558E-5"/>
    <x v="19"/>
    <x v="24"/>
  </r>
  <r>
    <n v="2026"/>
    <n v="3"/>
    <n v="16"/>
    <x v="50"/>
    <s v="AP Individual"/>
    <n v="14"/>
    <s v="8527a891e224136950ff32ca212b45bc93f69fbb801c3b1ebedac52775f99e61"/>
    <s v="776dae374cac039d62ec9a353119108ad2c4887d941bedca3f0ebe3c3de89ab1"/>
    <x v="24"/>
    <n v="48.260190000000001"/>
    <n v="52.772760000000005"/>
    <n v="183.66067999999999"/>
    <n v="178.81025000000002"/>
    <n v="82.336280000000002"/>
    <n v="0"/>
    <n v="89.72196000000001"/>
    <n v="9.9297900000000006"/>
    <n v="35255452.915749952"/>
    <n v="34225193.414999902"/>
    <n v="145.54400000000001"/>
    <n v="139.161"/>
    <n v="0"/>
    <n v="0"/>
    <n v="82.336280000000002"/>
    <n v="0"/>
    <n v="36.935749999999999"/>
    <n v="43.982870000000005"/>
    <n v="0"/>
    <n v="0"/>
    <n v="0"/>
    <n v="0"/>
    <n v="0"/>
    <n v="0"/>
    <s v="AP Individual"/>
    <s v="Accidentes y Enfermedades"/>
    <s v="Accidentes Personales"/>
    <x v="20"/>
    <x v="1"/>
    <n v="1278618.8197300001"/>
    <n v="1168356.06944"/>
    <n v="299929338.30901009"/>
    <n v="286204877.29896003"/>
    <n v="288421232.45699012"/>
    <n v="276418493.85822004"/>
    <n v="934068.18382999999"/>
    <n v="999040.19241000025"/>
    <n v="84015.655269999988"/>
    <n v="109316.45723999999"/>
    <n v="726891.77516999992"/>
    <n v="650126.94371000002"/>
    <n v="5.166666720422557E-3"/>
    <n v="5.2823460358181838E-3"/>
    <n v="-4.5125700000000037"/>
    <n v="-8.550945601480775"/>
    <n v="6.6392538268455819E-3"/>
    <n v="8.1173008610977027E-3"/>
    <n v="3.7744000991781802E-3"/>
    <n v="4.5168387771798288E-3"/>
    <n v="1.6090519944493951E-5"/>
    <n v="1.6732537195297036E-5"/>
    <n v="1.8438805270559854E-5"/>
    <n v="1.9091616940459884E-5"/>
    <m/>
    <m/>
    <m/>
    <n v="0"/>
    <m/>
    <n v="0"/>
    <m/>
    <n v="0"/>
    <m/>
    <m/>
    <n v="170.60910866699862"/>
    <m/>
    <n v="9.8001116262673896E-2"/>
    <m/>
    <n v="-16.022419637463415"/>
    <n v="222.91757985149889"/>
    <m/>
    <s v="Resto"/>
    <n v="2025"/>
    <n v="1"/>
    <d v="2026-05-08T00:00:00"/>
    <n v="1.0458677359317625"/>
    <s v="30 AP Individual"/>
    <n v="-8.550945601480775"/>
    <n v="-12.56154936546794"/>
    <m/>
    <m/>
    <n v="5.2094261968182455E-7"/>
    <n v="2.6694444999921976E-9"/>
    <m/>
    <m/>
    <m/>
    <m/>
    <n v="5.0614781674556945E-7"/>
    <n v="2.7903179642124081E-9"/>
    <x v="20"/>
    <x v="24"/>
  </r>
  <r>
    <n v="2026"/>
    <n v="3"/>
    <n v="9"/>
    <x v="16"/>
    <s v="AP Gpo y Col"/>
    <n v="9"/>
    <s v="19581e27de7ced00ff1ce50b2047e7a567c76b1cbaebabe5ef03f7c3017bb5b7"/>
    <s v="776dae374cac039d62ec9a353119108ad2c4887d941bedca3f0ebe3c3de89ab1"/>
    <x v="24"/>
    <n v="3706.03485"/>
    <n v="8477.7219700000005"/>
    <n v="43076.535279999996"/>
    <n v="45381.516620000002"/>
    <n v="7675.3270099999991"/>
    <n v="5417.2355799999996"/>
    <n v="24025.365870000001"/>
    <n v="22223.910089999998"/>
    <n v="35255452.915749952"/>
    <n v="34225193.414999902"/>
    <n v="145.54400000000001"/>
    <n v="139.161"/>
    <n v="0"/>
    <n v="0"/>
    <n v="7675.32701"/>
    <n v="5417.2355800000005"/>
    <n v="8652.3715299999985"/>
    <n v="11805.563560000001"/>
    <n v="0"/>
    <n v="0"/>
    <n v="0"/>
    <n v="0"/>
    <n v="0"/>
    <n v="0"/>
    <s v="AP Gpo y Col"/>
    <s v="Accidentes y Enfermedades"/>
    <s v="Accidentes Personales"/>
    <x v="21"/>
    <x v="1"/>
    <n v="1238800.9948"/>
    <n v="975839.53787999996"/>
    <n v="299929338.30901009"/>
    <n v="286204877.29896003"/>
    <n v="288421232.45699012"/>
    <n v="276418493.85822004"/>
    <n v="934373.2736299996"/>
    <n v="846304.01804999996"/>
    <n v="272111.73791999999"/>
    <n v="267093.05953999993"/>
    <n v="11031.787179999999"/>
    <n v="12605.68218"/>
    <n v="0.3966332251351985"/>
    <n v="1.0017348126898689"/>
    <n v="-4771.6871200000005"/>
    <n v="-56.285015442656707"/>
    <n v="33.594147435320629"/>
    <n v="67.253178756566115"/>
    <n v="0.29916305084969086"/>
    <n v="0.86876188562904022"/>
    <n v="1.2356359904284388E-3"/>
    <n v="1.2849382891922322E-3"/>
    <n v="2.9621165264575333E-3"/>
    <n v="3.0669879759739863E-3"/>
    <m/>
    <m/>
    <m/>
    <n v="0"/>
    <m/>
    <n v="0"/>
    <m/>
    <n v="0"/>
    <m/>
    <n v="41.683463764003406"/>
    <n v="207.10347637448683"/>
    <n v="63.899660771724967"/>
    <n v="2.8206526732986879"/>
    <n v="41.683463764003406"/>
    <n v="-26.7093732033577"/>
    <n v="88.707783564166959"/>
    <n v="45.887140859203505"/>
    <s v="Resto"/>
    <n v="2025"/>
    <n v="1"/>
    <d v="2026-05-08T00:00:00"/>
    <n v="1.0458677359317625"/>
    <s v="31 AP Gpo y Col"/>
    <n v="-56.285015442656707"/>
    <n v="-58.202186514150696"/>
    <n v="41.683463764003406"/>
    <n v="35.469772033628857"/>
    <n v="1.2218403599278702E-4"/>
    <n v="1.5731791528114905E-5"/>
    <m/>
    <m/>
    <m/>
    <m/>
    <n v="1.2845883028414631E-4"/>
    <n v="1.0034726349548066E-4"/>
    <x v="21"/>
    <x v="24"/>
  </r>
  <r>
    <n v="2026"/>
    <n v="3"/>
    <n v="77"/>
    <x v="43"/>
    <s v="Gastos Medicos"/>
    <n v="49"/>
    <s v="0e17daca5f3e175f448bacace3bc0da47d0655a74c8dd0dc497a3afbdad95f1f"/>
    <s v="776dae374cac039d62ec9a353119108ad2c4887d941bedca3f0ebe3c3de89ab1"/>
    <x v="24"/>
    <n v="26190.042989999998"/>
    <n v="27348.330190000001"/>
    <n v="110886.67912999997"/>
    <n v="108662.50206"/>
    <n v="10371.67619"/>
    <n v="8002.7566299999999"/>
    <n v="46127.257260000006"/>
    <n v="34017.126850000001"/>
    <n v="35255452.915749952"/>
    <n v="34225193.414999902"/>
    <n v="145.54400000000001"/>
    <n v="139.161"/>
    <n v="0"/>
    <n v="0"/>
    <n v="10371.67619"/>
    <n v="8002.7566299999999"/>
    <n v="26563.09936"/>
    <n v="26560.583710000003"/>
    <n v="0"/>
    <n v="0"/>
    <n v="0"/>
    <n v="0"/>
    <n v="0"/>
    <n v="0"/>
    <s v="Gastos Medicos"/>
    <s v="Accidentes y Enfermedades"/>
    <s v="Gastos Medicos"/>
    <x v="22"/>
    <x v="1"/>
    <n v="4733249.5142000001"/>
    <n v="3770209.43444"/>
    <n v="299929338.30901009"/>
    <n v="286204877.29896003"/>
    <n v="288421232.45699012"/>
    <n v="276418493.85822004"/>
    <n v="58270019.802700005"/>
    <n v="52140391.075669996"/>
    <n v="34338123.082540013"/>
    <n v="28893520.681470007"/>
    <n v="169129.66362000001"/>
    <n v="167500.76344000001"/>
    <n v="4.4945999810328624E-2"/>
    <n v="5.2451333075561477E-2"/>
    <n v="-1158.2872000000025"/>
    <n v="-4.2353123278566107"/>
    <n v="15.485185998385065"/>
    <n v="16.327286890125951"/>
    <n v="0.55332056574301602"/>
    <n v="0.72537960199715334"/>
    <n v="8.7320710730262128E-3"/>
    <n v="9.0804836963261724E-3"/>
    <n v="9.5555080850117206E-3"/>
    <n v="9.8938134740099715E-3"/>
    <m/>
    <m/>
    <m/>
    <n v="0"/>
    <m/>
    <n v="0"/>
    <m/>
    <n v="0"/>
    <m/>
    <n v="29.601294522934918"/>
    <n v="39.601600478319796"/>
    <n v="29.262322688082186"/>
    <n v="3.0204551847720851E-2"/>
    <n v="29.601294522934918"/>
    <n v="9.4713656426659298E-3"/>
    <n v="39.045429335773115"/>
    <n v="30.130198633349231"/>
    <s v="Resto"/>
    <n v="2025"/>
    <n v="1"/>
    <d v="2026-05-08T00:00:00"/>
    <n v="1.0458677359317625"/>
    <s v="32 Gastos Medicos"/>
    <n v="-4.2353123278566107"/>
    <n v="-8.4351831669931805"/>
    <n v="29.601294522934907"/>
    <n v="23.917480260994221"/>
    <n v="3.1452348490596947E-4"/>
    <n v="2.0201428989500608E-7"/>
    <m/>
    <m/>
    <m/>
    <m/>
    <n v="3.0758465009572965E-4"/>
    <n v="2.751142341403489E-7"/>
    <x v="22"/>
    <x v="24"/>
  </r>
  <r>
    <n v="2026"/>
    <n v="3"/>
    <n v="98"/>
    <x v="58"/>
    <s v="GMM. Individual"/>
    <n v="205"/>
    <s v="f8809aff4d69bece79dabe35be0c708b890d7eafb841f121330667b77d2e2590"/>
    <s v="776dae374cac039d62ec9a353119108ad2c4887d941bedca3f0ebe3c3de89ab1"/>
    <x v="24"/>
    <n v="16651.33296"/>
    <n v="18853.616460000001"/>
    <n v="72591.952009999994"/>
    <n v="73770.872070000012"/>
    <n v="-226.72781000000001"/>
    <n v="1.3220900000000029"/>
    <n v="-3381.04873"/>
    <n v="886.80498"/>
    <n v="35255452.915749952"/>
    <n v="34225193.414999902"/>
    <n v="145.54400000000001"/>
    <n v="139.161"/>
    <n v="0"/>
    <n v="0"/>
    <n v="-226.72781000000001"/>
    <n v="1.32209"/>
    <n v="16595.974630000001"/>
    <n v="18216.668089999999"/>
    <n v="0"/>
    <n v="0"/>
    <n v="0"/>
    <n v="0"/>
    <n v="0"/>
    <n v="0"/>
    <s v="GMM. Individual"/>
    <s v="Accidentes y Enfermedades"/>
    <s v="Gastos Medicos"/>
    <x v="23"/>
    <x v="1"/>
    <n v="675143.29685000004"/>
    <n v="977558.00120000006"/>
    <n v="299929338.30901009"/>
    <n v="286204877.29896003"/>
    <n v="288421232.45699012"/>
    <n v="276418493.85822004"/>
    <n v="24720621.761749998"/>
    <n v="21907998.164389998"/>
    <n v="16007111.755169999"/>
    <n v="14079798.808590002"/>
    <n v="68896.827069999999"/>
    <n v="278759.75148000004"/>
    <n v="6.7358066963204219E-2"/>
    <n v="8.6058143325232275E-2"/>
    <n v="-2202.2835000000014"/>
    <n v="-11.680960545009423"/>
    <n v="24.168504803685728"/>
    <n v="6.763392620312576"/>
    <n v="2.4663405587657801"/>
    <n v="1.9286442785856461"/>
    <n v="5.5517519739414507E-3"/>
    <n v="5.7732687771116422E-3"/>
    <n v="6.587454636667895E-3"/>
    <n v="6.8206783840123074E-3"/>
    <m/>
    <m/>
    <m/>
    <n v="0"/>
    <m/>
    <n v="0"/>
    <m/>
    <n v="0"/>
    <m/>
    <n v="-17249.196348206213"/>
    <n v="-1.3616195805143518"/>
    <n v="7.0123946925777381E-3"/>
    <n v="-1.4164192358235466E-3"/>
    <n v="-17249.196348206249"/>
    <n v="-8.8967612078834293"/>
    <n v="-1.3661614641791002"/>
    <n v="7.257584062399197E-3"/>
    <s v="Resto"/>
    <n v="2025"/>
    <n v="1"/>
    <d v="2026-05-08T00:00:00"/>
    <n v="1.0458677359317625"/>
    <s v="33 GMM. Individual"/>
    <n v="-11.680960545009423"/>
    <n v="-15.554293893283516"/>
    <n v="-17249.196348206213"/>
    <n v="-16497.098561347255"/>
    <n v="2.0590276398795151E-4"/>
    <n v="4.537109185019504E-7"/>
    <m/>
    <m/>
    <m/>
    <m/>
    <n v="2.0881893424816084E-4"/>
    <n v="7.4060040325862196E-7"/>
    <x v="23"/>
    <x v="24"/>
  </r>
  <r>
    <n v="2026"/>
    <n v="3"/>
    <n v="707"/>
    <x v="26"/>
    <s v="GMM. Gpo y Col"/>
    <n v="9"/>
    <s v="19581e27de7ced00ff1ce50b2047e7a567c76b1cbaebabe5ef03f7c3017bb5b7"/>
    <s v="776dae374cac039d62ec9a353119108ad2c4887d941bedca3f0ebe3c3de89ab1"/>
    <x v="24"/>
    <n v="385.42753000000005"/>
    <n v="215.88867999999999"/>
    <n v="1733.9430400000001"/>
    <n v="1313.6393500000001"/>
    <n v="67.210949999999997"/>
    <n v="49.795330000000007"/>
    <n v="191.52452"/>
    <n v="182.02601999999999"/>
    <n v="35255452.915749952"/>
    <n v="34225193.414999902"/>
    <n v="145.54400000000001"/>
    <n v="139.161"/>
    <n v="0"/>
    <n v="0"/>
    <n v="29.71095"/>
    <n v="39.79533"/>
    <n v="0.38963999999999999"/>
    <n v="239.05617999999998"/>
    <n v="0"/>
    <n v="0"/>
    <n v="0"/>
    <n v="0"/>
    <n v="0"/>
    <n v="0"/>
    <s v="GMM. Gpo y Col"/>
    <s v="Accidentes y Enfermedades"/>
    <s v="Gastos Medicos"/>
    <x v="24"/>
    <x v="1"/>
    <n v="281210.36296"/>
    <n v="338850.30685000005"/>
    <n v="299929338.30901009"/>
    <n v="286204877.29896003"/>
    <n v="288421232.45699012"/>
    <n v="276418493.85822004"/>
    <n v="33549398.04095"/>
    <n v="30232392.911280002"/>
    <n v="18331408.022360004"/>
    <n v="14814107.762880005"/>
    <n v="281210.36296"/>
    <n v="338850.30685000005"/>
    <n v="1.148835903194304E-3"/>
    <n v="7.1409722886821118E-4"/>
    <n v="169.53885000000005"/>
    <n v="78.530680719341134"/>
    <n v="0.13706021568444976"/>
    <n v="6.3712109930467942E-2"/>
    <n v="0.13706021568444976"/>
    <n v="6.3712109930467942E-2"/>
    <n v="1.2850611153047764E-4"/>
    <n v="1.3363354934608557E-4"/>
    <n v="7.5431516764296749E-5"/>
    <n v="7.8102111398788365E-5"/>
    <m/>
    <m/>
    <m/>
    <n v="0"/>
    <m/>
    <n v="0"/>
    <m/>
    <n v="0"/>
    <m/>
    <n v="34.97440422625975"/>
    <n v="17.438025249519669"/>
    <n v="23.065280680765664"/>
    <n v="3.666436856242491E-4"/>
    <n v="-25.340611574272653"/>
    <n v="-99.837009024405901"/>
    <n v="7625.230982445335"/>
    <n v="16.646852635225745"/>
    <s v="Resto"/>
    <n v="2025"/>
    <n v="1"/>
    <d v="2026-05-08T00:00:00"/>
    <n v="1.0458677359317625"/>
    <s v="34 GMM. Gpo y Col"/>
    <n v="78.530680719341134"/>
    <n v="70.701011787392318"/>
    <n v="34.97440422625975"/>
    <n v="29.05494604058245"/>
    <n v="4.9182265340445587E-6"/>
    <n v="1.3198239324682723E-10"/>
    <m/>
    <m/>
    <m/>
    <m/>
    <n v="3.7184428129459521E-6"/>
    <n v="5.0993485227725833E-11"/>
    <x v="24"/>
    <x v="24"/>
  </r>
  <r>
    <n v="2026"/>
    <n v="3"/>
    <n v="109"/>
    <x v="60"/>
    <s v="Daños"/>
    <n v="228"/>
    <s v="9d693eeee1d1899cbc50b6d45df953d3835acf28ee869879b45565fccc814765"/>
    <s v="776dae374cac039d62ec9a353119108ad2c4887d941bedca3f0ebe3c3de89ab1"/>
    <x v="24"/>
    <n v="727036.66246999998"/>
    <n v="819593.15071000007"/>
    <n v="4830249.7493699994"/>
    <n v="4613665.7788000004"/>
    <n v="158453.91062000004"/>
    <n v="3675189.7614999996"/>
    <n v="2607201.3269800008"/>
    <n v="7530052.7213599999"/>
    <n v="35255452.915749952"/>
    <n v="34225193.414999902"/>
    <n v="145.54400000000001"/>
    <n v="139.161"/>
    <n v="0"/>
    <n v="0"/>
    <n v="-10857.27218"/>
    <n v="5522.8587099999995"/>
    <n v="15534.25986"/>
    <n v="22802.785780000002"/>
    <n v="0"/>
    <n v="0"/>
    <n v="0"/>
    <n v="0"/>
    <n v="0"/>
    <n v="0"/>
    <s v="Daños"/>
    <s v="Totales"/>
    <s v="Daños Total"/>
    <x v="28"/>
    <x v="1"/>
    <n v="727036.66246999998"/>
    <n v="819593.15071000007"/>
    <n v="299929338.30901009"/>
    <n v="286204877.29896003"/>
    <n v="288421232.45699012"/>
    <n v="276418493.85822004"/>
    <n v="105175449.15441999"/>
    <n v="104220262.77622002"/>
    <n v="43859178.209959999"/>
    <n v="37967067.789159983"/>
    <n v="727036.66246999998"/>
    <n v="819593.15071000007"/>
    <n v="0.69126081068839085"/>
    <n v="0.78640480159776271"/>
    <n v="-92556.488240000093"/>
    <n v="-11.292979713144247"/>
    <n v="100"/>
    <n v="100"/>
    <n v="100"/>
    <n v="100"/>
    <n v="0.24240264942702985"/>
    <n v="0.25207459807190752"/>
    <n v="0.28636589230933357"/>
    <n v="0.29650445571503042"/>
    <m/>
    <m/>
    <m/>
    <n v="0"/>
    <m/>
    <n v="0"/>
    <m/>
    <n v="0"/>
    <m/>
    <n v="-95.688551587732746"/>
    <n v="21.794486963240097"/>
    <n v="448.41635856964439"/>
    <n v="0.36127879519643319"/>
    <n v="-296.58790402045253"/>
    <n v="-31.875604981454163"/>
    <n v="-69.892433098515198"/>
    <n v="24.220105224353862"/>
    <s v="Resto"/>
    <n v="2025"/>
    <n v="1"/>
    <d v="2026-05-08T00:00:00"/>
    <n v="1.0458677359317625"/>
    <s v="38 Daños Total"/>
    <n v="-11.292979713144247"/>
    <n v="-15.183328408322346"/>
    <n v="-95.688551587732746"/>
    <n v="-95.877635130960243"/>
    <n v="1.370071676830492E-2"/>
    <n v="4.7784150839357134E-5"/>
    <m/>
    <m/>
    <m/>
    <m/>
    <n v="1.3059636464539183E-2"/>
    <n v="6.1843251197601657E-5"/>
    <x v="28"/>
    <x v="24"/>
  </r>
  <r>
    <n v="2026"/>
    <n v="3"/>
    <n v="129"/>
    <x v="72"/>
    <s v="Automoviles"/>
    <n v="208"/>
    <s v="8df66f64b57424391d363fd6b811fed3c430c77597da265025728bd637bad804"/>
    <s v="776dae374cac039d62ec9a353119108ad2c4887d941bedca3f0ebe3c3de89ab1"/>
    <x v="24"/>
    <n v="94594.199120000005"/>
    <n v="94285.992639999997"/>
    <n v="389048.46846"/>
    <n v="299279.64967000001"/>
    <n v="82021.775469999993"/>
    <n v="52183.738820000006"/>
    <n v="298651.4220299999"/>
    <n v="177529.89444999999"/>
    <n v="35255452.915749952"/>
    <n v="34225193.414999902"/>
    <n v="145.54400000000001"/>
    <n v="139.161"/>
    <n v="0"/>
    <n v="0"/>
    <n v="81812.781569999992"/>
    <n v="52189.330299999994"/>
    <n v="94949.784079999998"/>
    <n v="70036.032500000001"/>
    <n v="0"/>
    <n v="0"/>
    <n v="0"/>
    <n v="0"/>
    <n v="0"/>
    <n v="0"/>
    <s v="Automoviles"/>
    <s v="Totales"/>
    <s v="Automoviles Total"/>
    <x v="29"/>
    <x v="1"/>
    <n v="94594.199120000005"/>
    <n v="94285.992639999997"/>
    <n v="299929338.30901009"/>
    <n v="286204877.29896003"/>
    <n v="288421232.45699012"/>
    <n v="276418493.85822004"/>
    <n v="60758952.16269999"/>
    <n v="56224792.599020004"/>
    <n v="32544347.684180006"/>
    <n v="28276347.340569999"/>
    <n v="94594.199120000005"/>
    <n v="94285.992639999997"/>
    <n v="0.15568767359038083"/>
    <n v="0.16769469175710824"/>
    <n v="308.20648000000801"/>
    <n v="0.32688469556321209"/>
    <n v="100"/>
    <n v="100"/>
    <n v="100"/>
    <n v="100"/>
    <n v="3.1538828329805417E-2"/>
    <n v="3.2797238370481638E-2"/>
    <n v="3.2943531057128703E-2"/>
    <n v="3.4109871349042573E-2"/>
    <m/>
    <m/>
    <m/>
    <n v="0"/>
    <m/>
    <n v="0"/>
    <m/>
    <n v="0"/>
    <m/>
    <n v="57.178801911687138"/>
    <n v="86.709096575730911"/>
    <n v="55.346226262098575"/>
    <n v="0.25203078662372835"/>
    <n v="56.761508721639984"/>
    <n v="35.572762606162755"/>
    <n v="86.164262891918312"/>
    <n v="74.517828090847374"/>
    <s v="Resto"/>
    <n v="2025"/>
    <n v="1"/>
    <d v="2026-05-08T00:00:00"/>
    <n v="1.0458677359317625"/>
    <s v="39 Automoviles Total"/>
    <n v="0.32688469556321209"/>
    <n v="-4.0730665563728525"/>
    <n v="57.178801911687138"/>
    <n v="50.28554425350611"/>
    <n v="1.1035128931394249E-3"/>
    <n v="2.4238651707984961E-6"/>
    <m/>
    <m/>
    <m/>
    <m/>
    <n v="8.4715356796855534E-4"/>
    <n v="2.8121509643511544E-6"/>
    <x v="29"/>
    <x v="24"/>
  </r>
  <r>
    <n v="2026"/>
    <n v="3"/>
    <n v="130"/>
    <x v="57"/>
    <s v="Automoviles Residentes"/>
    <n v="282"/>
    <s v="27e1615212f3c6ea846ed6c412df1361ce97f006ee20bb5aa2483a3b61d5cadd"/>
    <s v="776dae374cac039d62ec9a353119108ad2c4887d941bedca3f0ebe3c3de89ab1"/>
    <x v="24"/>
    <n v="49783.657279999999"/>
    <n v="23676.77938"/>
    <n v="132749.94470000002"/>
    <n v="60916.139040000002"/>
    <n v="17127.000169999996"/>
    <n v="8674.7068600000002"/>
    <n v="63373.123129999993"/>
    <n v="20638.618210000001"/>
    <n v="35255452.915749952"/>
    <n v="34225193.414999902"/>
    <n v="145.54400000000001"/>
    <n v="139.161"/>
    <n v="0"/>
    <n v="0"/>
    <n v="6202.7341399999996"/>
    <n v="2863.5724"/>
    <n v="13119.34208"/>
    <n v="5091.4586100000006"/>
    <n v="0"/>
    <n v="0"/>
    <n v="0"/>
    <n v="0"/>
    <n v="0"/>
    <n v="0"/>
    <s v="Automoviles Residentes"/>
    <s v="Automóviles"/>
    <s v="Automóviles"/>
    <x v="30"/>
    <x v="1"/>
    <n v="59334.417990000002"/>
    <n v="23778.726200000001"/>
    <n v="299929338.30901009"/>
    <n v="286204877.29896003"/>
    <n v="288421232.45699012"/>
    <n v="276418493.85822004"/>
    <n v="37930526.874799997"/>
    <n v="33933542.557379998"/>
    <n v="20392182.848360002"/>
    <n v="17354647.463510003"/>
    <n v="59334.417990000002"/>
    <n v="23778.726200000001"/>
    <n v="0.13124958017146579"/>
    <n v="6.9773968750724155E-2"/>
    <n v="26106.877899999999"/>
    <n v="110.26363628683691"/>
    <n v="83.903506542173119"/>
    <n v="99.571268792354388"/>
    <n v="83.903506542173119"/>
    <n v="99.571268792354388"/>
    <n v="1.6598462011311838E-2"/>
    <n v="1.7260746324362173E-2"/>
    <n v="8.272668028388639E-3"/>
    <n v="8.5655554552526592E-3"/>
    <m/>
    <m/>
    <m/>
    <n v="0"/>
    <m/>
    <n v="0"/>
    <m/>
    <n v="0"/>
    <m/>
    <n v="97.436068404506244"/>
    <n v="34.402856490980561"/>
    <n v="36.638035607695905"/>
    <n v="8.3988066885038737E-2"/>
    <n v="116.60825268465361"/>
    <n v="157.67354868077774"/>
    <n v="47.279307927002385"/>
    <n v="56.242672667037539"/>
    <s v="Resto"/>
    <n v="2025"/>
    <n v="1"/>
    <d v="2026-05-08T00:00:00"/>
    <n v="1.0458677359317625"/>
    <s v="41 Automoviles Residentes"/>
    <n v="110.26363628683691"/>
    <n v="101.04228198560237"/>
    <n v="97.436068404506244"/>
    <n v="88.777281888909826"/>
    <n v="3.7653734024416848E-4"/>
    <n v="1.7226452295186026E-6"/>
    <m/>
    <m/>
    <m/>
    <m/>
    <n v="1.7243178609540306E-4"/>
    <n v="4.8684067152270306E-7"/>
    <x v="30"/>
    <x v="24"/>
  </r>
  <r>
    <n v="2026"/>
    <n v="3"/>
    <n v="93"/>
    <x v="64"/>
    <s v="Camiones"/>
    <n v="220"/>
    <s v="36790ecd55c2030dc553685bef719df653f413a20cdad1bfd1dc934c76686ddd"/>
    <s v="776dae374cac039d62ec9a353119108ad2c4887d941bedca3f0ebe3c3de89ab1"/>
    <x v="24"/>
    <n v="180.39219"/>
    <n v="52.263629999999999"/>
    <n v="322.48312999999996"/>
    <n v="52.263630000000006"/>
    <n v="-56.88176"/>
    <n v="-4.09971"/>
    <n v="67.883450000000011"/>
    <n v="8.6946899999999943"/>
    <n v="35255452.915749952"/>
    <n v="34225193.414999902"/>
    <n v="145.54400000000001"/>
    <n v="139.161"/>
    <n v="0"/>
    <n v="0"/>
    <n v="-56.88176"/>
    <n v="-4.09971"/>
    <n v="70.32392999999999"/>
    <n v="19.496380000000002"/>
    <n v="0"/>
    <n v="0"/>
    <n v="0"/>
    <n v="0"/>
    <n v="0"/>
    <n v="0"/>
    <s v="Camiones"/>
    <s v="Automóviles"/>
    <s v="Automóviles"/>
    <x v="31"/>
    <x v="1"/>
    <n v="143382.70109000002"/>
    <n v="240270.31215000001"/>
    <n v="299929338.30901009"/>
    <n v="286204877.29896003"/>
    <n v="288421232.45699012"/>
    <n v="276418493.85822004"/>
    <n v="20449043.115749996"/>
    <n v="19016630.142860003"/>
    <n v="11014921.149049997"/>
    <n v="9861427.71428"/>
    <n v="712.67507999999998"/>
    <n v="84.664630000000002"/>
    <n v="8.8215467579048077E-4"/>
    <n v="2.7483118516464887E-4"/>
    <n v="128.12855999999999"/>
    <n v="245.15817213614898"/>
    <n v="25.311982285110911"/>
    <n v="61.730181777207314"/>
    <n v="0.12581168343785731"/>
    <n v="2.1752013193944649E-2"/>
    <n v="6.0144896466962565E-5"/>
    <n v="6.2544698413248895E-5"/>
    <n v="1.82609152203256E-5"/>
    <n v="1.8907428830289099E-5"/>
    <m/>
    <m/>
    <m/>
    <n v="0"/>
    <m/>
    <n v="0"/>
    <m/>
    <n v="0"/>
    <m/>
    <n v="1287.4581372828811"/>
    <n v="-31.532274207658322"/>
    <n v="-7.8442886573320685"/>
    <n v="-5.1640642025754194E-4"/>
    <n v="1287.4581372828811"/>
    <n v="260.70249964352348"/>
    <n v="-80.885354387901813"/>
    <n v="-21.028057516318409"/>
    <s v="Resto"/>
    <n v="2025"/>
    <n v="1"/>
    <d v="2026-05-08T00:00:00"/>
    <n v="1.0458677359317625"/>
    <s v="42 Camiones"/>
    <n v="245.15817213614898"/>
    <n v="230.02086236903364"/>
    <n v="1287.4581372828809"/>
    <n v="1226.6095602870814"/>
    <n v="9.1470426084338996E-7"/>
    <n v="7.7819687201900819E-11"/>
    <m/>
    <m/>
    <m/>
    <m/>
    <n v="1.4793962996918938E-7"/>
    <n v="7.5532180339005519E-12"/>
    <x v="31"/>
    <x v="24"/>
  </r>
  <r>
    <n v="2026"/>
    <n v="3"/>
    <n v="8"/>
    <x v="40"/>
    <s v="Daños Sin Autos"/>
    <n v="8"/>
    <s v="2c624232cdd221771294dfbb310aca000a0df6ac8b66b696d90ef06fdefb64a3"/>
    <s v="776dae374cac039d62ec9a353119108ad2c4887d941bedca3f0ebe3c3de89ab1"/>
    <x v="24"/>
    <n v="291460.72243999998"/>
    <n v="284453.84263000003"/>
    <n v="985577.15772999986"/>
    <n v="824172.21275000006"/>
    <n v="45531.091070000017"/>
    <n v="42029.499400000001"/>
    <n v="164035.67136000001"/>
    <n v="246049.85135999997"/>
    <n v="35255452.915749952"/>
    <n v="34225193.414999902"/>
    <n v="145.54400000000001"/>
    <n v="139.161"/>
    <n v="0"/>
    <n v="0"/>
    <n v="28559.42584"/>
    <n v="29590.803799999998"/>
    <n v="103155.74697000001"/>
    <n v="102929.00201"/>
    <n v="0"/>
    <n v="0"/>
    <n v="0"/>
    <n v="0"/>
    <n v="0"/>
    <n v="0"/>
    <s v="Daños Sin Autos"/>
    <s v="Totales"/>
    <s v="Daños Sin Autos Total"/>
    <x v="34"/>
    <x v="1"/>
    <n v="1281917.5166500001"/>
    <n v="1201622.1432"/>
    <n v="299929338.30901009"/>
    <n v="286204877.29896003"/>
    <n v="288421232.45699012"/>
    <n v="276418493.85822004"/>
    <n v="44416496.991719998"/>
    <n v="47995470.177200004"/>
    <n v="11314830.52578"/>
    <n v="9690720.4485899974"/>
    <n v="1146857.4926500001"/>
    <n v="1036645.9029199999"/>
    <n v="0.65619925518739874"/>
    <n v="0.59266810301012185"/>
    <n v="7006.8798099999549"/>
    <n v="2.4632747953818646"/>
    <n v="25.413856935837142"/>
    <n v="27.439827025675505"/>
    <n v="22.736308588844803"/>
    <n v="23.67248674965996"/>
    <n v="9.7176462990664458E-2"/>
    <n v="0.10105383711078314"/>
    <n v="9.938818838956022E-2"/>
    <n v="0.10290695049366032"/>
    <m/>
    <m/>
    <m/>
    <n v="0"/>
    <m/>
    <n v="0"/>
    <m/>
    <n v="0"/>
    <m/>
    <n v="8.3312714164756727"/>
    <n v="15.621690184814879"/>
    <n v="14.775507692708295"/>
    <n v="0.40240188278791106"/>
    <n v="-3.4854678736371381"/>
    <n v="0.22029258573592614"/>
    <n v="27.68573412425167"/>
    <n v="28.748752268214091"/>
    <s v="Resto"/>
    <n v="2025"/>
    <n v="1"/>
    <d v="2026-05-08T00:00:00"/>
    <n v="1.0458677359317625"/>
    <s v="46 Daños Sin Autos Total"/>
    <n v="2.4632747953818646"/>
    <n v="-2.030370308634279"/>
    <n v="8.331271416475678"/>
    <n v="3.5802785521091294"/>
    <n v="2.7955311199241609E-3"/>
    <n v="4.3059746250849684E-5"/>
    <m/>
    <m/>
    <m/>
    <m/>
    <n v="2.3329365408626037E-3"/>
    <n v="3.5125548032561646E-5"/>
    <x v="34"/>
    <x v="24"/>
  </r>
  <r>
    <n v="2026"/>
    <n v="3"/>
    <n v="80"/>
    <x v="51"/>
    <s v="Responsabilidad Civil y Riesgos Profesionales"/>
    <n v="52"/>
    <s v="41cfc0d1f2d127b04555b7246d84019b4d27710a3f3aff6e7764375b1e06e05d"/>
    <s v="776dae374cac039d62ec9a353119108ad2c4887d941bedca3f0ebe3c3de89ab1"/>
    <x v="24"/>
    <n v="25970.46673"/>
    <n v="30818.986639999999"/>
    <n v="66912.660730000003"/>
    <n v="67931.881900000008"/>
    <n v="-6636.1973900000021"/>
    <n v="12881.31652"/>
    <n v="-14355.633299999992"/>
    <n v="24753.59405"/>
    <n v="35255452.915749952"/>
    <n v="34225193.414999902"/>
    <n v="145.54400000000001"/>
    <n v="139.161"/>
    <n v="0"/>
    <n v="0"/>
    <n v="-3054.9384799999998"/>
    <n v="9640.7773200000011"/>
    <n v="3707.1513999999997"/>
    <n v="4564.8602999999994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52100.89414999995"/>
    <n v="377875.53304000001"/>
    <n v="299929338.30901009"/>
    <n v="286204877.29896003"/>
    <n v="288421232.45699012"/>
    <n v="276418493.85822004"/>
    <n v="6482889.0618800009"/>
    <n v="6624791.841479999"/>
    <n v="3138672.4045500001"/>
    <n v="1702809.9258199998"/>
    <n v="25970.46673"/>
    <n v="30818.986639999999"/>
    <n v="0.40060020281248981"/>
    <n v="0.46520686804122957"/>
    <n v="-4848.5199099999991"/>
    <n v="-15.732249624674877"/>
    <n v="100"/>
    <n v="100"/>
    <n v="5.744396232355915"/>
    <n v="8.1558566102605159"/>
    <n v="8.658861742709292E-3"/>
    <n v="9.0043532886826434E-3"/>
    <n v="1.0768155641110029E-2"/>
    <n v="1.114939388093461E-2"/>
    <m/>
    <m/>
    <m/>
    <n v="0"/>
    <m/>
    <n v="0"/>
    <m/>
    <n v="0"/>
    <m/>
    <n v="-151.51800578532792"/>
    <n v="-25.552861482978834"/>
    <n v="41.796690690930518"/>
    <n v="-0.21143326013826064"/>
    <n v="-131.68767806370201"/>
    <n v="-18.78937894331618"/>
    <n v="-82.406628442528671"/>
    <n v="211.1954514796434"/>
    <s v="Resto"/>
    <n v="2025"/>
    <n v="1"/>
    <d v="2026-05-08T00:00:00"/>
    <n v="1.0458677359317625"/>
    <s v="46 Responsabilidad Civil y Riesgos Profesionales"/>
    <n v="-15.732249624674877"/>
    <n v="-19.427909017337576"/>
    <n v="-151.51800578532792"/>
    <n v="-149.25862421736394"/>
    <n v="1.8979379130343714E-4"/>
    <n v="1.6048052249340796E-5"/>
    <m/>
    <m/>
    <m/>
    <m/>
    <n v="1.9229084300873619E-4"/>
    <n v="2.1641743007272998E-5"/>
    <x v="35"/>
    <x v="24"/>
  </r>
  <r>
    <n v="2026"/>
    <n v="3"/>
    <n v="103"/>
    <x v="59"/>
    <s v="RC General"/>
    <n v="205"/>
    <s v="f8809aff4d69bece79dabe35be0c708b890d7eafb841f121330667b77d2e2590"/>
    <s v="776dae374cac039d62ec9a353119108ad2c4887d941bedca3f0ebe3c3de89ab1"/>
    <x v="24"/>
    <n v="24087.90684"/>
    <n v="145522.82888999998"/>
    <n v="85755.437040000033"/>
    <n v="225577.41832999996"/>
    <n v="6818.9189100000003"/>
    <n v="18913.582999999999"/>
    <n v="70947.26949999998"/>
    <n v="16427.143790000002"/>
    <n v="35255452.915749952"/>
    <n v="34225193.414999902"/>
    <n v="145.54400000000001"/>
    <n v="139.161"/>
    <n v="0"/>
    <n v="0"/>
    <n v="1360.1863799999999"/>
    <n v="-152.61409"/>
    <n v="137.80955"/>
    <n v="-770.83717000000001"/>
    <n v="0"/>
    <n v="0"/>
    <n v="0"/>
    <n v="0"/>
    <n v="0"/>
    <n v="0"/>
    <s v="RC General"/>
    <s v="Daños Sin Autos"/>
    <s v="Responsabilidad Civil y Riesgos Profesionales"/>
    <x v="36"/>
    <x v="1"/>
    <n v="483327.49163999996"/>
    <n v="1404442.7234499999"/>
    <n v="299929338.30901009"/>
    <n v="286204877.29896003"/>
    <n v="288421232.45699012"/>
    <n v="276418493.85822004"/>
    <n v="4191040.9426000006"/>
    <n v="5155326.3222199995"/>
    <n v="2776304.65221"/>
    <n v="1116237.2139900001"/>
    <n v="30527.39169"/>
    <n v="158241.12516999998"/>
    <n v="0.5747475906321392"/>
    <n v="2.8227665873017824"/>
    <n v="-121434.92204999998"/>
    <n v="-83.447334673374215"/>
    <n v="78.9058792988547"/>
    <n v="91.962711168581109"/>
    <n v="4.9837650985393473"/>
    <n v="10.361606526218781"/>
    <n v="8.0311939391480257E-3"/>
    <n v="8.3516413250165396E-3"/>
    <n v="5.0845684484262542E-2"/>
    <n v="5.2645836701737198E-2"/>
    <m/>
    <m/>
    <m/>
    <n v="0"/>
    <m/>
    <n v="0"/>
    <m/>
    <n v="0"/>
    <m/>
    <n v="-63.946974457457358"/>
    <n v="28.3084742700707"/>
    <n v="12.996986894954254"/>
    <n v="0.24561133464124657"/>
    <n v="-991.25871667550473"/>
    <n v="-117.87790669201901"/>
    <n v="987.00444199984679"/>
    <n v="19.798486105697265"/>
    <s v="Resto"/>
    <n v="2025"/>
    <n v="1"/>
    <d v="2026-05-08T00:00:00"/>
    <n v="1.0458677359317625"/>
    <s v="47 RC General"/>
    <n v="-83.447334673374215"/>
    <n v="-84.173270904203747"/>
    <n v="-63.946974457457372"/>
    <n v="-65.528121478551"/>
    <n v="2.4324020810321178E-4"/>
    <n v="3.3033479293744911E-5"/>
    <m/>
    <m/>
    <m/>
    <m/>
    <n v="6.3852893105865842E-4"/>
    <n v="7.9680112063873509E-4"/>
    <x v="36"/>
    <x v="24"/>
  </r>
  <r>
    <n v="2026"/>
    <n v="3"/>
    <n v="16"/>
    <x v="50"/>
    <s v="Maritimo y Transportes"/>
    <n v="14"/>
    <s v="8527a891e224136950ff32ca212b45bc93f69fbb801c3b1ebedac52775f99e61"/>
    <s v="776dae374cac039d62ec9a353119108ad2c4887d941bedca3f0ebe3c3de89ab1"/>
    <x v="24"/>
    <n v="18382.979739999999"/>
    <n v="36493.111380000002"/>
    <n v="68390.345409999994"/>
    <n v="157717.10081"/>
    <n v="-3558.7939100000003"/>
    <n v="95563.046059999993"/>
    <n v="4788.8356100000201"/>
    <n v="114243.22106"/>
    <n v="35255452.915749952"/>
    <n v="34225193.414999902"/>
    <n v="145.54400000000001"/>
    <n v="139.161"/>
    <n v="0"/>
    <n v="0"/>
    <n v="1873.3613700000001"/>
    <n v="-5145.0125199999993"/>
    <n v="-1433.52062"/>
    <n v="448.42917"/>
    <n v="0"/>
    <n v="0"/>
    <n v="0"/>
    <n v="0"/>
    <n v="0"/>
    <n v="0"/>
    <s v="Maritimo y Transportes"/>
    <s v="Daños Sin Autos"/>
    <s v="Maritimo y Transportes"/>
    <x v="40"/>
    <x v="1"/>
    <n v="1278618.8197300001"/>
    <n v="1168356.06944"/>
    <n v="299929338.30901009"/>
    <n v="286204877.29896003"/>
    <n v="288421232.45699012"/>
    <n v="276418493.85822004"/>
    <n v="5553467.0168199996"/>
    <n v="5878639.8858999992"/>
    <n v="1842826.2323599998"/>
    <n v="-3640818.3417299963"/>
    <n v="18382.979739999999"/>
    <n v="36493.111380000002"/>
    <n v="0.33101807725377247"/>
    <n v="0.62077473851611908"/>
    <n v="-18110.131640000003"/>
    <n v="-49.626164925814564"/>
    <n v="100"/>
    <n v="100"/>
    <n v="1.437721661556792"/>
    <n v="3.123458022304054"/>
    <n v="6.129103556071748E-3"/>
    <n v="6.3736568848970923E-3"/>
    <n v="1.2750695139929612E-2"/>
    <n v="1.3202123660625243E-2"/>
    <m/>
    <m/>
    <m/>
    <n v="0"/>
    <m/>
    <n v="0"/>
    <m/>
    <n v="0"/>
    <m/>
    <n v="-103.72402728536467"/>
    <n v="-19.359178763910233"/>
    <n v="261.8659863361861"/>
    <n v="-0.19311608699223154"/>
    <n v="-136.41121110430262"/>
    <n v="-419.67604159203108"/>
    <n v="-130.68255481389588"/>
    <n v="-1147.3411776490809"/>
    <s v="Resto"/>
    <n v="2025"/>
    <n v="1"/>
    <d v="2026-05-08T00:00:00"/>
    <n v="1.0458677359317625"/>
    <s v="51 Maritimo y Transportes"/>
    <n v="-49.626164925814564"/>
    <n v="-51.835367567479807"/>
    <n v="-103.72402728536467"/>
    <n v="-103.56070577322755"/>
    <n v="1.9398515620670817E-4"/>
    <n v="1.0957296746878447E-5"/>
    <m/>
    <m/>
    <m/>
    <m/>
    <n v="4.4644066119488323E-4"/>
    <n v="3.85361275979756E-5"/>
    <x v="40"/>
    <x v="24"/>
  </r>
  <r>
    <n v="2026"/>
    <n v="3"/>
    <n v="81"/>
    <x v="55"/>
    <s v="MyT Carga"/>
    <n v="53"/>
    <s v="2858dcd1057d3eae7f7d5f782167e24b61153c01551450a628cee722509f6529"/>
    <s v="776dae374cac039d62ec9a353119108ad2c4887d941bedca3f0ebe3c3de89ab1"/>
    <x v="24"/>
    <n v="12571.471670000001"/>
    <n v="13418.079539999999"/>
    <n v="51089.235010000004"/>
    <n v="66316.502419999975"/>
    <n v="-1386.9591900000003"/>
    <n v="1282.3772100000006"/>
    <n v="17521.839170000003"/>
    <n v="24853.215479999999"/>
    <n v="35255452.915749952"/>
    <n v="34225193.414999902"/>
    <n v="145.54400000000001"/>
    <n v="139.161"/>
    <n v="0"/>
    <n v="0"/>
    <n v="-1386.95919"/>
    <n v="1282.3772099999999"/>
    <n v="12805.63638"/>
    <n v="16417.274089999999"/>
    <n v="0"/>
    <n v="0"/>
    <n v="0"/>
    <n v="0"/>
    <n v="0"/>
    <n v="0"/>
    <s v="MyT Carga"/>
    <s v="Daños Sin Autos"/>
    <s v="Maritimo y Transportes"/>
    <x v="41"/>
    <x v="1"/>
    <n v="478919.76442000002"/>
    <n v="477689.46314999997"/>
    <n v="299929338.30901009"/>
    <n v="286204877.29896003"/>
    <n v="288421232.45699012"/>
    <n v="276418493.85822004"/>
    <n v="4253228.7956100004"/>
    <n v="4504728.8811800005"/>
    <n v="1360448.89381"/>
    <n v="1468645.7502600003"/>
    <n v="16367.14328"/>
    <n v="16762.214970000001"/>
    <n v="0.29557478034042595"/>
    <n v="0.2978665285730841"/>
    <n v="-846.607869999998"/>
    <n v="-6.3094563381906887"/>
    <n v="76.809199106614045"/>
    <n v="80.049561254373998"/>
    <n v="2.6249640553516915"/>
    <n v="2.8089544725391122"/>
    <n v="4.1914778130333853E-3"/>
    <n v="4.358719211795435E-3"/>
    <n v="4.6882777353874101E-3"/>
    <n v="4.8542625902890458E-3"/>
    <m/>
    <m/>
    <m/>
    <n v="0"/>
    <m/>
    <n v="0"/>
    <m/>
    <n v="0"/>
    <m/>
    <n v="-208.15532116326364"/>
    <n v="-11.032592097469207"/>
    <n v="9.557084575159708"/>
    <n v="-0.10194864329785713"/>
    <n v="-208.15532116326366"/>
    <n v="-21.999009641922839"/>
    <n v="-10.830849391961262"/>
    <n v="7.8111457661605019"/>
    <s v="Resto"/>
    <n v="2025"/>
    <n v="1"/>
    <d v="2026-05-08T00:00:00"/>
    <n v="1.0458677359317625"/>
    <s v="52 MyT Carga"/>
    <n v="-6.3094563381906887"/>
    <n v="-10.418363199300241"/>
    <n v="-208.15532116326364"/>
    <n v="-203.41204480020428"/>
    <n v="1.4491158327220496E-4"/>
    <n v="8.7364450773291069E-6"/>
    <m/>
    <m/>
    <m/>
    <m/>
    <n v="1.8771828188867957E-4"/>
    <n v="8.8724468844179923E-6"/>
    <x v="41"/>
    <x v="24"/>
  </r>
  <r>
    <n v="2026"/>
    <n v="3"/>
    <n v="81"/>
    <x v="55"/>
    <s v="Incendio"/>
    <n v="53"/>
    <s v="2858dcd1057d3eae7f7d5f782167e24b61153c01551450a628cee722509f6529"/>
    <s v="776dae374cac039d62ec9a353119108ad2c4887d941bedca3f0ebe3c3de89ab1"/>
    <x v="24"/>
    <n v="48381.177790000002"/>
    <n v="56766.73461"/>
    <n v="228957.04384"/>
    <n v="216513.83065999998"/>
    <n v="66100.433950000006"/>
    <n v="24058.999300000003"/>
    <n v="229682.12313000002"/>
    <n v="81333.805640000006"/>
    <n v="35255452.915749952"/>
    <n v="34225193.414999902"/>
    <n v="145.54400000000001"/>
    <n v="139.161"/>
    <n v="0"/>
    <n v="0"/>
    <n v="3785.9651800000001"/>
    <n v="12126.48941"/>
    <n v="24122.71067"/>
    <n v="26605.305510000002"/>
    <n v="0"/>
    <n v="0"/>
    <n v="0"/>
    <n v="0"/>
    <n v="0"/>
    <n v="0"/>
    <s v="Incendio"/>
    <s v="Daños Sin Autos"/>
    <s v="Incendio"/>
    <x v="43"/>
    <x v="1"/>
    <n v="478919.76442000002"/>
    <n v="477689.46314999997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46126989661391454"/>
    <n v="0.48248198000055609"/>
    <n v="-8385.556819999998"/>
    <n v="-14.771955578580709"/>
    <m/>
    <m/>
    <n v="10.102146827995801"/>
    <n v="11.883606189608289"/>
    <n v="1.6130858709178367E-2"/>
    <n v="1.6774485490493384E-2"/>
    <n v="1.9834300220783231E-2"/>
    <n v="2.0536518312380601E-2"/>
    <m/>
    <m/>
    <m/>
    <n v="0"/>
    <m/>
    <n v="0"/>
    <m/>
    <n v="0"/>
    <m/>
    <n v="174.74307275115967"/>
    <n v="136.6242761532408"/>
    <n v="42.382214628497906"/>
    <n v="2.6015737369105465"/>
    <n v="-68.779379983806876"/>
    <n v="-9.3312021508900944"/>
    <n v="15.694609249317834"/>
    <n v="45.579215038301577"/>
    <s v="Resto"/>
    <n v="2025"/>
    <n v="1"/>
    <d v="2026-05-08T00:00:00"/>
    <n v="1.0458677359317625"/>
    <s v="54 Incendio"/>
    <n v="-14.771955578580709"/>
    <n v="-18.509729774301029"/>
    <n v="174.74307275115967"/>
    <n v="162.69389838896919"/>
    <n v="6.4942306765180201E-4"/>
    <n v="2.1276991752221139E-5"/>
    <m/>
    <m/>
    <m/>
    <m/>
    <n v="6.1287315846702813E-4"/>
    <n v="2.3278886102525701E-5"/>
    <x v="43"/>
    <x v="24"/>
  </r>
  <r>
    <n v="2026"/>
    <n v="3"/>
    <n v="103"/>
    <x v="59"/>
    <s v="Riesgos Catastroficos"/>
    <n v="205"/>
    <s v="f8809aff4d69bece79dabe35be0c708b890d7eafb841f121330667b77d2e2590"/>
    <s v="776dae374cac039d62ec9a353119108ad2c4887d941bedca3f0ebe3c3de89ab1"/>
    <x v="24"/>
    <n v="71520.83481"/>
    <n v="444108.33818000002"/>
    <n v="150620.00233999995"/>
    <n v="505391.10212000011"/>
    <n v="74221.540610000011"/>
    <n v="9245.0927099999972"/>
    <n v="192407.17165000003"/>
    <n v="-449049.31517000007"/>
    <n v="35255452.915749952"/>
    <n v="34225193.414999902"/>
    <n v="145.54400000000001"/>
    <n v="139.161"/>
    <n v="0"/>
    <n v="0"/>
    <n v="1486.5909099999999"/>
    <n v="-1021.52244"/>
    <n v="530.42711999999995"/>
    <n v="386.78323999999998"/>
    <n v="0"/>
    <n v="0"/>
    <n v="0"/>
    <n v="0"/>
    <n v="0"/>
    <n v="0"/>
    <s v="Riesgos Catastroficos"/>
    <s v="Daños Sin Autos"/>
    <s v="Riesgos Catastroficos"/>
    <x v="44"/>
    <x v="1"/>
    <n v="483327.49163999996"/>
    <n v="1404442.7234499999"/>
    <n v="299929338.30901009"/>
    <n v="286204877.29896003"/>
    <n v="288421232.45699012"/>
    <n v="276418493.85822004"/>
    <n v="11411827.944420002"/>
    <n v="12882845.518050004"/>
    <n v="1673092.91444"/>
    <n v="528711.06807000004"/>
    <n v="71520.83481"/>
    <n v="444108.33818000002"/>
    <n v="0.62672549181720938"/>
    <n v="3.447284511467323"/>
    <n v="-372587.50337000005"/>
    <n v="-83.895633416139077"/>
    <n v="100"/>
    <n v="100"/>
    <n v="14.797592946207027"/>
    <n v="31.621676752260296"/>
    <n v="2.3845894907524447E-2"/>
    <n v="2.479735427268355E-2"/>
    <n v="0.15517147798851078"/>
    <n v="0.16066520440842538"/>
    <m/>
    <m/>
    <m/>
    <n v="0"/>
    <m/>
    <n v="0"/>
    <m/>
    <n v="0"/>
    <m/>
    <n v="702.82094445324435"/>
    <n v="103.77611056578775"/>
    <n v="2.0817201379031305"/>
    <n v="4.436187612141234"/>
    <n v="-245.52699498211706"/>
    <n v="37.138082818686755"/>
    <n v="280.26299070077715"/>
    <n v="-264.10721415953805"/>
    <s v="Resto"/>
    <n v="2025"/>
    <n v="1"/>
    <d v="2026-05-08T00:00:00"/>
    <n v="1.0458677359317625"/>
    <s v="55 Riesgos Catastroficos"/>
    <n v="-83.895633416139077"/>
    <n v="-84.601908988507475"/>
    <n v="702.82094445324424"/>
    <n v="667.61230590788978"/>
    <n v="4.2722469826139226E-4"/>
    <n v="3.92784842093523E-5"/>
    <m/>
    <m/>
    <m/>
    <m/>
    <n v="1.4305813170144058E-3"/>
    <n v="1.1883770503002501E-3"/>
    <x v="44"/>
    <x v="24"/>
  </r>
  <r>
    <n v="2026"/>
    <n v="3"/>
    <n v="81"/>
    <x v="55"/>
    <s v="Terremoto y Erupcion Volcanica"/>
    <n v="53"/>
    <s v="2858dcd1057d3eae7f7d5f782167e24b61153c01551450a628cee722509f6529"/>
    <s v="776dae374cac039d62ec9a353119108ad2c4887d941bedca3f0ebe3c3de89ab1"/>
    <x v="24"/>
    <n v="26909.243839999999"/>
    <n v="26569.766350000002"/>
    <n v="102742.36303999998"/>
    <n v="94547.386610000001"/>
    <n v="21071.050539999997"/>
    <n v="831.59650999999997"/>
    <n v="21045.449230000002"/>
    <n v="1185.5427200000001"/>
    <n v="35255452.915749952"/>
    <n v="34225193.414999902"/>
    <n v="145.54400000000001"/>
    <n v="139.161"/>
    <n v="0"/>
    <n v="0"/>
    <n v="2166.7685000000001"/>
    <n v="83.159589999999994"/>
    <n v="2665.04313"/>
    <n v="2202.2370499999997"/>
    <n v="0"/>
    <n v="0"/>
    <n v="0"/>
    <n v="0"/>
    <n v="0"/>
    <n v="0"/>
    <s v="Terremoto y Erupcion Volcanica"/>
    <s v="Daños Sin Autos"/>
    <s v="Riesgos Catastroficos"/>
    <x v="45"/>
    <x v="1"/>
    <n v="478919.76442000002"/>
    <n v="477689.46314999997"/>
    <n v="299929338.30901009"/>
    <n v="286204877.29896003"/>
    <n v="288421232.45699012"/>
    <n v="276418493.85822004"/>
    <n v="4600656.5407699998"/>
    <n v="5084886.6188700013"/>
    <n v="666557.00630999985"/>
    <n v="163361.38342999999"/>
    <n v="81330.441930000001"/>
    <n v="77860.510670000003"/>
    <n v="0.58490008114138137"/>
    <n v="0.52252426340047908"/>
    <n v="339.47748999999749"/>
    <n v="1.2776833846715352"/>
    <n v="33.086312088603201"/>
    <n v="34.12482928940954"/>
    <n v="5.6187373834088215"/>
    <n v="5.5621420189577826"/>
    <n v="8.9718611696052372E-3"/>
    <n v="9.3298414997976097E-3"/>
    <n v="9.283477836139779E-3"/>
    <n v="9.6121522041242684E-3"/>
    <m/>
    <m/>
    <m/>
    <n v="0"/>
    <m/>
    <n v="0"/>
    <m/>
    <n v="0"/>
    <m/>
    <n v="2433.8069949331557"/>
    <n v="78.304134688015068"/>
    <n v="3.1298600787281665"/>
    <n v="3.1611775647888627"/>
    <n v="2505.5545728400057"/>
    <n v="21.015270812921806"/>
    <n v="81.303318344420191"/>
    <n v="3.7761416283501359"/>
    <s v="Resto"/>
    <n v="2025"/>
    <n v="1"/>
    <d v="2026-05-08T00:00:00"/>
    <n v="1.0458677359317625"/>
    <s v="56 Terremoto y Erupcion Volcanica"/>
    <n v="1.2776833846715352"/>
    <n v="-3.1639662404889606"/>
    <n v="2433.8069949331557"/>
    <n v="2322.6839665111088"/>
    <n v="2.9142261563203759E-4"/>
    <n v="3.4210810491919455E-5"/>
    <m/>
    <m/>
    <m/>
    <m/>
    <n v="2.6762981043676622E-4"/>
    <n v="2.7303160584221328E-5"/>
    <x v="45"/>
    <x v="24"/>
  </r>
  <r>
    <n v="2026"/>
    <n v="3"/>
    <n v="16"/>
    <x v="50"/>
    <s v="Huracan y Otros Riesgos Hidrometeorologicos"/>
    <n v="14"/>
    <s v="8527a891e224136950ff32ca212b45bc93f69fbb801c3b1ebedac52775f99e61"/>
    <s v="776dae374cac039d62ec9a353119108ad2c4887d941bedca3f0ebe3c3de89ab1"/>
    <x v="24"/>
    <n v="28531.994329999998"/>
    <n v="19214.91577"/>
    <n v="325898.76666000002"/>
    <n v="245063.60503000001"/>
    <n v="-1552.9029999999996"/>
    <n v="788.24096000000009"/>
    <n v="513289.45886999991"/>
    <n v="187160.71816000005"/>
    <n v="35255452.915749952"/>
    <n v="34225193.414999902"/>
    <n v="145.54400000000001"/>
    <n v="139.161"/>
    <n v="0"/>
    <n v="0"/>
    <n v="930.25914"/>
    <n v="1096.6674800000001"/>
    <n v="6874.9922500000002"/>
    <n v="4346.2097000000003"/>
    <n v="0"/>
    <n v="0"/>
    <n v="0"/>
    <n v="0"/>
    <n v="0"/>
    <n v="0"/>
    <s v="Huracan y Otros Riesgos Hidrometeorologicos"/>
    <s v="Daños Sin Autos"/>
    <s v="Riesgos Catastroficos"/>
    <x v="46"/>
    <x v="1"/>
    <n v="1278618.8197300001"/>
    <n v="1168356.06944"/>
    <n v="299929338.30901009"/>
    <n v="286204877.29896003"/>
    <n v="288421232.45699012"/>
    <n v="276418493.85822004"/>
    <n v="6811171.4036499998"/>
    <n v="7797958.8991800006"/>
    <n v="1006535.90813"/>
    <n v="364394.42252000014"/>
    <n v="54630.495759999998"/>
    <n v="31306.197190000003"/>
    <n v="0.41889996065449409"/>
    <n v="0.2464095543260757"/>
    <n v="9317.0785599999981"/>
    <n v="48.488781691911619"/>
    <n v="52.227229376327365"/>
    <n v="61.377354947913418"/>
    <n v="2.2314699181437798"/>
    <n v="1.644611285257398"/>
    <n v="9.5129054366145938E-3"/>
    <n v="9.8924736181670459E-3"/>
    <n v="6.7136926356180654E-3"/>
    <n v="6.9513857418873259E-3"/>
    <m/>
    <m/>
    <m/>
    <n v="0"/>
    <m/>
    <n v="0"/>
    <m/>
    <n v="0"/>
    <m/>
    <n v="-297.00866597949937"/>
    <n v="-5.4426724681043339"/>
    <n v="4.1022347921538671"/>
    <n v="-0.1542819274957683"/>
    <n v="-15.17400151229068"/>
    <n v="58.183629519762924"/>
    <n v="13.531057289555489"/>
    <n v="25.232732787835801"/>
    <s v="Resto"/>
    <n v="2025"/>
    <n v="1"/>
    <d v="2026-05-08T00:00:00"/>
    <n v="1.0458677359317625"/>
    <s v="57 Huracan y Otros Riesgos Hidrometeorologicos"/>
    <n v="48.488781691911619"/>
    <n v="41.976634894108386"/>
    <n v="-297.00866597949937"/>
    <n v="-288.36862369024567"/>
    <n v="9.2439251153233278E-4"/>
    <n v="1.7547717703633669E-5"/>
    <m/>
    <m/>
    <m/>
    <m/>
    <n v="6.9368735097531079E-4"/>
    <n v="6.071766846317525E-6"/>
    <x v="46"/>
    <x v="24"/>
  </r>
  <r>
    <n v="2026"/>
    <n v="3"/>
    <n v="126"/>
    <x v="45"/>
    <s v="Diversos"/>
    <n v="239"/>
    <s v="79bf08685d3138f9b109c3546780f056bc954fd69377b84a2cf23622e464897b"/>
    <s v="776dae374cac039d62ec9a353119108ad2c4887d941bedca3f0ebe3c3de89ab1"/>
    <x v="24"/>
    <n v="56858.9565"/>
    <n v="61424.894130000001"/>
    <n v="260652.95386000001"/>
    <n v="258639.73610000001"/>
    <n v="17664.360049999999"/>
    <n v="12210.50613"/>
    <n v="127635.96019"/>
    <n v="55157.37887"/>
    <n v="35255452.915749952"/>
    <n v="34225193.414999902"/>
    <n v="145.54400000000001"/>
    <n v="139.161"/>
    <n v="0"/>
    <n v="0"/>
    <n v="1593.2595100000001"/>
    <n v="346.34535"/>
    <n v="3092.48324"/>
    <n v="3638.0710600000002"/>
    <n v="0"/>
    <n v="0"/>
    <n v="0"/>
    <n v="0"/>
    <n v="0"/>
    <n v="0"/>
    <s v="Diversos"/>
    <s v="Daños Sin Autos"/>
    <s v="Diversos"/>
    <x v="52"/>
    <x v="1"/>
    <n v="277789.63212000002"/>
    <n v="240990.39916999999"/>
    <n v="299929338.30901009"/>
    <n v="286204877.29896003"/>
    <n v="288421232.45699012"/>
    <n v="276418493.85822004"/>
    <n v="9670459.9122499991"/>
    <n v="9643676.3713200018"/>
    <n v="1771524.9683199998"/>
    <n v="2144854.7040200005"/>
    <n v="56858.9565"/>
    <n v="61424.894130000001"/>
    <n v="0.5879653813359409"/>
    <n v="0.63694478915401764"/>
    <n v="-4565.9376300000004"/>
    <n v="-7.4333667068869902"/>
    <n v="100"/>
    <n v="100"/>
    <n v="20.468350840191896"/>
    <n v="25.488523336014524"/>
    <n v="1.8957450718415404E-2"/>
    <n v="1.9713859487955315E-2"/>
    <n v="2.1461861415393566E-2"/>
    <n v="2.222170205496667E-2"/>
    <m/>
    <m/>
    <m/>
    <n v="0"/>
    <m/>
    <n v="0"/>
    <m/>
    <n v="0"/>
    <m/>
    <n v="44.665256803732504"/>
    <n v="31.066978955197673"/>
    <n v="19.878758120702031"/>
    <n v="0.99712735444828315"/>
    <n v="360.02047089703967"/>
    <n v="-14.99662351290082"/>
    <n v="51.520392718442032"/>
    <n v="9.5200270772061284"/>
    <s v="Resto"/>
    <n v="2025"/>
    <n v="1"/>
    <d v="2026-05-08T00:00:00"/>
    <n v="1.0458677359317625"/>
    <s v="63 Diversos"/>
    <n v="-7.4333667068869902"/>
    <n v="-11.492983182385402"/>
    <n v="44.665256803732504"/>
    <n v="38.320795100204876"/>
    <n v="7.3932663546510968E-4"/>
    <n v="3.4570328964951839E-5"/>
    <m/>
    <m/>
    <m/>
    <m/>
    <n v="7.3211651877152031E-4"/>
    <n v="4.0569866443045597E-5"/>
    <x v="52"/>
    <x v="24"/>
  </r>
  <r>
    <n v="2026"/>
    <n v="3"/>
    <n v="8"/>
    <x v="40"/>
    <s v="Miscelaneos"/>
    <n v="8"/>
    <s v="2c624232cdd221771294dfbb310aca000a0df6ac8b66b696d90ef06fdefb64a3"/>
    <s v="776dae374cac039d62ec9a353119108ad2c4887d941bedca3f0ebe3c3de89ab1"/>
    <x v="24"/>
    <n v="22346.951399999998"/>
    <n v="24317.920579999998"/>
    <n v="48198.672469999998"/>
    <n v="59589.917499999996"/>
    <n v="4652.1763300000002"/>
    <n v="4321.3336999999992"/>
    <n v="16100.707629999997"/>
    <n v="14128.375030000003"/>
    <n v="35255452.915749952"/>
    <n v="34225193.414999902"/>
    <n v="145.54400000000001"/>
    <n v="139.161"/>
    <n v="0"/>
    <n v="0"/>
    <n v="3075.1206499999998"/>
    <n v="2961.8783699999999"/>
    <n v="12205.493699999999"/>
    <n v="13016.66792"/>
    <n v="0"/>
    <n v="0"/>
    <n v="0"/>
    <n v="0"/>
    <n v="0"/>
    <n v="0"/>
    <s v="Miscelaneos"/>
    <s v="Daños Sin Autos"/>
    <s v="Diversos"/>
    <x v="53"/>
    <x v="1"/>
    <n v="1281917.5166500001"/>
    <n v="1201622.1432"/>
    <n v="299929338.30901009"/>
    <n v="286204877.29896003"/>
    <n v="288421232.45699012"/>
    <n v="276418493.85822004"/>
    <n v="4681296.8725100001"/>
    <n v="4825169.1077200007"/>
    <n v="696171.22916999983"/>
    <n v="802925.30443000002"/>
    <n v="102040.06354999999"/>
    <n v="99913.986049999992"/>
    <n v="0.47736667869171245"/>
    <n v="0.50398069035741533"/>
    <n v="-1970.9691800000001"/>
    <n v="-8.1050070605995899"/>
    <n v="21.900173934182149"/>
    <n v="24.338855390906506"/>
    <n v="1.743244094081706"/>
    <n v="2.0237576943480544"/>
    <n v="7.4507387393281501E-3"/>
    <n v="7.7480257641338573E-3"/>
    <n v="8.4966827992236874E-3"/>
    <n v="8.7975012961589664E-3"/>
    <m/>
    <m/>
    <m/>
    <n v="0"/>
    <m/>
    <n v="0"/>
    <m/>
    <n v="0"/>
    <m/>
    <n v="7.6560305907410253"/>
    <n v="20.817946245678957"/>
    <n v="17.770161251180465"/>
    <n v="0.66825173679562866"/>
    <n v="3.8233264791355914"/>
    <n v="-6.2318115894593795"/>
    <n v="25.194561773441414"/>
    <n v="22.75450513298491"/>
    <s v="Resto"/>
    <n v="2025"/>
    <n v="1"/>
    <d v="2026-05-08T00:00:00"/>
    <n v="1.0458677359317625"/>
    <s v="64 Miscelaneos"/>
    <n v="-8.1050070605995899"/>
    <n v="-12.135167973671882"/>
    <n v="7.6560305907410271"/>
    <n v="2.9346511916541469"/>
    <n v="1.3671267416470438E-4"/>
    <n v="2.2787894592515663E-5"/>
    <m/>
    <m/>
    <m/>
    <m/>
    <n v="1.6867772760607177E-4"/>
    <n v="2.5399653625313693E-5"/>
    <x v="53"/>
    <x v="24"/>
  </r>
  <r>
    <n v="2026"/>
    <n v="3"/>
    <n v="9"/>
    <x v="16"/>
    <s v="Tecnicos"/>
    <n v="9"/>
    <s v="19581e27de7ced00ff1ce50b2047e7a567c76b1cbaebabe5ef03f7c3017bb5b7"/>
    <s v="776dae374cac039d62ec9a353119108ad2c4887d941bedca3f0ebe3c3de89ab1"/>
    <x v="24"/>
    <n v="21963.353520000001"/>
    <n v="8923.6518800000013"/>
    <n v="84696.902109999995"/>
    <n v="39025.565210000001"/>
    <n v="8139.7510699999984"/>
    <n v="4927.8362099999995"/>
    <n v="14483.007359999998"/>
    <n v="12904.80838"/>
    <n v="35255452.915749952"/>
    <n v="34225193.414999902"/>
    <n v="145.54400000000001"/>
    <n v="139.161"/>
    <n v="0"/>
    <n v="0"/>
    <n v="9505.9111899999989"/>
    <n v="20399.183359999999"/>
    <n v="23218.231510000001"/>
    <n v="15201.509960000001"/>
    <n v="0"/>
    <n v="0"/>
    <n v="0"/>
    <n v="0"/>
    <n v="0"/>
    <n v="0"/>
    <s v="Tecnicos"/>
    <s v="Daños Sin Autos"/>
    <s v="Diversos"/>
    <x v="54"/>
    <x v="1"/>
    <n v="1238800.9948"/>
    <n v="975839.53787999996"/>
    <n v="299929338.30901009"/>
    <n v="286204877.29896003"/>
    <n v="288421232.45699012"/>
    <n v="276418493.85822004"/>
    <n v="4989163.0397400009"/>
    <n v="4818507.2636000002"/>
    <n v="1075353.7391499998"/>
    <n v="1341929.3995900003"/>
    <n v="49984.434249999998"/>
    <n v="33342.10916"/>
    <n v="0.44022120233506284"/>
    <n v="0.18519536013593074"/>
    <n v="13039.701639999999"/>
    <n v="146.12517179457697"/>
    <n v="43.940386341373866"/>
    <n v="26.763909377111528"/>
    <n v="1.7729525252396092"/>
    <n v="0.91445893854501226"/>
    <n v="7.322842654816141E-3"/>
    <n v="7.6150265820929862E-3"/>
    <n v="3.1179244617409695E-3"/>
    <n v="3.2283121709566587E-3"/>
    <m/>
    <m/>
    <m/>
    <n v="0"/>
    <m/>
    <n v="0"/>
    <m/>
    <n v="0"/>
    <m/>
    <n v="65.179010079151951"/>
    <n v="37.060602164363829"/>
    <n v="55.222192396864308"/>
    <n v="0.75693706858116894"/>
    <n v="-53.400530686734314"/>
    <n v="52.736350343449701"/>
    <n v="40.941581558034855"/>
    <n v="134.19182313912714"/>
    <s v="Resto"/>
    <n v="2025"/>
    <n v="1"/>
    <d v="2026-05-08T00:00:00"/>
    <n v="1.0458677359317625"/>
    <s v="65 Tecnicos"/>
    <n v="146.12517179457697"/>
    <n v="135.33106848860223"/>
    <n v="65.179010079151951"/>
    <n v="57.934894063821694"/>
    <n v="2.4023773659184126E-4"/>
    <n v="1.9379470698532836E-5"/>
    <m/>
    <m/>
    <m/>
    <m/>
    <n v="1.1046740680863289E-4"/>
    <n v="3.4297321415877083E-6"/>
    <x v="54"/>
    <x v="24"/>
  </r>
  <r>
    <n v="2026"/>
    <n v="3"/>
    <n v="13"/>
    <x v="7"/>
    <s v="Total General"/>
    <n v="13"/>
    <s v="3fdba35f04dc8c462986c992bcf875546257113072a909c162f7e470e581e278"/>
    <s v="776dae374cac039d62ec9a353119108ad2c4887d941bedca3f0ebe3c3de89ab1"/>
    <x v="25"/>
    <n v="2081369.17392"/>
    <n v="380253.94800999999"/>
    <n v="3153465.0328200003"/>
    <n v="1413858.58011"/>
    <n v="347782.20312999992"/>
    <n v="190526.73733999996"/>
    <n v="957756.63039999979"/>
    <n v="860496.82490000012"/>
    <n v="35255452.915749952"/>
    <n v="34225193.414999902"/>
    <n v="145.54400000000001"/>
    <n v="139.161"/>
    <n v="2236.1587"/>
    <n v="4234.92976"/>
    <n v="143805.98903999999"/>
    <n v="121466.06001"/>
    <n v="374861.28648000001"/>
    <n v="258375.62688"/>
    <n v="1141427.6320699998"/>
    <n v="1531.65102"/>
    <n v="54974.37876"/>
    <n v="60852.512049999998"/>
    <n v="0"/>
    <n v="0"/>
    <s v="Total General"/>
    <s v="Totales"/>
    <s v="Total General"/>
    <x v="0"/>
    <x v="1"/>
    <n v="2081369.17392"/>
    <n v="380253.94800999999"/>
    <n v="299929338.30901009"/>
    <n v="286204877.29896003"/>
    <n v="288421232.45699012"/>
    <n v="276418493.85822004"/>
    <n v="299929338.30901009"/>
    <n v="286204877.29896003"/>
    <n v="142306587.69164005"/>
    <n v="131621014.33455998"/>
    <n v="2081369.17392"/>
    <n v="380253.94800999999"/>
    <n v="0.69395317765667008"/>
    <n v="0.13286075052201135"/>
    <n v="1701115.22591"/>
    <n v="447.36293595701568"/>
    <n v="100"/>
    <n v="100"/>
    <n v="100"/>
    <n v="100"/>
    <n v="0.69395317765667008"/>
    <n v="0.72164214686600003"/>
    <n v="0.13286075052201135"/>
    <n v="0.13756458285495146"/>
    <n v="0.38056551536616068"/>
    <n v="1.8329110139722708E-2"/>
    <m/>
    <n v="1139895.9810499998"/>
    <n v="74422.695912153649"/>
    <n v="-5878.1332899999979"/>
    <n v="-9.6596394988101348"/>
    <n v="0"/>
    <m/>
    <n v="82.537216553167255"/>
    <n v="16.709299219368923"/>
    <n v="50.105130620495089"/>
    <n v="0.24438939108258215"/>
    <n v="18.391910487720441"/>
    <n v="45.083842081629719"/>
    <n v="38.362454120124909"/>
    <n v="47.011423436783268"/>
    <s v="Resto"/>
    <n v="2025"/>
    <n v="1"/>
    <d v="2026-05-08T00:00:00"/>
    <n v="1.0458677359317625"/>
    <s v="10 Total General"/>
    <n v="447.36293595701568"/>
    <n v="423.35770303629323"/>
    <n v="82.537216553167255"/>
    <n v="74.531836370824692"/>
    <n v="8.9446164267293453E-3"/>
    <n v="4.8157101277978998E-5"/>
    <n v="905370.17057000007"/>
    <n v="576865.28344000003"/>
    <n v="2.568028760639001E-3"/>
    <n v="1.6328991417967936E-3"/>
    <n v="4.0021275822256681E-3"/>
    <n v="1.7651979029272138E-6"/>
    <x v="0"/>
    <x v="25"/>
  </r>
  <r>
    <n v="2026"/>
    <n v="3"/>
    <n v="94"/>
    <x v="41"/>
    <s v="Total General Sin Pensiones"/>
    <n v="7"/>
    <s v="7902699be42c8a8e46fbbb4501726517e86b22c56a189f7625a6da49081b2451"/>
    <s v="776dae374cac039d62ec9a353119108ad2c4887d941bedca3f0ebe3c3de89ab1"/>
    <x v="25"/>
    <n v="1808477.90475"/>
    <n v="2139089.51168"/>
    <n v="7527940.869500001"/>
    <n v="7654000.7409800012"/>
    <n v="871740.92967000022"/>
    <n v="538558.59632999985"/>
    <n v="2838554.6536800005"/>
    <n v="3708777.7704600003"/>
    <n v="35255452.915749952"/>
    <n v="34225193.414999902"/>
    <n v="145.54400000000001"/>
    <n v="139.161"/>
    <n v="2752.1432099999997"/>
    <n v="6444.1574299999993"/>
    <n v="805754.24401999998"/>
    <n v="705530.65220000001"/>
    <n v="1163283.3521800002"/>
    <n v="1093258.02284"/>
    <n v="656486.15160999994"/>
    <n v="762574.33009000006"/>
    <n v="0"/>
    <n v="0"/>
    <n v="0"/>
    <n v="0"/>
    <s v="Total General Sin Pensiones"/>
    <s v="Totales"/>
    <s v="Total General Sin Pensiones"/>
    <x v="1"/>
    <x v="1"/>
    <n v="1808477.90475"/>
    <n v="2139089.51168"/>
    <n v="299929338.30901009"/>
    <n v="286204877.29896003"/>
    <n v="288421232.45699012"/>
    <n v="276418493.85822004"/>
    <n v="288421232.45699012"/>
    <n v="276418493.85822004"/>
    <n v="133101313.88157998"/>
    <n v="123282522.02188997"/>
    <n v="1808477.90475"/>
    <n v="2139089.51168"/>
    <n v="0.62702661983100816"/>
    <n v="0.77385904315692322"/>
    <n v="-330611.60693000001"/>
    <n v="-15.455716328128034"/>
    <n v="100"/>
    <n v="100"/>
    <n v="100"/>
    <n v="100"/>
    <n v="0.60296799070945439"/>
    <n v="0.62702661983100816"/>
    <n v="0.74739799400608353"/>
    <n v="0.77385904315692322"/>
    <n v="0.22761366977651215"/>
    <m/>
    <m/>
    <n v="-106088.17848000012"/>
    <n v="-13.911847579170345"/>
    <n v="0"/>
    <m/>
    <n v="0"/>
    <m/>
    <n v="61.865567760029606"/>
    <n v="48.20301798437"/>
    <n v="25.177001401265635"/>
    <n v="0.6549453977934333"/>
    <n v="14.205419921513073"/>
    <n v="6.4051969322020286"/>
    <n v="69.265518371771734"/>
    <n v="64.534687828515985"/>
    <s v="Resto"/>
    <n v="2025"/>
    <n v="1"/>
    <d v="2026-05-08T00:00:00"/>
    <n v="1.0458677359317625"/>
    <s v="11 Total General Sin Pensiones"/>
    <n v="-15.455716328128034"/>
    <n v="-19.163503407482445"/>
    <n v="61.865567760029606"/>
    <n v="54.766766579546257"/>
    <n v="2.1352557539083505E-2"/>
    <n v="3.931623819766997E-5"/>
    <m/>
    <m/>
    <m/>
    <m/>
    <n v="2.1665736524701454E-2"/>
    <n v="5.9885781867574868E-5"/>
    <x v="1"/>
    <x v="25"/>
  </r>
  <r>
    <n v="2026"/>
    <n v="3"/>
    <n v="98"/>
    <x v="58"/>
    <s v="Vida Total"/>
    <n v="205"/>
    <s v="f8809aff4d69bece79dabe35be0c708b890d7eafb841f121330667b77d2e2590"/>
    <s v="776dae374cac039d62ec9a353119108ad2c4887d941bedca3f0ebe3c3de89ab1"/>
    <x v="25"/>
    <n v="606246.46977999993"/>
    <n v="698798.24972000008"/>
    <n v="3005326.5877899998"/>
    <n v="3133623.6180200004"/>
    <n v="108646.74893999999"/>
    <n v="147338.45646999998"/>
    <n v="425917.26387999993"/>
    <n v="729567.28675999981"/>
    <n v="35255452.915749952"/>
    <n v="34225193.414999902"/>
    <n v="145.54400000000001"/>
    <n v="139.161"/>
    <n v="0"/>
    <n v="0"/>
    <n v="110437.33390000001"/>
    <n v="140693.15083"/>
    <n v="642135.20464000001"/>
    <n v="691350.29512999998"/>
    <n v="582068.00557000004"/>
    <n v="663620.84323999996"/>
    <n v="2196.9440499999996"/>
    <n v="2142.6575499999999"/>
    <n v="21981.52016"/>
    <n v="33034.748930000002"/>
    <s v="Vida Total"/>
    <s v="Totales"/>
    <s v="Vida Total"/>
    <x v="2"/>
    <x v="1"/>
    <n v="675143.29685000004"/>
    <n v="977558.00120000006"/>
    <n v="299929338.30901009"/>
    <n v="286204877.29896003"/>
    <n v="288421232.45699012"/>
    <n v="276418493.85822004"/>
    <n v="121198789.86534001"/>
    <n v="116547964.87996998"/>
    <n v="53724409.366050005"/>
    <n v="55147073.013400003"/>
    <n v="606246.46977999993"/>
    <n v="698798.24972000008"/>
    <n v="0.50020835228930949"/>
    <n v="0.59957996730331242"/>
    <n v="-92551.779940000153"/>
    <n v="-13.244420686097103"/>
    <n v="100"/>
    <n v="100"/>
    <n v="89.795229043752585"/>
    <n v="71.484070394001293"/>
    <n v="0.20212976603022362"/>
    <n v="0.21019481284908678"/>
    <n v="0.24416014720464002"/>
    <n v="0.25280444877846203"/>
    <n v="0.48025892520603269"/>
    <n v="1.8126782061445926E-3"/>
    <n v="1.8136748877132305E-2"/>
    <n v="-81552.837669999921"/>
    <n v="-12.289071161754661"/>
    <n v="54.286499999999705"/>
    <n v="2.5336059885071149"/>
    <n v="-11053.228770000002"/>
    <n v="-33.459399959181098"/>
    <n v="-26.260426813876748"/>
    <n v="17.921217583242452"/>
    <n v="21.084548584521599"/>
    <n v="0.20222976896728245"/>
    <n v="-21.504825751296298"/>
    <n v="-7.1186908918214442"/>
    <n v="17.198454951853083"/>
    <n v="20.350486840183439"/>
    <s v="Resto"/>
    <n v="2025"/>
    <n v="1"/>
    <d v="2026-05-08T00:00:00"/>
    <n v="1.0458677359317625"/>
    <s v="12 Vida Total"/>
    <n v="-13.244420686097103"/>
    <n v="-17.04918668648628"/>
    <n v="-26.260426813876741"/>
    <n v="-29.494360852016584"/>
    <n v="8.5244305185125172E-3"/>
    <n v="2.5020839569998597E-5"/>
    <m/>
    <m/>
    <m/>
    <m/>
    <n v="8.8701668543228109E-3"/>
    <n v="3.5949613719144119E-5"/>
    <x v="2"/>
    <x v="25"/>
  </r>
  <r>
    <n v="2026"/>
    <n v="3"/>
    <n v="8"/>
    <x v="40"/>
    <s v="Vida Individual"/>
    <n v="8"/>
    <s v="2c624232cdd221771294dfbb310aca000a0df6ac8b66b696d90ef06fdefb64a3"/>
    <s v="776dae374cac039d62ec9a353119108ad2c4887d941bedca3f0ebe3c3de89ab1"/>
    <x v="25"/>
    <n v="22837.447230000002"/>
    <n v="24436.792940000003"/>
    <n v="96997.333639999997"/>
    <n v="95801.998569999996"/>
    <n v="8331.9844700000031"/>
    <n v="18197.2212"/>
    <n v="32896.873619999998"/>
    <n v="49758.419139999991"/>
    <n v="35255452.915749952"/>
    <n v="34225193.414999902"/>
    <n v="145.54400000000001"/>
    <n v="139.161"/>
    <n v="0"/>
    <n v="0"/>
    <n v="8124.6407800000006"/>
    <n v="14028.02564"/>
    <n v="22443.822929999998"/>
    <n v="24201.080409999999"/>
    <n v="2472.0433900000003"/>
    <n v="2885.8724500000003"/>
    <n v="20165.588620000002"/>
    <n v="21550.920489999997"/>
    <n v="199.81522000000001"/>
    <n v="0"/>
    <s v="Vida Individual"/>
    <s v="Vida"/>
    <s v="Vida"/>
    <x v="3"/>
    <x v="1"/>
    <n v="1281917.5166500001"/>
    <n v="1201622.1432"/>
    <n v="299929338.30901009"/>
    <n v="286204877.29896003"/>
    <n v="288421232.45699012"/>
    <n v="276418493.85822004"/>
    <n v="85473069.007720008"/>
    <n v="77996017.203430012"/>
    <n v="38897096.515840001"/>
    <n v="40640024.39702002"/>
    <n v="120491.23234999999"/>
    <n v="150803.19838999998"/>
    <n v="2.6718880572706827E-2"/>
    <n v="3.1330821516518864E-2"/>
    <n v="-1599.3457100000014"/>
    <n v="-6.5448265405648627"/>
    <n v="18.953617441360667"/>
    <n v="16.204426166614017"/>
    <n v="1.7815067610340856"/>
    <n v="2.0336503515924891"/>
    <n v="7.6142758686951525E-3"/>
    <n v="7.9180880809132381E-3"/>
    <n v="8.5382168083998622E-3"/>
    <n v="8.8405057848748962E-3"/>
    <n v="2.8921898075014987E-3"/>
    <n v="2.3592915118303085E-2"/>
    <n v="2.3377564690224534E-4"/>
    <n v="-413.82906000000003"/>
    <n v="-14.339825032807674"/>
    <n v="-1385.3318699999945"/>
    <n v="-6.4281795788853291"/>
    <n v="199.81522000000001"/>
    <m/>
    <n v="-54.212874710782756"/>
    <n v="36.483869611551164"/>
    <n v="74.46648684497957"/>
    <n v="2.1420582039091227E-2"/>
    <n v="-42.082792058540889"/>
    <n v="-7.2610703746676215"/>
    <n v="36.199896984305788"/>
    <n v="57.964460273449426"/>
    <s v="Resto"/>
    <n v="2025"/>
    <n v="1"/>
    <d v="2026-05-08T00:00:00"/>
    <n v="1.0458677359317625"/>
    <s v="13 Vida Individual"/>
    <n v="-6.5448265405648627"/>
    <n v="-10.643410969957861"/>
    <n v="-54.212874710782742"/>
    <n v="-56.220921904216169"/>
    <n v="2.7512718067129862E-4"/>
    <n v="7.138985790585702E-8"/>
    <m/>
    <m/>
    <m/>
    <m/>
    <n v="2.7118116783611491E-4"/>
    <n v="9.8162037689996153E-8"/>
    <x v="3"/>
    <x v="25"/>
  </r>
  <r>
    <n v="2026"/>
    <n v="3"/>
    <n v="111"/>
    <x v="65"/>
    <s v="Vida Gpo y Col"/>
    <n v="230"/>
    <s v="a0eaec5a55dc2f5b2ba523018adc485ff620b9d83509b9f37186a7716e438d21"/>
    <s v="776dae374cac039d62ec9a353119108ad2c4887d941bedca3f0ebe3c3de89ab1"/>
    <x v="25"/>
    <n v="239664.01751000003"/>
    <n v="226850.1685"/>
    <n v="794524.65617999993"/>
    <n v="730932.76013000007"/>
    <n v="120383.64992"/>
    <n v="65641.291370000006"/>
    <n v="619111.06701"/>
    <n v="459569.71038"/>
    <n v="35255452.915749952"/>
    <n v="34225193.414999902"/>
    <n v="145.54400000000001"/>
    <n v="139.161"/>
    <n v="13130.781499999999"/>
    <n v="12356.998720000001"/>
    <n v="107121.59603"/>
    <n v="57516.490520000007"/>
    <n v="137156.65932000001"/>
    <n v="121347.65590000001"/>
    <n v="64110.299449999999"/>
    <n v="64120.489100000006"/>
    <n v="175553.71806000001"/>
    <n v="162729.67939999999"/>
    <n v="0"/>
    <n v="0"/>
    <s v="Vida Gpo y Col"/>
    <s v="Vida"/>
    <s v="Vida"/>
    <x v="4"/>
    <x v="1"/>
    <n v="652918.71909000003"/>
    <n v="600408.22382000007"/>
    <n v="299929338.30901009"/>
    <n v="286204877.29896003"/>
    <n v="288421232.45699012"/>
    <n v="276418493.85822004"/>
    <n v="35725720.857619993"/>
    <n v="38551947.676540002"/>
    <n v="14827312.85021"/>
    <n v="14507048.616379999"/>
    <n v="652918.71909000003"/>
    <n v="600408.22382000007"/>
    <n v="0.67084445535794346"/>
    <n v="0.58842725769220994"/>
    <n v="12813.849010000034"/>
    <n v="5.6485957646533747"/>
    <n v="36.706562471363931"/>
    <n v="37.782655116997319"/>
    <n v="36.706562471363931"/>
    <n v="37.782655116997319"/>
    <n v="7.9906827008393508E-2"/>
    <n v="8.3095136744393158E-2"/>
    <n v="7.9261461454075741E-2"/>
    <n v="8.2067652324433651E-2"/>
    <n v="0.17945138099662955"/>
    <n v="0.49139307436131385"/>
    <m/>
    <n v="-10.189650000007532"/>
    <n v="-1.5891410285584495E-2"/>
    <n v="12824.03866000002"/>
    <n v="7.880577597942473"/>
    <n v="0"/>
    <m/>
    <n v="83.396224247682696"/>
    <n v="50.230172710418231"/>
    <n v="28.935967649501659"/>
    <n v="0.81190470003669613"/>
    <n v="86.245014362882571"/>
    <n v="13.027860573613271"/>
    <n v="78.101636888132973"/>
    <n v="47.398105957150179"/>
    <s v="Resto"/>
    <n v="2025"/>
    <n v="1"/>
    <d v="2026-05-08T00:00:00"/>
    <n v="1.0458677359317625"/>
    <s v="14 Vida Gpo y Col"/>
    <n v="5.6485957646533747"/>
    <n v="1.0152547353716204"/>
    <n v="83.396224247682696"/>
    <n v="75.353171292061305"/>
    <n v="2.2536220370751653E-3"/>
    <n v="4.5003228328449581E-5"/>
    <m/>
    <m/>
    <m/>
    <m/>
    <n v="2.0690090234067259E-3"/>
    <n v="3.4624663759517448E-5"/>
    <x v="4"/>
    <x v="25"/>
  </r>
  <r>
    <n v="2026"/>
    <n v="3"/>
    <n v="77"/>
    <x v="43"/>
    <s v="Accidentes y Enfermedades Total"/>
    <n v="49"/>
    <s v="0e17daca5f3e175f448bacace3bc0da47d0655a74c8dd0dc497a3afbdad95f1f"/>
    <s v="776dae374cac039d62ec9a353119108ad2c4887d941bedca3f0ebe3c3de89ab1"/>
    <x v="25"/>
    <n v="169129.66362000001"/>
    <n v="167500.76344000001"/>
    <n v="437372.35984000005"/>
    <n v="448532.50271000003"/>
    <n v="16058.409319999999"/>
    <n v="14439.212780000002"/>
    <n v="93952.763810000004"/>
    <n v="66935.700750000004"/>
    <n v="35255452.915749952"/>
    <n v="34225193.414999902"/>
    <n v="145.54400000000001"/>
    <n v="139.161"/>
    <n v="0"/>
    <n v="0"/>
    <n v="16443.55932"/>
    <n v="14425.08778"/>
    <n v="158629.25274"/>
    <n v="154324.24195"/>
    <n v="0"/>
    <n v="0"/>
    <n v="0"/>
    <n v="0"/>
    <n v="0"/>
    <n v="0"/>
    <s v="Accidentes y Enfermedades Total"/>
    <s v="Totales"/>
    <s v="Accidentes y Enfermedades Total"/>
    <x v="18"/>
    <x v="1"/>
    <n v="4733249.5142000001"/>
    <n v="3770209.43444"/>
    <n v="299929338.30901009"/>
    <n v="286204877.29896003"/>
    <n v="288421232.45699012"/>
    <n v="276418493.85822004"/>
    <n v="62046993.437230021"/>
    <n v="55650266.202029996"/>
    <n v="35517726.305569991"/>
    <n v="30168381.219329994"/>
    <n v="169129.66362000001"/>
    <n v="167500.76344000001"/>
    <n v="0.27258317325415682"/>
    <n v="0.30098825193740036"/>
    <n v="1628.9001799999969"/>
    <n v="0.97247328701488556"/>
    <n v="100"/>
    <n v="100"/>
    <n v="3.5732251830925459"/>
    <n v="4.4427442653428981"/>
    <n v="5.638983654401615E-2"/>
    <n v="5.863981031466569E-2"/>
    <n v="5.8524776034838258E-2"/>
    <n v="6.0596800562090512E-2"/>
    <m/>
    <m/>
    <m/>
    <n v="0"/>
    <m/>
    <n v="0"/>
    <m/>
    <n v="0"/>
    <m/>
    <n v="11.213883780719502"/>
    <n v="9.4947326070960454"/>
    <n v="8.6203862498646053"/>
    <n v="4.5212379818022515E-2"/>
    <n v="13.992785144770892"/>
    <n v="2.7895881655422672"/>
    <n v="10.366032138442765"/>
    <n v="9.3472597679589633"/>
    <s v="Resto"/>
    <n v="2025"/>
    <n v="1"/>
    <d v="2026-05-08T00:00:00"/>
    <n v="1.0458677359317625"/>
    <s v="28 Accidentes y Enfermedades Total"/>
    <n v="0.97247328701488556"/>
    <n v="-3.4557909972635183"/>
    <n v="11.213883780719499"/>
    <n v="6.3364706261247905"/>
    <n v="1.2405807433113678E-3"/>
    <n v="7.4301586341305685E-6"/>
    <m/>
    <m/>
    <m/>
    <m/>
    <n v="1.2696349733088161E-3"/>
    <n v="9.0593927804331994E-6"/>
    <x v="18"/>
    <x v="25"/>
  </r>
  <r>
    <n v="2026"/>
    <n v="3"/>
    <n v="37"/>
    <x v="27"/>
    <s v="Accidentes Personales"/>
    <n v="25"/>
    <s v="b7a56873cd771f2c446d369b649430b65a756ba278ff97ec81bb6f55b2e73569"/>
    <s v="776dae374cac039d62ec9a353119108ad2c4887d941bedca3f0ebe3c3de89ab1"/>
    <x v="25"/>
    <n v="8282.0853499999994"/>
    <n v="3828.6053400000001"/>
    <n v="19216.116320000001"/>
    <n v="12236.152530000001"/>
    <n v="789.86146000000008"/>
    <n v="1519.41319"/>
    <n v="-525.49862000000121"/>
    <n v="13170.006549999993"/>
    <n v="35255452.915749952"/>
    <n v="34225193.414999902"/>
    <n v="145.54400000000001"/>
    <n v="139.161"/>
    <n v="0"/>
    <n v="0"/>
    <n v="840.31087000000002"/>
    <n v="1519.41319"/>
    <n v="6188.9121999999998"/>
    <n v="3095.6905699999998"/>
    <n v="0"/>
    <n v="0"/>
    <n v="0"/>
    <n v="0"/>
    <n v="0"/>
    <n v="0"/>
    <s v="Accidentes Personales"/>
    <s v="Accidentes y Enfermedades"/>
    <s v="Accidentes Personales"/>
    <x v="19"/>
    <x v="1"/>
    <n v="4160869.2469200003"/>
    <n v="3594603.0314199999"/>
    <n v="299929338.30901009"/>
    <n v="286204877.29896003"/>
    <n v="288421232.45699012"/>
    <n v="276418493.85822004"/>
    <n v="1868441.4574600002"/>
    <n v="1845344.210459999"/>
    <n v="356127.37222000014"/>
    <n v="376409.51678000001"/>
    <n v="753971.94761999999"/>
    <n v="642457.24672000005"/>
    <n v="0.44326169904508789"/>
    <n v="0.20747377742852771"/>
    <n v="4453.4800099999993"/>
    <n v="116.32120875639794"/>
    <n v="1.0984606756449447"/>
    <n v="0.59593153623008444"/>
    <n v="0.19904699855999192"/>
    <n v="0.10650982338062406"/>
    <n v="2.7613455211464386E-3"/>
    <n v="2.8715241521738658E-3"/>
    <n v="1.3377149181146787E-3"/>
    <n v="1.3850756823686912E-3"/>
    <m/>
    <m/>
    <m/>
    <n v="0"/>
    <m/>
    <n v="0"/>
    <m/>
    <n v="0"/>
    <m/>
    <n v="-48.015361114510256"/>
    <n v="9.5369876863198488"/>
    <n v="39.685813894832002"/>
    <n v="0.22179184236140592"/>
    <n v="-44.69503914205194"/>
    <n v="99.920245904938753"/>
    <n v="13.577682843844514"/>
    <n v="49.081558884614232"/>
    <s v="Resto"/>
    <n v="2025"/>
    <n v="1"/>
    <d v="2026-05-08T00:00:00"/>
    <n v="1.0458677359317625"/>
    <s v="29 Accidentes Personales"/>
    <n v="116.32120875639794"/>
    <n v="106.83419262730922"/>
    <n v="-48.015361114510263"/>
    <n v="-50.29520741532707"/>
    <n v="5.4505373582693163E-5"/>
    <n v="1.9648093384033805E-5"/>
    <m/>
    <m/>
    <m/>
    <m/>
    <n v="3.4636168163879176E-5"/>
    <n v="4.3045368320462249E-6"/>
    <x v="19"/>
    <x v="25"/>
  </r>
  <r>
    <n v="2026"/>
    <n v="3"/>
    <n v="119"/>
    <x v="62"/>
    <s v="AP Individual"/>
    <n v="217"/>
    <s v="16badfc6202cb3f8889e0f2779b19218af4cbb736e56acadce8148aba9a7a9f8"/>
    <s v="776dae374cac039d62ec9a353119108ad2c4887d941bedca3f0ebe3c3de89ab1"/>
    <x v="25"/>
    <n v="29.324999999999999"/>
    <n v="38.835999999999999"/>
    <n v="224.07431"/>
    <n v="242.38824"/>
    <n v="-9.0329999999999994E-2"/>
    <n v="-1.5488499999999998"/>
    <n v="15.24361"/>
    <n v="-10.971530000000001"/>
    <n v="35255452.915749952"/>
    <n v="34225193.414999902"/>
    <n v="145.54400000000001"/>
    <n v="139.161"/>
    <n v="0"/>
    <n v="0"/>
    <n v="-9.0329999999999994E-2"/>
    <n v="-1.5488499999999998"/>
    <n v="47.691669999999995"/>
    <n v="62.536900000000003"/>
    <n v="0"/>
    <n v="0"/>
    <n v="0"/>
    <n v="0"/>
    <n v="0"/>
    <n v="0"/>
    <s v="AP Individual"/>
    <s v="Accidentes y Enfermedades"/>
    <s v="Accidentes Personales"/>
    <x v="20"/>
    <x v="1"/>
    <n v="225020.68987999999"/>
    <n v="490022.74757999997"/>
    <n v="299929338.30901009"/>
    <n v="286204877.29896003"/>
    <n v="288421232.45699012"/>
    <n v="276418493.85822004"/>
    <n v="934068.18382999999"/>
    <n v="999040.19241000025"/>
    <n v="84015.655269999988"/>
    <n v="109316.45723999999"/>
    <n v="166129.01497999998"/>
    <n v="158595.98347000001"/>
    <n v="3.1394924383097429E-3"/>
    <n v="3.8873310898849133E-3"/>
    <n v="-9.5109999999999992"/>
    <n v="-24.49016376557833"/>
    <n v="1.7651943583443502E-2"/>
    <n v="2.4487379283061231E-2"/>
    <n v="1.30321349630732E-2"/>
    <n v="7.925346362346113E-3"/>
    <n v="9.7773029358625622E-6"/>
    <n v="1.0167420668092802E-5"/>
    <n v="1.3569300553684561E-5"/>
    <n v="1.4049711167270766E-5"/>
    <m/>
    <m/>
    <m/>
    <n v="0"/>
    <m/>
    <n v="0"/>
    <m/>
    <n v="0"/>
    <m/>
    <n v="-94.16793104561448"/>
    <n v="-0.30803069053708437"/>
    <n v="-3.9881810691111337"/>
    <n v="-1.0751567634592348E-4"/>
    <n v="-94.16793104561448"/>
    <n v="-23.738352876461743"/>
    <n v="-0.18940414541994441"/>
    <n v="-2.4766977576438869"/>
    <s v="Resto"/>
    <n v="2025"/>
    <n v="1"/>
    <d v="2026-05-08T00:00:00"/>
    <n v="1.0458677359317625"/>
    <s v="30 AP Individual"/>
    <n v="-24.49016376557833"/>
    <n v="-27.801734731638856"/>
    <n v="-94.16793104561448"/>
    <n v="-94.423703156700086"/>
    <n v="6.3557348287503485E-7"/>
    <n v="9.8564127702040551E-10"/>
    <m/>
    <m/>
    <m/>
    <m/>
    <n v="6.861143501605814E-7"/>
    <n v="1.5111343002385825E-9"/>
    <x v="20"/>
    <x v="25"/>
  </r>
  <r>
    <n v="2026"/>
    <n v="3"/>
    <n v="104"/>
    <x v="53"/>
    <s v="AP Gpo y Col"/>
    <n v="225"/>
    <s v="0e6523810856a138a75dec70a9cf3778a5c70b83ac915f22c33f05db97cb3e68"/>
    <s v="776dae374cac039d62ec9a353119108ad2c4887d941bedca3f0ebe3c3de89ab1"/>
    <x v="25"/>
    <n v="3002.5422599999997"/>
    <n v="997.35228000000006"/>
    <n v="13786.510270000001"/>
    <n v="10469.957010000002"/>
    <n v="-151.86049"/>
    <n v="-128.54570999999999"/>
    <n v="1090.4915799999999"/>
    <n v="306.09460999999999"/>
    <n v="35255452.915749952"/>
    <n v="34225193.414999902"/>
    <n v="145.54400000000001"/>
    <n v="139.161"/>
    <n v="0"/>
    <n v="0"/>
    <n v="-151.86049"/>
    <n v="-128.54571000000001"/>
    <n v="2487.70039"/>
    <n v="1129.4136000000001"/>
    <n v="0"/>
    <n v="0"/>
    <n v="0"/>
    <n v="0"/>
    <n v="0"/>
    <n v="0"/>
    <s v="AP Gpo y Col"/>
    <s v="Accidentes y Enfermedades"/>
    <s v="Accidentes Personales"/>
    <x v="21"/>
    <x v="1"/>
    <n v="1255163.6912400001"/>
    <n v="1317898.61516"/>
    <n v="299929338.30901009"/>
    <n v="286204877.29896003"/>
    <n v="288421232.45699012"/>
    <n v="276418493.85822004"/>
    <n v="934373.2736299996"/>
    <n v="846304.01804999996"/>
    <n v="272111.73791999999"/>
    <n v="267093.05953999993"/>
    <n v="24057.462760000002"/>
    <n v="13353.96328"/>
    <n v="0.32134290917111247"/>
    <n v="0.11784799064265769"/>
    <n v="2005.1899799999997"/>
    <n v="201.05132561585955"/>
    <n v="12.480710413869096"/>
    <n v="7.4685863596294091"/>
    <n v="0.23921519407829037"/>
    <n v="7.5677466272996735E-2"/>
    <n v="1.0010832141091018E-3"/>
    <n v="1.041026776850676E-3"/>
    <n v="3.4847494194104847E-4"/>
    <n v="3.6081242831442376E-4"/>
    <m/>
    <m/>
    <m/>
    <n v="0"/>
    <m/>
    <n v="0"/>
    <m/>
    <n v="0"/>
    <m/>
    <n v="18.137345851526288"/>
    <n v="-5.0577303115127519"/>
    <n v="-12.8886966599204"/>
    <n v="-5.5808136451888937E-2"/>
    <n v="18.137345851526266"/>
    <n v="120.26478076764788"/>
    <n v="-6.1044525542724219"/>
    <n v="-11.381632911096521"/>
    <s v="Resto"/>
    <n v="2025"/>
    <n v="1"/>
    <d v="2026-05-08T00:00:00"/>
    <n v="1.0458677359317625"/>
    <s v="31 AP Gpo y Col"/>
    <n v="201.05132561585955"/>
    <n v="187.84837247862254"/>
    <n v="18.137345851526291"/>
    <n v="12.956296281840892"/>
    <n v="3.9104618235782308E-5"/>
    <n v="1.0326126527455384E-5"/>
    <m/>
    <m/>
    <m/>
    <m/>
    <n v="2.9636700815705315E-5"/>
    <n v="1.3888148898511934E-6"/>
    <x v="21"/>
    <x v="25"/>
  </r>
  <r>
    <n v="2026"/>
    <n v="3"/>
    <n v="98"/>
    <x v="58"/>
    <s v="Gastos Medicos"/>
    <n v="205"/>
    <s v="f8809aff4d69bece79dabe35be0c708b890d7eafb841f121330667b77d2e2590"/>
    <s v="776dae374cac039d62ec9a353119108ad2c4887d941bedca3f0ebe3c3de89ab1"/>
    <x v="25"/>
    <n v="16651.33296"/>
    <n v="18853.616460000001"/>
    <n v="72591.952009999994"/>
    <n v="73770.872069999998"/>
    <n v="-226.72781000000001"/>
    <n v="1.3220900000000029"/>
    <n v="-3381.04873"/>
    <n v="886.80498"/>
    <n v="35255452.915749952"/>
    <n v="34225193.414999902"/>
    <n v="145.54400000000001"/>
    <n v="139.161"/>
    <n v="0"/>
    <n v="0"/>
    <n v="-226.72781000000001"/>
    <n v="1.32209"/>
    <n v="16595.974630000001"/>
    <n v="18216.668089999999"/>
    <n v="0"/>
    <n v="0"/>
    <n v="0"/>
    <n v="0"/>
    <n v="0"/>
    <n v="0"/>
    <s v="Gastos Medicos"/>
    <s v="Accidentes y Enfermedades"/>
    <s v="Gastos Medicos"/>
    <x v="22"/>
    <x v="1"/>
    <n v="675143.29685000004"/>
    <n v="977558.00120000006"/>
    <n v="299929338.30901009"/>
    <n v="286204877.29896003"/>
    <n v="288421232.45699012"/>
    <n v="276418493.85822004"/>
    <n v="58270019.802700005"/>
    <n v="52140391.075669996"/>
    <n v="34338123.082540013"/>
    <n v="28893520.681470007"/>
    <n v="68896.827069999999"/>
    <n v="278759.75148000004"/>
    <n v="2.8576158059291482E-2"/>
    <n v="3.6159330743488739E-2"/>
    <n v="-2202.2835000000014"/>
    <n v="-11.680960545009423"/>
    <n v="24.168504803685728"/>
    <n v="6.763392620312576"/>
    <n v="2.4663405587657801"/>
    <n v="1.9286442785856461"/>
    <n v="5.5517519739414507E-3"/>
    <n v="5.7732687771116422E-3"/>
    <n v="6.587454636667895E-3"/>
    <n v="6.8206783840123074E-3"/>
    <m/>
    <m/>
    <m/>
    <n v="0"/>
    <m/>
    <n v="0"/>
    <m/>
    <n v="0"/>
    <m/>
    <n v="-17249.196348206213"/>
    <n v="-1.3616195805143518"/>
    <n v="7.0123946925777381E-3"/>
    <n v="-6.602801482626313E-4"/>
    <n v="-17249.196348206249"/>
    <n v="-8.8967612078834293"/>
    <n v="-1.3661614641791002"/>
    <n v="7.257584062399197E-3"/>
    <s v="Resto"/>
    <n v="2025"/>
    <n v="1"/>
    <d v="2026-05-08T00:00:00"/>
    <n v="1.0458677359317625"/>
    <s v="32 Gastos Medicos"/>
    <n v="-11.680960545009423"/>
    <n v="-15.554293893283516"/>
    <n v="-17249.196348206213"/>
    <n v="-16497.098561347255"/>
    <n v="2.0590276398795151E-4"/>
    <n v="8.1659680942960959E-8"/>
    <m/>
    <m/>
    <m/>
    <m/>
    <n v="2.0881893424816084E-4"/>
    <n v="1.3074971998170098E-7"/>
    <x v="22"/>
    <x v="25"/>
  </r>
  <r>
    <n v="2026"/>
    <n v="3"/>
    <n v="104"/>
    <x v="53"/>
    <s v="GMM. Individual"/>
    <n v="225"/>
    <s v="0e6523810856a138a75dec70a9cf3778a5c70b83ac915f22c33f05db97cb3e68"/>
    <s v="776dae374cac039d62ec9a353119108ad2c4887d941bedca3f0ebe3c3de89ab1"/>
    <x v="25"/>
    <n v="12893.408140000001"/>
    <n v="5169.2805799999996"/>
    <n v="39275.948090000005"/>
    <n v="47227.885059999993"/>
    <n v="4613.07852"/>
    <n v="734.84127000000012"/>
    <n v="19704.424060000001"/>
    <n v="7517.0829899999999"/>
    <n v="35255452.915749952"/>
    <n v="34225193.414999902"/>
    <n v="145.54400000000001"/>
    <n v="139.161"/>
    <n v="0"/>
    <n v="0"/>
    <n v="4613.0785199999991"/>
    <n v="734.84127000000001"/>
    <n v="8571.2139200000001"/>
    <n v="8948.8213699999997"/>
    <n v="0"/>
    <n v="0"/>
    <n v="0"/>
    <n v="0"/>
    <n v="0"/>
    <n v="0"/>
    <s v="GMM. Individual"/>
    <s v="Accidentes y Enfermedades"/>
    <s v="Gastos Medicos"/>
    <x v="23"/>
    <x v="1"/>
    <n v="1255163.6912400001"/>
    <n v="1317898.61516"/>
    <n v="299929338.30901009"/>
    <n v="286204877.29896003"/>
    <n v="288421232.45699012"/>
    <n v="276418493.85822004"/>
    <n v="24720621.761749998"/>
    <n v="21907998.164389998"/>
    <n v="16007111.755169999"/>
    <n v="14079798.808590002"/>
    <n v="24057.462760000002"/>
    <n v="13353.96328"/>
    <n v="5.2156488070012295E-2"/>
    <n v="2.3595403565453657E-2"/>
    <n v="7724.1275600000017"/>
    <n v="149.42364687815032"/>
    <n v="53.594214271995824"/>
    <n v="38.709710904641639"/>
    <n v="1.0272292155983542"/>
    <n v="0.39223658941112255"/>
    <n v="4.2988152518498302E-3"/>
    <n v="4.4703394511438023E-3"/>
    <n v="1.806146921319004E-3"/>
    <n v="1.8700921591199378E-3"/>
    <m/>
    <m/>
    <m/>
    <n v="0"/>
    <m/>
    <n v="0"/>
    <m/>
    <n v="0"/>
    <m/>
    <n v="527.76530229446678"/>
    <n v="35.778581348779049"/>
    <n v="14.215542349221835"/>
    <n v="2.881893117607592E-2"/>
    <n v="527.76530229446678"/>
    <n v="-4.2196333392673253"/>
    <n v="53.820597211275754"/>
    <n v="8.2115983727586688"/>
    <s v="Resto"/>
    <n v="2025"/>
    <n v="1"/>
    <d v="2026-05-08T00:00:00"/>
    <n v="1.0458677359317625"/>
    <s v="33 GMM. Individual"/>
    <n v="149.42364687815032"/>
    <n v="138.4848851427079"/>
    <n v="527.76530229446678"/>
    <n v="500.2339308566502"/>
    <n v="1.1140389596995914E-4"/>
    <n v="2.7202992477973345E-7"/>
    <m/>
    <m/>
    <m/>
    <m/>
    <n v="1.3368523847279276E-4"/>
    <n v="5.5674306941662308E-8"/>
    <x v="23"/>
    <x v="25"/>
  </r>
  <r>
    <n v="2026"/>
    <n v="3"/>
    <n v="119"/>
    <x v="62"/>
    <s v="GMM. Gpo y Col"/>
    <n v="217"/>
    <s v="16badfc6202cb3f8889e0f2779b19218af4cbb736e56acadce8148aba9a7a9f8"/>
    <s v="776dae374cac039d62ec9a353119108ad2c4887d941bedca3f0ebe3c3de89ab1"/>
    <x v="25"/>
    <n v="0"/>
    <n v="0.18037"/>
    <n v="0"/>
    <n v="43.960370000000012"/>
    <n v="-15.71292"/>
    <n v="-174.19609"/>
    <n v="1.6624599999999958"/>
    <n v="99.623129999999989"/>
    <n v="35255452.915749952"/>
    <n v="34225193.414999902"/>
    <n v="145.54400000000001"/>
    <n v="139.161"/>
    <n v="0"/>
    <n v="0"/>
    <n v="-15.71292"/>
    <n v="-174.19609"/>
    <n v="0"/>
    <n v="140.0641"/>
    <n v="0"/>
    <n v="0"/>
    <n v="0"/>
    <n v="0"/>
    <n v="0"/>
    <n v="0"/>
    <s v="GMM. Gpo y Col"/>
    <s v="Accidentes y Enfermedades"/>
    <s v="Gastos Medicos"/>
    <x v="24"/>
    <x v="1"/>
    <n v="225020.68987999999"/>
    <n v="490022.74757999997"/>
    <n v="299929338.30901009"/>
    <n v="286204877.29896003"/>
    <n v="288421232.45699012"/>
    <n v="276418493.85822004"/>
    <n v="33549398.04095"/>
    <n v="30232392.911280002"/>
    <n v="18331408.022360004"/>
    <n v="14814107.762880005"/>
    <n v="166129.01497999998"/>
    <n v="158595.98347000001"/>
    <m/>
    <n v="5.9661172216606843E-7"/>
    <m/>
    <m/>
    <m/>
    <n v="1.1372923579374176E-4"/>
    <m/>
    <n v="3.6808495297568453E-5"/>
    <m/>
    <m/>
    <n v="6.3021288002577103E-8"/>
    <n v="6.5252508065728404E-8"/>
    <m/>
    <m/>
    <m/>
    <n v="0"/>
    <m/>
    <n v="0"/>
    <m/>
    <n v="0"/>
    <m/>
    <n v="-90.979751612105645"/>
    <m/>
    <n v="-96577.085989909625"/>
    <n v="-8.5715837980551935E-5"/>
    <n v="-90.979751612105645"/>
    <m/>
    <m/>
    <n v="-124.36883541178648"/>
    <s v="Resto"/>
    <n v="2025"/>
    <n v="1"/>
    <d v="2026-05-08T00:00:00"/>
    <n v="1.0458677359317625"/>
    <s v="34 GMM. Gpo y Col"/>
    <m/>
    <n v="-100"/>
    <n v="-90.979751612105645"/>
    <n v="-91.375345009703153"/>
    <n v="0"/>
    <m/>
    <m/>
    <m/>
    <m/>
    <m/>
    <n v="1.2443607286957777E-7"/>
    <n v="3.5594554702596205E-17"/>
    <x v="24"/>
    <x v="25"/>
  </r>
  <r>
    <n v="2026"/>
    <n v="3"/>
    <n v="104"/>
    <x v="53"/>
    <s v="GMM. Gpo y Col"/>
    <n v="225"/>
    <s v="0e6523810856a138a75dec70a9cf3778a5c70b83ac915f22c33f05db97cb3e68"/>
    <s v="776dae374cac039d62ec9a353119108ad2c4887d941bedca3f0ebe3c3de89ab1"/>
    <x v="25"/>
    <n v="0"/>
    <n v="670.25502000000006"/>
    <n v="73.864540000000034"/>
    <n v="3479.2520100000002"/>
    <n v="-109.73794000000001"/>
    <n v="90.080939999999998"/>
    <n v="-111.47352999999998"/>
    <n v="564.05152999999996"/>
    <n v="35255452.915749952"/>
    <n v="34225193.414999902"/>
    <n v="145.54400000000001"/>
    <n v="139.161"/>
    <n v="0"/>
    <n v="0"/>
    <n v="1182.47819"/>
    <n v="-136.05114"/>
    <n v="4210.0847199999998"/>
    <n v="959.35281000000009"/>
    <n v="0"/>
    <n v="0"/>
    <n v="0"/>
    <n v="0"/>
    <n v="0"/>
    <n v="0"/>
    <s v="GMM. Gpo y Col"/>
    <s v="Accidentes y Enfermedades"/>
    <s v="Gastos Medicos"/>
    <x v="24"/>
    <x v="1"/>
    <n v="1255163.6912400001"/>
    <n v="1317898.61516"/>
    <n v="299929338.30901009"/>
    <n v="286204877.29896003"/>
    <n v="288421232.45699012"/>
    <n v="276418493.85822004"/>
    <n v="33549398.04095"/>
    <n v="30232392.911280002"/>
    <n v="18331408.022360004"/>
    <n v="14814107.762880005"/>
    <n v="24057.462760000002"/>
    <n v="13353.96328"/>
    <m/>
    <n v="2.2170094903401489E-3"/>
    <m/>
    <m/>
    <m/>
    <n v="5.0191467951977184"/>
    <m/>
    <n v="5.0857859040896521E-2"/>
    <m/>
    <m/>
    <n v="2.3418714115758208E-4"/>
    <n v="2.4247835614927624E-4"/>
    <m/>
    <m/>
    <m/>
    <n v="0"/>
    <m/>
    <n v="0"/>
    <m/>
    <n v="0"/>
    <m/>
    <n v="-221.82148632107968"/>
    <m/>
    <n v="13.43980086863057"/>
    <n v="-5.9863344848440196E-4"/>
    <n v="-969.14243423465609"/>
    <n v="338.84634267136818"/>
    <n v="28.086802728283345"/>
    <n v="-14.181554333488636"/>
    <s v="Resto"/>
    <n v="2025"/>
    <n v="1"/>
    <d v="2026-05-08T00:00:00"/>
    <n v="1.0458677359317625"/>
    <s v="34 GMM. Gpo y Col"/>
    <m/>
    <n v="-100"/>
    <n v="-221.82148632107973"/>
    <n v="-216.47886452157269"/>
    <n v="2.0951238430127196E-7"/>
    <m/>
    <m/>
    <m/>
    <m/>
    <m/>
    <n v="9.8485171223077769E-6"/>
    <n v="4.9151310802582872E-10"/>
    <x v="24"/>
    <x v="25"/>
  </r>
  <r>
    <n v="2026"/>
    <n v="3"/>
    <n v="105"/>
    <x v="35"/>
    <s v="Daños"/>
    <n v="226"/>
    <s v="8f1f64db81c40ea10e1e9080c9ae60a7acb8925968c431ee16784dea9841c66f"/>
    <s v="776dae374cac039d62ec9a353119108ad2c4887d941bedca3f0ebe3c3de89ab1"/>
    <x v="25"/>
    <n v="591571.26609000005"/>
    <n v="593688.09351000004"/>
    <n v="2941188.7064400003"/>
    <n v="2926586.2709500003"/>
    <n v="80742.093000000008"/>
    <n v="130617.90915000002"/>
    <n v="302996.73197999992"/>
    <n v="584905.05695"/>
    <n v="35255452.915749952"/>
    <n v="34225193.414999902"/>
    <n v="145.54400000000001"/>
    <n v="139.161"/>
    <n v="0"/>
    <n v="0"/>
    <n v="68114.73784999999"/>
    <n v="124113.70770999999"/>
    <n v="496184.29185000004"/>
    <n v="616429.01809000003"/>
    <n v="0"/>
    <n v="0"/>
    <n v="0"/>
    <n v="0"/>
    <n v="0"/>
    <n v="0"/>
    <s v="Daños"/>
    <s v="Totales"/>
    <s v="Daños Total"/>
    <x v="28"/>
    <x v="1"/>
    <n v="591571.26609000005"/>
    <n v="593688.09351000004"/>
    <n v="299929338.30901009"/>
    <n v="286204877.29896003"/>
    <n v="288421232.45699012"/>
    <n v="276418493.85822004"/>
    <n v="105175449.15441999"/>
    <n v="104220262.77622002"/>
    <n v="43859178.209959999"/>
    <n v="37967067.789159983"/>
    <n v="591571.26609000005"/>
    <n v="593688.09351000004"/>
    <n v="0.56246136417392167"/>
    <n v="0.56964747324112686"/>
    <n v="-2116.8274199999869"/>
    <n v="-0.35655547806001664"/>
    <n v="100"/>
    <n v="100"/>
    <n v="100"/>
    <n v="100"/>
    <n v="0.19723687900131937"/>
    <n v="0.20510669795373551"/>
    <n v="0.20743465279588974"/>
    <n v="0.21477871658417805"/>
    <m/>
    <m/>
    <m/>
    <n v="0"/>
    <m/>
    <n v="0"/>
    <m/>
    <n v="0"/>
    <m/>
    <n v="-38.184515794632134"/>
    <n v="13.648751659908399"/>
    <n v="22.001099664600211"/>
    <n v="0.18409394862228459"/>
    <n v="-45.119085468661815"/>
    <n v="-19.50666219649705"/>
    <n v="13.727709435548102"/>
    <n v="20.134306476123598"/>
    <s v="Resto"/>
    <n v="2025"/>
    <n v="1"/>
    <d v="2026-05-08T00:00:00"/>
    <n v="1.0458677359317625"/>
    <s v="38 Daños Total"/>
    <n v="-0.35655547806001664"/>
    <n v="-4.7265336728570739"/>
    <n v="-38.184515794632134"/>
    <n v="-40.895505156494274"/>
    <n v="8.3425072242542635E-3"/>
    <n v="3.1636278618838897E-5"/>
    <m/>
    <m/>
    <m/>
    <m/>
    <n v="8.2841182290103611E-3"/>
    <n v="3.2449824377000034E-5"/>
    <x v="28"/>
    <x v="25"/>
  </r>
  <r>
    <n v="2026"/>
    <n v="3"/>
    <n v="130"/>
    <x v="57"/>
    <s v="Automoviles"/>
    <n v="282"/>
    <s v="27e1615212f3c6ea846ed6c412df1361ce97f006ee20bb5aa2483a3b61d5cadd"/>
    <s v="776dae374cac039d62ec9a353119108ad2c4887d941bedca3f0ebe3c3de89ab1"/>
    <x v="25"/>
    <n v="59334.417990000002"/>
    <n v="23778.726200000001"/>
    <n v="151214.62484999999"/>
    <n v="61018.085860000007"/>
    <n v="19703.762839999996"/>
    <n v="8674.7068600000002"/>
    <n v="67262.962249999997"/>
    <n v="20638.618210000001"/>
    <n v="35255452.915749952"/>
    <n v="34225193.414999902"/>
    <n v="145.54400000000001"/>
    <n v="139.161"/>
    <n v="0"/>
    <n v="0"/>
    <n v="8779.4968100000006"/>
    <n v="2863.5724"/>
    <n v="18259.603729999999"/>
    <n v="5193.4054299999998"/>
    <n v="0"/>
    <n v="0"/>
    <n v="0"/>
    <n v="0"/>
    <n v="0"/>
    <n v="0"/>
    <s v="Automoviles"/>
    <s v="Totales"/>
    <s v="Automoviles Total"/>
    <x v="29"/>
    <x v="1"/>
    <n v="59334.417990000002"/>
    <n v="23778.726200000001"/>
    <n v="299929338.30901009"/>
    <n v="286204877.29896003"/>
    <n v="288421232.45699012"/>
    <n v="276418493.85822004"/>
    <n v="60758952.16269999"/>
    <n v="56224792.599020004"/>
    <n v="32544347.684180006"/>
    <n v="28276347.340569999"/>
    <n v="59334.417990000002"/>
    <n v="23778.726200000001"/>
    <n v="9.7655433278563825E-2"/>
    <n v="4.2292243511831938E-2"/>
    <n v="35555.691789999997"/>
    <n v="149.52731904537427"/>
    <n v="100"/>
    <n v="100"/>
    <n v="100"/>
    <n v="100"/>
    <n v="1.9782798950087756E-2"/>
    <n v="2.0572139396446153E-2"/>
    <n v="8.3082882529501891E-3"/>
    <n v="8.6024367863738287E-3"/>
    <m/>
    <m/>
    <m/>
    <n v="0"/>
    <m/>
    <n v="0"/>
    <m/>
    <n v="0"/>
    <m/>
    <n v="127.14038823439844"/>
    <n v="33.207981990015966"/>
    <n v="36.480956915177401"/>
    <n v="6.0544347151189351E-2"/>
    <n v="206.59245109360603"/>
    <n v="251.59210995780086"/>
    <n v="48.081529806561697"/>
    <n v="55.138626063322768"/>
    <s v="Resto"/>
    <n v="2025"/>
    <n v="1"/>
    <d v="2026-05-08T00:00:00"/>
    <n v="1.0458677359317625"/>
    <s v="39 Automoviles Total"/>
    <n v="149.52731904537427"/>
    <n v="138.58401064745595"/>
    <n v="127.14038823439846"/>
    <n v="117.17888450975047"/>
    <n v="4.2891130972379785E-4"/>
    <n v="9.5365836488240316E-7"/>
    <m/>
    <m/>
    <m/>
    <m/>
    <n v="1.7272036105331045E-4"/>
    <n v="1.7886338612640906E-7"/>
    <x v="29"/>
    <x v="25"/>
  </r>
  <r>
    <n v="2026"/>
    <n v="3"/>
    <n v="16"/>
    <x v="50"/>
    <s v="Automoviles Residentes"/>
    <n v="14"/>
    <s v="8527a891e224136950ff32ca212b45bc93f69fbb801c3b1ebedac52775f99e61"/>
    <s v="776dae374cac039d62ec9a353119108ad2c4887d941bedca3f0ebe3c3de89ab1"/>
    <x v="25"/>
    <n v="32137.302629999998"/>
    <n v="77578.34954000001"/>
    <n v="153604.47141"/>
    <n v="219321.87427000003"/>
    <n v="31692.345180000004"/>
    <n v="28898.447530000001"/>
    <n v="167086.74018000005"/>
    <n v="174591.13513999997"/>
    <n v="35255452.915749952"/>
    <n v="34225193.414999902"/>
    <n v="145.54400000000001"/>
    <n v="139.161"/>
    <n v="0"/>
    <n v="0"/>
    <n v="31347.31019"/>
    <n v="23930.404730000002"/>
    <n v="40192.01195"/>
    <n v="49696.019670000001"/>
    <n v="0"/>
    <n v="0"/>
    <n v="0"/>
    <n v="0"/>
    <n v="0"/>
    <n v="0"/>
    <s v="Automoviles Residentes"/>
    <s v="Automóviles"/>
    <s v="Automóviles"/>
    <x v="30"/>
    <x v="1"/>
    <n v="1278618.8197300001"/>
    <n v="1168356.06944"/>
    <n v="299929338.30901009"/>
    <n v="286204877.29896003"/>
    <n v="288421232.45699012"/>
    <n v="276418493.85822004"/>
    <n v="37930526.874799997"/>
    <n v="33933542.557379998"/>
    <n v="20392182.848360002"/>
    <n v="17354647.463510003"/>
    <n v="56380.612340000007"/>
    <n v="127168.98613999999"/>
    <n v="8.4726749871094312E-2"/>
    <n v="0.22861848098770921"/>
    <n v="-45441.046910000012"/>
    <n v="-58.574392442533529"/>
    <n v="57.000627159204761"/>
    <n v="61.004142515215321"/>
    <n v="2.5134388868753148"/>
    <n v="6.6399577636622169"/>
    <n v="1.0714958000170593E-2"/>
    <n v="1.1142488490264797E-2"/>
    <n v="2.7105879631451658E-2"/>
    <n v="2.8065542380022998E-2"/>
    <m/>
    <m/>
    <m/>
    <n v="0"/>
    <m/>
    <n v="0"/>
    <m/>
    <n v="0"/>
    <m/>
    <n v="9.6679852684114174"/>
    <n v="98.615448673079896"/>
    <n v="37.250660398620276"/>
    <n v="0.15541418697385206"/>
    <n v="30.993648221510874"/>
    <n v="-19.124283560555021"/>
    <n v="77.993881542921855"/>
    <n v="48.15356418664264"/>
    <s v="Resto"/>
    <n v="2025"/>
    <n v="1"/>
    <d v="2026-05-08T00:00:00"/>
    <n v="1.0458677359317625"/>
    <s v="41 Automoviles Residentes"/>
    <n v="-58.574392442533529"/>
    <n v="-60.391160244980277"/>
    <n v="9.6679852684114156"/>
    <n v="4.8583692762147521"/>
    <n v="4.3568996766845969E-4"/>
    <n v="7.1786221437189806E-7"/>
    <m/>
    <m/>
    <m/>
    <m/>
    <n v="6.2082172485250031E-4"/>
    <n v="5.2266409849127564E-6"/>
    <x v="30"/>
    <x v="25"/>
  </r>
  <r>
    <n v="2026"/>
    <n v="3"/>
    <n v="130"/>
    <x v="57"/>
    <s v="Camiones"/>
    <n v="282"/>
    <s v="27e1615212f3c6ea846ed6c412df1361ce97f006ee20bb5aa2483a3b61d5cadd"/>
    <s v="776dae374cac039d62ec9a353119108ad2c4887d941bedca3f0ebe3c3de89ab1"/>
    <x v="25"/>
    <n v="0"/>
    <n v="0"/>
    <n v="0"/>
    <n v="0"/>
    <n v="0.85599999999999998"/>
    <n v="0"/>
    <n v="0.85599999999999998"/>
    <n v="0"/>
    <n v="35455860.883000001"/>
    <n v="34225193.414999902"/>
    <n v="145.54400000000001"/>
    <n v="139.161"/>
    <n v="0"/>
    <n v="0"/>
    <n v="0.85599999999999998"/>
    <n v="0"/>
    <n v="0"/>
    <n v="0"/>
    <n v="0"/>
    <n v="0"/>
    <n v="0"/>
    <n v="0"/>
    <n v="0"/>
    <n v="0"/>
    <s v="Camiones"/>
    <s v="Automóviles"/>
    <s v="Automóviles"/>
    <x v="31"/>
    <x v="1"/>
    <n v="59334.417990000002"/>
    <n v="23778.726200000001"/>
    <n v="299929338.30901009"/>
    <n v="286204877.29896003"/>
    <n v="288421232.45699012"/>
    <n v="276418493.85822004"/>
    <n v="20449043.115749996"/>
    <n v="19016630.142860003"/>
    <n v="11014921.149049997"/>
    <n v="9861427.71428"/>
    <n v="59334.417990000002"/>
    <n v="23778.726200000001"/>
    <m/>
    <m/>
    <m/>
    <m/>
    <m/>
    <m/>
    <m/>
    <m/>
    <m/>
    <m/>
    <m/>
    <m/>
    <m/>
    <m/>
    <m/>
    <n v="0"/>
    <m/>
    <n v="0"/>
    <m/>
    <n v="0"/>
    <m/>
    <m/>
    <m/>
    <m/>
    <n v="7.7712766929232839E-6"/>
    <m/>
    <m/>
    <m/>
    <m/>
    <s v="Resto"/>
    <n v="2025"/>
    <n v="1"/>
    <d v="2026-05-08T00:00:00"/>
    <n v="1.0458677359317625"/>
    <s v="42 Camiones"/>
    <m/>
    <m/>
    <m/>
    <m/>
    <n v="0"/>
    <m/>
    <m/>
    <m/>
    <m/>
    <m/>
    <m/>
    <m/>
    <x v="31"/>
    <x v="25"/>
  </r>
  <r>
    <n v="2026"/>
    <n v="3"/>
    <n v="3"/>
    <x v="19"/>
    <s v="Camiones"/>
    <n v="3"/>
    <s v="4e07408562bedb8b60ce05c1decfe3ad16b72230967de01f640b7e4729b49fce"/>
    <s v="776dae374cac039d62ec9a353119108ad2c4887d941bedca3f0ebe3c3de89ab1"/>
    <x v="25"/>
    <n v="0"/>
    <n v="0"/>
    <n v="0"/>
    <n v="0"/>
    <n v="0"/>
    <n v="46.816579999999988"/>
    <n v="0"/>
    <n v="385.72213999999991"/>
    <n v="35455860.883000001"/>
    <n v="34225193.414999902"/>
    <n v="145.54400000000001"/>
    <n v="139.161"/>
    <n v="0"/>
    <n v="0"/>
    <n v="0"/>
    <n v="46.816580000000002"/>
    <n v="0"/>
    <n v="0"/>
    <n v="0"/>
    <n v="0"/>
    <n v="0"/>
    <n v="0"/>
    <n v="0"/>
    <n v="0"/>
    <s v="Camiones"/>
    <s v="Automóviles"/>
    <s v="Automóviles"/>
    <x v="31"/>
    <x v="1"/>
    <n v="7955018.5177499996"/>
    <n v="7215896.8496199995"/>
    <n v="299929338.30901009"/>
    <n v="286204877.29896003"/>
    <n v="288421232.45699012"/>
    <n v="276418493.85822004"/>
    <n v="20449043.115749996"/>
    <n v="19016630.142860003"/>
    <n v="11014921.149049997"/>
    <n v="9861427.71428"/>
    <n v="135821.28558000003"/>
    <n v="126774.5695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2 Camiones"/>
    <m/>
    <m/>
    <n v="-100"/>
    <n v="-100"/>
    <n v="0"/>
    <m/>
    <m/>
    <m/>
    <m/>
    <m/>
    <n v="0"/>
    <m/>
    <x v="31"/>
    <x v="25"/>
  </r>
  <r>
    <n v="2026"/>
    <n v="3"/>
    <n v="126"/>
    <x v="45"/>
    <s v="Daños Sin Autos"/>
    <n v="239"/>
    <s v="79bf08685d3138f9b109c3546780f056bc954fd69377b84a2cf23622e464897b"/>
    <s v="776dae374cac039d62ec9a353119108ad2c4887d941bedca3f0ebe3c3de89ab1"/>
    <x v="25"/>
    <n v="277789.63211999997"/>
    <n v="240990.39917000002"/>
    <n v="1074555.5614999998"/>
    <n v="933169.90067"/>
    <n v="146487.16089"/>
    <n v="65533.639060000001"/>
    <n v="538372.83085000003"/>
    <n v="276783.02521999995"/>
    <n v="35255452.915749952"/>
    <n v="34225193.414999902"/>
    <n v="145.54400000000001"/>
    <n v="139.161"/>
    <n v="18371.10268"/>
    <n v="2943.1679700000004"/>
    <n v="28587.3171"/>
    <n v="4715.0810799999999"/>
    <n v="7813.1297599999998"/>
    <n v="10955.30781"/>
    <n v="0"/>
    <n v="0"/>
    <n v="0"/>
    <n v="0"/>
    <n v="0"/>
    <n v="0"/>
    <s v="Daños Sin Autos"/>
    <s v="Totales"/>
    <s v="Daños Sin Autos Total"/>
    <x v="34"/>
    <x v="1"/>
    <n v="277789.63212000002"/>
    <n v="240990.39916999999"/>
    <n v="299929338.30901009"/>
    <n v="286204877.29896003"/>
    <n v="288421232.45699012"/>
    <n v="276418493.85822004"/>
    <n v="44416496.991719998"/>
    <n v="47995470.177200004"/>
    <n v="11314830.52578"/>
    <n v="9690720.4485899974"/>
    <n v="277789.63212000002"/>
    <n v="240990.39916999999"/>
    <n v="0.6254199473942863"/>
    <n v="0.50211071644940619"/>
    <n v="36799.232949999947"/>
    <n v="15.26999958369335"/>
    <n v="99.999999999999972"/>
    <n v="100.00000000000003"/>
    <n v="99.999999999999972"/>
    <n v="100.00000000000003"/>
    <n v="9.261835927294311E-2"/>
    <n v="9.63138634952697E-2"/>
    <n v="8.4202058834332696E-2"/>
    <n v="8.7183167741883533E-2"/>
    <m/>
    <m/>
    <m/>
    <n v="0"/>
    <m/>
    <n v="0"/>
    <m/>
    <n v="0"/>
    <m/>
    <n v="123.52972151581901"/>
    <n v="52.733127500856568"/>
    <n v="27.193464671499672"/>
    <n v="1.2946474147910558"/>
    <n v="506.29534497845793"/>
    <n v="-28.681786988511824"/>
    <n v="365.88816489846698"/>
    <n v="43.039238712180008"/>
    <s v="Resto"/>
    <n v="2025"/>
    <n v="1"/>
    <d v="2026-05-08T00:00:00"/>
    <n v="1.0458677359317625"/>
    <s v="46 Daños Sin Autos Total"/>
    <n v="15.26999958369335"/>
    <n v="10.21470079196909"/>
    <n v="123.52972151581902"/>
    <n v="113.72656774489425"/>
    <n v="3.0479130818936522E-3"/>
    <n v="3.9115011059867182E-5"/>
    <m/>
    <m/>
    <m/>
    <m/>
    <n v="2.6414699821559469E-3"/>
    <n v="2.5211517157333599E-5"/>
    <x v="34"/>
    <x v="25"/>
  </r>
  <r>
    <n v="2026"/>
    <n v="3"/>
    <n v="81"/>
    <x v="55"/>
    <s v="Responsabilidad Civil y Riesgos Profesionales"/>
    <n v="53"/>
    <s v="2858dcd1057d3eae7f7d5f782167e24b61153c01551450a628cee722509f6529"/>
    <s v="776dae374cac039d62ec9a353119108ad2c4887d941bedca3f0ebe3c3de89ab1"/>
    <x v="25"/>
    <n v="24792.271270000001"/>
    <n v="23650.422609999998"/>
    <n v="112727.48758"/>
    <n v="99790.321790000002"/>
    <n v="-16028.321580000002"/>
    <n v="284353.85485999996"/>
    <n v="1710.1368800000391"/>
    <n v="274953.67784999992"/>
    <n v="35255452.915749952"/>
    <n v="34225193.414999902"/>
    <n v="145.54400000000001"/>
    <n v="139.161"/>
    <n v="0"/>
    <n v="0"/>
    <n v="-16051.94427"/>
    <n v="17403.299780000001"/>
    <n v="6366.1790499999997"/>
    <n v="20942.649289999998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78919.76442000002"/>
    <n v="477689.46314999997"/>
    <n v="299929338.30901009"/>
    <n v="286204877.29896003"/>
    <n v="288421232.45699012"/>
    <n v="276418493.85822004"/>
    <n v="6482889.0618800009"/>
    <n v="6624791.841479999"/>
    <n v="3138672.4045500001"/>
    <n v="1702809.9258199998"/>
    <n v="24792.271270000001"/>
    <n v="23650.422609999998"/>
    <n v="0.38242627682433894"/>
    <n v="0.3569987280493393"/>
    <n v="1141.8486600000033"/>
    <n v="4.8280264536042505"/>
    <n v="100"/>
    <n v="100"/>
    <n v="5.1767066452195598"/>
    <n v="4.9510036193897573"/>
    <n v="8.266037397267589E-3"/>
    <n v="8.5958551174615989E-3"/>
    <n v="8.2634589714889999E-3"/>
    <n v="8.5560203588008546E-3"/>
    <m/>
    <m/>
    <m/>
    <n v="0"/>
    <m/>
    <n v="0"/>
    <m/>
    <n v="0"/>
    <m/>
    <n v="-105.63675199265066"/>
    <n v="-64.650476777394502"/>
    <n v="1202.3203963373066"/>
    <n v="-0.51067201396247741"/>
    <n v="-192.23506158554491"/>
    <n v="-69.601844724393032"/>
    <n v="-252.14409057502084"/>
    <n v="83.099800502842697"/>
    <s v="Resto"/>
    <n v="2025"/>
    <n v="1"/>
    <d v="2026-05-08T00:00:00"/>
    <n v="1.0458677359317625"/>
    <s v="46 Responsabilidad Civil y Riesgos Profesionales"/>
    <n v="4.8280264536042505"/>
    <n v="0.23067243795706358"/>
    <n v="-105.63675199265066"/>
    <n v="-105.38954573221334"/>
    <n v="3.1974482883367054E-4"/>
    <n v="1.462498572057259E-5"/>
    <m/>
    <m/>
    <m/>
    <m/>
    <n v="2.8247068334363563E-4"/>
    <n v="1.2744809182884612E-5"/>
    <x v="35"/>
    <x v="25"/>
  </r>
  <r>
    <n v="2026"/>
    <n v="3"/>
    <n v="107"/>
    <x v="71"/>
    <s v="RC General"/>
    <n v="70"/>
    <s v="ff5a1ae012afa5d4c889c50ad427aaf545d31a4fac04ffc1c4d03d403ba4250a"/>
    <s v="776dae374cac039d62ec9a353119108ad2c4887d941bedca3f0ebe3c3de89ab1"/>
    <x v="25"/>
    <n v="22370.179"/>
    <n v="26026.926230000001"/>
    <n v="49753.862410000002"/>
    <n v="60765.057530000005"/>
    <n v="-919.25226000000009"/>
    <n v="1663.81963"/>
    <n v="12685.911719999998"/>
    <n v="-2834.2298099999998"/>
    <n v="35255452.915749952"/>
    <n v="34225193.414999902"/>
    <n v="145.54400000000001"/>
    <n v="139.161"/>
    <n v="0"/>
    <n v="0"/>
    <n v="-1562.1282800000001"/>
    <n v="218.50711999999999"/>
    <n v="15490.78636"/>
    <n v="15883.557699999999"/>
    <n v="0"/>
    <n v="0"/>
    <n v="0"/>
    <n v="0"/>
    <n v="0"/>
    <n v="0"/>
    <s v="RC General"/>
    <s v="Daños Sin Autos"/>
    <s v="Responsabilidad Civil y Riesgos Profesionales"/>
    <x v="36"/>
    <x v="1"/>
    <n v="103310.76122"/>
    <n v="346104.38500999997"/>
    <n v="299929338.30901009"/>
    <n v="286204877.29896003"/>
    <n v="288421232.45699012"/>
    <n v="276418493.85822004"/>
    <n v="4191040.9426000006"/>
    <n v="5155326.3222199995"/>
    <n v="2776304.65221"/>
    <n v="1116237.2139900001"/>
    <n v="22370.179"/>
    <n v="26026.926230000001"/>
    <n v="0.53376188174678596"/>
    <n v="0.50485506839443328"/>
    <n v="-3656.7472300000009"/>
    <n v="-14.049862045503636"/>
    <n v="100"/>
    <n v="100"/>
    <n v="21.653290263114762"/>
    <n v="7.5199643105498382"/>
    <n v="7.4584830967594556E-3"/>
    <n v="7.7560791240762345E-3"/>
    <n v="9.0938094681081005E-3"/>
    <n v="9.4157687739047143E-3"/>
    <m/>
    <m/>
    <m/>
    <n v="0"/>
    <m/>
    <n v="0"/>
    <m/>
    <n v="0"/>
    <m/>
    <n v="-155.24951403536451"/>
    <n v="-4.10927538845353"/>
    <n v="6.3926858488659883"/>
    <n v="-3.3110640767332757E-2"/>
    <n v="-814.90955534995851"/>
    <n v="-2.4728171573299318"/>
    <n v="-10.084241327049069"/>
    <n v="1.3756812178168372"/>
    <s v="Resto"/>
    <n v="2025"/>
    <n v="1"/>
    <d v="2026-05-08T00:00:00"/>
    <n v="1.0458677359317625"/>
    <s v="47 RC General"/>
    <n v="-14.049862045503636"/>
    <n v="-17.819304486027121"/>
    <n v="-155.24951403536454"/>
    <n v="-152.82648286892874"/>
    <n v="1.4112387813850226E-4"/>
    <n v="2.8490174640586992E-5"/>
    <m/>
    <m/>
    <m/>
    <m/>
    <n v="1.7200412841673465E-4"/>
    <n v="2.5487864008354796E-5"/>
    <x v="36"/>
    <x v="25"/>
  </r>
  <r>
    <n v="2026"/>
    <n v="3"/>
    <n v="107"/>
    <x v="71"/>
    <s v="Maritimo y Transportes"/>
    <n v="70"/>
    <s v="ff5a1ae012afa5d4c889c50ad427aaf545d31a4fac04ffc1c4d03d403ba4250a"/>
    <s v="776dae374cac039d62ec9a353119108ad2c4887d941bedca3f0ebe3c3de89ab1"/>
    <x v="25"/>
    <n v="17790.918389999999"/>
    <n v="30648.435679999999"/>
    <n v="64046.252380000005"/>
    <n v="266371.87806999998"/>
    <n v="-6486.7004799999968"/>
    <n v="55757.599890000005"/>
    <n v="3237.0035000000003"/>
    <n v="149000.21304999999"/>
    <n v="35255452.915749952"/>
    <n v="34225193.414999902"/>
    <n v="145.54400000000001"/>
    <n v="139.161"/>
    <n v="0"/>
    <n v="0"/>
    <n v="1874.2509700000001"/>
    <n v="12296.83855"/>
    <n v="4287.23578"/>
    <n v="7040.39174"/>
    <n v="0"/>
    <n v="0"/>
    <n v="0"/>
    <n v="0"/>
    <n v="0"/>
    <n v="0"/>
    <s v="Maritimo y Transportes"/>
    <s v="Daños Sin Autos"/>
    <s v="Maritimo y Transportes"/>
    <x v="40"/>
    <x v="1"/>
    <n v="103310.76122"/>
    <n v="346104.38500999997"/>
    <n v="299929338.30901009"/>
    <n v="286204877.29896003"/>
    <n v="288421232.45699012"/>
    <n v="276418493.85822004"/>
    <n v="5553467.0168199996"/>
    <n v="5878639.8858999992"/>
    <n v="1842826.2323599998"/>
    <n v="-3640818.3417299963"/>
    <n v="17790.918389999999"/>
    <n v="30648.435679999999"/>
    <n v="0.32035696504752725"/>
    <n v="0.52135249436711883"/>
    <n v="-12857.51729"/>
    <n v="-41.951626582985199"/>
    <n v="100"/>
    <n v="100"/>
    <n v="17.220779500515231"/>
    <n v="8.855257837636028"/>
    <n v="5.9317032772800765E-3"/>
    <n v="6.1683802674454662E-3"/>
    <n v="1.0708565126227976E-2"/>
    <n v="1.1087693609863936E-2"/>
    <m/>
    <m/>
    <m/>
    <n v="0"/>
    <m/>
    <n v="0"/>
    <m/>
    <n v="0"/>
    <m/>
    <n v="-111.63375126045081"/>
    <n v="-36.460739900004661"/>
    <n v="181.92641370725912"/>
    <n v="-0.35199740301573951"/>
    <n v="-84.758269677371672"/>
    <n v="-39.105152975479172"/>
    <n v="43.71700242714433"/>
    <n v="174.66128312343031"/>
    <s v="Resto"/>
    <n v="2025"/>
    <n v="1"/>
    <d v="2026-05-08T00:00:00"/>
    <n v="1.0458677359317625"/>
    <s v="51 Maritimo y Transportes"/>
    <n v="-41.951626582985199"/>
    <n v="-44.497404955991335"/>
    <n v="-111.63375126045081"/>
    <n v="-111.12353967979165"/>
    <n v="1.816633941224681E-4"/>
    <n v="1.0262858505446259E-5"/>
    <m/>
    <m/>
    <m/>
    <m/>
    <n v="7.5400344514672682E-4"/>
    <n v="2.718084233828167E-5"/>
    <x v="40"/>
    <x v="25"/>
  </r>
  <r>
    <n v="2026"/>
    <n v="3"/>
    <n v="16"/>
    <x v="50"/>
    <s v="MyT Carga"/>
    <n v="14"/>
    <s v="8527a891e224136950ff32ca212b45bc93f69fbb801c3b1ebedac52775f99e61"/>
    <s v="776dae374cac039d62ec9a353119108ad2c4887d941bedca3f0ebe3c3de89ab1"/>
    <x v="25"/>
    <n v="1481.18019"/>
    <n v="4267.6089499999998"/>
    <n v="10585.674129999999"/>
    <n v="24814.073069999999"/>
    <n v="-1329.8054900000002"/>
    <n v="-5253.7820700000011"/>
    <n v="7283.2078600000023"/>
    <n v="1215.4204"/>
    <n v="35255452.915749952"/>
    <n v="34225193.414999902"/>
    <n v="145.54400000000001"/>
    <n v="139.161"/>
    <n v="0"/>
    <n v="0"/>
    <n v="89.494509999999991"/>
    <n v="-4315.9284699999998"/>
    <n v="505.62684000000002"/>
    <n v="2126.7067499999998"/>
    <n v="0"/>
    <n v="0"/>
    <n v="0"/>
    <n v="0"/>
    <n v="0"/>
    <n v="0"/>
    <s v="MyT Carga"/>
    <s v="Daños Sin Autos"/>
    <s v="Maritimo y Transportes"/>
    <x v="41"/>
    <x v="1"/>
    <n v="1278618.8197300001"/>
    <n v="1168356.06944"/>
    <n v="299929338.30901009"/>
    <n v="286204877.29896003"/>
    <n v="288421232.45699012"/>
    <n v="276418493.85822004"/>
    <n v="4253228.7956100004"/>
    <n v="4504728.8811800005"/>
    <n v="1360448.89381"/>
    <n v="1468645.7502600003"/>
    <n v="18382.979739999999"/>
    <n v="36493.111380000002"/>
    <n v="3.4824841577504845E-2"/>
    <n v="9.4736199726233289E-2"/>
    <n v="-2786.4287599999998"/>
    <n v="-65.29250436594009"/>
    <n v="8.057345495393557"/>
    <n v="11.694286369725265"/>
    <n v="0.11584220153374357"/>
    <n v="0.36526612576639328"/>
    <n v="4.9384304928315318E-4"/>
    <n v="5.135475559070971E-4"/>
    <n v="1.4911028037940103E-3"/>
    <n v="1.5438941477587721E-3"/>
    <m/>
    <m/>
    <m/>
    <n v="0"/>
    <m/>
    <n v="0"/>
    <m/>
    <n v="0"/>
    <m/>
    <n v="-74.688605802790747"/>
    <n v="-89.780129317014428"/>
    <n v="-123.10832907968292"/>
    <n v="-9.7747552006589425E-2"/>
    <n v="-102.07358649760012"/>
    <n v="-76.224891372541137"/>
    <n v="17.699715070505352"/>
    <n v="-202.93951998788739"/>
    <s v="Resto"/>
    <n v="2025"/>
    <n v="1"/>
    <d v="2026-05-08T00:00:00"/>
    <n v="1.0458677359317625"/>
    <s v="52 MyT Carga"/>
    <n v="-65.29250436594009"/>
    <n v="-66.81464162087471"/>
    <n v="-74.688605802790747"/>
    <n v="-75.798666191132327"/>
    <n v="3.0025636474722401E-5"/>
    <n v="1.2127695908983101E-7"/>
    <m/>
    <m/>
    <m/>
    <m/>
    <n v="7.0239759236092618E-5"/>
    <n v="8.9749475385687643E-7"/>
    <x v="41"/>
    <x v="25"/>
  </r>
  <r>
    <n v="2026"/>
    <n v="3"/>
    <n v="18"/>
    <x v="24"/>
    <s v="Incendio"/>
    <n v="5"/>
    <s v="ef2d127de37b942baad06145e54b0c619a1f22327b2ebbcfbec78f5564afe39d"/>
    <s v="776dae374cac039d62ec9a353119108ad2c4887d941bedca3f0ebe3c3de89ab1"/>
    <x v="25"/>
    <n v="43390.475039999998"/>
    <n v="36559.806880000004"/>
    <n v="391810.37183000002"/>
    <n v="356572.65432000003"/>
    <n v="13106.245580000001"/>
    <n v="-6113.7865000000002"/>
    <n v="33686.655479999994"/>
    <n v="53094.051949999994"/>
    <n v="35255452.915749952"/>
    <n v="34225193.414999902"/>
    <n v="145.54400000000001"/>
    <n v="139.161"/>
    <n v="0"/>
    <n v="0"/>
    <n v="7560.5762000000004"/>
    <n v="5665.3182200000001"/>
    <n v="57553.507909999993"/>
    <n v="38045.736689999998"/>
    <n v="0"/>
    <n v="0"/>
    <n v="0"/>
    <n v="0"/>
    <n v="0"/>
    <n v="0"/>
    <s v="Incendio"/>
    <s v="Daños Sin Autos"/>
    <s v="Incendio"/>
    <x v="43"/>
    <x v="1"/>
    <n v="4826645.6226300001"/>
    <n v="5268679.151039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4136881500199095"/>
    <n v="0.31073564708428725"/>
    <n v="6830.6681599999938"/>
    <n v="18.68354551877216"/>
    <m/>
    <m/>
    <n v="0.89897784988732776"/>
    <n v="0.69390839396214432"/>
    <n v="1.446689919853583E-2"/>
    <n v="1.504413342608903E-2"/>
    <n v="1.2773998551328269E-2"/>
    <n v="1.3226252111319361E-2"/>
    <m/>
    <m/>
    <m/>
    <n v="0"/>
    <m/>
    <n v="0"/>
    <m/>
    <n v="0"/>
    <m/>
    <n v="-314.37198665671428"/>
    <n v="30.205351676647606"/>
    <n v="-16.72269911071259"/>
    <n v="0.51583419734006042"/>
    <n v="33.453689738190917"/>
    <n v="51.274526181345962"/>
    <n v="13.136603613845649"/>
    <n v="14.890809622538026"/>
    <s v="Resto"/>
    <n v="2025"/>
    <n v="1"/>
    <d v="2026-05-08T00:00:00"/>
    <n v="1.0458677359317625"/>
    <s v="54 Incendio"/>
    <n v="18.68354551877216"/>
    <n v="13.478541732657137"/>
    <n v="-314.37198665671428"/>
    <n v="-304.9704559111679"/>
    <n v="1.1113468681463554E-3"/>
    <n v="1.7113788546689514E-5"/>
    <m/>
    <m/>
    <m/>
    <m/>
    <n v="1.0093295574232497E-3"/>
    <n v="9.6556642368890704E-6"/>
    <x v="43"/>
    <x v="25"/>
  </r>
  <r>
    <n v="2026"/>
    <n v="3"/>
    <n v="16"/>
    <x v="50"/>
    <s v="Riesgos Catastroficos"/>
    <n v="14"/>
    <s v="8527a891e224136950ff32ca212b45bc93f69fbb801c3b1ebedac52775f99e61"/>
    <s v="776dae374cac039d62ec9a353119108ad2c4887d941bedca3f0ebe3c3de89ab1"/>
    <x v="25"/>
    <n v="54630.495759999998"/>
    <n v="31306.197190000003"/>
    <n v="492300.10439000005"/>
    <n v="371970.98209"/>
    <n v="-1454.6907499999995"/>
    <n v="798.5471"/>
    <n v="513404.10879000003"/>
    <n v="187409.88973999998"/>
    <n v="35255452.915749952"/>
    <n v="34225193.414999902"/>
    <n v="145.54400000000001"/>
    <n v="139.161"/>
    <n v="0"/>
    <n v="0"/>
    <n v="981.37053000000003"/>
    <n v="1100.40941"/>
    <n v="6564.4064200000003"/>
    <n v="5342.9210000000003"/>
    <n v="0"/>
    <n v="0"/>
    <n v="0"/>
    <n v="0"/>
    <n v="0"/>
    <n v="0"/>
    <s v="Riesgos Catastroficos"/>
    <s v="Daños Sin Autos"/>
    <s v="Riesgos Catastroficos"/>
    <x v="44"/>
    <x v="1"/>
    <n v="1278618.8197300001"/>
    <n v="1168356.06944"/>
    <n v="299929338.30901009"/>
    <n v="286204877.29896003"/>
    <n v="288421232.45699012"/>
    <n v="276418493.85822004"/>
    <n v="11411827.944420002"/>
    <n v="12882845.518050004"/>
    <n v="1673092.91444"/>
    <n v="528711.06807000004"/>
    <n v="54630.495759999998"/>
    <n v="31306.197190000003"/>
    <n v="0.47871818630697516"/>
    <n v="0.24300685082451123"/>
    <n v="23324.298569999995"/>
    <n v="74.503774535255189"/>
    <n v="100"/>
    <n v="100"/>
    <n v="4.2726178370764218"/>
    <n v="2.6795082431510155"/>
    <n v="1.8214455467412627E-2"/>
    <n v="1.8941218472238029E-2"/>
    <n v="1.0938387034298719E-2"/>
    <n v="1.1325652185217935E-2"/>
    <m/>
    <m/>
    <m/>
    <n v="0"/>
    <m/>
    <n v="0"/>
    <m/>
    <n v="0"/>
    <m/>
    <n v="-282.16718212363423"/>
    <n v="-2.662781528453769"/>
    <n v="2.550763656005707"/>
    <n v="-8.694620229665477E-2"/>
    <n v="-10.817690117717182"/>
    <n v="22.861753336798362"/>
    <n v="14.94987463009641"/>
    <n v="20.595651891540225"/>
    <s v="Resto"/>
    <n v="2025"/>
    <n v="1"/>
    <d v="2026-05-08T00:00:00"/>
    <n v="1.0458677359317625"/>
    <s v="55 Riesgos Catastroficos"/>
    <n v="74.503774535255189"/>
    <n v="66.850710218907309"/>
    <n v="-282.16718212363423"/>
    <n v="-274.17803022802076"/>
    <n v="1.3963800311017161E-3"/>
    <n v="2.291711019010398E-5"/>
    <m/>
    <m/>
    <m/>
    <m/>
    <n v="1.0529167118638826E-3"/>
    <n v="5.9052329547646257E-6"/>
    <x v="44"/>
    <x v="25"/>
  </r>
  <r>
    <n v="2026"/>
    <n v="3"/>
    <n v="16"/>
    <x v="50"/>
    <s v="Terremoto y Erupcion Volcanica"/>
    <n v="14"/>
    <s v="8527a891e224136950ff32ca212b45bc93f69fbb801c3b1ebedac52775f99e61"/>
    <s v="776dae374cac039d62ec9a353119108ad2c4887d941bedca3f0ebe3c3de89ab1"/>
    <x v="25"/>
    <n v="26098.50143"/>
    <n v="12091.281419999999"/>
    <n v="166401.33773000003"/>
    <n v="126907.37705999998"/>
    <n v="98.212250000000012"/>
    <n v="10.306139999999999"/>
    <n v="114.64992000000001"/>
    <n v="249.17158000000001"/>
    <n v="35255452.915749952"/>
    <n v="34225193.414999902"/>
    <n v="145.54400000000001"/>
    <n v="139.161"/>
    <n v="0"/>
    <n v="0"/>
    <n v="51.11139"/>
    <n v="3.74193"/>
    <n v="-310.58583000000004"/>
    <n v="996.71130000000005"/>
    <n v="0"/>
    <n v="0"/>
    <n v="0"/>
    <n v="0"/>
    <n v="0"/>
    <n v="0"/>
    <s v="Terremoto y Erupcion Volcanica"/>
    <s v="Daños Sin Autos"/>
    <s v="Riesgos Catastroficos"/>
    <x v="45"/>
    <x v="1"/>
    <n v="1278618.8197300001"/>
    <n v="1168356.06944"/>
    <n v="299929338.30901009"/>
    <n v="286204877.29896003"/>
    <n v="288421232.45699012"/>
    <n v="276418493.85822004"/>
    <n v="4600656.5407699998"/>
    <n v="5084886.6188700013"/>
    <n v="666557.00630999985"/>
    <n v="163361.38342999999"/>
    <n v="54630.495759999998"/>
    <n v="31306.197190000003"/>
    <n v="0.56727776130908403"/>
    <n v="0.23778861410850902"/>
    <n v="14007.220010000001"/>
    <n v="115.8456206869098"/>
    <n v="47.772770623672628"/>
    <n v="38.622645052086561"/>
    <n v="2.0411479189326416"/>
    <n v="1.0348969578936174"/>
    <n v="8.7015500307980314E-3"/>
    <n v="9.0487448540709833E-3"/>
    <n v="4.2246943986806521E-3"/>
    <n v="4.3742664433306083E-3"/>
    <m/>
    <m/>
    <m/>
    <n v="0"/>
    <m/>
    <n v="0"/>
    <m/>
    <n v="0"/>
    <m/>
    <n v="852.9489217107473"/>
    <n v="0.37631375220305135"/>
    <n v="8.52361271068654E-2"/>
    <n v="1.4734261146498822E-2"/>
    <n v="1265.9098379713143"/>
    <n v="-131.16106238586843"/>
    <n v="-16.456446193955465"/>
    <n v="0.37542766897495788"/>
    <s v="Resto"/>
    <n v="2025"/>
    <n v="1"/>
    <d v="2026-05-08T00:00:00"/>
    <n v="1.0458677359317625"/>
    <s v="56 Terremoto y Erupcion Volcanica"/>
    <n v="115.8456206869098"/>
    <n v="106.37946202118296"/>
    <n v="852.9489217107473"/>
    <n v="811.15624755530507"/>
    <n v="4.7198751956938328E-4"/>
    <n v="3.2180405847584618E-5"/>
    <m/>
    <m/>
    <m/>
    <m/>
    <n v="3.5922936088857177E-4"/>
    <n v="5.6543424999645422E-6"/>
    <x v="45"/>
    <x v="25"/>
  </r>
  <r>
    <n v="2026"/>
    <n v="3"/>
    <n v="8"/>
    <x v="40"/>
    <s v="Huracan y Otros Riesgos Hidrometeorologicos"/>
    <n v="8"/>
    <s v="2c624232cdd221771294dfbb310aca000a0df6ac8b66b696d90ef06fdefb64a3"/>
    <s v="776dae374cac039d62ec9a353119108ad2c4887d941bedca3f0ebe3c3de89ab1"/>
    <x v="25"/>
    <n v="24918.257699999998"/>
    <n v="40614.830329999997"/>
    <n v="78796.966660000006"/>
    <n v="103756.52875"/>
    <n v="3826.744639999999"/>
    <n v="-347.80366000000009"/>
    <n v="12352.609620000003"/>
    <n v="1778.2613900000001"/>
    <n v="35255452.915749952"/>
    <n v="34225193.414999902"/>
    <n v="145.54400000000001"/>
    <n v="139.161"/>
    <n v="0"/>
    <n v="0"/>
    <n v="3028.4063099999998"/>
    <n v="-575.60253"/>
    <n v="9174.2788599999985"/>
    <n v="8707.0854999999992"/>
    <n v="0"/>
    <n v="0"/>
    <n v="0"/>
    <n v="0"/>
    <n v="0"/>
    <n v="0"/>
    <s v="Huracan y Otros Riesgos Hidrometeorologicos"/>
    <s v="Daños Sin Autos"/>
    <s v="Riesgos Catastroficos"/>
    <x v="46"/>
    <x v="1"/>
    <n v="1281917.5166500001"/>
    <n v="1201622.1432"/>
    <n v="299929338.30901009"/>
    <n v="286204877.29896003"/>
    <n v="288421232.45699012"/>
    <n v="276418493.85822004"/>
    <n v="6811171.4036499998"/>
    <n v="7797958.8991800006"/>
    <n v="1006535.90813"/>
    <n v="364394.42252000014"/>
    <n v="41735.806130000004"/>
    <n v="57751.6224"/>
    <n v="0.36584393819023103"/>
    <n v="0.52083924595025599"/>
    <n v="-15696.572629999999"/>
    <n v="-38.647391857761335"/>
    <n v="59.704747579054363"/>
    <n v="70.326734803557656"/>
    <n v="1.9438269136939634"/>
    <n v="3.3800001572740657"/>
    <n v="8.3080427678359717E-3"/>
    <n v="8.6395365166868753E-3"/>
    <n v="1.419082396963316E-2"/>
    <n v="1.4693239140081586E-2"/>
    <m/>
    <m/>
    <m/>
    <n v="0"/>
    <m/>
    <n v="0"/>
    <m/>
    <n v="0"/>
    <m/>
    <n v="-1200.260026015827"/>
    <n v="15.357191847325662"/>
    <n v="-0.85634645565193013"/>
    <n v="0.38018957983422014"/>
    <n v="-626.12804012518848"/>
    <n v="5.3656686844294699"/>
    <n v="33.009747754713445"/>
    <n v="-6.6107370830342722"/>
    <s v="Resto"/>
    <n v="2025"/>
    <n v="1"/>
    <d v="2026-05-08T00:00:00"/>
    <n v="1.0458677359317625"/>
    <s v="57 Huracan y Otros Riesgos Hidrometeorologicos"/>
    <n v="-38.647391857761335"/>
    <n v="-41.338081255963324"/>
    <n v="-1200.260026015827"/>
    <n v="-1152.0068534627912"/>
    <n v="2.2350291981300402E-4"/>
    <n v="1.3384178711053759E-5"/>
    <m/>
    <m/>
    <m/>
    <m/>
    <n v="2.9369759563510145E-4"/>
    <n v="2.7127352012203128E-5"/>
    <x v="46"/>
    <x v="25"/>
  </r>
  <r>
    <n v="2026"/>
    <n v="3"/>
    <n v="9"/>
    <x v="16"/>
    <s v="Diversos"/>
    <n v="9"/>
    <s v="19581e27de7ced00ff1ce50b2047e7a567c76b1cbaebabe5ef03f7c3017bb5b7"/>
    <s v="776dae374cac039d62ec9a353119108ad2c4887d941bedca3f0ebe3c3de89ab1"/>
    <x v="25"/>
    <n v="49984.434249999998"/>
    <n v="33342.10916"/>
    <n v="375921.98431000003"/>
    <n v="333955.80828"/>
    <n v="31308.997260000004"/>
    <n v="22707.302340000002"/>
    <n v="69508.208369999949"/>
    <n v="52778.318570000032"/>
    <n v="35255452.915749952"/>
    <n v="34225193.414999902"/>
    <n v="145.54400000000001"/>
    <n v="139.161"/>
    <n v="0"/>
    <n v="0"/>
    <n v="32825.14473"/>
    <n v="30902.89919"/>
    <n v="53778.573270000001"/>
    <n v="41296.078390000002"/>
    <n v="0"/>
    <n v="0"/>
    <n v="0"/>
    <n v="0"/>
    <n v="0"/>
    <n v="0"/>
    <s v="Diversos"/>
    <s v="Daños Sin Autos"/>
    <s v="Diversos"/>
    <x v="52"/>
    <x v="1"/>
    <n v="1238800.9948"/>
    <n v="975839.53787999996"/>
    <n v="299929338.30901009"/>
    <n v="286204877.29896003"/>
    <n v="288421232.45699012"/>
    <n v="276418493.85822004"/>
    <n v="9670459.9122499991"/>
    <n v="9643676.3713200018"/>
    <n v="1771524.9683199998"/>
    <n v="2144854.7040200005"/>
    <n v="49984.434249999998"/>
    <n v="33342.10916"/>
    <n v="0.51687752913056906"/>
    <n v="0.34574064782138902"/>
    <n v="16642.325089999998"/>
    <n v="49.913834215279728"/>
    <n v="100"/>
    <n v="100"/>
    <n v="4.0349042711311203"/>
    <n v="3.4167614516250637"/>
    <n v="1.6665403435292554E-2"/>
    <n v="1.7330358734062259E-2"/>
    <n v="1.1649734789520009E-2"/>
    <n v="1.2062184658708749E-2"/>
    <m/>
    <m/>
    <m/>
    <n v="0"/>
    <m/>
    <n v="0"/>
    <m/>
    <n v="0"/>
    <m/>
    <n v="37.880743345050291"/>
    <n v="62.637494511603883"/>
    <n v="68.103976959086893"/>
    <n v="1.7673472189156578"/>
    <n v="6.2202757358831517"/>
    <n v="30.226828712681542"/>
    <n v="61.037589385643443"/>
    <n v="74.832527433121228"/>
    <s v="Resto"/>
    <n v="2025"/>
    <n v="1"/>
    <d v="2026-05-08T00:00:00"/>
    <n v="1.0458677359317625"/>
    <s v="63 Diversos"/>
    <n v="49.913834215279728"/>
    <n v="43.339190095315104"/>
    <n v="37.880743345050298"/>
    <n v="31.833824304956181"/>
    <n v="1.0662803998245087E-3"/>
    <n v="2.6716238012012229E-5"/>
    <m/>
    <m/>
    <m/>
    <m/>
    <n v="9.4530936146235438E-4"/>
    <n v="1.1953659555595375E-5"/>
    <x v="52"/>
    <x v="25"/>
  </r>
  <r>
    <n v="2026"/>
    <n v="3"/>
    <n v="3"/>
    <x v="19"/>
    <s v="Miscelaneos"/>
    <n v="3"/>
    <s v="4e07408562bedb8b60ce05c1decfe3ad16b72230967de01f640b7e4729b49fce"/>
    <s v="776dae374cac039d62ec9a353119108ad2c4887d941bedca3f0ebe3c3de89ab1"/>
    <x v="25"/>
    <n v="19191.776699999999"/>
    <n v="17459.16403"/>
    <n v="79466.766930000013"/>
    <n v="92178.421160000013"/>
    <n v="2596.8852399999992"/>
    <n v="-5280.4858099999983"/>
    <n v="17583.803329999999"/>
    <n v="21973.450490000003"/>
    <n v="35255452.915749952"/>
    <n v="34225193.414999902"/>
    <n v="145.54400000000001"/>
    <n v="139.161"/>
    <n v="0"/>
    <n v="0"/>
    <n v="1390.2311399999999"/>
    <n v="-4068.6625800000002"/>
    <n v="11738.052720000002"/>
    <n v="10234.79926"/>
    <n v="0"/>
    <n v="0"/>
    <n v="0"/>
    <n v="0"/>
    <n v="0"/>
    <n v="0"/>
    <s v="Miscelaneos"/>
    <s v="Daños Sin Autos"/>
    <s v="Diversos"/>
    <x v="53"/>
    <x v="1"/>
    <n v="7955018.5177499996"/>
    <n v="7215896.8496199995"/>
    <n v="299929338.30901009"/>
    <n v="286204877.29896003"/>
    <n v="288421232.45699012"/>
    <n v="276418493.85822004"/>
    <n v="4681296.8725100001"/>
    <n v="4825169.1077200007"/>
    <n v="696171.22916999983"/>
    <n v="802925.30443000002"/>
    <n v="1434017.7532200001"/>
    <n v="1286833.6792899999"/>
    <n v="0.40996709293742839"/>
    <n v="0.36183527748418831"/>
    <n v="1732.6126699999986"/>
    <n v="9.9238008590952997"/>
    <n v="1.3383221133006216"/>
    <n v="1.3567537367869447"/>
    <n v="0.24125370239148364"/>
    <n v="0.24195417969312336"/>
    <n v="6.3987660587665378E-3"/>
    <n v="6.6540790137085033E-3"/>
    <n v="6.1002328802953077E-3"/>
    <n v="6.3162069173834344E-3"/>
    <m/>
    <m/>
    <m/>
    <n v="0"/>
    <m/>
    <n v="0"/>
    <m/>
    <n v="0"/>
    <m/>
    <n v="-149.17890765054437"/>
    <n v="13.531239345860039"/>
    <n v="-30.244780339577339"/>
    <n v="0.37302392445836896"/>
    <n v="-134.16924143166474"/>
    <n v="14.687669213748711"/>
    <n v="11.843797034845824"/>
    <n v="-39.753223064191296"/>
    <s v="Resto"/>
    <n v="2025"/>
    <n v="1"/>
    <d v="2026-05-08T00:00:00"/>
    <n v="1.0458677359317625"/>
    <s v="64 Miscelaneos"/>
    <n v="9.9238008590952997"/>
    <n v="5.102965779094724"/>
    <n v="-149.17890765054437"/>
    <n v="-147.02210992935062"/>
    <n v="2.254027685303092E-4"/>
    <n v="1.6807301729156603E-5"/>
    <m/>
    <m/>
    <m/>
    <m/>
    <n v="2.6092411716435498E-4"/>
    <n v="1.3092476803205955E-5"/>
    <x v="53"/>
    <x v="25"/>
  </r>
  <r>
    <n v="2026"/>
    <n v="3"/>
    <n v="79"/>
    <x v="1"/>
    <s v="Tecnicos"/>
    <n v="51"/>
    <s v="031b4af5197ec30a926f48cf40e11a7dbc470048a21e4003b7a3c07c5dab1baa"/>
    <s v="776dae374cac039d62ec9a353119108ad2c4887d941bedca3f0ebe3c3de89ab1"/>
    <x v="25"/>
    <n v="20296.74208"/>
    <n v="20658.988799999999"/>
    <n v="85226.166239999991"/>
    <n v="80913.420370000007"/>
    <n v="8398.8083400000014"/>
    <n v="9635.7971200000011"/>
    <n v="42277.634270000002"/>
    <n v="41174.655569999995"/>
    <n v="35255452.915749952"/>
    <n v="34225193.414999902"/>
    <n v="145.54400000000001"/>
    <n v="139.161"/>
    <n v="0"/>
    <n v="0"/>
    <n v="8398.8083399999996"/>
    <n v="9635.7971199999993"/>
    <n v="22108.28527"/>
    <n v="17586.83569"/>
    <n v="0"/>
    <n v="0"/>
    <n v="0"/>
    <n v="0"/>
    <n v="0"/>
    <n v="0"/>
    <s v="Tecnicos"/>
    <s v="Daños Sin Autos"/>
    <s v="Diversos"/>
    <x v="54"/>
    <x v="1"/>
    <n v="29465273.395770002"/>
    <n v="25064503.866439998"/>
    <n v="299929338.30901009"/>
    <n v="286204877.29896003"/>
    <n v="288421232.45699012"/>
    <n v="276418493.85822004"/>
    <n v="4989163.0397400009"/>
    <n v="4818507.2636000002"/>
    <n v="1075353.7391499998"/>
    <n v="1341929.3995900003"/>
    <n v="887294.38855999999"/>
    <n v="859352.24887000001"/>
    <n v="0.40681657260608828"/>
    <n v="0.42874250612969433"/>
    <n v="-362.24671999999919"/>
    <n v="-1.7534581363440216"/>
    <n v="2.2874868072748451"/>
    <n v="2.4040187044562242"/>
    <n v="6.8883603445246758E-2"/>
    <n v="8.2423290363473969E-2"/>
    <n v="6.7671746266744831E-3"/>
    <n v="7.0371872095188713E-3"/>
    <n v="7.2182518323824054E-3"/>
    <n v="7.4738084676043278E-3"/>
    <m/>
    <m/>
    <m/>
    <n v="0"/>
    <m/>
    <n v="0"/>
    <m/>
    <n v="0"/>
    <m/>
    <n v="-12.83743072415372"/>
    <n v="41.380081132705612"/>
    <n v="46.642152785328975"/>
    <n v="0.78102749209192657"/>
    <n v="-12.83743072415372"/>
    <n v="25.709284260675314"/>
    <n v="37.989415449586332"/>
    <n v="54.789828539075856"/>
    <s v="Resto"/>
    <n v="2025"/>
    <n v="1"/>
    <d v="2026-05-08T00:00:00"/>
    <n v="1.0458677359317625"/>
    <s v="65 Tecnicos"/>
    <n v="-1.7534581363440216"/>
    <n v="-6.0621735537828423"/>
    <n v="-12.837430724153723"/>
    <n v="-16.660045738772858"/>
    <n v="2.4173896288799687E-4"/>
    <n v="1.6549972374696468E-5"/>
    <m/>
    <m/>
    <m/>
    <m/>
    <n v="2.2903693197505169E-4"/>
    <n v="1.8382013656237099E-5"/>
    <x v="54"/>
    <x v="25"/>
  </r>
  <r>
    <n v="2026"/>
    <n v="3"/>
    <n v="69"/>
    <x v="49"/>
    <s v="Total General"/>
    <n v="202"/>
    <s v="c17edaae86e4016a583e098582f6dbf3eccade8ef83747df9ba617ded9d31309"/>
    <s v="776dae374cac039d62ec9a353119108ad2c4887d941bedca3f0ebe3c3de89ab1"/>
    <x v="26"/>
    <n v="2061561.0193"/>
    <n v="1712705.9797"/>
    <n v="6308653.8745299997"/>
    <n v="4965666.6079900004"/>
    <n v="870339.40655000007"/>
    <n v="477458.20740000001"/>
    <n v="3124255.0139000001"/>
    <n v="1679433.0777799999"/>
    <n v="35255452.915749952"/>
    <n v="34225193.414999902"/>
    <n v="145.54400000000001"/>
    <n v="139.161"/>
    <n v="3247.7966000000001"/>
    <n v="874.73361999999997"/>
    <n v="344754.60508000001"/>
    <n v="225095.12536999999"/>
    <n v="653365.07749000005"/>
    <n v="600619.44652"/>
    <n v="2061561.0193"/>
    <n v="1712705.9797"/>
    <n v="0"/>
    <n v="0"/>
    <n v="0"/>
    <n v="0"/>
    <s v="Total General"/>
    <s v="Totales"/>
    <s v="Total General"/>
    <x v="0"/>
    <x v="1"/>
    <n v="2061561.0193"/>
    <n v="1712705.9797"/>
    <n v="299929338.30901009"/>
    <n v="286204877.29896003"/>
    <n v="288421232.45699012"/>
    <n v="276418493.85822004"/>
    <n v="299929338.30901009"/>
    <n v="286204877.29896003"/>
    <n v="142306587.69164005"/>
    <n v="131621014.33455998"/>
    <n v="2061561.0193"/>
    <n v="1712705.9797"/>
    <n v="0.68734890388616221"/>
    <n v="0.59841956428679755"/>
    <n v="348855.03960000002"/>
    <n v="20.368647259648508"/>
    <n v="100"/>
    <n v="100"/>
    <n v="100"/>
    <n v="100"/>
    <n v="0.68734890388616221"/>
    <n v="0.71477436031254171"/>
    <n v="0.59841956428679755"/>
    <n v="0.61960614711202266"/>
    <n v="0.68734890388616221"/>
    <m/>
    <m/>
    <n v="348855.03960000002"/>
    <n v="20.368647259648508"/>
    <n v="0"/>
    <m/>
    <n v="0"/>
    <m/>
    <n v="82.28598714208637"/>
    <n v="42.217494335701133"/>
    <n v="27.87741813592735"/>
    <n v="0.61159460055068771"/>
    <n v="53.159516232663776"/>
    <n v="8.7818719949227741"/>
    <n v="52.765998207989092"/>
    <n v="37.477162398621168"/>
    <s v="Resto"/>
    <n v="2025"/>
    <n v="1"/>
    <d v="2026-05-08T00:00:00"/>
    <n v="1.0458677359317625"/>
    <s v="10 Total General"/>
    <n v="20.368647259648508"/>
    <n v="15.08974139298043"/>
    <n v="82.28598714208637"/>
    <n v="74.291624915351235"/>
    <n v="1.7894122335077658E-2"/>
    <n v="4.7244851567350866E-5"/>
    <n v="2835620.7692199997"/>
    <n v="2105089.3575200001"/>
    <n v="8.0430700351412018E-3"/>
    <n v="5.9587545029609968E-3"/>
    <n v="1.4056024821398751E-2"/>
    <n v="3.5810597492120061E-5"/>
    <x v="0"/>
    <x v="26"/>
  </r>
  <r>
    <n v="2026"/>
    <n v="3"/>
    <n v="12"/>
    <x v="42"/>
    <s v="Total General Sin Pensiones"/>
    <n v="12"/>
    <s v="6b51d431df5d7f141cbececcf79edf3dd861c3b4069f0b11661a3eefacbba918"/>
    <s v="776dae374cac039d62ec9a353119108ad2c4887d941bedca3f0ebe3c3de89ab1"/>
    <x v="26"/>
    <n v="1766415.15328"/>
    <n v="2698569.0604299996"/>
    <n v="7567054.3744400004"/>
    <n v="7380266.7998500001"/>
    <n v="969593.94130999991"/>
    <n v="323508.04133000004"/>
    <n v="3430918.1037700004"/>
    <n v="1765230.9466800001"/>
    <n v="35255452.915749952"/>
    <n v="34225193.414999902"/>
    <n v="145.54400000000001"/>
    <n v="139.161"/>
    <n v="9235.0784199999998"/>
    <n v="3194.10824"/>
    <n v="164896.04575999998"/>
    <n v="189901.82167999999"/>
    <n v="263021.92391000001"/>
    <n v="204799.35954"/>
    <n v="0"/>
    <n v="0"/>
    <n v="0"/>
    <n v="0"/>
    <n v="0"/>
    <n v="0"/>
    <s v="Total General Sin Pensiones"/>
    <s v="Totales"/>
    <s v="Total General Sin Pensiones"/>
    <x v="1"/>
    <x v="1"/>
    <n v="1766415.15328"/>
    <n v="2698569.0604299996"/>
    <n v="299929338.30901009"/>
    <n v="286204877.29896003"/>
    <n v="288421232.45699012"/>
    <n v="276418493.85822004"/>
    <n v="288421232.45699012"/>
    <n v="276418493.85822004"/>
    <n v="133101313.88157998"/>
    <n v="123282522.02188997"/>
    <n v="1766415.15328"/>
    <n v="2698569.0604299996"/>
    <n v="0.61244282823159035"/>
    <n v="0.97626212441999038"/>
    <n v="-932153.90714999964"/>
    <n v="-34.542525548761269"/>
    <n v="100"/>
    <n v="100"/>
    <n v="100"/>
    <n v="100"/>
    <n v="0.58894377030235845"/>
    <n v="0.61244282823159035"/>
    <n v="0.94288017936576418"/>
    <n v="0.97626212441999038"/>
    <m/>
    <m/>
    <m/>
    <n v="0"/>
    <m/>
    <n v="0"/>
    <m/>
    <n v="0"/>
    <m/>
    <n v="199.71246999729092"/>
    <n v="54.89049046650171"/>
    <n v="11.98813275056415"/>
    <n v="0.72846308802980408"/>
    <n v="-13.167738834089116"/>
    <n v="28.429075413504101"/>
    <n v="62.692890124407874"/>
    <n v="92.725788843548443"/>
    <s v="Resto"/>
    <n v="2025"/>
    <n v="1"/>
    <d v="2026-05-08T00:00:00"/>
    <n v="1.0458677359317625"/>
    <s v="11 Total General Sin Pensiones"/>
    <n v="-34.542525548761269"/>
    <n v="-37.413238593766614"/>
    <n v="199.71246999729092"/>
    <n v="186.56823391753014"/>
    <n v="2.1463500674698491E-2"/>
    <n v="3.7508621785230929E-5"/>
    <m/>
    <m/>
    <m/>
    <m/>
    <n v="2.089089371411252E-2"/>
    <n v="9.5308773557703288E-5"/>
    <x v="1"/>
    <x v="26"/>
  </r>
  <r>
    <n v="2026"/>
    <n v="3"/>
    <n v="37"/>
    <x v="27"/>
    <s v="Vida Total"/>
    <n v="25"/>
    <s v="b7a56873cd771f2c446d369b649430b65a756ba278ff97ec81bb6f55b2e73569"/>
    <s v="776dae374cac039d62ec9a353119108ad2c4887d941bedca3f0ebe3c3de89ab1"/>
    <x v="26"/>
    <n v="522161.12972000003"/>
    <n v="293132.80180999998"/>
    <n v="1388592.70236"/>
    <n v="761582.75639"/>
    <n v="206399.90612"/>
    <n v="2714.1526200000012"/>
    <n v="557405.66020000039"/>
    <n v="273358.95139000006"/>
    <n v="35255452.915749952"/>
    <n v="34225193.414999902"/>
    <n v="145.54400000000001"/>
    <n v="139.161"/>
    <n v="28651.989699999998"/>
    <n v="5310.3750699999991"/>
    <n v="167303.85169000001"/>
    <n v="-10098.29658"/>
    <n v="264864.01104000001"/>
    <n v="178696.68527000002"/>
    <n v="215074.49765"/>
    <n v="93348.054120000015"/>
    <n v="153146.92978000001"/>
    <n v="102708.30205"/>
    <n v="153939.70228999999"/>
    <n v="97076.445640000005"/>
    <s v="Vida Total"/>
    <s v="Totales"/>
    <s v="Vida Total"/>
    <x v="2"/>
    <x v="1"/>
    <n v="4160869.2469200003"/>
    <n v="3594603.0314199999"/>
    <n v="299929338.30901009"/>
    <n v="286204877.29896003"/>
    <n v="288421232.45699012"/>
    <n v="276418493.85822004"/>
    <n v="121198789.86534001"/>
    <n v="116547964.87996998"/>
    <n v="53724409.366050005"/>
    <n v="55147073.013400003"/>
    <n v="522161.12972000003"/>
    <n v="293132.80180999998"/>
    <n v="0.43083031629289043"/>
    <n v="0.25151258720981579"/>
    <n v="229028.32791000005"/>
    <n v="78.131251943086681"/>
    <n v="100"/>
    <n v="100"/>
    <n v="12.549328006558227"/>
    <n v="8.1548031659618818"/>
    <n v="0.17409471599674914"/>
    <n v="0.18104115472770044"/>
    <n v="0.10242061720835151"/>
    <n v="0.10604674011441254"/>
    <n v="0.17745597781047337"/>
    <n v="0.12636011461018426"/>
    <n v="0.12701422387223282"/>
    <n v="121726.44352999999"/>
    <n v="130.40062235632598"/>
    <n v="50438.627730000007"/>
    <n v="49.108618021399764"/>
    <n v="56863.256649999981"/>
    <n v="58.57575055938149"/>
    <n v="7504.5799561558897"/>
    <n v="39.528010488003659"/>
    <n v="0.9259122838662166"/>
    <n v="0.38418273659129332"/>
    <n v="-1756.7531995579398"/>
    <n v="48.219879199105641"/>
    <n v="63.165943547058049"/>
    <n v="-5.6510822037588868"/>
    <s v="Resto"/>
    <n v="2025"/>
    <n v="1"/>
    <d v="2026-05-08T00:00:00"/>
    <n v="1.0458677359317625"/>
    <s v="12 Vida Total"/>
    <n v="78.131251943086681"/>
    <n v="70.319100420847874"/>
    <n v="7504.5799561558879"/>
    <n v="7171.0723305571491"/>
    <n v="3.9386607957592364E-3"/>
    <n v="1.8561476143703201E-5"/>
    <m/>
    <m/>
    <m/>
    <m/>
    <n v="2.155768192359618E-3"/>
    <n v="6.3258581524975197E-6"/>
    <x v="2"/>
    <x v="26"/>
  </r>
  <r>
    <n v="2026"/>
    <n v="3"/>
    <n v="98"/>
    <x v="58"/>
    <s v="Vida Individual"/>
    <n v="205"/>
    <s v="f8809aff4d69bece79dabe35be0c708b890d7eafb841f121330667b77d2e2590"/>
    <s v="776dae374cac039d62ec9a353119108ad2c4887d941bedca3f0ebe3c3de89ab1"/>
    <x v="26"/>
    <n v="21981.52016"/>
    <n v="33034.748930000002"/>
    <n v="122652.93163000001"/>
    <n v="136394.13576999999"/>
    <n v="1995.13708"/>
    <n v="412.57794000000001"/>
    <n v="-23656.371300000003"/>
    <n v="11878.390810000001"/>
    <n v="35255452.915749952"/>
    <n v="34225193.414999902"/>
    <n v="145.54400000000001"/>
    <n v="139.161"/>
    <n v="0"/>
    <n v="0"/>
    <n v="1995.13708"/>
    <n v="412.57794000000001"/>
    <n v="23589.658879999999"/>
    <n v="31747.416989999998"/>
    <n v="0"/>
    <n v="0"/>
    <n v="0"/>
    <n v="0"/>
    <n v="21981.52016"/>
    <n v="33034.748930000002"/>
    <s v="Vida Individual"/>
    <s v="Vida"/>
    <s v="Vida"/>
    <x v="3"/>
    <x v="1"/>
    <n v="675143.29685000004"/>
    <n v="977558.00120000006"/>
    <n v="299929338.30901009"/>
    <n v="286204877.29896003"/>
    <n v="288421232.45699012"/>
    <n v="276418493.85822004"/>
    <n v="85473069.007720008"/>
    <n v="77996017.203430012"/>
    <n v="38897096.515840001"/>
    <n v="40640024.39702002"/>
    <n v="606246.46977999993"/>
    <n v="698798.24972000008"/>
    <n v="2.5717480857057572E-2"/>
    <n v="4.2354404897160879E-2"/>
    <n v="-11053.228770000002"/>
    <n v="-33.459399959181098"/>
    <n v="3.6258388717672609"/>
    <n v="4.7273657229732073"/>
    <n v="3.2558303196608267"/>
    <n v="3.3793134411920565"/>
    <n v="7.3288996281360656E-3"/>
    <n v="7.6213252307206344E-3"/>
    <n v="1.1542343108113078E-2"/>
    <n v="1.1950990857704373E-2"/>
    <m/>
    <m/>
    <n v="2.5717480857057572E-2"/>
    <n v="0"/>
    <m/>
    <n v="0"/>
    <m/>
    <n v="-11053.228770000002"/>
    <n v="-33.459399959181098"/>
    <n v="383.57822524393816"/>
    <n v="9.0764290434770363"/>
    <n v="1.2489210705800875"/>
    <n v="5.1292699422629748E-3"/>
    <n v="383.57822524393816"/>
    <n v="-25.695816804779991"/>
    <n v="8.4576766885405679"/>
    <n v="1.2995638042929805"/>
    <s v="Resto"/>
    <n v="2025"/>
    <n v="1"/>
    <d v="2026-05-08T00:00:00"/>
    <n v="1.0458677359317625"/>
    <s v="13 Vida Individual"/>
    <n v="-33.459399959181098"/>
    <n v="-36.377614726265612"/>
    <n v="383.57822524393811"/>
    <n v="362.37034438500848"/>
    <n v="3.4789776186709058E-4"/>
    <n v="6.613888216331227E-8"/>
    <m/>
    <m/>
    <m/>
    <m/>
    <n v="3.8608297923012954E-4"/>
    <n v="1.7938956141926452E-7"/>
    <x v="3"/>
    <x v="26"/>
  </r>
  <r>
    <n v="2026"/>
    <n v="3"/>
    <n v="94"/>
    <x v="41"/>
    <s v="Vida Gpo y Col"/>
    <n v="7"/>
    <s v="7902699be42c8a8e46fbbb4501726517e86b22c56a189f7625a6da49081b2451"/>
    <s v="776dae374cac039d62ec9a353119108ad2c4887d941bedca3f0ebe3c3de89ab1"/>
    <x v="26"/>
    <n v="233065.56771"/>
    <n v="417584.19351000001"/>
    <n v="910659.80021999986"/>
    <n v="1227653.93658"/>
    <n v="72089.606919999991"/>
    <n v="45018.613679999995"/>
    <n v="297817.92278000002"/>
    <n v="260018.40323"/>
    <n v="35255452.915749952"/>
    <n v="34225193.414999902"/>
    <n v="145.54400000000001"/>
    <n v="139.161"/>
    <n v="3773.2998399999997"/>
    <n v="6071.4314999999997"/>
    <n v="50420.060030000001"/>
    <n v="26531.015510000001"/>
    <n v="187727.14866000001"/>
    <n v="182851.66849000001"/>
    <n v="233065.56771"/>
    <n v="417584.19351000001"/>
    <n v="0"/>
    <n v="0"/>
    <n v="0"/>
    <n v="0"/>
    <s v="Vida Gpo y Col"/>
    <s v="Vida"/>
    <s v="Vida"/>
    <x v="4"/>
    <x v="1"/>
    <n v="1808477.90475"/>
    <n v="2139089.51168"/>
    <n v="299929338.30901009"/>
    <n v="286204877.29896003"/>
    <n v="288421232.45699012"/>
    <n v="276418493.85822004"/>
    <n v="35725720.857619993"/>
    <n v="38551947.676540002"/>
    <n v="14827312.85021"/>
    <n v="14507048.616379999"/>
    <n v="656486.15161000006"/>
    <n v="762574.33009000006"/>
    <n v="0.65237470963525457"/>
    <n v="1.0831727543667329"/>
    <n v="-184518.62580000001"/>
    <n v="-44.187167203104707"/>
    <n v="35.501977785581332"/>
    <n v="54.759802032769208"/>
    <n v="12.887388178636247"/>
    <n v="19.52158576019745"/>
    <n v="7.7706825555650741E-2"/>
    <n v="8.0807354481003804E-2"/>
    <n v="0.14590394036989299"/>
    <n v="0.15106955677292214"/>
    <n v="0.65237470963525457"/>
    <m/>
    <m/>
    <n v="-184518.62580000001"/>
    <n v="-44.187167203104707"/>
    <n v="0"/>
    <m/>
    <n v="0"/>
    <m/>
    <n v="60.132889547477511"/>
    <n v="30.931041263761454"/>
    <n v="10.780727426868451"/>
    <n v="0.4861946844196991"/>
    <n v="90.041953015314476"/>
    <n v="2.6663580432500389"/>
    <n v="26.858161107703044"/>
    <n v="14.509583494148403"/>
    <s v="Resto"/>
    <n v="2025"/>
    <n v="1"/>
    <d v="2026-05-08T00:00:00"/>
    <n v="1.0458677359317625"/>
    <s v="14 Vida Gpo y Col"/>
    <n v="-44.187167203104707"/>
    <n v="-46.634903363596258"/>
    <n v="60.132889547477511"/>
    <n v="53.11007696859037"/>
    <n v="2.5830324812340546E-3"/>
    <n v="4.2559276177168269E-5"/>
    <m/>
    <m/>
    <m/>
    <m/>
    <n v="3.4750488840492688E-3"/>
    <n v="1.1732632158024147E-4"/>
    <x v="4"/>
    <x v="26"/>
  </r>
  <r>
    <n v="2026"/>
    <n v="3"/>
    <n v="119"/>
    <x v="62"/>
    <s v="Accidentes y Enfermedades Total"/>
    <n v="217"/>
    <s v="16badfc6202cb3f8889e0f2779b19218af4cbb736e56acadce8148aba9a7a9f8"/>
    <s v="776dae374cac039d62ec9a353119108ad2c4887d941bedca3f0ebe3c3de89ab1"/>
    <x v="26"/>
    <n v="166129.01497999998"/>
    <n v="158595.98347000001"/>
    <n v="679659.57322000002"/>
    <n v="654073.91684999992"/>
    <n v="107244.95448"/>
    <n v="96427.964670000001"/>
    <n v="440968.41076999996"/>
    <n v="401532.36566999991"/>
    <n v="35255452.915749952"/>
    <n v="34225193.414999902"/>
    <n v="145.54400000000001"/>
    <n v="139.161"/>
    <n v="0"/>
    <n v="0"/>
    <n v="82304.962930000009"/>
    <n v="90091.029970000003"/>
    <n v="163277.71927999999"/>
    <n v="156637.59563"/>
    <n v="0"/>
    <n v="0"/>
    <n v="0"/>
    <n v="0"/>
    <n v="0"/>
    <n v="0"/>
    <s v="Accidentes y Enfermedades Total"/>
    <s v="Totales"/>
    <s v="Accidentes y Enfermedades Total"/>
    <x v="18"/>
    <x v="1"/>
    <n v="225020.68987999999"/>
    <n v="490022.74757999997"/>
    <n v="299929338.30901009"/>
    <n v="286204877.29896003"/>
    <n v="288421232.45699012"/>
    <n v="276418493.85822004"/>
    <n v="62046993.437230021"/>
    <n v="55650266.202029996"/>
    <n v="35517726.305569991"/>
    <n v="30168381.219329994"/>
    <n v="166129.01497999998"/>
    <n v="158595.98347000001"/>
    <n v="0.26774708293974758"/>
    <n v="0.2849869269164696"/>
    <n v="7533.0315099999716"/>
    <n v="4.7498248979457314"/>
    <n v="100"/>
    <n v="100"/>
    <n v="73.828328883265797"/>
    <n v="32.365024736756325"/>
    <n v="5.5389384685282504E-2"/>
    <n v="5.7599440084485948E-2"/>
    <n v="5.5413445419497845E-2"/>
    <n v="5.7375315687577221E-2"/>
    <m/>
    <m/>
    <m/>
    <n v="0"/>
    <m/>
    <n v="0"/>
    <m/>
    <n v="0"/>
    <m/>
    <n v="11.21768964741543"/>
    <n v="64.555222032052058"/>
    <n v="60.80101309012047"/>
    <n v="0.30194769101304081"/>
    <n v="-8.6424442506570553"/>
    <n v="4.239163416224101"/>
    <n v="50.40795724789475"/>
    <n v="57.515585327808317"/>
    <s v="Resto"/>
    <n v="2025"/>
    <n v="1"/>
    <d v="2026-05-08T00:00:00"/>
    <n v="1.0458677359317625"/>
    <s v="28 Accidentes y Enfermedades Total"/>
    <n v="4.7498248979457314"/>
    <n v="0.15590050172474434"/>
    <n v="11.217689647415432"/>
    <n v="6.3401095821468232"/>
    <n v="1.9278140457993386E-3"/>
    <n v="7.1688500422744081E-6"/>
    <m/>
    <m/>
    <m/>
    <m/>
    <n v="1.8514491479311203E-3"/>
    <n v="8.1217548513293168E-6"/>
    <x v="18"/>
    <x v="26"/>
  </r>
  <r>
    <n v="2026"/>
    <n v="3"/>
    <n v="16"/>
    <x v="50"/>
    <s v="Accidentes Personales"/>
    <n v="14"/>
    <s v="8527a891e224136950ff32ca212b45bc93f69fbb801c3b1ebedac52775f99e61"/>
    <s v="776dae374cac039d62ec9a353119108ad2c4887d941bedca3f0ebe3c3de89ab1"/>
    <x v="26"/>
    <n v="6394.2965999999997"/>
    <n v="4852.4192499999999"/>
    <n v="24620.636850000003"/>
    <n v="23723.699809999998"/>
    <n v="2684.1777000000002"/>
    <n v="3630.1917200000003"/>
    <n v="10266.709719999997"/>
    <n v="13467.973990000004"/>
    <n v="35255452.915749952"/>
    <n v="34225193.414999902"/>
    <n v="145.54400000000001"/>
    <n v="139.161"/>
    <n v="0"/>
    <n v="0"/>
    <n v="2684.1777000000002"/>
    <n v="3630.1917200000003"/>
    <n v="4888.5902599999999"/>
    <n v="5482.5665300000001"/>
    <n v="0"/>
    <n v="0"/>
    <n v="0"/>
    <n v="0"/>
    <n v="0"/>
    <n v="0"/>
    <s v="Accidentes Personales"/>
    <s v="Accidentes y Enfermedades"/>
    <s v="Accidentes Personales"/>
    <x v="19"/>
    <x v="1"/>
    <n v="1278618.8197300001"/>
    <n v="1168356.06944"/>
    <n v="299929338.30901009"/>
    <n v="286204877.29896003"/>
    <n v="288421232.45699012"/>
    <n v="276418493.85822004"/>
    <n v="1868441.4574600002"/>
    <n v="1845344.210459999"/>
    <n v="356127.37222000014"/>
    <n v="376409.51678000001"/>
    <n v="726891.77516999992"/>
    <n v="650126.94371000002"/>
    <n v="0.34222622145692194"/>
    <n v="0.26295469552482087"/>
    <n v="1541.8773499999998"/>
    <n v="31.775435521157824"/>
    <n v="0.87967656512615655"/>
    <n v="0.74638027187571887"/>
    <n v="0.50009404689900094"/>
    <n v="0.41532024157034536"/>
    <n v="2.1319343536216877E-3"/>
    <n v="2.2169992637256788E-3"/>
    <n v="1.6954355550451803E-3"/>
    <n v="1.7554611423680256E-3"/>
    <m/>
    <m/>
    <m/>
    <n v="0"/>
    <m/>
    <n v="0"/>
    <m/>
    <n v="0"/>
    <m/>
    <n v="-26.059615936758295"/>
    <n v="41.97768523906133"/>
    <n v="74.811996510812634"/>
    <n v="0.75371283124562272"/>
    <n v="-26.059615936758295"/>
    <n v="-10.833909023261779"/>
    <n v="54.906988666299071"/>
    <n v="66.213363761953289"/>
    <s v="Resto"/>
    <n v="2025"/>
    <n v="1"/>
    <d v="2026-05-08T00:00:00"/>
    <n v="1.0458677359317625"/>
    <s v="29 Accidentes Personales"/>
    <n v="31.775435521157824"/>
    <n v="25.996271797943187"/>
    <n v="-26.059615936758295"/>
    <n v="-29.302356767542609"/>
    <n v="6.9834975340796215E-5"/>
    <n v="1.1711878665268217E-5"/>
    <m/>
    <m/>
    <m/>
    <m/>
    <n v="6.7153302810989742E-5"/>
    <n v="6.9145171898551247E-6"/>
    <x v="19"/>
    <x v="26"/>
  </r>
  <r>
    <n v="2026"/>
    <n v="3"/>
    <n v="715"/>
    <x v="44"/>
    <s v="AP Individual"/>
    <n v="251"/>
    <s v="c75d3f1f5bcd6914d0331ce5ec17c0db8f2070a2d4285f8e3ff11c6ca19168ff"/>
    <s v="776dae374cac039d62ec9a353119108ad2c4887d941bedca3f0ebe3c3de89ab1"/>
    <x v="26"/>
    <n v="5.0179999999999998"/>
    <n v="7.7820200000000002"/>
    <n v="12.569649999999999"/>
    <n v="21.832240000000002"/>
    <n v="-0.26576"/>
    <n v="9.4560000000000005E-2"/>
    <n v="-1.0609299999999999"/>
    <n v="-0.57299000000000011"/>
    <n v="35255452.915749952"/>
    <n v="34225193.414999902"/>
    <n v="145.54400000000001"/>
    <n v="139.161"/>
    <n v="0"/>
    <n v="0"/>
    <n v="-0.26576"/>
    <n v="9.4560000000000005E-2"/>
    <n v="3.69773"/>
    <n v="5.7845200000000006"/>
    <n v="0"/>
    <n v="0"/>
    <n v="0"/>
    <n v="0"/>
    <n v="0"/>
    <n v="0"/>
    <s v="AP Individual"/>
    <s v="Accidentes y Enfermedades"/>
    <s v="Accidentes Personales"/>
    <x v="20"/>
    <x v="1"/>
    <n v="24579.049769999998"/>
    <n v="17150.0059"/>
    <n v="299929338.30901009"/>
    <n v="286204877.29896003"/>
    <n v="288421232.45699012"/>
    <n v="276418493.85822004"/>
    <n v="934068.18382999999"/>
    <n v="999040.19241000025"/>
    <n v="84015.655269999988"/>
    <n v="109316.45723999999"/>
    <n v="24579.049769999998"/>
    <n v="17150.0059"/>
    <n v="5.3721988253839015E-4"/>
    <n v="7.7894964177840659E-4"/>
    <n v="-2.7640200000000004"/>
    <n v="-35.518027453026335"/>
    <n v="2.041576076763036E-2"/>
    <n v="4.5376194302067269E-2"/>
    <n v="2.041576076763036E-2"/>
    <n v="4.5376194302067269E-2"/>
    <n v="1.6730607376695083E-6"/>
    <n v="1.7398164335034843E-6"/>
    <n v="2.7190382195587681E-6"/>
    <n v="2.8153036692224855E-6"/>
    <m/>
    <m/>
    <m/>
    <n v="0"/>
    <m/>
    <n v="0"/>
    <m/>
    <n v="0"/>
    <m/>
    <n v="-381.04906937394247"/>
    <n v="-5.2961339178955766"/>
    <n v="1.2151086735834655"/>
    <n v="-3.1632199873455805E-4"/>
    <n v="-381.04906937394247"/>
    <n v="-36.075421988341304"/>
    <n v="-7.1871120930949521"/>
    <n v="1.6347078063521259"/>
    <s v="Resto"/>
    <n v="2025"/>
    <n v="1"/>
    <d v="2026-05-08T00:00:00"/>
    <n v="1.0458677359317625"/>
    <s v="30 AP Individual"/>
    <n v="-35.518027453026335"/>
    <n v="-38.345958736812221"/>
    <n v="-381.04906937394242"/>
    <n v="-368.72333825610951"/>
    <n v="3.5653066293142581E-8"/>
    <n v="2.8860520219456174E-11"/>
    <m/>
    <m/>
    <m/>
    <m/>
    <n v="6.1799257093289061E-8"/>
    <n v="6.0676254442670797E-11"/>
    <x v="20"/>
    <x v="26"/>
  </r>
  <r>
    <n v="2026"/>
    <n v="3"/>
    <n v="8"/>
    <x v="40"/>
    <s v="AP Gpo y Col"/>
    <n v="8"/>
    <s v="2c624232cdd221771294dfbb310aca000a0df6ac8b66b696d90ef06fdefb64a3"/>
    <s v="776dae374cac039d62ec9a353119108ad2c4887d941bedca3f0ebe3c3de89ab1"/>
    <x v="26"/>
    <n v="2454.0134600000001"/>
    <n v="2517.97361"/>
    <n v="42936.402929999997"/>
    <n v="34986.273130000001"/>
    <n v="8403.1665500000036"/>
    <n v="7477.5477200000005"/>
    <n v="27970.72000999999"/>
    <n v="29298.207469999998"/>
    <n v="35255452.915749952"/>
    <n v="34225193.414999902"/>
    <n v="145.54400000000001"/>
    <n v="139.161"/>
    <n v="0"/>
    <n v="0"/>
    <n v="8403.1665499999999"/>
    <n v="7477.5477199999996"/>
    <n v="6700.9941900000003"/>
    <n v="6092.2619299999997"/>
    <n v="0"/>
    <n v="0"/>
    <n v="0"/>
    <n v="0"/>
    <n v="0"/>
    <n v="0"/>
    <s v="AP Gpo y Col"/>
    <s v="Accidentes y Enfermedades"/>
    <s v="Accidentes Personales"/>
    <x v="21"/>
    <x v="1"/>
    <n v="1281917.5166500001"/>
    <n v="1201622.1432"/>
    <n v="299929338.30901009"/>
    <n v="286204877.29896003"/>
    <n v="288421232.45699012"/>
    <n v="276418493.85822004"/>
    <n v="934373.2736299996"/>
    <n v="846304.01804999996"/>
    <n v="272111.73791999999"/>
    <n v="267093.05953999993"/>
    <n v="14568.791650000001"/>
    <n v="14173.04189"/>
    <n v="0.26263737729422248"/>
    <n v="0.29752589569428667"/>
    <n v="-63.960149999999885"/>
    <n v="-2.5401437785521508"/>
    <n v="16.844317078280131"/>
    <n v="17.765936413245161"/>
    <n v="0.19143302342985422"/>
    <n v="0.20954787028927979"/>
    <n v="8.1819720399332473E-4"/>
    <n v="8.508435523608502E-4"/>
    <n v="8.7978011897044258E-4"/>
    <n v="9.1092805508574735E-4"/>
    <m/>
    <m/>
    <m/>
    <n v="0"/>
    <m/>
    <n v="0"/>
    <m/>
    <n v="0"/>
    <m/>
    <n v="12.378641563520553"/>
    <n v="342.42544659881383"/>
    <n v="296.96688203177797"/>
    <n v="3.088130859121744"/>
    <n v="12.37864156352051"/>
    <n v="9.9918924529891484"/>
    <n v="125.40178832777049"/>
    <n v="122.73844765568049"/>
    <s v="Resto"/>
    <n v="2025"/>
    <n v="1"/>
    <d v="2026-05-08T00:00:00"/>
    <n v="1.0458677359317625"/>
    <s v="31 AP Gpo y Col"/>
    <n v="-2.5401437785521508"/>
    <n v="-6.8143581897370904"/>
    <n v="12.378641563520548"/>
    <n v="7.4501466128530414"/>
    <n v="1.2178655889800999E-4"/>
    <n v="6.8978391951987777E-6"/>
    <m/>
    <m/>
    <m/>
    <m/>
    <n v="9.9033616701579911E-5"/>
    <n v="8.8521658608687551E-6"/>
    <x v="21"/>
    <x v="26"/>
  </r>
  <r>
    <n v="2026"/>
    <n v="3"/>
    <n v="104"/>
    <x v="53"/>
    <s v="Gastos Medicos"/>
    <n v="225"/>
    <s v="0e6523810856a138a75dec70a9cf3778a5c70b83ac915f22c33f05db97cb3e68"/>
    <s v="776dae374cac039d62ec9a353119108ad2c4887d941bedca3f0ebe3c3de89ab1"/>
    <x v="26"/>
    <n v="12893.408140000001"/>
    <n v="5839.5355999999992"/>
    <n v="39349.81263"/>
    <n v="50707.137069999997"/>
    <n v="4503.34058"/>
    <n v="824.92221000000018"/>
    <n v="19592.950530000002"/>
    <n v="8081.1345199999996"/>
    <n v="35255452.915749952"/>
    <n v="34225193.414999902"/>
    <n v="145.54400000000001"/>
    <n v="139.161"/>
    <n v="0"/>
    <n v="0"/>
    <n v="5795.5567099999998"/>
    <n v="598.79012999999998"/>
    <n v="12781.298640000001"/>
    <n v="9908.17418"/>
    <n v="0"/>
    <n v="0"/>
    <n v="0"/>
    <n v="0"/>
    <n v="0"/>
    <n v="0"/>
    <s v="Gastos Medicos"/>
    <s v="Accidentes y Enfermedades"/>
    <s v="Gastos Medicos"/>
    <x v="22"/>
    <x v="1"/>
    <n v="1255163.6912400001"/>
    <n v="1317898.61516"/>
    <n v="299929338.30901009"/>
    <n v="286204877.29896003"/>
    <n v="288421232.45699012"/>
    <n v="276418493.85822004"/>
    <n v="58270019.802700005"/>
    <n v="52140391.075669996"/>
    <n v="34338123.082540013"/>
    <n v="28893520.681470007"/>
    <n v="24057.462760000002"/>
    <n v="13353.96328"/>
    <n v="2.2127001472895622E-2"/>
    <n v="1.1199639050511211E-2"/>
    <n v="7053.8725400000021"/>
    <n v="120.79509439072523"/>
    <n v="53.594214271995824"/>
    <n v="43.728857699839345"/>
    <n v="1.0272292155983542"/>
    <n v="0.44309444845201906"/>
    <n v="4.2988152518498302E-3"/>
    <n v="4.4703394511438023E-3"/>
    <n v="2.040334062476586E-3"/>
    <n v="2.1125705152692138E-3"/>
    <m/>
    <m/>
    <m/>
    <n v="0"/>
    <m/>
    <n v="0"/>
    <m/>
    <n v="0"/>
    <m/>
    <n v="445.91093868111511"/>
    <n v="34.927464725397265"/>
    <n v="14.126503655530421"/>
    <n v="1.3114696365829688E-2"/>
    <n v="867.87779551409778"/>
    <n v="28.997516674661462"/>
    <n v="45.344036417883117"/>
    <n v="6.0433952726495166"/>
    <s v="Resto"/>
    <n v="2025"/>
    <n v="1"/>
    <d v="2026-05-08T00:00:00"/>
    <n v="1.0458677359317625"/>
    <s v="32 Gastos Medicos"/>
    <n v="120.79509439072523"/>
    <n v="111.11187084666985"/>
    <n v="445.91093868111511"/>
    <n v="421.96938477575611"/>
    <n v="1.116134083542604E-4"/>
    <n v="4.8960419418152506E-8"/>
    <m/>
    <m/>
    <m/>
    <m/>
    <n v="1.4353375559510056E-4"/>
    <n v="1.2543191486173565E-8"/>
    <x v="22"/>
    <x v="26"/>
  </r>
  <r>
    <n v="2026"/>
    <n v="3"/>
    <n v="707"/>
    <x v="26"/>
    <s v="GMM. Individual"/>
    <n v="9"/>
    <s v="19581e27de7ced00ff1ce50b2047e7a567c76b1cbaebabe5ef03f7c3017bb5b7"/>
    <s v="776dae374cac039d62ec9a353119108ad2c4887d941bedca3f0ebe3c3de89ab1"/>
    <x v="26"/>
    <n v="831.27035000000001"/>
    <n v="743.32643000000007"/>
    <n v="2435.9402199999995"/>
    <n v="3030.7386799999999"/>
    <n v="344.59777000000008"/>
    <n v="294.65592000000004"/>
    <n v="1393.5199800000005"/>
    <n v="1168.2994400000002"/>
    <n v="35255452.915749952"/>
    <n v="34225193.414999902"/>
    <n v="145.54400000000001"/>
    <n v="139.161"/>
    <n v="0"/>
    <n v="0"/>
    <n v="145.59777"/>
    <n v="139.65592000000001"/>
    <n v="10.025219999999999"/>
    <n v="374.46479999999997"/>
    <n v="0"/>
    <n v="0"/>
    <n v="0"/>
    <n v="0"/>
    <n v="0"/>
    <n v="0"/>
    <s v="GMM. Individual"/>
    <s v="Accidentes y Enfermedades"/>
    <s v="Gastos Medicos"/>
    <x v="23"/>
    <x v="1"/>
    <n v="281210.36296"/>
    <n v="338850.30685000005"/>
    <n v="299929338.30901009"/>
    <n v="286204877.29896003"/>
    <n v="288421232.45699012"/>
    <n v="276418493.85822004"/>
    <n v="24720621.761749998"/>
    <n v="21907998.164389998"/>
    <n v="16007111.755169999"/>
    <n v="14079798.808590002"/>
    <n v="281210.36296"/>
    <n v="338850.30685000005"/>
    <n v="3.3626595561047634E-3"/>
    <n v="3.3929454641283842E-3"/>
    <n v="87.943919999999935"/>
    <n v="11.83113050345861"/>
    <n v="0.2956044511482821"/>
    <n v="0.21936719990312734"/>
    <n v="0.2956044511482821"/>
    <n v="0.21936719990312734"/>
    <n v="2.7715539756352942E-4"/>
    <n v="2.8821399274894246E-4"/>
    <n v="2.5971829586382138E-4"/>
    <n v="2.6891342168345125E-4"/>
    <m/>
    <m/>
    <m/>
    <n v="0"/>
    <m/>
    <n v="0"/>
    <m/>
    <n v="0"/>
    <m/>
    <n v="16.949209776609962"/>
    <n v="41.454355974563519"/>
    <n v="39.640178003626211"/>
    <n v="2.1527791850937841E-3"/>
    <n v="4.2546352492611739"/>
    <n v="-97.322787081723035"/>
    <n v="1452.3149616666767"/>
    <n v="37.294805813523737"/>
    <s v="Resto"/>
    <n v="2025"/>
    <n v="1"/>
    <d v="2026-05-08T00:00:00"/>
    <n v="1.0458677359317625"/>
    <s v="33 GMM. Individual"/>
    <n v="11.83113050345861"/>
    <n v="6.9266472818653027"/>
    <n v="16.949209776609965"/>
    <n v="11.820267284964132"/>
    <n v="6.9093998758750087E-6"/>
    <n v="1.1307479290262686E-9"/>
    <m/>
    <m/>
    <m/>
    <m/>
    <n v="8.5789364200785417E-6"/>
    <n v="1.1512078922549377E-9"/>
    <x v="23"/>
    <x v="26"/>
  </r>
  <r>
    <n v="2026"/>
    <n v="3"/>
    <n v="103"/>
    <x v="59"/>
    <s v="Daños"/>
    <n v="205"/>
    <s v="f8809aff4d69bece79dabe35be0c708b890d7eafb841f121330667b77d2e2590"/>
    <s v="776dae374cac039d62ec9a353119108ad2c4887d941bedca3f0ebe3c3de89ab1"/>
    <x v="26"/>
    <n v="483327.49163999996"/>
    <n v="1404442.7234499999"/>
    <n v="1823028.5414299995"/>
    <n v="2370242.2842800003"/>
    <n v="18582.636790000011"/>
    <n v="34829.99843"/>
    <n v="670612.93414999999"/>
    <n v="-305117.93273999996"/>
    <n v="35255452.915749952"/>
    <n v="34225193.414999902"/>
    <n v="145.54400000000001"/>
    <n v="139.161"/>
    <n v="3399.8096399999999"/>
    <n v="2471.9955599999998"/>
    <n v="27671.567219999997"/>
    <n v="6827.9325199999994"/>
    <n v="140653.29485000001"/>
    <n v="119641.91754000001"/>
    <n v="0"/>
    <n v="0"/>
    <n v="0"/>
    <n v="0"/>
    <n v="0"/>
    <n v="0"/>
    <s v="Daños"/>
    <s v="Totales"/>
    <s v="Daños Total"/>
    <x v="28"/>
    <x v="1"/>
    <n v="483327.49163999996"/>
    <n v="1404442.7234499999"/>
    <n v="299929338.30901009"/>
    <n v="286204877.29896003"/>
    <n v="288421232.45699012"/>
    <n v="276418493.85822004"/>
    <n v="105175449.15441999"/>
    <n v="104220262.77622002"/>
    <n v="43859178.209959999"/>
    <n v="37967067.789159983"/>
    <n v="483327.49163999996"/>
    <n v="1404442.7234499999"/>
    <n v="0.45954402431918512"/>
    <n v="1.3475716583689636"/>
    <n v="-921115.23181000003"/>
    <n v="-65.585816810477638"/>
    <n v="100"/>
    <n v="100"/>
    <n v="100"/>
    <n v="100"/>
    <n v="0.16114712030673009"/>
    <n v="0.16757694553991431"/>
    <n v="0.49071236545803726"/>
    <n v="0.5080856580350096"/>
    <m/>
    <m/>
    <m/>
    <n v="0"/>
    <m/>
    <n v="0"/>
    <m/>
    <n v="0"/>
    <m/>
    <n v="-46.647609452677166"/>
    <n v="3.8447299422067718"/>
    <n v="2.4799871043826154"/>
    <n v="4.2368866787796021E-2"/>
    <n v="305.27007463746872"/>
    <n v="17.561886119867019"/>
    <n v="19.673600429702269"/>
    <n v="5.7069734925614259"/>
    <s v="Resto"/>
    <n v="2025"/>
    <n v="1"/>
    <d v="2026-05-08T00:00:00"/>
    <n v="1.0458677359317625"/>
    <s v="38 Daños Total"/>
    <n v="-65.585816810477638"/>
    <n v="-67.095090509831252"/>
    <n v="-46.647609452677166"/>
    <n v="-48.987440080278176"/>
    <n v="5.1709122721710467E-3"/>
    <n v="2.1118071028747181E-5"/>
    <m/>
    <m/>
    <m/>
    <m/>
    <n v="6.709307533244618E-3"/>
    <n v="1.8159493744392791E-4"/>
    <x v="28"/>
    <x v="26"/>
  </r>
  <r>
    <n v="2026"/>
    <n v="3"/>
    <n v="16"/>
    <x v="50"/>
    <s v="Automoviles"/>
    <n v="14"/>
    <s v="8527a891e224136950ff32ca212b45bc93f69fbb801c3b1ebedac52775f99e61"/>
    <s v="776dae374cac039d62ec9a353119108ad2c4887d941bedca3f0ebe3c3de89ab1"/>
    <x v="26"/>
    <n v="56380.612340000007"/>
    <n v="127168.98613999999"/>
    <n v="273829.67226000002"/>
    <n v="328934.73425999994"/>
    <n v="41594.802959999994"/>
    <n v="47106.179790000002"/>
    <n v="216805.17577"/>
    <n v="232239.42883999998"/>
    <n v="35255452.915749952"/>
    <n v="34225193.414999902"/>
    <n v="145.54400000000001"/>
    <n v="139.161"/>
    <n v="0"/>
    <n v="0"/>
    <n v="41249.767970000001"/>
    <n v="42138.136989999999"/>
    <n v="73760.464890000003"/>
    <n v="83685.23775"/>
    <n v="0"/>
    <n v="0"/>
    <n v="0"/>
    <n v="0"/>
    <n v="0"/>
    <n v="0"/>
    <s v="Automoviles"/>
    <s v="Totales"/>
    <s v="Automoviles Total"/>
    <x v="29"/>
    <x v="1"/>
    <n v="1278618.8197300001"/>
    <n v="1168356.06944"/>
    <n v="299929338.30901009"/>
    <n v="286204877.29896003"/>
    <n v="288421232.45699012"/>
    <n v="276418493.85822004"/>
    <n v="60758952.16269999"/>
    <n v="56224792.599020004"/>
    <n v="32544347.684180006"/>
    <n v="28276347.340569999"/>
    <n v="56380.612340000007"/>
    <n v="127168.98613999999"/>
    <n v="9.2793918152216173E-2"/>
    <n v="0.22617955578233037"/>
    <n v="-70788.373799999987"/>
    <n v="-55.664809438733165"/>
    <n v="100"/>
    <n v="100"/>
    <n v="4.4094933900555002"/>
    <n v="10.884437498660219"/>
    <n v="1.8797965100003786E-2"/>
    <n v="1.9548010338804576E-2"/>
    <n v="4.4432850809584049E-2"/>
    <n v="4.600596160010452E-2"/>
    <m/>
    <m/>
    <m/>
    <n v="0"/>
    <m/>
    <n v="0"/>
    <m/>
    <n v="0"/>
    <m/>
    <n v="-11.699901912169064"/>
    <n v="73.775011007622538"/>
    <n v="37.042191826661998"/>
    <n v="0.127809607258527"/>
    <n v="-2.1082304141989527"/>
    <n v="-11.859645890771219"/>
    <n v="55.923953342100475"/>
    <n v="50.353130519725383"/>
    <s v="Resto"/>
    <n v="2025"/>
    <n v="1"/>
    <d v="2026-05-08T00:00:00"/>
    <n v="1.0458677359317625"/>
    <s v="39 Automoviles Total"/>
    <n v="-55.664809438733165"/>
    <n v="-57.609180359915534"/>
    <n v="-11.699901912169066"/>
    <n v="-15.572404564938156"/>
    <n v="7.7670161524905524E-4"/>
    <n v="8.6107112460401937E-7"/>
    <m/>
    <m/>
    <m/>
    <m/>
    <n v="9.310964980893603E-4"/>
    <n v="5.1157191453892289E-6"/>
    <x v="29"/>
    <x v="26"/>
  </r>
  <r>
    <n v="2026"/>
    <n v="3"/>
    <n v="107"/>
    <x v="71"/>
    <s v="Automoviles Residentes"/>
    <n v="70"/>
    <s v="ff5a1ae012afa5d4c889c50ad427aaf545d31a4fac04ffc1c4d03d403ba4250a"/>
    <s v="776dae374cac039d62ec9a353119108ad2c4887d941bedca3f0ebe3c3de89ab1"/>
    <x v="26"/>
    <n v="17738.446219999998"/>
    <n v="169244.95864"/>
    <n v="-79848.464519999994"/>
    <n v="835923.86765000003"/>
    <n v="-2587.4138599999987"/>
    <n v="164579.73036999995"/>
    <n v="387337.47803999984"/>
    <n v="694439.89212000021"/>
    <n v="35255452.915749952"/>
    <n v="34225193.414999902"/>
    <n v="145.54400000000001"/>
    <n v="139.161"/>
    <n v="0"/>
    <n v="0"/>
    <n v="-3386.7960099999996"/>
    <n v="162934.30181999999"/>
    <n v="40027.638279999999"/>
    <n v="189936.69127000001"/>
    <n v="0"/>
    <n v="0"/>
    <n v="0"/>
    <n v="0"/>
    <n v="0"/>
    <n v="0"/>
    <s v="Automoviles Residentes"/>
    <s v="Automóviles"/>
    <s v="Automóviles"/>
    <x v="30"/>
    <x v="1"/>
    <n v="103310.76122"/>
    <n v="346104.38500999997"/>
    <n v="299929338.30901009"/>
    <n v="286204877.29896003"/>
    <n v="288421232.45699012"/>
    <n v="276418493.85822004"/>
    <n v="37930526.874799997"/>
    <n v="33933542.557379998"/>
    <n v="20392182.848360002"/>
    <n v="17354647.463510003"/>
    <n v="46700.081180000001"/>
    <n v="263381.04217999999"/>
    <n v="4.6765620415847524E-2"/>
    <n v="0.49875417031338498"/>
    <n v="-151506.51241999998"/>
    <n v="-89.519069659421078"/>
    <n v="37.983758853928393"/>
    <n v="64.258595546271152"/>
    <n v="17.169988886468492"/>
    <n v="48.899975258941033"/>
    <n v="5.9142084332291954E-3"/>
    <n v="6.1501873731314794E-3"/>
    <n v="5.913419793444414E-2"/>
    <n v="6.1227798573712196E-2"/>
    <m/>
    <m/>
    <m/>
    <n v="0"/>
    <m/>
    <n v="0"/>
    <m/>
    <n v="0"/>
    <m/>
    <n v="-101.57213397675588"/>
    <n v="-14.586474079576961"/>
    <n v="97.243505326546568"/>
    <n v="-1.2688263337184064E-2"/>
    <n v="-102.07862676684346"/>
    <n v="-78.925799953469934"/>
    <n v="-8.4611437385058714"/>
    <n v="85.783479079555306"/>
    <s v="Resto"/>
    <n v="2025"/>
    <n v="1"/>
    <d v="2026-05-08T00:00:00"/>
    <n v="1.0458677359317625"/>
    <s v="41 Automoviles Residentes"/>
    <n v="-89.519069659421078"/>
    <n v="-89.978722948899957"/>
    <n v="-101.57213397675588"/>
    <n v="-101.50318622780277"/>
    <n v="-2.2648543109292648E-4"/>
    <n v="2.1870232528791347E-7"/>
    <m/>
    <m/>
    <m/>
    <m/>
    <n v="2.3662012696507042E-3"/>
    <n v="2.4875572240499301E-5"/>
    <x v="30"/>
    <x v="26"/>
  </r>
  <r>
    <n v="2026"/>
    <n v="3"/>
    <n v="105"/>
    <x v="35"/>
    <s v="Daños Sin Autos"/>
    <n v="226"/>
    <s v="8f1f64db81c40ea10e1e9080c9ae60a7acb8925968c431ee16784dea9841c66f"/>
    <s v="776dae374cac039d62ec9a353119108ad2c4887d941bedca3f0ebe3c3de89ab1"/>
    <x v="26"/>
    <n v="261281.07212999999"/>
    <n v="307007.50331999996"/>
    <n v="1729666.05645"/>
    <n v="1616116.1114000001"/>
    <n v="29127.94728"/>
    <n v="83075.508759999997"/>
    <n v="122751.21213"/>
    <n v="423130.50481000007"/>
    <n v="35255452.915749952"/>
    <n v="34225193.414999902"/>
    <n v="145.54400000000001"/>
    <n v="139.161"/>
    <n v="0"/>
    <n v="0"/>
    <n v="16500.592130000001"/>
    <n v="76571.307320000007"/>
    <n v="398046.98985000001"/>
    <n v="306684.65054"/>
    <n v="0"/>
    <n v="0"/>
    <n v="0"/>
    <n v="0"/>
    <n v="0"/>
    <n v="0"/>
    <s v="Daños Sin Autos"/>
    <s v="Totales"/>
    <s v="Daños Sin Autos Total"/>
    <x v="34"/>
    <x v="1"/>
    <n v="591571.26609000005"/>
    <n v="593688.09351000004"/>
    <n v="299929338.30901009"/>
    <n v="286204877.29896003"/>
    <n v="288421232.45699012"/>
    <n v="276418493.85822004"/>
    <n v="44416496.991719998"/>
    <n v="47995470.177200004"/>
    <n v="11314830.52578"/>
    <n v="9690720.4485899974"/>
    <n v="591571.26609000005"/>
    <n v="593688.09351000004"/>
    <n v="0.58825231575265224"/>
    <n v="0.63965933073792924"/>
    <n v="-45726.431189999974"/>
    <n v="-14.894238966641282"/>
    <n v="44.167302759131886"/>
    <n v="51.711918543778033"/>
    <n v="44.167302759131886"/>
    <n v="51.711918543778033"/>
    <n v="8.7114209501175335E-2"/>
    <n v="9.0590096264484513E-2"/>
    <n v="0.10726843868537929"/>
    <n v="0.11106619496938203"/>
    <m/>
    <m/>
    <m/>
    <n v="0"/>
    <m/>
    <n v="0"/>
    <m/>
    <n v="0"/>
    <m/>
    <n v="-64.937985075542741"/>
    <n v="11.148127586336386"/>
    <n v="27.059764944379474"/>
    <n v="0.25743158250257608"/>
    <n v="-78.450685109708004"/>
    <n v="29.790320170615736"/>
    <n v="4.1453879945727214"/>
    <n v="24.967440393634252"/>
    <s v="Resto"/>
    <n v="2025"/>
    <n v="1"/>
    <d v="2026-05-08T00:00:00"/>
    <n v="1.0458677359317625"/>
    <s v="46 Daños Sin Autos Total"/>
    <n v="-14.894238966641282"/>
    <n v="-18.626650283328534"/>
    <n v="-64.937985075542741"/>
    <n v="-66.475670182883547"/>
    <n v="4.9060951240178013E-3"/>
    <n v="3.4604078698835815E-5"/>
    <m/>
    <m/>
    <m/>
    <m/>
    <n v="4.5746462598897399E-3"/>
    <n v="4.0916405940009552E-5"/>
    <x v="34"/>
    <x v="26"/>
  </r>
  <r>
    <n v="2026"/>
    <n v="3"/>
    <n v="107"/>
    <x v="71"/>
    <s v="Responsabilidad Civil y Riesgos Profesionales"/>
    <n v="70"/>
    <s v="ff5a1ae012afa5d4c889c50ad427aaf545d31a4fac04ffc1c4d03d403ba4250a"/>
    <s v="776dae374cac039d62ec9a353119108ad2c4887d941bedca3f0ebe3c3de89ab1"/>
    <x v="26"/>
    <n v="22370.179"/>
    <n v="26026.926230000001"/>
    <n v="49753.862410000002"/>
    <n v="60765.057529999998"/>
    <n v="-919.25226000000009"/>
    <n v="1663.81963"/>
    <n v="12685.911719999998"/>
    <n v="-2834.2298099999998"/>
    <n v="35255452.915749952"/>
    <n v="34225193.414999902"/>
    <n v="145.54400000000001"/>
    <n v="139.161"/>
    <n v="0"/>
    <n v="0"/>
    <n v="-1562.1282800000001"/>
    <n v="218.50711999999999"/>
    <n v="15490.78636"/>
    <n v="15883.557699999999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03310.76122"/>
    <n v="346104.38500999997"/>
    <n v="299929338.30901009"/>
    <n v="286204877.29896003"/>
    <n v="288421232.45699012"/>
    <n v="276418493.85822004"/>
    <n v="6482889.0618800009"/>
    <n v="6624791.841479999"/>
    <n v="3138672.4045500001"/>
    <n v="1702809.9258199998"/>
    <n v="22370.179"/>
    <n v="26026.926230000001"/>
    <n v="0.34506496696879729"/>
    <n v="0.39287160793546544"/>
    <n v="-3656.7472300000009"/>
    <n v="-14.049862045503636"/>
    <n v="100"/>
    <n v="100"/>
    <n v="21.653290263114762"/>
    <n v="7.5199643105498382"/>
    <n v="7.4584830967594556E-3"/>
    <n v="7.7560791240762345E-3"/>
    <n v="9.0938094681081005E-3"/>
    <n v="9.4157687739047143E-3"/>
    <m/>
    <m/>
    <m/>
    <n v="0"/>
    <m/>
    <n v="0"/>
    <m/>
    <n v="0"/>
    <m/>
    <n v="-155.24951403536451"/>
    <n v="-4.10927538845353"/>
    <n v="6.3926858488659883"/>
    <n v="-2.9287932651633188E-2"/>
    <n v="-814.90955534995851"/>
    <n v="-2.4728171573299318"/>
    <n v="-10.084241327049069"/>
    <n v="1.3756812178168372"/>
    <s v="Resto"/>
    <n v="2025"/>
    <n v="1"/>
    <d v="2026-05-08T00:00:00"/>
    <n v="1.0458677359317625"/>
    <s v="46 Responsabilidad Civil y Riesgos Profesionales"/>
    <n v="-14.049862045503636"/>
    <n v="-17.819304486027121"/>
    <n v="-155.24951403536454"/>
    <n v="-152.82648286892874"/>
    <n v="1.4112387813850226E-4"/>
    <n v="1.1906983142917718E-5"/>
    <m/>
    <m/>
    <m/>
    <m/>
    <n v="1.7200412841673465E-4"/>
    <n v="1.5434810032179809E-5"/>
    <x v="35"/>
    <x v="26"/>
  </r>
  <r>
    <n v="2026"/>
    <n v="3"/>
    <n v="127"/>
    <x v="52"/>
    <s v="RC General"/>
    <n v="263"/>
    <s v="4be84111a613654b362415e563cb7607df7b203b5d303802a8a546061bbc7847"/>
    <s v="776dae374cac039d62ec9a353119108ad2c4887d941bedca3f0ebe3c3de89ab1"/>
    <x v="26"/>
    <n v="18399.741530000003"/>
    <n v="32335.43262"/>
    <n v="72945.511340000012"/>
    <n v="78877.111089999991"/>
    <n v="-3796.4701999999993"/>
    <n v="501.35252999999994"/>
    <n v="14819.291949999995"/>
    <n v="12530.323570000002"/>
    <n v="35255452.915749952"/>
    <n v="34225193.414999902"/>
    <n v="145.54400000000001"/>
    <n v="139.161"/>
    <n v="0"/>
    <n v="0"/>
    <n v="193.76176999999998"/>
    <n v="-465.84505000000001"/>
    <n v="123.04394000000001"/>
    <n v="-787.46268000000009"/>
    <n v="0"/>
    <n v="0"/>
    <n v="0"/>
    <n v="0"/>
    <n v="0"/>
    <n v="0"/>
    <s v="RC General"/>
    <s v="Daños Sin Autos"/>
    <s v="Responsabilidad Civil y Riesgos Profesionales"/>
    <x v="36"/>
    <x v="1"/>
    <n v="242282.02638999998"/>
    <n v="408775.34256000002"/>
    <n v="299929338.30901009"/>
    <n v="286204877.29896003"/>
    <n v="288421232.45699012"/>
    <n v="276418493.85822004"/>
    <n v="4191040.9426000006"/>
    <n v="5155326.3222199995"/>
    <n v="2776304.65221"/>
    <n v="1116237.2139900001"/>
    <n v="18814.52953"/>
    <n v="32877.265579999999"/>
    <n v="0.43902557340767318"/>
    <n v="0.62722377981449751"/>
    <n v="-13935.691089999997"/>
    <n v="-43.09727738536747"/>
    <n v="97.795384682148907"/>
    <n v="98.351952480106462"/>
    <n v="7.5943485384186298"/>
    <n v="7.9103187627452858"/>
    <n v="6.1346921357333791E-3"/>
    <n v="6.3794684507992323E-3"/>
    <n v="1.1298001950617876E-2"/>
    <n v="1.1697998990105712E-2"/>
    <m/>
    <m/>
    <m/>
    <n v="0"/>
    <m/>
    <n v="0"/>
    <m/>
    <n v="0"/>
    <m/>
    <n v="-857.24564509527852"/>
    <n v="-20.633280058907431"/>
    <n v="1.5504741683582892"/>
    <n v="-0.13674544675700215"/>
    <n v="-141.59360929132981"/>
    <n v="-115.62536779520775"/>
    <n v="157.47363909185609"/>
    <n v="59.157730497145586"/>
    <s v="Resto"/>
    <n v="2025"/>
    <n v="1"/>
    <d v="2026-05-08T00:00:00"/>
    <n v="1.0458677359317625"/>
    <s v="47 RC General"/>
    <n v="-43.09727738536747"/>
    <n v="-45.592811920966327"/>
    <n v="-857.24564509527852"/>
    <n v="-824.03576387280873"/>
    <n v="2.0690561404591252E-4"/>
    <n v="1.9274345410593623E-5"/>
    <m/>
    <m/>
    <m/>
    <m/>
    <n v="2.2327286925330754E-4"/>
    <n v="3.934096699647853E-5"/>
    <x v="36"/>
    <x v="26"/>
  </r>
  <r>
    <n v="2026"/>
    <n v="3"/>
    <n v="81"/>
    <x v="55"/>
    <s v="Maritimo y Transportes"/>
    <n v="53"/>
    <s v="2858dcd1057d3eae7f7d5f782167e24b61153c01551450a628cee722509f6529"/>
    <s v="776dae374cac039d62ec9a353119108ad2c4887d941bedca3f0ebe3c3de89ab1"/>
    <x v="26"/>
    <n v="16367.14328"/>
    <n v="16762.214970000001"/>
    <n v="68803.318120000011"/>
    <n v="83027.675499999998"/>
    <n v="3002.8110499999993"/>
    <n v="34394.502240000002"/>
    <n v="23592.79652"/>
    <n v="61550.927110000004"/>
    <n v="35255452.915749952"/>
    <n v="34225193.414999902"/>
    <n v="145.54400000000001"/>
    <n v="139.161"/>
    <n v="0"/>
    <n v="0"/>
    <n v="-1326.1002800000001"/>
    <n v="1613.3306599999999"/>
    <n v="12823.9272"/>
    <n v="16468.271720000001"/>
    <n v="0"/>
    <n v="0"/>
    <n v="0"/>
    <n v="0"/>
    <n v="0"/>
    <n v="0"/>
    <s v="Maritimo y Transportes"/>
    <s v="Daños Sin Autos"/>
    <s v="Maritimo y Transportes"/>
    <x v="40"/>
    <x v="1"/>
    <n v="478919.76442000002"/>
    <n v="477689.46314999997"/>
    <n v="299929338.30901009"/>
    <n v="286204877.29896003"/>
    <n v="288421232.45699012"/>
    <n v="276418493.85822004"/>
    <n v="5553467.0168199996"/>
    <n v="5878639.8858999992"/>
    <n v="1842826.2323599998"/>
    <n v="-3640818.3417299963"/>
    <n v="16367.14328"/>
    <n v="16762.214970000001"/>
    <n v="0.29471937494952616"/>
    <n v="0.28513763889848759"/>
    <n v="-395.07169000000067"/>
    <n v="-2.3569181680766937"/>
    <n v="100"/>
    <n v="100"/>
    <n v="3.4175125972972888"/>
    <n v="3.5090191982602872"/>
    <n v="5.4569997627698964E-3"/>
    <n v="5.674735920296956E-3"/>
    <n v="5.8567188400813841E-3"/>
    <n v="6.0640714505150435E-3"/>
    <m/>
    <m/>
    <m/>
    <n v="0"/>
    <m/>
    <n v="0"/>
    <m/>
    <n v="0"/>
    <m/>
    <n v="-91.269502814587028"/>
    <n v="18.34658008810441"/>
    <n v="205.19067618186023"/>
    <n v="0.16294596838652958"/>
    <n v="-182.19643454863743"/>
    <n v="-22.129489857603591"/>
    <n v="-10.34082819808896"/>
    <n v="9.7965997126503552"/>
    <s v="Resto"/>
    <n v="2025"/>
    <n v="1"/>
    <d v="2026-05-08T00:00:00"/>
    <n v="1.0458677359317625"/>
    <s v="51 Maritimo y Transportes"/>
    <n v="-2.3569181680766937"/>
    <n v="-6.6391681497534822"/>
    <n v="-91.269502814587028"/>
    <n v="-91.652388838981665"/>
    <n v="1.9515652879121843E-4"/>
    <n v="8.6859509970639403E-6"/>
    <m/>
    <m/>
    <m/>
    <m/>
    <n v="2.3502163149922674E-4"/>
    <n v="8.1303473116604308E-6"/>
    <x v="40"/>
    <x v="26"/>
  </r>
  <r>
    <n v="2026"/>
    <n v="3"/>
    <n v="109"/>
    <x v="60"/>
    <s v="MyT Carga"/>
    <n v="228"/>
    <s v="9d693eeee1d1899cbc50b6d45df953d3835acf28ee869879b45565fccc814765"/>
    <s v="776dae374cac039d62ec9a353119108ad2c4887d941bedca3f0ebe3c3de89ab1"/>
    <x v="26"/>
    <n v="1241.3727900000001"/>
    <n v="1023.216"/>
    <n v="8044.6834099999996"/>
    <n v="9130.148290000001"/>
    <n v="533.12837000000002"/>
    <n v="663.41054999999994"/>
    <n v="2600.8477600000001"/>
    <n v="5655.4905900000003"/>
    <n v="35255452.915749952"/>
    <n v="34225193.414999902"/>
    <n v="145.54400000000001"/>
    <n v="139.161"/>
    <n v="0"/>
    <n v="0"/>
    <n v="3.3956999999999997"/>
    <n v="7.7999999999999999E-4"/>
    <n v="20.310700000000001"/>
    <n v="74.727519999999998"/>
    <n v="0"/>
    <n v="0"/>
    <n v="0"/>
    <n v="0"/>
    <n v="0"/>
    <n v="0"/>
    <s v="MyT Carga"/>
    <s v="Daños Sin Autos"/>
    <s v="Maritimo y Transportes"/>
    <x v="41"/>
    <x v="1"/>
    <n v="727036.66246999998"/>
    <n v="819593.15071000007"/>
    <n v="299929338.30901009"/>
    <n v="286204877.29896003"/>
    <n v="288421232.45699012"/>
    <n v="276418493.85822004"/>
    <n v="4253228.7956100004"/>
    <n v="4504728.8811800005"/>
    <n v="1360448.89381"/>
    <n v="1468645.7502600003"/>
    <n v="1241.3727900000001"/>
    <n v="1023.216"/>
    <n v="2.9186597986012218E-2"/>
    <n v="2.2714263765680202E-2"/>
    <n v="218.15679000000011"/>
    <n v="21.320697682600741"/>
    <n v="100"/>
    <n v="100"/>
    <n v="0.1707441803254624"/>
    <n v="0.1248443815219301"/>
    <n v="4.1388841685138626E-4"/>
    <n v="4.3040270628658236E-4"/>
    <n v="3.5751172714334388E-4"/>
    <n v="3.7016915392239485E-4"/>
    <m/>
    <m/>
    <m/>
    <n v="0"/>
    <m/>
    <n v="0"/>
    <m/>
    <n v="0"/>
    <m/>
    <n v="-19.638243618525497"/>
    <n v="42.946677605201891"/>
    <n v="64.835826453065621"/>
    <n v="3.9187680803425801E-2"/>
    <n v="435246.15384615381"/>
    <n v="-72.820321081175976"/>
    <n v="16.718773848267169"/>
    <n v="1.0437921665271375E-3"/>
    <s v="Resto"/>
    <n v="2025"/>
    <n v="1"/>
    <d v="2026-05-08T00:00:00"/>
    <n v="1.0458677359317625"/>
    <s v="52 MyT Carga"/>
    <n v="21.320697682600741"/>
    <n v="16.000038546476681"/>
    <n v="-19.638243618525504"/>
    <n v="-23.162601139158109"/>
    <n v="2.2818267089702125E-5"/>
    <n v="8.5185750199709245E-8"/>
    <m/>
    <m/>
    <m/>
    <m/>
    <n v="2.5844181883011705E-5"/>
    <n v="5.1593777841689252E-8"/>
    <x v="41"/>
    <x v="26"/>
  </r>
  <r>
    <n v="2026"/>
    <n v="3"/>
    <n v="16"/>
    <x v="50"/>
    <s v="Incendio"/>
    <n v="14"/>
    <s v="8527a891e224136950ff32ca212b45bc93f69fbb801c3b1ebedac52775f99e61"/>
    <s v="776dae374cac039d62ec9a353119108ad2c4887d941bedca3f0ebe3c3de89ab1"/>
    <x v="26"/>
    <n v="41730.242859999998"/>
    <n v="34646.189420000002"/>
    <n v="176030.99705999999"/>
    <n v="155155.53023999999"/>
    <n v="20171.976179999998"/>
    <n v="463.60359999999997"/>
    <n v="44003.535860000004"/>
    <n v="30487.613370000003"/>
    <n v="35255452.915749952"/>
    <n v="34225193.414999902"/>
    <n v="145.54400000000001"/>
    <n v="139.161"/>
    <n v="0"/>
    <n v="0"/>
    <n v="1931.0887499999999"/>
    <n v="-341.64589000000001"/>
    <n v="4087.93352"/>
    <n v="3775.1909500000002"/>
    <n v="0"/>
    <n v="0"/>
    <n v="0"/>
    <n v="0"/>
    <n v="0"/>
    <n v="0"/>
    <s v="Incendio"/>
    <s v="Daños Sin Autos"/>
    <s v="Incendio"/>
    <x v="43"/>
    <x v="1"/>
    <n v="1278618.8197300001"/>
    <n v="1168356.06944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39785936781564535"/>
    <n v="0.29447108743667649"/>
    <n v="7084.053439999996"/>
    <n v="20.44684728275088"/>
    <m/>
    <m/>
    <n v="3.2636969060733816"/>
    <n v="2.9653793330834604"/>
    <n v="1.3913358091366946E-2"/>
    <n v="1.4468505839362187E-2"/>
    <n v="1.2105380504682928E-2"/>
    <n v="1.2533962158758684E-2"/>
    <m/>
    <m/>
    <m/>
    <n v="0"/>
    <m/>
    <n v="0"/>
    <m/>
    <n v="0"/>
    <m/>
    <n v="4251.1258713262787"/>
    <n v="48.338985823002709"/>
    <n v="1.3381084839661421"/>
    <n v="0.7939264588061471"/>
    <n v="-665.23107888111861"/>
    <n v="8.2841523552603213"/>
    <n v="47.238751328813187"/>
    <n v="-9.0497644893962246"/>
    <s v="Resto"/>
    <n v="2025"/>
    <n v="1"/>
    <d v="2026-05-08T00:00:00"/>
    <n v="1.0458677359317625"/>
    <s v="54 Incendio"/>
    <n v="20.44684728275088"/>
    <n v="15.16451186386862"/>
    <n v="4251.1258713262796"/>
    <n v="4060.3022273651704"/>
    <n v="4.993014767975375E-4"/>
    <n v="1.5829207655866498E-5"/>
    <m/>
    <m/>
    <m/>
    <m/>
    <n v="4.3918977176631187E-4"/>
    <n v="8.671322133613877E-6"/>
    <x v="43"/>
    <x v="26"/>
  </r>
  <r>
    <n v="2026"/>
    <n v="3"/>
    <n v="94"/>
    <x v="41"/>
    <s v="Riesgos Catastroficos"/>
    <n v="7"/>
    <s v="7902699be42c8a8e46fbbb4501726517e86b22c56a189f7625a6da49081b2451"/>
    <s v="776dae374cac039d62ec9a353119108ad2c4887d941bedca3f0ebe3c3de89ab1"/>
    <x v="26"/>
    <n v="43851.012439999999"/>
    <n v="141541.87836999999"/>
    <n v="347315.34921000001"/>
    <n v="395939.54496000003"/>
    <n v="-7816.7376200000008"/>
    <n v="-4992.0821500000011"/>
    <n v="80312.821890000021"/>
    <n v="45134.412540000005"/>
    <n v="35255452.915749952"/>
    <n v="34225193.414999902"/>
    <n v="145.54400000000001"/>
    <n v="139.161"/>
    <n v="0"/>
    <n v="0"/>
    <n v="-2175.7444"/>
    <n v="277.50193000000002"/>
    <n v="18680.726139999999"/>
    <n v="26175.31582"/>
    <n v="0"/>
    <n v="0"/>
    <n v="0"/>
    <n v="0"/>
    <n v="0"/>
    <n v="0"/>
    <s v="Riesgos Catastroficos"/>
    <s v="Daños Sin Autos"/>
    <s v="Riesgos Catastroficos"/>
    <x v="44"/>
    <x v="1"/>
    <n v="1808477.90475"/>
    <n v="2139089.51168"/>
    <n v="299929338.30901009"/>
    <n v="286204877.29896003"/>
    <n v="288421232.45699012"/>
    <n v="276418493.85822004"/>
    <n v="11411827.944420002"/>
    <n v="12882845.518050004"/>
    <n v="1673092.91444"/>
    <n v="528711.06807000004"/>
    <n v="43851.012439999999"/>
    <n v="141541.87836999999"/>
    <n v="0.38425931983527373"/>
    <n v="1.0986848997893155"/>
    <n v="-97690.86593"/>
    <n v="-69.019054328662705"/>
    <n v="100"/>
    <n v="100"/>
    <n v="2.424746928056158"/>
    <n v="6.6169217135208012"/>
    <n v="1.4620447831889438E-2"/>
    <n v="1.5203808702446737E-2"/>
    <n v="4.9454740151807432E-2"/>
    <n v="5.1205647058694757E-2"/>
    <m/>
    <m/>
    <m/>
    <n v="0"/>
    <m/>
    <n v="0"/>
    <m/>
    <n v="0"/>
    <m/>
    <n v="56.582712085377018"/>
    <n v="-17.825671940175621"/>
    <n v="-3.5269294201044605"/>
    <n v="-0.46720284047203303"/>
    <n v="-884.04658302736846"/>
    <n v="-28.632279860682885"/>
    <n v="-11.647001212341525"/>
    <n v="1.0601665015555102"/>
    <s v="Resto"/>
    <n v="2025"/>
    <n v="1"/>
    <d v="2026-05-08T00:00:00"/>
    <n v="1.0458677359317625"/>
    <s v="55 Riesgos Catastroficos"/>
    <n v="-69.019054328662705"/>
    <n v="-70.377759436534888"/>
    <n v="56.582712085377018"/>
    <n v="49.715596634097942"/>
    <n v="9.8513937699220709E-4"/>
    <n v="1.4765522488026718E-5"/>
    <m/>
    <m/>
    <m/>
    <m/>
    <n v="1.1207631343546484E-3"/>
    <n v="1.2071085090250585E-4"/>
    <x v="44"/>
    <x v="26"/>
  </r>
  <r>
    <n v="2026"/>
    <n v="3"/>
    <n v="94"/>
    <x v="41"/>
    <s v="Terremoto y Erupcion Volcanica"/>
    <n v="7"/>
    <s v="7902699be42c8a8e46fbbb4501726517e86b22c56a189f7625a6da49081b2451"/>
    <s v="776dae374cac039d62ec9a353119108ad2c4887d941bedca3f0ebe3c3de89ab1"/>
    <x v="26"/>
    <n v="19466.753760000003"/>
    <n v="60369.139069999997"/>
    <n v="120853.00310999998"/>
    <n v="148203.52427999998"/>
    <n v="913.96250000000009"/>
    <n v="1409.6247199999998"/>
    <n v="-5918.1509199999991"/>
    <n v="-21259.408890000006"/>
    <n v="35255452.915749952"/>
    <n v="34225193.414999902"/>
    <n v="145.54400000000001"/>
    <n v="139.161"/>
    <n v="0"/>
    <n v="0"/>
    <n v="10.366340000000001"/>
    <n v="59.165750000000003"/>
    <n v="6893.7617699999992"/>
    <n v="10722.385109999999"/>
    <n v="0"/>
    <n v="0"/>
    <n v="0"/>
    <n v="0"/>
    <n v="0"/>
    <n v="0"/>
    <s v="Terremoto y Erupcion Volcanica"/>
    <s v="Daños Sin Autos"/>
    <s v="Riesgos Catastroficos"/>
    <x v="45"/>
    <x v="1"/>
    <n v="1808477.90475"/>
    <n v="2139089.51168"/>
    <n v="299929338.30901009"/>
    <n v="286204877.29896003"/>
    <n v="288421232.45699012"/>
    <n v="276418493.85822004"/>
    <n v="4600656.5407699998"/>
    <n v="5084886.6188700013"/>
    <n v="666557.00630999985"/>
    <n v="163361.38342999999"/>
    <n v="43851.012439999999"/>
    <n v="141541.87836999999"/>
    <n v="0.42312990738365142"/>
    <n v="1.1872268468282119"/>
    <n v="-40902.385309999998"/>
    <n v="-67.753799275772892"/>
    <n v="44.39294026936269"/>
    <n v="42.651079500436616"/>
    <n v="1.0764164554551769"/>
    <n v="2.8221885405154095"/>
    <n v="6.4904466731240109E-3"/>
    <n v="6.7494177159453479E-3"/>
    <n v="2.1092980538881739E-2"/>
    <n v="2.1839761235716886E-2"/>
    <m/>
    <m/>
    <m/>
    <n v="0"/>
    <m/>
    <n v="0"/>
    <m/>
    <n v="0"/>
    <m/>
    <n v="-35.162707702799068"/>
    <n v="4.6949918372009032"/>
    <n v="2.3350088169478345"/>
    <n v="0.1371169294370807"/>
    <n v="-82.479153902384411"/>
    <n v="-35.706825493791648"/>
    <n v="0.15037276230101004"/>
    <n v="0.55179653960405095"/>
    <s v="Resto"/>
    <n v="2025"/>
    <n v="1"/>
    <d v="2026-05-08T00:00:00"/>
    <n v="1.0458677359317625"/>
    <s v="56 Terremoto y Erupcion Volcanica"/>
    <n v="-67.753799275772892"/>
    <n v="-69.167993603417742"/>
    <n v="-35.162707702799068"/>
    <n v="-38.006221944080288"/>
    <n v="3.4279237143486059E-4"/>
    <n v="1.7903891852249744E-5"/>
    <m/>
    <m/>
    <m/>
    <m/>
    <n v="4.1951113120372563E-4"/>
    <n v="1.4095075858296588E-4"/>
    <x v="45"/>
    <x v="26"/>
  </r>
  <r>
    <n v="2026"/>
    <n v="3"/>
    <n v="94"/>
    <x v="41"/>
    <s v="Huracan y Otros Riesgos Hidrometeorologicos"/>
    <n v="7"/>
    <s v="7902699be42c8a8e46fbbb4501726517e86b22c56a189f7625a6da49081b2451"/>
    <s v="776dae374cac039d62ec9a353119108ad2c4887d941bedca3f0ebe3c3de89ab1"/>
    <x v="26"/>
    <n v="24384.258679999999"/>
    <n v="81172.739300000001"/>
    <n v="226462.3461"/>
    <n v="247736.02068000002"/>
    <n v="-8730.7001199999995"/>
    <n v="-6401.7068699999991"/>
    <n v="86230.972809999992"/>
    <n v="66393.821429999982"/>
    <n v="35255452.915749952"/>
    <n v="34225193.414999902"/>
    <n v="145.54400000000001"/>
    <n v="139.161"/>
    <n v="0"/>
    <n v="0"/>
    <n v="-2186.1107400000001"/>
    <n v="218.33617999999998"/>
    <n v="11786.96437"/>
    <n v="15452.930710000001"/>
    <n v="0"/>
    <n v="0"/>
    <n v="0"/>
    <n v="0"/>
    <n v="0"/>
    <n v="0"/>
    <s v="Huracan y Otros Riesgos Hidrometeorologicos"/>
    <s v="Daños Sin Autos"/>
    <s v="Riesgos Catastroficos"/>
    <x v="46"/>
    <x v="1"/>
    <n v="1808477.90475"/>
    <n v="2139089.51168"/>
    <n v="299929338.30901009"/>
    <n v="286204877.29896003"/>
    <n v="288421232.45699012"/>
    <n v="276418493.85822004"/>
    <n v="6811171.4036499998"/>
    <n v="7797958.8991800006"/>
    <n v="1006535.90813"/>
    <n v="364394.42252000014"/>
    <n v="43851.012439999999"/>
    <n v="141541.87836999999"/>
    <n v="0.35800389147354089"/>
    <n v="1.040948539861319"/>
    <n v="-56788.480620000002"/>
    <n v="-69.960039675536748"/>
    <n v="55.607059730637317"/>
    <n v="57.348920499563384"/>
    <n v="1.3483304726009813"/>
    <n v="3.7947331730053913"/>
    <n v="8.1300011587654274E-3"/>
    <n v="8.4543909865013919E-3"/>
    <n v="2.8361759612925704E-2"/>
    <n v="2.9365885822977871E-2"/>
    <m/>
    <m/>
    <m/>
    <n v="0"/>
    <m/>
    <n v="0"/>
    <m/>
    <n v="0"/>
    <m/>
    <n v="36.380816824248008"/>
    <n v="-35.804656744233654"/>
    <n v="-7.8865231421357231"/>
    <n v="-0.86740076031866509"/>
    <n v="-1101.2590400729739"/>
    <n v="-23.723437377659739"/>
    <n v="-18.546851177085557"/>
    <n v="1.412911143506965"/>
    <s v="Resto"/>
    <n v="2025"/>
    <n v="1"/>
    <d v="2026-05-08T00:00:00"/>
    <n v="1.0458677359317625"/>
    <s v="57 Huracan y Otros Riesgos Hidrometeorologicos"/>
    <n v="-69.960039675536748"/>
    <n v="-71.277476785627485"/>
    <n v="36.380816824248015"/>
    <n v="30.399678791837353"/>
    <n v="6.4234700555734639E-4"/>
    <n v="1.2816678631019883E-5"/>
    <m/>
    <m/>
    <m/>
    <m/>
    <n v="7.0125200315092253E-4"/>
    <n v="1.0835738626394118E-4"/>
    <x v="46"/>
    <x v="26"/>
  </r>
  <r>
    <n v="2026"/>
    <n v="3"/>
    <n v="81"/>
    <x v="55"/>
    <s v="Diversos"/>
    <n v="53"/>
    <s v="2858dcd1057d3eae7f7d5f782167e24b61153c01551450a628cee722509f6529"/>
    <s v="776dae374cac039d62ec9a353119108ad2c4887d941bedca3f0ebe3c3de89ab1"/>
    <x v="26"/>
    <n v="46502.46686"/>
    <n v="42261.30646"/>
    <n v="186240.22508999999"/>
    <n v="166218.78502000001"/>
    <n v="3522.3702400000006"/>
    <n v="-1092.5192900000004"/>
    <n v="29038.377400000001"/>
    <n v="-7013.5664399999987"/>
    <n v="35255452.915749952"/>
    <n v="34225193.414999902"/>
    <n v="145.54400000000001"/>
    <n v="139.161"/>
    <n v="0"/>
    <n v="0"/>
    <n v="2713.1199200000001"/>
    <n v="-1094.2613799999999"/>
    <n v="41793.945249999997"/>
    <n v="44997.829659999996"/>
    <n v="0"/>
    <n v="0"/>
    <n v="0"/>
    <n v="0"/>
    <n v="0"/>
    <n v="0"/>
    <s v="Diversos"/>
    <s v="Daños Sin Autos"/>
    <s v="Diversos"/>
    <x v="52"/>
    <x v="1"/>
    <n v="478919.76442000002"/>
    <n v="477689.46314999997"/>
    <n v="299929338.30901009"/>
    <n v="286204877.29896003"/>
    <n v="288421232.45699012"/>
    <n v="276418493.85822004"/>
    <n v="9670459.9122499991"/>
    <n v="9643676.3713200018"/>
    <n v="1771524.9683199998"/>
    <n v="2144854.7040200005"/>
    <n v="46502.46686"/>
    <n v="42261.30646"/>
    <n v="0.48087130583203458"/>
    <n v="0.43822816976401063"/>
    <n v="4241.1604000000007"/>
    <n v="10.035563865055197"/>
    <n v="100"/>
    <n v="100"/>
    <n v="9.7098658929470609"/>
    <n v="8.8470250487249"/>
    <n v="1.5504474194548321E-2"/>
    <n v="1.6123108019425906E-2"/>
    <n v="1.4766102820761944E-2"/>
    <n v="1.5288885294945776E-2"/>
    <m/>
    <m/>
    <m/>
    <n v="0"/>
    <m/>
    <n v="0"/>
    <m/>
    <n v="0"/>
    <m/>
    <n v="-422.40805926639513"/>
    <n v="7.5745879258500928"/>
    <n v="-2.5851526644924276"/>
    <n v="0.19883266129409341"/>
    <n v="-347.94075433787128"/>
    <n v="-7.1200865335246055"/>
    <n v="6.4916578317047016"/>
    <n v="-2.4318092411748555"/>
    <s v="Resto"/>
    <n v="2025"/>
    <n v="1"/>
    <d v="2026-05-08T00:00:00"/>
    <n v="1.0458677359317625"/>
    <s v="63 Diversos"/>
    <n v="10.035563865055197"/>
    <n v="5.2098272895134663"/>
    <n v="-422.40805926639513"/>
    <n v="-408.26848194065582"/>
    <n v="5.2825934624938376E-4"/>
    <n v="2.3123721277260617E-5"/>
    <m/>
    <m/>
    <m/>
    <m/>
    <n v="4.7050588621163584E-4"/>
    <n v="1.9204392877471452E-5"/>
    <x v="52"/>
    <x v="26"/>
  </r>
  <r>
    <n v="2026"/>
    <n v="3"/>
    <n v="16"/>
    <x v="50"/>
    <s v="Miscelaneos"/>
    <n v="14"/>
    <s v="8527a891e224136950ff32ca212b45bc93f69fbb801c3b1ebedac52775f99e61"/>
    <s v="776dae374cac039d62ec9a353119108ad2c4887d941bedca3f0ebe3c3de89ab1"/>
    <x v="26"/>
    <n v="13124.350289999998"/>
    <n v="13262.39393"/>
    <n v="76132.072060000006"/>
    <n v="51141.094059999996"/>
    <n v="3795.8850400000001"/>
    <n v="466.98288000000002"/>
    <n v="7199.9020199999995"/>
    <n v="8552.4327599999997"/>
    <n v="35255452.915749952"/>
    <n v="34225193.414999902"/>
    <n v="145.54400000000001"/>
    <n v="139.161"/>
    <n v="0"/>
    <n v="0"/>
    <n v="3795.8850400000001"/>
    <n v="103.59943"/>
    <n v="13272.934929999999"/>
    <n v="12618.4262"/>
    <n v="0"/>
    <n v="0"/>
    <n v="0"/>
    <n v="0"/>
    <n v="0"/>
    <n v="0"/>
    <s v="Miscelaneos"/>
    <s v="Daños Sin Autos"/>
    <s v="Diversos"/>
    <x v="53"/>
    <x v="1"/>
    <n v="1278618.8197300001"/>
    <n v="1168356.06944"/>
    <n v="299929338.30901009"/>
    <n v="286204877.29896003"/>
    <n v="288421232.45699012"/>
    <n v="276418493.85822004"/>
    <n v="4681296.8725100001"/>
    <n v="4825169.1077200007"/>
    <n v="696171.22916999983"/>
    <n v="802925.30443000002"/>
    <n v="67637.551470000006"/>
    <n v="40487.359899999996"/>
    <n v="0.28035714562496938"/>
    <n v="0.27485863467004529"/>
    <n v="-138.04364000000169"/>
    <n v="-1.0408651765933641"/>
    <n v="19.403940569642263"/>
    <n v="32.756875140184185"/>
    <n v="1.0264474515376996"/>
    <n v="1.1351328825943228"/>
    <n v="4.3758141047469962E-3"/>
    <n v="4.5504105846150295E-3"/>
    <n v="4.6338811746197278E-3"/>
    <n v="4.7979401612695703E-3"/>
    <m/>
    <m/>
    <m/>
    <n v="0"/>
    <m/>
    <n v="0"/>
    <m/>
    <n v="0"/>
    <m/>
    <n v="712.85314784987395"/>
    <n v="28.922460587570924"/>
    <n v="3.5211054841589977"/>
    <n v="0.5452516393884288"/>
    <n v="3564.0018579252805"/>
    <n v="5.18692838255852"/>
    <n v="28.598686424811699"/>
    <n v="0.82101704569148248"/>
    <s v="Resto"/>
    <n v="2025"/>
    <n v="1"/>
    <d v="2026-05-08T00:00:00"/>
    <n v="1.0458677359317625"/>
    <s v="64 Miscelaneos"/>
    <n v="-1.0408651765933641"/>
    <n v="-5.3808321802335319"/>
    <n v="712.85314784987406"/>
    <n v="677.20453545275871"/>
    <n v="2.1594410442530131E-4"/>
    <n v="7.8600129102980283E-6"/>
    <m/>
    <m/>
    <m/>
    <m/>
    <n v="1.4476213250889591E-4"/>
    <n v="7.554726905268143E-6"/>
    <x v="53"/>
    <x v="26"/>
  </r>
  <r>
    <n v="2026"/>
    <n v="3"/>
    <n v="76"/>
    <x v="15"/>
    <s v="Tecnicos"/>
    <n v="48"/>
    <s v="98010bd9270f9b100b6214a21754fd33bdc8d41b2bc9f9dd16ff54d3c34ffd71"/>
    <s v="776dae374cac039d62ec9a353119108ad2c4887d941bedca3f0ebe3c3de89ab1"/>
    <x v="26"/>
    <n v="13699.106230000001"/>
    <n v="14252.620550000001"/>
    <n v="96091.893819999998"/>
    <n v="42852.800900000002"/>
    <n v="12223.248490000002"/>
    <n v="796.43680000000006"/>
    <n v="-26292.550010000003"/>
    <n v="53203.476950000004"/>
    <n v="35255452.915749952"/>
    <n v="34225193.414999902"/>
    <n v="145.54400000000001"/>
    <n v="139.161"/>
    <n v="0"/>
    <n v="0"/>
    <n v="-769.37801000000002"/>
    <n v="-710.22567000000004"/>
    <n v="38.580120000000001"/>
    <n v="-558.27873999999997"/>
    <n v="0"/>
    <n v="0"/>
    <n v="0"/>
    <n v="0"/>
    <n v="0"/>
    <n v="0"/>
    <s v="Tecnicos"/>
    <s v="Daños Sin Autos"/>
    <s v="Diversos"/>
    <x v="54"/>
    <x v="1"/>
    <n v="1197482.4843299999"/>
    <n v="1270133.73486"/>
    <n v="299929338.30901009"/>
    <n v="286204877.29896003"/>
    <n v="288421232.45699012"/>
    <n v="276418493.85822004"/>
    <n v="4989163.0397400009"/>
    <n v="4818507.2636000002"/>
    <n v="1075353.7391499998"/>
    <n v="1341929.3995900003"/>
    <n v="13699.106230000001"/>
    <n v="14252.620550000001"/>
    <n v="0.27457724113008541"/>
    <n v="0.2957891265966795"/>
    <n v="-553.51432000000023"/>
    <n v="-3.8835968308999824"/>
    <n v="100"/>
    <n v="100"/>
    <n v="1.1439922010771415"/>
    <n v="1.1221354223436157"/>
    <n v="4.5674445545190838E-3"/>
    <n v="4.7496871548951712E-3"/>
    <n v="4.9798664105616171E-3"/>
    <n v="5.1561747374654406E-3"/>
    <m/>
    <m/>
    <m/>
    <n v="0"/>
    <m/>
    <n v="0"/>
    <m/>
    <n v="0"/>
    <m/>
    <n v="1434.7418012326905"/>
    <n v="89.226612924805394"/>
    <n v="5.5880025515728748"/>
    <n v="1.1366723381332842"/>
    <n v="8.3286682668059608"/>
    <n v="-106.91054794599557"/>
    <n v="-1994.2343621533578"/>
    <n v="127.21703677987095"/>
    <s v="Resto"/>
    <n v="2025"/>
    <n v="1"/>
    <d v="2026-05-08T00:00:00"/>
    <n v="1.0458677359317625"/>
    <s v="65 Tecnicos"/>
    <n v="-3.8835968308999824"/>
    <n v="-8.0988925588473162"/>
    <n v="1434.7418012326905"/>
    <n v="1367.4339292677298"/>
    <n v="2.7255895435418476E-4"/>
    <n v="7.5392661346609069E-6"/>
    <m/>
    <m/>
    <m/>
    <m/>
    <n v="1.2130094117628924E-4"/>
    <n v="8.7491207412826477E-6"/>
    <x v="54"/>
    <x v="26"/>
  </r>
  <r>
    <n v="2026"/>
    <n v="3"/>
    <n v="10"/>
    <x v="17"/>
    <s v="Total General"/>
    <n v="10"/>
    <s v="4a44dc15364204a80fe80e9039455cc1608281820fe2b24f1e5233ade6af1dd5"/>
    <s v="776dae374cac039d62ec9a353119108ad2c4887d941bedca3f0ebe3c3de89ab1"/>
    <x v="27"/>
    <n v="1825206.99131"/>
    <n v="1657972.1827799999"/>
    <n v="7177734.5891200006"/>
    <n v="6532939.5108000003"/>
    <n v="1006679.3968999998"/>
    <n v="804222.25789999985"/>
    <n v="4106022.0397500005"/>
    <n v="3249292.3306899988"/>
    <n v="35255452.915749952"/>
    <n v="34225193.414999902"/>
    <n v="145.54400000000001"/>
    <n v="139.161"/>
    <n v="6256.2354300000006"/>
    <n v="3126.9007600000004"/>
    <n v="809602.27824000001"/>
    <n v="654507.44094"/>
    <n v="1508145.8986"/>
    <n v="1136124.89576"/>
    <n v="401279.63012999995"/>
    <n v="207381.18541999999"/>
    <n v="28814.743579999998"/>
    <n v="53962.151320000004"/>
    <n v="15.722290000000001"/>
    <n v="16.921290000000003"/>
    <s v="Total General"/>
    <s v="Totales"/>
    <s v="Total General"/>
    <x v="0"/>
    <x v="1"/>
    <n v="1825206.99131"/>
    <n v="1657972.1827799999"/>
    <n v="299929338.30901009"/>
    <n v="286204877.29896003"/>
    <n v="288421232.45699012"/>
    <n v="276418493.85822004"/>
    <n v="299929338.30901009"/>
    <n v="286204877.29896003"/>
    <n v="142306587.69164005"/>
    <n v="131621014.33455998"/>
    <n v="1825206.99131"/>
    <n v="1657972.1827799999"/>
    <n v="0.60854566665616838"/>
    <n v="0.57929557260763853"/>
    <n v="167234.80853000004"/>
    <n v="10.086707742562329"/>
    <n v="100"/>
    <n v="100"/>
    <n v="100"/>
    <n v="100"/>
    <n v="0.60854566665616838"/>
    <n v="0.63282684695627534"/>
    <n v="0.57929557260763853"/>
    <n v="0.59980508526698051"/>
    <n v="0.13379138979614294"/>
    <n v="9.6071773913337065E-3"/>
    <n v="5.2419980281494496E-6"/>
    <n v="193898.44470999995"/>
    <n v="93.498570912933104"/>
    <n v="-25147.407740000006"/>
    <n v="-46.601936959247247"/>
    <n v="-1.1990000000000016"/>
    <n v="-7.0857481905930442"/>
    <n v="25.174277012508938"/>
    <n v="55.154259308281475"/>
    <n v="48.506378228344133"/>
    <n v="0.70740182392774653"/>
    <n v="23.696420788930016"/>
    <n v="32.744727646438918"/>
    <n v="53.681960014050858"/>
    <n v="57.60875792640504"/>
    <s v="Resto"/>
    <n v="2025"/>
    <n v="1"/>
    <d v="2026-05-08T00:00:00"/>
    <n v="1.0458677359317625"/>
    <s v="10 Total General"/>
    <n v="10.086707742562329"/>
    <n v="5.2587281932798113"/>
    <n v="25.174277012508934"/>
    <n v="19.68461470990048"/>
    <n v="2.0359218207386676E-2"/>
    <n v="3.7032782840600043E-5"/>
    <n v="3661957.53639"/>
    <n v="4045677.8291500001"/>
    <n v="1.0386925237185264E-2"/>
    <n v="1.1451865877265018E-2"/>
    <n v="1.8492413440070066E-2"/>
    <n v="3.355833604428118E-5"/>
    <x v="0"/>
    <x v="27"/>
  </r>
  <r>
    <n v="2026"/>
    <n v="3"/>
    <n v="89"/>
    <x v="39"/>
    <s v="Total General Sin Pensiones"/>
    <n v="61"/>
    <s v="d029fa3a95e174a19934857f535eb9427d967218a36ea014b70ad704bc6c8d1c"/>
    <s v="776dae374cac039d62ec9a353119108ad2c4887d941bedca3f0ebe3c3de89ab1"/>
    <x v="27"/>
    <n v="1660435.4207000001"/>
    <n v="1155771.3412000001"/>
    <n v="5239825.5272100009"/>
    <n v="4053485.2702000001"/>
    <n v="790703.50598999998"/>
    <n v="567918.00612999988"/>
    <n v="2926388.2484400007"/>
    <n v="2503524.3867499996"/>
    <n v="35255452.915749952"/>
    <n v="34225193.414999902"/>
    <n v="145.54400000000001"/>
    <n v="139.161"/>
    <n v="6087.4219400000002"/>
    <n v="1024.6965400000001"/>
    <n v="608946.17113000003"/>
    <n v="447330.72258999996"/>
    <n v="1113912.6699000001"/>
    <n v="763935.20394000004"/>
    <n v="0"/>
    <n v="0"/>
    <n v="0"/>
    <n v="0"/>
    <n v="0"/>
    <n v="0"/>
    <s v="Total General Sin Pensiones"/>
    <s v="Totales"/>
    <s v="Total General Sin Pensiones"/>
    <x v="1"/>
    <x v="1"/>
    <n v="1660435.4207000001"/>
    <n v="1155771.3412000001"/>
    <n v="299929338.30901009"/>
    <n v="286204877.29896003"/>
    <n v="288421232.45699012"/>
    <n v="276418493.85822004"/>
    <n v="288421232.45699012"/>
    <n v="276418493.85822004"/>
    <n v="133101313.88157998"/>
    <n v="123282522.02188997"/>
    <n v="1660435.4207000001"/>
    <n v="1155771.3412000001"/>
    <n v="0.57569805334897017"/>
    <n v="0.41812373878023362"/>
    <n v="504664.07949999999"/>
    <n v="43.664699193529358"/>
    <n v="100"/>
    <n v="100"/>
    <n v="100"/>
    <n v="100"/>
    <n v="0.55360887002967774"/>
    <n v="0.57569805334897017"/>
    <n v="0.40382657070959693"/>
    <n v="0.41812373878023362"/>
    <m/>
    <m/>
    <m/>
    <n v="0"/>
    <m/>
    <n v="0"/>
    <m/>
    <n v="0"/>
    <m/>
    <n v="39.228462111659688"/>
    <n v="47.620250455549673"/>
    <n v="49.137574698845619"/>
    <n v="0.59406138296537603"/>
    <n v="36.128850619573562"/>
    <n v="45.812454270334626"/>
    <n v="54.66731706935942"/>
    <n v="58.556107937281766"/>
    <s v="Resto"/>
    <n v="2025"/>
    <n v="1"/>
    <d v="2026-05-08T00:00:00"/>
    <n v="1.0458677359317625"/>
    <s v="11 Total General Sin Pensiones"/>
    <n v="43.664699193529358"/>
    <n v="37.364118098105997"/>
    <n v="39.228462111659681"/>
    <n v="33.122437310508666"/>
    <n v="1.4862454156330442E-2"/>
    <n v="3.3142824862979375E-5"/>
    <m/>
    <m/>
    <m/>
    <m/>
    <n v="1.1473965948384138E-2"/>
    <n v="1.7482746093156105E-5"/>
    <x v="1"/>
    <x v="27"/>
  </r>
  <r>
    <n v="2026"/>
    <n v="3"/>
    <n v="39"/>
    <x v="6"/>
    <s v="Vida Total"/>
    <n v="27"/>
    <s v="670671cd97404156226e507973f2ab8330d3022ca96e0c93bdbdb320c41adcaf"/>
    <s v="776dae374cac039d62ec9a353119108ad2c4887d941bedca3f0ebe3c3de89ab1"/>
    <x v="27"/>
    <n v="472450.72615"/>
    <n v="492257.98501999996"/>
    <n v="1136784.4552600002"/>
    <n v="1077652.1297900002"/>
    <n v="165175.92791999993"/>
    <n v="156539.19680999994"/>
    <n v="473112.37059000006"/>
    <n v="424669.90304999991"/>
    <n v="35255452.915749952"/>
    <n v="34225193.414999902"/>
    <n v="145.54400000000001"/>
    <n v="139.161"/>
    <n v="29958.607120000001"/>
    <n v="16510.890730000003"/>
    <n v="174161.55807"/>
    <n v="140990.56448"/>
    <n v="324606.83517000003"/>
    <n v="353039.71289999998"/>
    <n v="472450.72615"/>
    <n v="492257.98501999996"/>
    <n v="0"/>
    <n v="0"/>
    <n v="0"/>
    <n v="0"/>
    <s v="Vida Total"/>
    <s v="Totales"/>
    <s v="Vida Total"/>
    <x v="2"/>
    <x v="1"/>
    <n v="9700359.9060499985"/>
    <n v="9815016.0217700005"/>
    <n v="299929338.30901009"/>
    <n v="286204877.29896003"/>
    <n v="288421232.45699012"/>
    <n v="276418493.85822004"/>
    <n v="121198789.86534001"/>
    <n v="116547964.87996998"/>
    <n v="53724409.366050005"/>
    <n v="55147073.013400003"/>
    <n v="472450.72615"/>
    <n v="492257.98501999996"/>
    <n v="0.38981472230450853"/>
    <n v="0.42236514856948804"/>
    <n v="-19807.258869999961"/>
    <n v="-4.0237557282479024"/>
    <n v="100"/>
    <n v="100"/>
    <n v="4.8704453311607345"/>
    <n v="5.0153558988406841"/>
    <n v="0.15752067764149341"/>
    <n v="0.16380580657162702"/>
    <n v="0.17199496726458779"/>
    <n v="0.17808431633828664"/>
    <n v="0.38981472230450853"/>
    <m/>
    <m/>
    <n v="-19807.258869999961"/>
    <n v="-4.0237557282479024"/>
    <n v="0"/>
    <m/>
    <n v="0"/>
    <m/>
    <n v="5.5172961699061718"/>
    <n v="34.961514244251084"/>
    <n v="31.800235155888817"/>
    <n v="0.30745043057537891"/>
    <n v="23.527101769072935"/>
    <n v="-8.0537335294212919"/>
    <n v="53.65307787767"/>
    <n v="39.936176959201241"/>
    <s v="Resto"/>
    <n v="2025"/>
    <n v="1"/>
    <d v="2026-05-08T00:00:00"/>
    <n v="1.0458677359317625"/>
    <s v="12 Vida Total"/>
    <n v="-4.0237557282479024"/>
    <n v="-8.2329046260835668"/>
    <n v="5.5172961699061602"/>
    <n v="0.88971343580162132"/>
    <n v="3.2244216461396113E-3"/>
    <n v="1.5195551772534109E-5"/>
    <m/>
    <m/>
    <m/>
    <m/>
    <n v="3.0504474587134769E-3"/>
    <n v="1.7839231872612568E-5"/>
    <x v="2"/>
    <x v="27"/>
  </r>
  <r>
    <n v="2026"/>
    <n v="3"/>
    <n v="10"/>
    <x v="17"/>
    <s v="Vida Individual"/>
    <n v="10"/>
    <s v="4a44dc15364204a80fe80e9039455cc1608281820fe2b24f1e5233ade6af1dd5"/>
    <s v="776dae374cac039d62ec9a353119108ad2c4887d941bedca3f0ebe3c3de89ab1"/>
    <x v="27"/>
    <n v="11217.029789999999"/>
    <n v="13429.790499999999"/>
    <n v="56474.163130000001"/>
    <n v="62249.78250999999"/>
    <n v="12570.174219999999"/>
    <n v="8243.2158500000005"/>
    <n v="46905.326280000001"/>
    <n v="75731.527679999999"/>
    <n v="35255452.915749952"/>
    <n v="34225193.414999902"/>
    <n v="145.54400000000001"/>
    <n v="139.161"/>
    <n v="0"/>
    <n v="0"/>
    <n v="10934.55242"/>
    <n v="8135.7093499999992"/>
    <n v="13978.558489999999"/>
    <n v="15816.14568"/>
    <n v="5122.1923200000001"/>
    <n v="7248.0638300000001"/>
    <n v="6079.1151799999998"/>
    <n v="6164.8053799999998"/>
    <n v="15.722290000000001"/>
    <n v="16.921290000000003"/>
    <s v="Vida Individual"/>
    <s v="Vida"/>
    <s v="Vida"/>
    <x v="3"/>
    <x v="1"/>
    <n v="1825206.99131"/>
    <n v="1657972.1827799999"/>
    <n v="299929338.30901009"/>
    <n v="286204877.29896003"/>
    <n v="288421232.45699012"/>
    <n v="276418493.85822004"/>
    <n v="85473069.007720008"/>
    <n v="77996017.203430012"/>
    <n v="38897096.515840001"/>
    <n v="40640024.39702002"/>
    <n v="430110.09600000002"/>
    <n v="261360.25803"/>
    <n v="1.3123466748323809E-2"/>
    <n v="1.7218559333577611E-2"/>
    <n v="-2212.7607100000005"/>
    <n v="-16.476509518149228"/>
    <n v="2.6079438484048043"/>
    <n v="5.1384210442807543"/>
    <n v="0.61456206574955297"/>
    <n v="0.81001301707496909"/>
    <n v="3.7398908200315367E-3"/>
    <n v="3.8891137432722472E-3"/>
    <n v="4.6923695454608519E-3"/>
    <n v="4.8584992677401595E-3"/>
    <n v="5.9927558229333723E-3"/>
    <n v="7.112316488192238E-3"/>
    <n v="1.8394437198200932E-5"/>
    <n v="-2125.8715099999999"/>
    <n v="-29.330198517305273"/>
    <n v="-85.690200000000004"/>
    <n v="-1.3899903519744239"/>
    <n v="-1.1990000000000016"/>
    <n v="-7.0857481905930442"/>
    <n v="52.491144824261738"/>
    <n v="112.06330423768982"/>
    <n v="61.380077745814432"/>
    <n v="3.2316484637564313E-2"/>
    <n v="34.401955005927064"/>
    <n v="-11.618426051320995"/>
    <n v="78.223748377362185"/>
    <n v="51.439266649445784"/>
    <s v="Resto"/>
    <n v="2025"/>
    <n v="1"/>
    <d v="2026-05-08T00:00:00"/>
    <n v="1.0458677359317625"/>
    <s v="13 Vida Individual"/>
    <n v="-16.476509518149228"/>
    <n v="-20.13952853470542"/>
    <n v="52.491144824261738"/>
    <n v="45.803469774701036"/>
    <n v="1.601856123220327E-4"/>
    <n v="1.722253794943607E-8"/>
    <m/>
    <m/>
    <m/>
    <m/>
    <n v="1.7620685341205566E-4"/>
    <n v="2.964787855239327E-8"/>
    <x v="3"/>
    <x v="27"/>
  </r>
  <r>
    <n v="2026"/>
    <n v="3"/>
    <n v="38"/>
    <x v="33"/>
    <s v="Vida Gpo y Col"/>
    <n v="26"/>
    <s v="5f9c4ab08cac7457e9111a30e4664920607ea2c115a1433d7be98e97e64244ca"/>
    <s v="776dae374cac039d62ec9a353119108ad2c4887d941bedca3f0ebe3c3de89ab1"/>
    <x v="27"/>
    <n v="232229.75119000001"/>
    <n v="277368.24911999993"/>
    <n v="486082.07348000002"/>
    <n v="684433.75718999992"/>
    <n v="83216.658079999994"/>
    <n v="78504.811239999966"/>
    <n v="251334.66395000002"/>
    <n v="388677.58917000005"/>
    <n v="35255452.915749952"/>
    <n v="34225193.414999902"/>
    <n v="145.54400000000001"/>
    <n v="139.161"/>
    <n v="12965.765140000001"/>
    <n v="-5775.0440399999998"/>
    <n v="62269.020229999995"/>
    <n v="54147.820140000003"/>
    <n v="123316.76642000001"/>
    <n v="146479.76977000001"/>
    <n v="29962.193510000001"/>
    <n v="5299.0192100000004"/>
    <n v="202267.55768000003"/>
    <n v="272069.22991000005"/>
    <n v="0"/>
    <n v="0"/>
    <s v="Vida Gpo y Col"/>
    <s v="Vida"/>
    <s v="Vida"/>
    <x v="4"/>
    <x v="1"/>
    <n v="12322993.422950001"/>
    <n v="11775468.25543"/>
    <n v="299929338.30901009"/>
    <n v="286204877.29896003"/>
    <n v="288421232.45699012"/>
    <n v="276418493.85822004"/>
    <n v="35725720.857619993"/>
    <n v="38551947.676540002"/>
    <n v="14827312.85021"/>
    <n v="14507048.616379999"/>
    <n v="7146719.3170200009"/>
    <n v="6945764.6465400001"/>
    <n v="0.65003517246165621"/>
    <n v="0.71946624188013908"/>
    <n v="-45138.497929999925"/>
    <n v="-16.273851846132292"/>
    <n v="3.249459519655991"/>
    <n v="3.993343616360074"/>
    <n v="1.8845238589310758"/>
    <n v="2.3554753246614855"/>
    <n v="7.7428154411069719E-2"/>
    <n v="8.05175642624128E-2"/>
    <n v="9.6912481624228358E-2"/>
    <n v="0.10034359324100327"/>
    <n v="8.3867288862862294E-2"/>
    <n v="0.566167883598794"/>
    <m/>
    <n v="24663.174299999999"/>
    <n v="465.42904116024141"/>
    <n v="-69801.672230000026"/>
    <n v="-25.655849525170595"/>
    <n v="0"/>
    <m/>
    <n v="6.0019848026833245"/>
    <n v="35.833762751576067"/>
    <n v="28.303459927035785"/>
    <n v="0.56123897108451037"/>
    <n v="14.99820319451921"/>
    <n v="-15.813107425257522"/>
    <n v="50.495177612685879"/>
    <n v="36.966074035357899"/>
    <s v="Resto"/>
    <n v="2025"/>
    <n v="1"/>
    <d v="2026-05-08T00:00:00"/>
    <n v="1.0458677359317625"/>
    <s v="14 Vida Gpo y Col"/>
    <n v="-16.273851846132292"/>
    <n v="-19.945758648653442"/>
    <n v="6.0019848026833227"/>
    <n v="1.353145489516657"/>
    <n v="1.3787429554276091E-3"/>
    <n v="4.2254572543725509E-5"/>
    <m/>
    <m/>
    <m/>
    <m/>
    <n v="1.9373869893291107E-3"/>
    <n v="5.1763167320513075E-5"/>
    <x v="4"/>
    <x v="27"/>
  </r>
  <r>
    <n v="2026"/>
    <n v="3"/>
    <n v="79"/>
    <x v="1"/>
    <s v="Accidentes y Enfermedades Total"/>
    <n v="51"/>
    <s v="031b4af5197ec30a926f48cf40e11a7dbc470048a21e4003b7a3c07c5dab1baa"/>
    <s v="776dae374cac039d62ec9a353119108ad2c4887d941bedca3f0ebe3c3de89ab1"/>
    <x v="27"/>
    <n v="149056.40378999998"/>
    <n v="161330.76297000001"/>
    <n v="568269.50916000002"/>
    <n v="556949.68255000014"/>
    <n v="32872.113389999999"/>
    <n v="7929.5875399999995"/>
    <n v="1686.3883899999964"/>
    <n v="12498.709739999998"/>
    <n v="35255452.915749952"/>
    <n v="34225193.414999902"/>
    <n v="145.54400000000001"/>
    <n v="139.161"/>
    <n v="0"/>
    <n v="0"/>
    <n v="32872.113389999999"/>
    <n v="7929.5875400000004"/>
    <n v="152071.95900999999"/>
    <n v="153958.57638999997"/>
    <n v="0"/>
    <n v="0"/>
    <n v="0"/>
    <n v="0"/>
    <n v="0"/>
    <n v="0"/>
    <s v="Accidentes y Enfermedades Total"/>
    <s v="Totales"/>
    <s v="Accidentes y Enfermedades Total"/>
    <x v="18"/>
    <x v="1"/>
    <n v="29465273.395770002"/>
    <n v="25064503.866439998"/>
    <n v="299929338.30901009"/>
    <n v="286204877.29896003"/>
    <n v="288421232.45699012"/>
    <n v="276418493.85822004"/>
    <n v="62046993.437230021"/>
    <n v="55650266.202029996"/>
    <n v="35517726.305569991"/>
    <n v="30168381.219329994"/>
    <n v="149056.40378999998"/>
    <n v="161330.76297000001"/>
    <n v="0.24023146897648345"/>
    <n v="0.28990115228615931"/>
    <n v="-12274.359180000029"/>
    <n v="-7.6081950856963898"/>
    <n v="100"/>
    <n v="100"/>
    <n v="0.50587144326785149"/>
    <n v="0.64366230358947218"/>
    <n v="4.9697173551068452E-2"/>
    <n v="5.1680107778551823E-2"/>
    <n v="5.6368977528457452E-2"/>
    <n v="5.8364677673393817E-2"/>
    <m/>
    <m/>
    <m/>
    <n v="0"/>
    <m/>
    <n v="0"/>
    <m/>
    <n v="0"/>
    <m/>
    <n v="314.55010395156063"/>
    <n v="22.053472748686662"/>
    <n v="4.9151119067567617"/>
    <n v="9.2551288635964568E-2"/>
    <n v="314.55010395156063"/>
    <n v="-1.2254058359314146"/>
    <n v="21.61615698515358"/>
    <n v="5.150468214198848"/>
    <s v="Resto"/>
    <n v="2025"/>
    <n v="1"/>
    <d v="2026-05-08T00:00:00"/>
    <n v="1.0458677359317625"/>
    <s v="28 Accidentes y Enfermedades Total"/>
    <n v="-7.6081950856963898"/>
    <n v="-11.660144260983586"/>
    <n v="314.55010395156063"/>
    <n v="296.36953097347282"/>
    <n v="1.6118627394122412E-3"/>
    <n v="5.7711158686599141E-6"/>
    <m/>
    <m/>
    <m/>
    <m/>
    <n v="1.5765252040071558E-3"/>
    <n v="8.4042678096842914E-6"/>
    <x v="18"/>
    <x v="27"/>
  </r>
  <r>
    <n v="2026"/>
    <n v="3"/>
    <n v="718"/>
    <x v="48"/>
    <s v="Accidentes Personales"/>
    <n v="281"/>
    <s v="71a1c003a2b855d85582c8f6c7648c49d3fe836408a7e1b5d9b222448acb3c1b"/>
    <s v="776dae374cac039d62ec9a353119108ad2c4887d941bedca3f0ebe3c3de89ab1"/>
    <x v="27"/>
    <n v="4279.9215000000004"/>
    <n v="1921.9777099999999"/>
    <n v="38049.159330000002"/>
    <n v="9666.9998799999994"/>
    <n v="10666.892020000001"/>
    <n v="2990.7406199999991"/>
    <n v="32606.278540000007"/>
    <n v="4765.2156300000006"/>
    <n v="35255452.915749952"/>
    <n v="34225193.414999902"/>
    <n v="145.54400000000001"/>
    <n v="139.161"/>
    <n v="0"/>
    <n v="0"/>
    <n v="5613.9468499999994"/>
    <n v="1535.8391399999998"/>
    <n v="3929.7606499999997"/>
    <n v="1370.4447"/>
    <n v="0"/>
    <n v="0"/>
    <n v="0"/>
    <n v="0"/>
    <n v="0"/>
    <n v="0"/>
    <s v="Accidentes Personales"/>
    <s v="Accidentes y Enfermedades"/>
    <s v="Accidentes Personales"/>
    <x v="19"/>
    <x v="1"/>
    <n v="12782.876099999999"/>
    <n v="12089.056859999999"/>
    <n v="299929338.30901009"/>
    <n v="286204877.29896003"/>
    <n v="288421232.45699012"/>
    <n v="276418493.85822004"/>
    <n v="1868441.4574600002"/>
    <n v="1845344.210459999"/>
    <n v="356127.37222000014"/>
    <n v="376409.51678000001"/>
    <n v="12782.876099999999"/>
    <n v="12089.056859999999"/>
    <n v="0.22906371954614077"/>
    <n v="0.10415280244767441"/>
    <n v="2357.9437900000003"/>
    <n v="122.68320166938879"/>
    <n v="33.481678665413966"/>
    <n v="15.898491770349734"/>
    <n v="33.481678665413966"/>
    <n v="15.898491770349734"/>
    <n v="1.426976608600556E-3"/>
    <n v="1.4839134634924041E-3"/>
    <n v="6.7153911845896548E-4"/>
    <n v="6.9531444266743465E-4"/>
    <m/>
    <m/>
    <m/>
    <n v="0"/>
    <m/>
    <n v="0"/>
    <m/>
    <n v="0"/>
    <m/>
    <n v="256.66389618234444"/>
    <n v="249.2310202418432"/>
    <n v="155.60745603027829"/>
    <n v="2.9952463225462083"/>
    <n v="265.52961203996921"/>
    <n v="186.75076418625278"/>
    <n v="142.85722083353855"/>
    <n v="112.06866938884872"/>
    <s v="Resto"/>
    <n v="2025"/>
    <n v="1"/>
    <d v="2026-05-08T00:00:00"/>
    <n v="1.0458677359317625"/>
    <s v="29 Accidentes Personales"/>
    <n v="122.68320166938879"/>
    <n v="112.91717300276076"/>
    <n v="256.66389618234444"/>
    <n v="241.02198961572606"/>
    <n v="1.0792418245462958E-4"/>
    <n v="5.247018761231304E-6"/>
    <m/>
    <m/>
    <m/>
    <m/>
    <n v="2.7363816580658444E-5"/>
    <n v="1.0847806257704293E-6"/>
    <x v="19"/>
    <x v="27"/>
  </r>
  <r>
    <n v="2026"/>
    <n v="3"/>
    <n v="34"/>
    <x v="2"/>
    <s v="AP Individual"/>
    <n v="23"/>
    <s v="535fa30d7e25dd8a49f1536779734ec8286108d115da5045d77f3b4185d8f790"/>
    <s v="776dae374cac039d62ec9a353119108ad2c4887d941bedca3f0ebe3c3de89ab1"/>
    <x v="27"/>
    <n v="0"/>
    <n v="0"/>
    <n v="0"/>
    <n v="0"/>
    <n v="0"/>
    <n v="0"/>
    <n v="281.15994000000001"/>
    <n v="6.0224799999999998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AP Individual"/>
    <s v="Accidentes y Enfermedades"/>
    <s v="Accidentes Personales"/>
    <x v="20"/>
    <x v="1"/>
    <n v="29241829.257259998"/>
    <n v="28972049.40374"/>
    <n v="299929338.30901009"/>
    <n v="286204877.29896003"/>
    <n v="288421232.45699012"/>
    <n v="276418493.85822004"/>
    <n v="934068.18382999999"/>
    <n v="999040.19241000025"/>
    <n v="84015.655269999988"/>
    <n v="109316.45723999999"/>
    <n v="12635385.201270001"/>
    <n v="12587633.3676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30 AP Individual"/>
    <m/>
    <m/>
    <m/>
    <m/>
    <n v="0"/>
    <m/>
    <m/>
    <m/>
    <m/>
    <m/>
    <n v="0"/>
    <m/>
    <x v="20"/>
    <x v="27"/>
  </r>
  <r>
    <n v="2026"/>
    <n v="3"/>
    <n v="718"/>
    <x v="48"/>
    <s v="AP Individual"/>
    <n v="281"/>
    <s v="71a1c003a2b855d85582c8f6c7648c49d3fe836408a7e1b5d9b222448acb3c1b"/>
    <s v="776dae374cac039d62ec9a353119108ad2c4887d941bedca3f0ebe3c3de89ab1"/>
    <x v="27"/>
    <n v="0"/>
    <n v="0"/>
    <n v="0"/>
    <n v="0"/>
    <n v="1.3000000000000002E-4"/>
    <n v="1.4999999999999999E-4"/>
    <n v="-1.8400000000000001E-3"/>
    <n v="-9.9400000000000009E-3"/>
    <n v="35455860.883000001"/>
    <n v="34225193.414999902"/>
    <n v="145.54400000000001"/>
    <n v="139.161"/>
    <n v="0"/>
    <n v="0"/>
    <n v="1.3000000000000002E-4"/>
    <n v="1.4999999999999999E-4"/>
    <n v="0"/>
    <n v="0"/>
    <n v="0"/>
    <n v="0"/>
    <n v="0"/>
    <n v="0"/>
    <n v="0"/>
    <n v="0"/>
    <s v="AP Individual"/>
    <s v="Accidentes y Enfermedades"/>
    <s v="Accidentes Personales"/>
    <x v="20"/>
    <x v="1"/>
    <n v="12782.876099999999"/>
    <n v="12089.056859999999"/>
    <n v="299929338.30901009"/>
    <n v="286204877.29896003"/>
    <n v="288421232.45699012"/>
    <n v="276418493.85822004"/>
    <n v="934068.18382999999"/>
    <n v="999040.19241000025"/>
    <n v="84015.655269999988"/>
    <n v="109316.45723999999"/>
    <n v="12782.876099999999"/>
    <n v="12089.056859999999"/>
    <m/>
    <m/>
    <m/>
    <m/>
    <m/>
    <m/>
    <m/>
    <m/>
    <m/>
    <m/>
    <m/>
    <m/>
    <m/>
    <m/>
    <m/>
    <n v="0"/>
    <m/>
    <n v="0"/>
    <m/>
    <n v="0"/>
    <m/>
    <n v="-13.33333333333332"/>
    <m/>
    <m/>
    <n v="1.5473306681025191E-7"/>
    <n v="-13.33333333333332"/>
    <m/>
    <m/>
    <m/>
    <s v="Resto"/>
    <n v="2025"/>
    <n v="1"/>
    <d v="2026-05-08T00:00:00"/>
    <n v="1.0458677359317625"/>
    <s v="30 AP Individual"/>
    <m/>
    <m/>
    <n v="-13.333333333333316"/>
    <n v="-17.134199967020262"/>
    <n v="0"/>
    <m/>
    <m/>
    <m/>
    <m/>
    <m/>
    <n v="0"/>
    <m/>
    <x v="20"/>
    <x v="27"/>
  </r>
  <r>
    <n v="2026"/>
    <n v="3"/>
    <n v="3"/>
    <x v="19"/>
    <s v="AP Individual"/>
    <n v="3"/>
    <s v="4e07408562bedb8b60ce05c1decfe3ad16b72230967de01f640b7e4729b49fce"/>
    <s v="776dae374cac039d62ec9a353119108ad2c4887d941bedca3f0ebe3c3de89ab1"/>
    <x v="27"/>
    <n v="0"/>
    <n v="0"/>
    <n v="0"/>
    <n v="0"/>
    <n v="0"/>
    <n v="-7.1059999999999998E-2"/>
    <n v="-0.10868000000000001"/>
    <n v="-0.62958999999999998"/>
    <n v="35455860.883000001"/>
    <n v="34225193.414999902"/>
    <n v="145.54400000000001"/>
    <n v="139.161"/>
    <n v="0"/>
    <n v="0"/>
    <n v="0.17466000000000001"/>
    <n v="-7.1059999999999998E-2"/>
    <n v="0"/>
    <n v="0"/>
    <n v="0"/>
    <n v="0"/>
    <n v="0"/>
    <n v="0"/>
    <n v="0"/>
    <n v="0"/>
    <s v="AP Individual"/>
    <s v="Accidentes y Enfermedades"/>
    <s v="Accidentes Personales"/>
    <x v="20"/>
    <x v="1"/>
    <n v="7955018.5177499996"/>
    <n v="7215896.8496199995"/>
    <n v="299929338.30901009"/>
    <n v="286204877.29896003"/>
    <n v="288421232.45699012"/>
    <n v="276418493.85822004"/>
    <n v="934068.18382999999"/>
    <n v="999040.19241000025"/>
    <n v="84015.655269999988"/>
    <n v="109316.45723999999"/>
    <n v="721819.60048999998"/>
    <n v="642155.36180999991"/>
    <m/>
    <m/>
    <m/>
    <m/>
    <m/>
    <m/>
    <m/>
    <m/>
    <m/>
    <m/>
    <m/>
    <m/>
    <m/>
    <m/>
    <m/>
    <n v="0"/>
    <m/>
    <n v="0"/>
    <m/>
    <n v="0"/>
    <m/>
    <m/>
    <m/>
    <m/>
    <m/>
    <n v="-345.79228820714889"/>
    <m/>
    <m/>
    <m/>
    <s v="Resto"/>
    <n v="2025"/>
    <n v="1"/>
    <d v="2026-05-08T00:00:00"/>
    <n v="1.0458677359317625"/>
    <s v="30 AP Individual"/>
    <m/>
    <m/>
    <n v="-100"/>
    <n v="-100"/>
    <n v="0"/>
    <m/>
    <m/>
    <m/>
    <m/>
    <m/>
    <n v="0"/>
    <m/>
    <x v="20"/>
    <x v="27"/>
  </r>
  <r>
    <n v="2026"/>
    <n v="3"/>
    <n v="37"/>
    <x v="27"/>
    <s v="AP Individual"/>
    <n v="25"/>
    <s v="b7a56873cd771f2c446d369b649430b65a756ba278ff97ec81bb6f55b2e73569"/>
    <s v="776dae374cac039d62ec9a353119108ad2c4887d941bedca3f0ebe3c3de89ab1"/>
    <x v="27"/>
    <n v="0"/>
    <n v="0"/>
    <n v="0"/>
    <n v="0"/>
    <n v="297.64843999999999"/>
    <n v="718.30932999999993"/>
    <n v="1797.4969099999998"/>
    <n v="2814.5018399999999"/>
    <n v="35455860.883000001"/>
    <n v="34225193.414999902"/>
    <n v="145.54400000000001"/>
    <n v="139.161"/>
    <n v="0"/>
    <n v="0"/>
    <n v="297.64843999999999"/>
    <n v="718.30932999999993"/>
    <n v="0"/>
    <n v="0"/>
    <n v="0"/>
    <n v="0"/>
    <n v="0"/>
    <n v="0"/>
    <n v="0"/>
    <n v="0"/>
    <s v="AP Individual"/>
    <s v="Accidentes y Enfermedades"/>
    <s v="Accidentes Personales"/>
    <x v="20"/>
    <x v="1"/>
    <n v="4160869.2469200003"/>
    <n v="3594603.0314199999"/>
    <n v="299929338.30901009"/>
    <n v="286204877.29896003"/>
    <n v="288421232.45699012"/>
    <n v="276418493.85822004"/>
    <n v="934068.18382999999"/>
    <n v="999040.19241000025"/>
    <n v="84015.655269999988"/>
    <n v="109316.45723999999"/>
    <n v="753971.94761999999"/>
    <n v="642457.24672000005"/>
    <m/>
    <m/>
    <m/>
    <m/>
    <m/>
    <m/>
    <m/>
    <m/>
    <m/>
    <m/>
    <m/>
    <m/>
    <m/>
    <m/>
    <m/>
    <n v="0"/>
    <m/>
    <n v="0"/>
    <m/>
    <n v="0"/>
    <m/>
    <n v="-58.562637631339129"/>
    <m/>
    <m/>
    <n v="0.35427735348067119"/>
    <n v="-58.562637631339129"/>
    <m/>
    <m/>
    <m/>
    <s v="Resto"/>
    <n v="2025"/>
    <n v="1"/>
    <d v="2026-05-08T00:00:00"/>
    <n v="1.0458677359317625"/>
    <s v="30 AP Individual"/>
    <m/>
    <m/>
    <n v="-58.562637631339129"/>
    <n v="-60.379920954589572"/>
    <n v="0"/>
    <m/>
    <m/>
    <m/>
    <m/>
    <m/>
    <n v="0"/>
    <m/>
    <x v="20"/>
    <x v="27"/>
  </r>
  <r>
    <n v="2026"/>
    <n v="3"/>
    <n v="34"/>
    <x v="2"/>
    <s v="AP Gpo y Col"/>
    <n v="23"/>
    <s v="535fa30d7e25dd8a49f1536779734ec8286108d115da5045d77f3b4185d8f790"/>
    <s v="776dae374cac039d62ec9a353119108ad2c4887d941bedca3f0ebe3c3de89ab1"/>
    <x v="27"/>
    <n v="1306.2848999999999"/>
    <n v="1587.9525599999999"/>
    <n v="5062.5428200000006"/>
    <n v="4631.7888299999995"/>
    <n v="397.54215999999997"/>
    <n v="-108.42603999999999"/>
    <n v="599.94362999999987"/>
    <n v="302.65987000000001"/>
    <n v="35255452.915749952"/>
    <n v="34225193.414999902"/>
    <n v="145.54400000000001"/>
    <n v="139.161"/>
    <n v="0"/>
    <n v="0"/>
    <n v="397.54215999999997"/>
    <n v="-108.42604"/>
    <n v="1706.2554599999999"/>
    <n v="1307.32925"/>
    <n v="0"/>
    <n v="0"/>
    <n v="0"/>
    <n v="0"/>
    <n v="0"/>
    <n v="0"/>
    <s v="AP Gpo y Col"/>
    <s v="Accidentes y Enfermedades"/>
    <s v="Accidentes Personales"/>
    <x v="21"/>
    <x v="1"/>
    <n v="29241829.257259998"/>
    <n v="28972049.40374"/>
    <n v="299929338.30901009"/>
    <n v="286204877.29896003"/>
    <n v="288421232.45699012"/>
    <n v="276418493.85822004"/>
    <n v="934373.2736299996"/>
    <n v="846304.01804999996"/>
    <n v="272111.73791999999"/>
    <n v="267093.05953999993"/>
    <n v="12635385.201270001"/>
    <n v="12587633.36767"/>
    <n v="0.13980332452416364"/>
    <n v="0.18763382025041775"/>
    <n v="-281.66766000000007"/>
    <n v="-17.737788086062224"/>
    <n v="1.0338306899173151E-2"/>
    <n v="1.2615179626048592E-2"/>
    <n v="4.4671791511664161E-3"/>
    <n v="5.4809811272619573E-3"/>
    <n v="4.3553088449592268E-4"/>
    <n v="4.5290871579463046E-4"/>
    <n v="5.5483071252530685E-4"/>
    <n v="5.7447406569492742E-4"/>
    <m/>
    <m/>
    <m/>
    <n v="0"/>
    <m/>
    <n v="0"/>
    <m/>
    <n v="0"/>
    <m/>
    <n v="-466.64823321039853"/>
    <n v="30.433036468537605"/>
    <n v="-6.8280402532932092"/>
    <n v="0.14609518980650374"/>
    <n v="-466.64823321039853"/>
    <n v="30.514593779646539"/>
    <n v="23.299099655335315"/>
    <n v="-8.293705659840473"/>
    <s v="Resto"/>
    <n v="2025"/>
    <n v="1"/>
    <d v="2026-05-08T00:00:00"/>
    <n v="1.0458677359317625"/>
    <s v="31 AP Gpo y Col"/>
    <n v="-17.737788086062224"/>
    <n v="-21.345492276181123"/>
    <n v="-466.64823321039853"/>
    <n v="-450.56845202682541"/>
    <n v="1.4359602277973771E-5"/>
    <n v="1.9544969548008614E-6"/>
    <m/>
    <m/>
    <m/>
    <m/>
    <n v="1.3110936335758241E-5"/>
    <n v="3.5206450501766076E-6"/>
    <x v="21"/>
    <x v="27"/>
  </r>
  <r>
    <n v="2026"/>
    <n v="3"/>
    <n v="715"/>
    <x v="44"/>
    <s v="Gastos Medicos"/>
    <n v="251"/>
    <s v="c75d3f1f5bcd6914d0331ce5ec17c0db8f2070a2d4285f8e3ff11c6ca19168ff"/>
    <s v="776dae374cac039d62ec9a353119108ad2c4887d941bedca3f0ebe3c3de89ab1"/>
    <x v="27"/>
    <n v="10861.182470000002"/>
    <n v="5599.5751300000002"/>
    <n v="34667.996400000004"/>
    <n v="28079.897439999997"/>
    <n v="3184.0159499999995"/>
    <n v="2375.5847700000004"/>
    <n v="15022.606449999997"/>
    <n v="6251.1847900000002"/>
    <n v="35255452.915749952"/>
    <n v="34225193.414999902"/>
    <n v="145.54400000000001"/>
    <n v="139.161"/>
    <n v="0"/>
    <n v="0"/>
    <n v="3132.01595"/>
    <n v="2369.5847699999999"/>
    <n v="8501.5608400000001"/>
    <n v="6041.9412300000004"/>
    <n v="0"/>
    <n v="0"/>
    <n v="0"/>
    <n v="0"/>
    <n v="0"/>
    <n v="0"/>
    <s v="Gastos Medicos"/>
    <s v="Accidentes y Enfermedades"/>
    <s v="Gastos Medicos"/>
    <x v="22"/>
    <x v="1"/>
    <n v="24579.049769999998"/>
    <n v="17150.0059"/>
    <n v="299929338.30901009"/>
    <n v="286204877.29896003"/>
    <n v="288421232.45699012"/>
    <n v="276418493.85822004"/>
    <n v="58270019.802700005"/>
    <n v="52140391.075669996"/>
    <n v="34338123.082540013"/>
    <n v="28893520.681470007"/>
    <n v="24579.049769999998"/>
    <n v="17150.0059"/>
    <n v="1.8639400684563927E-2"/>
    <n v="1.0739419123023996E-2"/>
    <n v="5261.6073400000014"/>
    <n v="93.964402974266406"/>
    <n v="44.188780980689643"/>
    <n v="32.650572615837994"/>
    <n v="44.188780980689643"/>
    <n v="32.650572615837994"/>
    <n v="3.6212471014789431E-3"/>
    <n v="3.7657360997580647E-3"/>
    <n v="1.9564918609513674E-3"/>
    <n v="2.0257599453067428E-3"/>
    <m/>
    <m/>
    <m/>
    <n v="0"/>
    <m/>
    <n v="0"/>
    <m/>
    <n v="0"/>
    <m/>
    <n v="34.030828544165104"/>
    <n v="29.315555270290929"/>
    <n v="42.424375329347534"/>
    <n v="9.2725392775442166E-3"/>
    <n v="32.175729252344908"/>
    <n v="40.709095245535835"/>
    <n v="36.840481517979704"/>
    <n v="39.218931131509862"/>
    <s v="Resto"/>
    <n v="2025"/>
    <n v="1"/>
    <d v="2026-05-08T00:00:00"/>
    <n v="1.0458677359317625"/>
    <s v="32 Gastos Medicos"/>
    <n v="93.964402974266406"/>
    <n v="85.457870350559872"/>
    <n v="34.030828544165111"/>
    <n v="28.152751958408174"/>
    <n v="9.8333714455026874E-5"/>
    <n v="3.4742725787972222E-8"/>
    <m/>
    <m/>
    <m/>
    <m/>
    <n v="7.948413910106106E-5"/>
    <n v="1.1533512309997349E-8"/>
    <x v="22"/>
    <x v="27"/>
  </r>
  <r>
    <n v="2026"/>
    <n v="3"/>
    <n v="715"/>
    <x v="44"/>
    <s v="GMM. Individual"/>
    <n v="251"/>
    <s v="c75d3f1f5bcd6914d0331ce5ec17c0db8f2070a2d4285f8e3ff11c6ca19168ff"/>
    <s v="776dae374cac039d62ec9a353119108ad2c4887d941bedca3f0ebe3c3de89ab1"/>
    <x v="27"/>
    <n v="233.83452"/>
    <n v="228.54340999999999"/>
    <n v="873.43849"/>
    <n v="847.14617999999996"/>
    <n v="68.491879999999995"/>
    <n v="99.242670000000004"/>
    <n v="382.34368999999998"/>
    <n v="418.52904000000001"/>
    <n v="35255452.915749952"/>
    <n v="34225193.414999902"/>
    <n v="145.54400000000001"/>
    <n v="139.161"/>
    <n v="0"/>
    <n v="0"/>
    <n v="68.491880000000009"/>
    <n v="99.242670000000004"/>
    <n v="221.95339999999999"/>
    <n v="233.04304999999999"/>
    <n v="0"/>
    <n v="0"/>
    <n v="0"/>
    <n v="0"/>
    <n v="0"/>
    <n v="0"/>
    <s v="GMM. Individual"/>
    <s v="Accidentes y Enfermedades"/>
    <s v="Gastos Medicos"/>
    <x v="23"/>
    <x v="1"/>
    <n v="24579.049769999998"/>
    <n v="17150.0059"/>
    <n v="299929338.30901009"/>
    <n v="286204877.29896003"/>
    <n v="288421232.45699012"/>
    <n v="276418493.85822004"/>
    <n v="24720621.761749998"/>
    <n v="21907998.164389998"/>
    <n v="16007111.755169999"/>
    <n v="14079798.808590002"/>
    <n v="24579.049769999998"/>
    <n v="17150.0059"/>
    <n v="9.4590873261048028E-4"/>
    <n v="1.0431962258034245E-3"/>
    <n v="5.2911100000000033"/>
    <n v="2.3151444182967218"/>
    <n v="0.951357038567891"/>
    <n v="1.3326141771181548"/>
    <n v="0.951357038567891"/>
    <n v="1.3326141771181548"/>
    <n v="7.7963203372617668E-5"/>
    <n v="8.1073961860581744E-5"/>
    <n v="7.9853080128075937E-5"/>
    <n v="8.2680216800987252E-5"/>
    <m/>
    <m/>
    <m/>
    <n v="0"/>
    <m/>
    <n v="0"/>
    <m/>
    <n v="0"/>
    <m/>
    <n v="-30.985452124575051"/>
    <n v="29.290748004186888"/>
    <n v="43.423991092108061"/>
    <n v="4.2788406208183301E-4"/>
    <n v="-30.985452124575041"/>
    <n v="-4.7586272150145659"/>
    <n v="30.858675740042735"/>
    <n v="42.585552326061645"/>
    <s v="Resto"/>
    <n v="2025"/>
    <n v="1"/>
    <d v="2026-05-08T00:00:00"/>
    <n v="1.0458677359317625"/>
    <s v="33 GMM. Individual"/>
    <n v="2.3151444182967218"/>
    <n v="-2.1720042571690268"/>
    <n v="-30.985452124575051"/>
    <n v="-34.012164727559977"/>
    <n v="2.4774564436521587E-6"/>
    <n v="8.9474333042876509E-11"/>
    <m/>
    <m/>
    <m/>
    <m/>
    <n v="2.3979676191457101E-6"/>
    <n v="1.0882583655305093E-10"/>
    <x v="23"/>
    <x v="27"/>
  </r>
  <r>
    <n v="2026"/>
    <n v="3"/>
    <n v="81"/>
    <x v="55"/>
    <s v="Daños"/>
    <n v="53"/>
    <s v="2858dcd1057d3eae7f7d5f782167e24b61153c01551450a628cee722509f6529"/>
    <s v="776dae374cac039d62ec9a353119108ad2c4887d941bedca3f0ebe3c3de89ab1"/>
    <x v="27"/>
    <n v="478919.76442000002"/>
    <n v="477689.46314999997"/>
    <n v="1900869.2589800002"/>
    <n v="1856698.2499900004"/>
    <n v="225658.75017000001"/>
    <n v="502546.01577999984"/>
    <n v="1027621.6939200002"/>
    <n v="1098017.2726300003"/>
    <n v="35255452.915749952"/>
    <n v="34225193.414999902"/>
    <n v="145.54400000000001"/>
    <n v="139.161"/>
    <n v="0"/>
    <n v="0"/>
    <n v="135882.59672"/>
    <n v="190480.57038999998"/>
    <n v="348026.00842000003"/>
    <n v="360534.86702000001"/>
    <n v="0"/>
    <n v="0"/>
    <n v="0"/>
    <n v="0"/>
    <n v="0"/>
    <n v="0"/>
    <s v="Daños"/>
    <s v="Totales"/>
    <s v="Daños Total"/>
    <x v="28"/>
    <x v="1"/>
    <n v="478919.76442000002"/>
    <n v="477689.46314999997"/>
    <n v="299929338.30901009"/>
    <n v="286204877.29896003"/>
    <n v="288421232.45699012"/>
    <n v="276418493.85822004"/>
    <n v="105175449.15441999"/>
    <n v="104220262.77622002"/>
    <n v="43859178.209959999"/>
    <n v="37967067.789159983"/>
    <n v="478919.76442000002"/>
    <n v="477689.46314999997"/>
    <n v="0.45535319151986092"/>
    <n v="0.45834605519627858"/>
    <n v="1230.3012700000545"/>
    <n v="0.25755252416228558"/>
    <n v="100"/>
    <n v="100"/>
    <n v="100"/>
    <n v="100"/>
    <n v="0.1596775317546896"/>
    <n v="0.16604871990185999"/>
    <n v="0.16690472491529959"/>
    <n v="0.17281385788716994"/>
    <m/>
    <m/>
    <m/>
    <n v="0"/>
    <m/>
    <n v="0"/>
    <m/>
    <n v="0"/>
    <m/>
    <n v="-55.096897978634672"/>
    <n v="47.118278871469428"/>
    <n v="105.20349610939495"/>
    <n v="0.5145074745580962"/>
    <n v="-28.663277077663718"/>
    <n v="-3.4695281217575147"/>
    <n v="39.04380518481711"/>
    <n v="52.832773696596014"/>
    <s v="Resto"/>
    <n v="2025"/>
    <n v="1"/>
    <d v="2026-05-08T00:00:00"/>
    <n v="1.0458677359317625"/>
    <s v="38 Daños Total"/>
    <n v="0.25755252416228558"/>
    <n v="-4.1393580854247043"/>
    <n v="-55.096897978634672"/>
    <n v="-57.066175311966006"/>
    <n v="5.3917028481310749E-3"/>
    <n v="2.0734652902732315E-5"/>
    <m/>
    <m/>
    <m/>
    <m/>
    <n v="5.2556481834109513E-3"/>
    <n v="2.1008110631399003E-5"/>
    <x v="28"/>
    <x v="27"/>
  </r>
  <r>
    <n v="2026"/>
    <n v="3"/>
    <n v="107"/>
    <x v="71"/>
    <s v="Automoviles"/>
    <n v="70"/>
    <s v="ff5a1ae012afa5d4c889c50ad427aaf545d31a4fac04ffc1c4d03d403ba4250a"/>
    <s v="776dae374cac039d62ec9a353119108ad2c4887d941bedca3f0ebe3c3de89ab1"/>
    <x v="27"/>
    <n v="46700.081180000001"/>
    <n v="263381.04217999999"/>
    <n v="25864.722430000023"/>
    <n v="1350872.5664300001"/>
    <n v="24058.421920000008"/>
    <n v="265008.72890999995"/>
    <n v="652420.99305999989"/>
    <n v="1125992.8328900002"/>
    <n v="35255452.915749952"/>
    <n v="34225193.414999902"/>
    <n v="145.54400000000001"/>
    <n v="139.161"/>
    <n v="0"/>
    <n v="0"/>
    <n v="23365.39731"/>
    <n v="260747.61249"/>
    <n v="80110.320919999998"/>
    <n v="288850.41872000002"/>
    <n v="0"/>
    <n v="0"/>
    <n v="0"/>
    <n v="0"/>
    <n v="0"/>
    <n v="0"/>
    <s v="Automoviles"/>
    <s v="Totales"/>
    <s v="Automoviles Total"/>
    <x v="29"/>
    <x v="1"/>
    <n v="103310.76122"/>
    <n v="346104.38500999997"/>
    <n v="299929338.30901009"/>
    <n v="286204877.29896003"/>
    <n v="288421232.45699012"/>
    <n v="276418493.85822004"/>
    <n v="60758952.16269999"/>
    <n v="56224792.599020004"/>
    <n v="32544347.684180006"/>
    <n v="28276347.340569999"/>
    <n v="46700.081180000001"/>
    <n v="263381.04217999999"/>
    <n v="7.68612352875125E-2"/>
    <n v="0.46844288792377103"/>
    <n v="-216680.96099999998"/>
    <n v="-82.269004331722471"/>
    <n v="100"/>
    <n v="100"/>
    <n v="45.203501192438509"/>
    <n v="76.098730206030226"/>
    <n v="1.5570361153494767E-2"/>
    <n v="1.6191623890576087E-2"/>
    <n v="9.2025350743719508E-2"/>
    <n v="9.5283437263460669E-2"/>
    <m/>
    <m/>
    <m/>
    <n v="0"/>
    <m/>
    <n v="0"/>
    <m/>
    <n v="0"/>
    <m/>
    <n v="-90.921649253232516"/>
    <n v="51.516873872808986"/>
    <n v="100.61799692055571"/>
    <n v="7.3925039621227207E-2"/>
    <n v="-91.039075262521891"/>
    <n v="-72.265811046770295"/>
    <n v="29.166525663195408"/>
    <n v="90.27080993874489"/>
    <s v="Resto"/>
    <n v="2025"/>
    <n v="1"/>
    <d v="2026-05-08T00:00:00"/>
    <n v="1.0458677359317625"/>
    <s v="39 Automoviles Total"/>
    <n v="-82.269004331722471"/>
    <n v="-83.04661759884867"/>
    <n v="-90.921649253232516"/>
    <n v="-91.319790796797463"/>
    <n v="7.3363750259595358E-5"/>
    <n v="5.907649489922356E-7"/>
    <m/>
    <m/>
    <m/>
    <m/>
    <n v="3.8238367218883071E-3"/>
    <n v="2.1943873924636271E-5"/>
    <x v="29"/>
    <x v="27"/>
  </r>
  <r>
    <n v="2026"/>
    <n v="3"/>
    <n v="115"/>
    <x v="74"/>
    <s v="Automoviles Residentes"/>
    <n v="232"/>
    <s v="835d5e8314340ab852a2f979ab4cd53e994dbe38366afb6eed84fe4957b980c8"/>
    <s v="776dae374cac039d62ec9a353119108ad2c4887d941bedca3f0ebe3c3de89ab1"/>
    <x v="27"/>
    <n v="16937.299709999999"/>
    <n v="16643.393499999998"/>
    <n v="57855.219660000002"/>
    <n v="58362.907109999993"/>
    <n v="11243.39329"/>
    <n v="10390.281370000001"/>
    <n v="51489.604100000004"/>
    <n v="43059.916890000008"/>
    <n v="35255452.915749952"/>
    <n v="34225193.414999902"/>
    <n v="145.54400000000001"/>
    <n v="139.161"/>
    <n v="0"/>
    <n v="0"/>
    <n v="11243.39329"/>
    <n v="10390.281369999999"/>
    <n v="13864.03066"/>
    <n v="13798.82423"/>
    <n v="0"/>
    <n v="0"/>
    <n v="0"/>
    <n v="0"/>
    <n v="0"/>
    <n v="0"/>
    <s v="Automoviles Residentes"/>
    <s v="Automóviles"/>
    <s v="Automóviles"/>
    <x v="30"/>
    <x v="1"/>
    <n v="16937.299709999999"/>
    <n v="16643.393499999998"/>
    <n v="299929338.30901009"/>
    <n v="286204877.29896003"/>
    <n v="288421232.45699012"/>
    <n v="276418493.85822004"/>
    <n v="37930526.874799997"/>
    <n v="33933542.557379998"/>
    <n v="20392182.848360002"/>
    <n v="17354647.463510003"/>
    <n v="16937.299709999999"/>
    <n v="16643.393499999998"/>
    <n v="4.4653478623975243E-2"/>
    <n v="4.9047026174343034E-2"/>
    <n v="293.90621000000101"/>
    <n v="1.7659031494989375"/>
    <n v="100"/>
    <n v="100"/>
    <n v="100"/>
    <n v="100"/>
    <n v="5.6470966813356224E-3"/>
    <n v="5.8724177709509372E-3"/>
    <n v="5.8152026118740343E-3"/>
    <n v="6.0210853722894135E-3"/>
    <m/>
    <m/>
    <m/>
    <n v="0"/>
    <m/>
    <n v="0"/>
    <m/>
    <n v="0"/>
    <m/>
    <n v="8.210671969511818"/>
    <n v="66.382442789045982"/>
    <n v="62.428863260368153"/>
    <n v="5.5135800682094352E-2"/>
    <n v="8.2106719695118393"/>
    <n v="0.47255062397442149"/>
    <n v="81.0975795259818"/>
    <n v="75.29830945603689"/>
    <s v="Resto"/>
    <n v="2025"/>
    <n v="1"/>
    <d v="2026-05-08T00:00:00"/>
    <n v="1.0458677359317625"/>
    <s v="41 Automoviles Residentes"/>
    <n v="1.7659031494989375"/>
    <n v="-2.6971579165927784"/>
    <n v="8.2106719695118269"/>
    <n v="3.4649681329991875"/>
    <n v="1.6410289721211857E-4"/>
    <n v="1.9939331532218142E-7"/>
    <m/>
    <m/>
    <m/>
    <m/>
    <n v="1.6520450037204785E-4"/>
    <n v="2.4056107765466903E-7"/>
    <x v="30"/>
    <x v="27"/>
  </r>
  <r>
    <n v="2026"/>
    <n v="3"/>
    <n v="16"/>
    <x v="50"/>
    <s v="Daños Sin Autos"/>
    <n v="14"/>
    <s v="8527a891e224136950ff32ca212b45bc93f69fbb801c3b1ebedac52775f99e61"/>
    <s v="776dae374cac039d62ec9a353119108ad2c4887d941bedca3f0ebe3c3de89ab1"/>
    <x v="27"/>
    <n v="251762.96673000001"/>
    <n v="261280.67465"/>
    <n v="1094432.6204200001"/>
    <n v="1089312.3722699999"/>
    <n v="20153.509000000002"/>
    <n v="119799.24671999997"/>
    <n v="654901.62746000011"/>
    <n v="448127.27144999994"/>
    <n v="35255452.915749952"/>
    <n v="34225193.414999902"/>
    <n v="145.54400000000001"/>
    <n v="139.161"/>
    <n v="0"/>
    <n v="0"/>
    <n v="16798.172689999999"/>
    <n v="12223.51957"/>
    <n v="59720.027429999995"/>
    <n v="69257.663780000003"/>
    <n v="0"/>
    <n v="0"/>
    <n v="0"/>
    <n v="0"/>
    <n v="0"/>
    <n v="0"/>
    <s v="Daños Sin Autos"/>
    <s v="Totales"/>
    <s v="Daños Sin Autos Total"/>
    <x v="34"/>
    <x v="1"/>
    <n v="1278618.8197300001"/>
    <n v="1168356.06944"/>
    <n v="299929338.30901009"/>
    <n v="286204877.29896003"/>
    <n v="288421232.45699012"/>
    <n v="276418493.85822004"/>
    <n v="44416496.991719998"/>
    <n v="47995470.177200004"/>
    <n v="11314830.52578"/>
    <n v="9690720.4485899974"/>
    <n v="308143.57906999998"/>
    <n v="388449.66078999999"/>
    <n v="0.56682310353500631"/>
    <n v="0.54438611328391573"/>
    <n v="-9517.7079199999862"/>
    <n v="-3.6427140785477041"/>
    <n v="81.703135755688692"/>
    <n v="67.26242832047447"/>
    <n v="19.690228459421832"/>
    <n v="22.363103293949884"/>
    <n v="8.3940760230202832E-2"/>
    <n v="8.7290025281874267E-2"/>
    <n v="9.1291482212259772E-2"/>
    <n v="9.4523586683029792E-2"/>
    <m/>
    <m/>
    <m/>
    <n v="0"/>
    <m/>
    <n v="0"/>
    <m/>
    <n v="0"/>
    <m/>
    <n v="-83.177265674212748"/>
    <n v="8.0049537315841128"/>
    <n v="45.850787426386482"/>
    <n v="0.17811587150228836"/>
    <n v="37.425007534061635"/>
    <n v="-13.771236032876777"/>
    <n v="28.128206588132841"/>
    <n v="17.649338575480318"/>
    <s v="Resto"/>
    <n v="2025"/>
    <n v="1"/>
    <d v="2026-05-08T00:00:00"/>
    <n v="1.0458677359317625"/>
    <s v="46 Daños Sin Autos Total"/>
    <n v="-3.6427140785477041"/>
    <n v="-7.8685739974494169"/>
    <n v="-83.177265674212748"/>
    <n v="-83.915046092515794"/>
    <n v="3.1042931799383448E-3"/>
    <n v="3.2128843070105652E-5"/>
    <m/>
    <m/>
    <m/>
    <m/>
    <n v="3.083453431659524E-3"/>
    <n v="2.9635624033636837E-5"/>
    <x v="34"/>
    <x v="27"/>
  </r>
  <r>
    <n v="2026"/>
    <n v="3"/>
    <n v="127"/>
    <x v="52"/>
    <s v="Responsabilidad Civil y Riesgos Profesionales"/>
    <n v="263"/>
    <s v="4be84111a613654b362415e563cb7607df7b203b5d303802a8a546061bbc7847"/>
    <s v="776dae374cac039d62ec9a353119108ad2c4887d941bedca3f0ebe3c3de89ab1"/>
    <x v="27"/>
    <n v="18814.52953"/>
    <n v="32877.265579999999"/>
    <n v="76263.610060000006"/>
    <n v="82356.633709999995"/>
    <n v="-3796.785589999999"/>
    <n v="491.53139000000004"/>
    <n v="14844.008890000001"/>
    <n v="12553.946900000004"/>
    <n v="35255452.915749952"/>
    <n v="34225193.414999902"/>
    <n v="145.54400000000001"/>
    <n v="139.161"/>
    <n v="0"/>
    <n v="0"/>
    <n v="193.44638"/>
    <n v="-475.66619000000003"/>
    <n v="151.09165999999999"/>
    <n v="-699.04615999999999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42282.02638999998"/>
    <n v="408775.34256000002"/>
    <n v="299929338.30901009"/>
    <n v="286204877.29896003"/>
    <n v="288421232.45699012"/>
    <n v="276418493.85822004"/>
    <n v="6482889.0618800009"/>
    <n v="6624791.841479999"/>
    <n v="3138672.4045500001"/>
    <n v="1702809.9258199998"/>
    <n v="18814.52953"/>
    <n v="32877.265579999999"/>
    <n v="0.29021828617477369"/>
    <n v="0.49627620560308977"/>
    <n v="-14062.73605"/>
    <n v="-42.773435691545735"/>
    <n v="100"/>
    <n v="100"/>
    <n v="7.7655490216655032"/>
    <n v="8.0428690669311287"/>
    <n v="6.2729873763185638E-3"/>
    <n v="6.5232817187984441E-3"/>
    <n v="1.1487318416889698E-2"/>
    <n v="1.1894018059755197E-2"/>
    <m/>
    <m/>
    <m/>
    <n v="0"/>
    <m/>
    <n v="0"/>
    <m/>
    <n v="0"/>
    <m/>
    <n v="-872.44010601235436"/>
    <n v="-20.180071917004234"/>
    <n v="1.4950494858033752"/>
    <n v="-0.12096788388925075"/>
    <n v="-140.66851587664871"/>
    <n v="-121.6139746765793"/>
    <n v="128.03246717919441"/>
    <n v="68.045032963202317"/>
    <s v="Resto"/>
    <n v="2025"/>
    <n v="1"/>
    <d v="2026-05-08T00:00:00"/>
    <n v="1.0458677359317625"/>
    <s v="46 Responsabilidad Civil y Riesgos Profesionales"/>
    <n v="-42.773435691545735"/>
    <n v="-45.283172678167396"/>
    <n v="-872.44010601235425"/>
    <n v="-838.56385418007767"/>
    <n v="2.1631720415632544E-4"/>
    <n v="8.4226653630222843E-6"/>
    <m/>
    <m/>
    <m/>
    <m/>
    <n v="2.3312215237566671E-4"/>
    <n v="2.4629007224780023E-5"/>
    <x v="35"/>
    <x v="27"/>
  </r>
  <r>
    <n v="2026"/>
    <n v="3"/>
    <n v="81"/>
    <x v="55"/>
    <s v="RC General"/>
    <n v="53"/>
    <s v="2858dcd1057d3eae7f7d5f782167e24b61153c01551450a628cee722509f6529"/>
    <s v="776dae374cac039d62ec9a353119108ad2c4887d941bedca3f0ebe3c3de89ab1"/>
    <x v="27"/>
    <n v="15680.90877"/>
    <n v="15939.93874"/>
    <n v="69468.996060000005"/>
    <n v="61213.538560000001"/>
    <n v="-9890.1638700000003"/>
    <n v="11161.656840000001"/>
    <n v="5163.5302300000021"/>
    <n v="4160.0755600000011"/>
    <n v="35255452.915749952"/>
    <n v="34225193.414999902"/>
    <n v="145.54400000000001"/>
    <n v="139.161"/>
    <n v="0"/>
    <n v="0"/>
    <n v="-9913.7865600000005"/>
    <n v="11160.28536"/>
    <n v="15010.271929999999"/>
    <n v="15631.045689999999"/>
    <n v="0"/>
    <n v="0"/>
    <n v="0"/>
    <n v="0"/>
    <n v="0"/>
    <n v="0"/>
    <s v="RC General"/>
    <s v="Daños Sin Autos"/>
    <s v="Responsabilidad Civil y Riesgos Profesionales"/>
    <x v="36"/>
    <x v="1"/>
    <n v="478919.76442000002"/>
    <n v="477689.46314999997"/>
    <n v="299929338.30901009"/>
    <n v="286204877.29896003"/>
    <n v="288421232.45699012"/>
    <n v="276418493.85822004"/>
    <n v="4191040.9426000006"/>
    <n v="5155326.3222199995"/>
    <n v="2776304.65221"/>
    <n v="1116237.2139900001"/>
    <n v="24792.271270000001"/>
    <n v="23650.422609999998"/>
    <n v="0.37415307998093711"/>
    <n v="0.30919359403685437"/>
    <n v="-259.02996999999959"/>
    <n v="-1.6250374247046784"/>
    <n v="63.24918196976472"/>
    <n v="67.398113779413777"/>
    <n v="3.2742246060758222"/>
    <n v="3.3368830526192022"/>
    <n v="5.2282010350865812E-3"/>
    <n v="5.4368080451006199E-3"/>
    <n v="5.5694154797193323E-3"/>
    <n v="5.7665963364144073E-3"/>
    <m/>
    <m/>
    <m/>
    <n v="0"/>
    <m/>
    <n v="0"/>
    <m/>
    <n v="0"/>
    <m/>
    <n v="-188.60838504330869"/>
    <n v="-63.071369236720585"/>
    <n v="70.023210390330533"/>
    <n v="-0.35623481962353126"/>
    <n v="-188.83094150560322"/>
    <n v="-3.9714154274217317"/>
    <n v="-66.04668194042506"/>
    <n v="71.398200615201461"/>
    <s v="Resto"/>
    <n v="2025"/>
    <n v="1"/>
    <d v="2026-05-08T00:00:00"/>
    <n v="1.0458677359317625"/>
    <s v="47 RC General"/>
    <n v="-1.6250374247046784"/>
    <n v="-5.9393848805813256"/>
    <n v="-188.60838504330866"/>
    <n v="-184.7223621105087"/>
    <n v="1.9704468476411366E-4"/>
    <n v="1.399905272592215E-5"/>
    <m/>
    <m/>
    <m/>
    <m/>
    <n v="1.732736176892249E-4"/>
    <n v="9.5600678593427093E-6"/>
    <x v="36"/>
    <x v="27"/>
  </r>
  <r>
    <n v="2026"/>
    <n v="3"/>
    <n v="109"/>
    <x v="60"/>
    <s v="Maritimo y Transportes"/>
    <n v="228"/>
    <s v="9d693eeee1d1899cbc50b6d45df953d3835acf28ee869879b45565fccc814765"/>
    <s v="776dae374cac039d62ec9a353119108ad2c4887d941bedca3f0ebe3c3de89ab1"/>
    <x v="27"/>
    <n v="1241.3727900000001"/>
    <n v="1023.216"/>
    <n v="8044.6834100000005"/>
    <n v="9130.1482899999992"/>
    <n v="533.12837000000002"/>
    <n v="663.41054999999994"/>
    <n v="2600.8477600000001"/>
    <n v="5655.4905900000003"/>
    <n v="35255452.915749952"/>
    <n v="34225193.414999902"/>
    <n v="145.54400000000001"/>
    <n v="139.161"/>
    <n v="0"/>
    <n v="0"/>
    <n v="3.3956999999999997"/>
    <n v="7.7999999999999999E-4"/>
    <n v="20.310700000000001"/>
    <n v="74.727519999999998"/>
    <n v="0"/>
    <n v="0"/>
    <n v="0"/>
    <n v="0"/>
    <n v="0"/>
    <n v="0"/>
    <s v="Maritimo y Transportes"/>
    <s v="Daños Sin Autos"/>
    <s v="Maritimo y Transportes"/>
    <x v="40"/>
    <x v="1"/>
    <n v="727036.66246999998"/>
    <n v="819593.15071000007"/>
    <n v="299929338.30901009"/>
    <n v="286204877.29896003"/>
    <n v="288421232.45699012"/>
    <n v="276418493.85822004"/>
    <n v="5553467.0168199996"/>
    <n v="5878639.8858999992"/>
    <n v="1842826.2323599998"/>
    <n v="-3640818.3417299963"/>
    <n v="1241.3727900000001"/>
    <n v="1023.216"/>
    <n v="2.2353113581843675E-2"/>
    <n v="1.7405658789445465E-2"/>
    <n v="218.15679000000011"/>
    <n v="21.320697682600741"/>
    <n v="100"/>
    <n v="100"/>
    <n v="0.1707441803254624"/>
    <n v="0.1248443815219301"/>
    <n v="4.1388841685138626E-4"/>
    <n v="4.3040270628658236E-4"/>
    <n v="3.5751172714334388E-4"/>
    <n v="3.7016915392239485E-4"/>
    <m/>
    <m/>
    <m/>
    <n v="0"/>
    <m/>
    <n v="0"/>
    <m/>
    <n v="0"/>
    <m/>
    <n v="-19.638243618525497"/>
    <n v="42.946677605201891"/>
    <n v="64.835826453065621"/>
    <n v="2.8929931679844482E-2"/>
    <n v="435246.15384615381"/>
    <n v="-72.820321081175976"/>
    <n v="16.718773848267169"/>
    <n v="1.0437921665271375E-3"/>
    <s v="Resto"/>
    <n v="2025"/>
    <n v="1"/>
    <d v="2026-05-08T00:00:00"/>
    <n v="1.0458677359317625"/>
    <s v="51 Maritimo y Transportes"/>
    <n v="21.320697682600741"/>
    <n v="16.000038546476681"/>
    <n v="-19.638243618525504"/>
    <n v="-23.162601139158109"/>
    <n v="2.2818267089702125E-5"/>
    <n v="4.9966168680280416E-8"/>
    <m/>
    <m/>
    <m/>
    <m/>
    <n v="2.5844181883011705E-5"/>
    <n v="3.0295695789460019E-8"/>
    <x v="40"/>
    <x v="27"/>
  </r>
  <r>
    <n v="2026"/>
    <n v="3"/>
    <n v="103"/>
    <x v="59"/>
    <s v="MyT Carga"/>
    <n v="205"/>
    <s v="f8809aff4d69bece79dabe35be0c708b890d7eafb841f121330667b77d2e2590"/>
    <s v="776dae374cac039d62ec9a353119108ad2c4887d941bedca3f0ebe3c3de89ab1"/>
    <x v="27"/>
    <n v="110.63508"/>
    <n v="3484.4067300000002"/>
    <n v="6942.0800499999987"/>
    <n v="13763.110389999998"/>
    <n v="5243.904410000001"/>
    <n v="-867.91658000000007"/>
    <n v="-13316.545519999998"/>
    <n v="23154.177299999999"/>
    <n v="35255452.915749952"/>
    <n v="34225193.414999902"/>
    <n v="145.54400000000001"/>
    <n v="139.161"/>
    <n v="0"/>
    <n v="0"/>
    <n v="4636.2580199999993"/>
    <n v="-867.91657999999995"/>
    <n v="1487.5454"/>
    <n v="2414.5828900000001"/>
    <n v="0"/>
    <n v="0"/>
    <n v="0"/>
    <n v="0"/>
    <n v="0"/>
    <n v="0"/>
    <s v="MyT Carga"/>
    <s v="Daños Sin Autos"/>
    <s v="Maritimo y Transportes"/>
    <x v="41"/>
    <x v="1"/>
    <n v="483327.49163999996"/>
    <n v="1404442.7234499999"/>
    <n v="299929338.30901009"/>
    <n v="286204877.29896003"/>
    <n v="288421232.45699012"/>
    <n v="276418493.85822004"/>
    <n v="4253228.7956100004"/>
    <n v="4504728.8811800005"/>
    <n v="1360448.89381"/>
    <n v="1468645.7502600003"/>
    <n v="21495.168229999999"/>
    <n v="6429.64516"/>
    <n v="2.6012021764310628E-3"/>
    <n v="7.7349976478213053E-2"/>
    <n v="-3373.7716500000001"/>
    <n v="-96.824851730211179"/>
    <n v="0.51469743719237693"/>
    <n v="54.192830915104494"/>
    <n v="2.2890293209806709E-2"/>
    <n v="0.24809888447715325"/>
    <n v="3.6887048337370484E-5"/>
    <n v="3.8358854186124489E-5"/>
    <n v="1.2174519046928419E-3"/>
    <n v="1.2605548497732625E-3"/>
    <m/>
    <m/>
    <m/>
    <n v="0"/>
    <m/>
    <n v="0"/>
    <m/>
    <n v="0"/>
    <m/>
    <n v="-704.1945194778973"/>
    <n v="4739.8206879770878"/>
    <n v="-24.908589818961808"/>
    <n v="0.38545398021635374"/>
    <n v="-634.18244642820389"/>
    <n v="-38.393276695504127"/>
    <n v="311.67169889403038"/>
    <n v="-35.944782993140478"/>
    <s v="Resto"/>
    <n v="2025"/>
    <n v="1"/>
    <d v="2026-05-08T00:00:00"/>
    <n v="1.0458677359317625"/>
    <s v="52 MyT Carga"/>
    <n v="-96.824851730211179"/>
    <n v="-96.964101520007134"/>
    <n v="-704.1945194778973"/>
    <n v="-677.69687190858895"/>
    <n v="1.9690798091828532E-5"/>
    <n v="6.7662527626696971E-10"/>
    <m/>
    <m/>
    <m/>
    <m/>
    <n v="3.8958439326195013E-5"/>
    <n v="5.9830188611801119E-7"/>
    <x v="41"/>
    <x v="27"/>
  </r>
  <r>
    <n v="2026"/>
    <n v="3"/>
    <n v="8"/>
    <x v="40"/>
    <s v="Incendio"/>
    <n v="8"/>
    <s v="2c624232cdd221771294dfbb310aca000a0df6ac8b66b696d90ef06fdefb64a3"/>
    <s v="776dae374cac039d62ec9a353119108ad2c4887d941bedca3f0ebe3c3de89ab1"/>
    <x v="27"/>
    <n v="38265.836510000001"/>
    <n v="49012.236680000002"/>
    <n v="119808.06748"/>
    <n v="174672.39616"/>
    <n v="4862.9473199999975"/>
    <n v="7114.8603899999998"/>
    <n v="57291.507809999988"/>
    <n v="145460.38585000008"/>
    <n v="35255452.915749952"/>
    <n v="34225193.414999902"/>
    <n v="145.54400000000001"/>
    <n v="139.161"/>
    <n v="0"/>
    <n v="0"/>
    <n v="1838.20632"/>
    <n v="3224.8189400000001"/>
    <n v="15308.521359999999"/>
    <n v="19685.246340000002"/>
    <n v="0"/>
    <n v="0"/>
    <n v="0"/>
    <n v="0"/>
    <n v="0"/>
    <n v="0"/>
    <s v="Incendio"/>
    <s v="Daños Sin Autos"/>
    <s v="Incendio"/>
    <x v="43"/>
    <x v="1"/>
    <n v="1281917.5166500001"/>
    <n v="1201622.143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36482944932483535"/>
    <n v="0.41657356478377644"/>
    <n v="-10746.400170000001"/>
    <n v="-21.925953390299348"/>
    <m/>
    <m/>
    <n v="2.985046698636201"/>
    <n v="4.0788393387522923"/>
    <n v="1.27582839097173E-2"/>
    <n v="1.3267343802681473E-2"/>
    <n v="1.7124878214008724E-2"/>
    <n v="1.7731171310534401E-2"/>
    <m/>
    <m/>
    <m/>
    <n v="0"/>
    <m/>
    <n v="0"/>
    <m/>
    <n v="0"/>
    <m/>
    <n v="-31.650839883873005"/>
    <n v="12.708326182100226"/>
    <n v="14.516498066498768"/>
    <n v="0.19139535515396597"/>
    <n v="-42.998154184743164"/>
    <n v="-22.233529133473883"/>
    <n v="12.007732665828152"/>
    <n v="16.381907974640058"/>
    <s v="Resto"/>
    <n v="2025"/>
    <n v="1"/>
    <d v="2026-05-08T00:00:00"/>
    <n v="1.0458677359317625"/>
    <s v="54 Incendio"/>
    <n v="-21.925953390299348"/>
    <n v="-25.349980760096248"/>
    <n v="-31.650839883873005"/>
    <n v="-34.648371139172013"/>
    <n v="3.3982847353090494E-4"/>
    <n v="1.331005270946626E-5"/>
    <m/>
    <m/>
    <m/>
    <m/>
    <n v="4.9443503357386493E-4"/>
    <n v="1.7353353487666321E-5"/>
    <x v="43"/>
    <x v="27"/>
  </r>
  <r>
    <n v="2026"/>
    <n v="3"/>
    <n v="8"/>
    <x v="40"/>
    <s v="Riesgos Catastroficos"/>
    <n v="8"/>
    <s v="2c624232cdd221771294dfbb310aca000a0df6ac8b66b696d90ef06fdefb64a3"/>
    <s v="776dae374cac039d62ec9a353119108ad2c4887d941bedca3f0ebe3c3de89ab1"/>
    <x v="27"/>
    <n v="41735.806130000004"/>
    <n v="57751.6224"/>
    <n v="127338.96007000003"/>
    <n v="155509.17978999999"/>
    <n v="3957.7489599999999"/>
    <n v="-787.1372100000001"/>
    <n v="12806.034339999995"/>
    <n v="258.49126000000052"/>
    <n v="35255452.915749952"/>
    <n v="34225193.414999902"/>
    <n v="145.54400000000001"/>
    <n v="139.161"/>
    <n v="0"/>
    <n v="0"/>
    <n v="3152.1786299999999"/>
    <n v="-1007.2225"/>
    <n v="16438.228630000001"/>
    <n v="15196.031550000002"/>
    <n v="0"/>
    <n v="0"/>
    <n v="0"/>
    <n v="0"/>
    <n v="0"/>
    <n v="0"/>
    <s v="Riesgos Catastroficos"/>
    <s v="Daños Sin Autos"/>
    <s v="Riesgos Catastroficos"/>
    <x v="44"/>
    <x v="1"/>
    <n v="1281917.5166500001"/>
    <n v="1201622.1432"/>
    <n v="299929338.30901009"/>
    <n v="286204877.29896003"/>
    <n v="288421232.45699012"/>
    <n v="276418493.85822004"/>
    <n v="11411827.944420002"/>
    <n v="12882845.518050004"/>
    <n v="1673092.91444"/>
    <n v="528711.06807000004"/>
    <n v="41735.806130000004"/>
    <n v="57751.6224"/>
    <n v="0.36572410952276407"/>
    <n v="0.44828312440046636"/>
    <n v="-16015.816269999996"/>
    <n v="-27.732236090392494"/>
    <n v="100"/>
    <n v="100"/>
    <n v="3.255732571551643"/>
    <n v="4.8061383294921285"/>
    <n v="1.3915212951592149E-2"/>
    <n v="1.4470434709144974E-2"/>
    <n v="2.017842006922705E-2"/>
    <n v="2.0892821458473699E-2"/>
    <m/>
    <m/>
    <m/>
    <n v="0"/>
    <m/>
    <n v="0"/>
    <m/>
    <n v="0"/>
    <m/>
    <n v="-602.80293063518104"/>
    <n v="9.4828621440119747"/>
    <n v="-1.3629698652413964"/>
    <n v="0.23655284926747155"/>
    <n v="-412.95752725936927"/>
    <n v="8.1744834229434016"/>
    <n v="19.175902105700303"/>
    <n v="-6.6281943195886557"/>
    <s v="Resto"/>
    <n v="2025"/>
    <n v="1"/>
    <d v="2026-05-08T00:00:00"/>
    <n v="1.0458677359317625"/>
    <s v="55 Riesgos Catastroficos"/>
    <n v="-27.732236090392494"/>
    <n v="-30.901622235029336"/>
    <n v="-602.80293063518104"/>
    <n v="-580.75192814628178"/>
    <n v="3.6118940345002029E-4"/>
    <n v="1.3375412428621873E-5"/>
    <m/>
    <m/>
    <m/>
    <m/>
    <n v="4.40190827061663E-4"/>
    <n v="2.0095775962224397E-5"/>
    <x v="44"/>
    <x v="27"/>
  </r>
  <r>
    <n v="2026"/>
    <n v="3"/>
    <n v="8"/>
    <x v="40"/>
    <s v="Terremoto y Erupcion Volcanica"/>
    <n v="8"/>
    <s v="2c624232cdd221771294dfbb310aca000a0df6ac8b66b696d90ef06fdefb64a3"/>
    <s v="776dae374cac039d62ec9a353119108ad2c4887d941bedca3f0ebe3c3de89ab1"/>
    <x v="27"/>
    <n v="16817.548429999999"/>
    <n v="17136.79207"/>
    <n v="48541.993409999995"/>
    <n v="51752.65103999999"/>
    <n v="131.00432000000004"/>
    <n v="-439.33355"/>
    <n v="453.42471999999998"/>
    <n v="-1519.7701300000003"/>
    <n v="35255452.915749952"/>
    <n v="34225193.414999902"/>
    <n v="145.54400000000001"/>
    <n v="139.161"/>
    <n v="0"/>
    <n v="0"/>
    <n v="123.77232000000001"/>
    <n v="-431.61996999999997"/>
    <n v="7263.9497699999993"/>
    <n v="6488.9460499999996"/>
    <n v="0"/>
    <n v="0"/>
    <n v="0"/>
    <n v="0"/>
    <n v="0"/>
    <n v="0"/>
    <s v="Terremoto y Erupcion Volcanica"/>
    <s v="Daños Sin Autos"/>
    <s v="Riesgos Catastroficos"/>
    <x v="45"/>
    <x v="1"/>
    <n v="1281917.5166500001"/>
    <n v="1201622.1432"/>
    <n v="299929338.30901009"/>
    <n v="286204877.29896003"/>
    <n v="288421232.45699012"/>
    <n v="276418493.85822004"/>
    <n v="4600656.5407699998"/>
    <n v="5084886.6188700013"/>
    <n v="666557.00630999985"/>
    <n v="163361.38342999999"/>
    <n v="41735.806130000004"/>
    <n v="57751.6224"/>
    <n v="0.36554670580093535"/>
    <n v="0.33701424150551179"/>
    <n v="-319.2436400000006"/>
    <n v="-1.8629136579119465"/>
    <n v="40.29525242094563"/>
    <n v="29.673265196442344"/>
    <n v="1.3119056578576784"/>
    <n v="1.4261381722180633"/>
    <n v="5.6071701837561751E-3"/>
    <n v="5.8308981924580956E-3"/>
    <n v="5.9875960995938865E-3"/>
    <n v="6.1995823183921142E-3"/>
    <m/>
    <m/>
    <m/>
    <n v="0"/>
    <m/>
    <n v="0"/>
    <m/>
    <n v="0"/>
    <m/>
    <n v="-129.81887452028192"/>
    <n v="0.77897394227988581"/>
    <n v="-2.5636860633274869"/>
    <n v="1.9653880877380354E-2"/>
    <n v="-128.67622644985587"/>
    <n v="11.943445268742824"/>
    <n v="1.7039258794323962"/>
    <n v="-6.6516190252498708"/>
    <s v="Resto"/>
    <n v="2025"/>
    <n v="1"/>
    <d v="2026-05-08T00:00:00"/>
    <n v="1.0458677359317625"/>
    <s v="56 Terremoto y Erupcion Volcanica"/>
    <n v="-1.8629136579119465"/>
    <n v="-6.1668287771992283"/>
    <n v="-129.81887452028192"/>
    <n v="-128.5111333831484"/>
    <n v="1.3768648363701616E-4"/>
    <n v="1.3362439412191556E-5"/>
    <m/>
    <m/>
    <m/>
    <m/>
    <n v="1.4649323142656152E-4"/>
    <n v="1.1357859897753542E-5"/>
    <x v="45"/>
    <x v="27"/>
  </r>
  <r>
    <n v="2026"/>
    <n v="3"/>
    <n v="18"/>
    <x v="24"/>
    <s v="Huracan y Otros Riesgos Hidrometeorologicos"/>
    <n v="5"/>
    <s v="ef2d127de37b942baad06145e54b0c619a1f22327b2ebbcfbec78f5564afe39d"/>
    <s v="776dae374cac039d62ec9a353119108ad2c4887d941bedca3f0ebe3c3de89ab1"/>
    <x v="27"/>
    <n v="24345.238499999999"/>
    <n v="19983.842000000001"/>
    <n v="288815.84617999999"/>
    <n v="259415.49653999999"/>
    <n v="-628.25858000000017"/>
    <n v="-6484.6897500000005"/>
    <n v="44278.304090000005"/>
    <n v="51109.34734"/>
    <n v="35255452.915749952"/>
    <n v="34225193.414999902"/>
    <n v="145.54400000000001"/>
    <n v="139.161"/>
    <n v="0"/>
    <n v="0"/>
    <n v="-2.0415899999999998"/>
    <n v="-4804.6200599999993"/>
    <n v="621.39959999999996"/>
    <n v="544.70068000000003"/>
    <n v="0"/>
    <n v="0"/>
    <n v="0"/>
    <n v="0"/>
    <n v="0"/>
    <n v="0"/>
    <s v="Huracan y Otros Riesgos Hidrometeorologicos"/>
    <s v="Daños Sin Autos"/>
    <s v="Riesgos Catastroficos"/>
    <x v="46"/>
    <x v="1"/>
    <n v="4826645.6226300001"/>
    <n v="5268679.1510399999"/>
    <n v="299929338.30901009"/>
    <n v="286204877.29896003"/>
    <n v="288421232.45699012"/>
    <n v="276418493.85822004"/>
    <n v="6811171.4036499998"/>
    <n v="7797958.8991800006"/>
    <n v="1006535.90813"/>
    <n v="364394.42252000014"/>
    <n v="80385.209860000003"/>
    <n v="66912.272460000007"/>
    <n v="0.35743100646320203"/>
    <n v="0.25627016323593876"/>
    <n v="4361.3964999999989"/>
    <n v="21.82461460614029"/>
    <n v="30.28571865695195"/>
    <n v="29.865735036792078"/>
    <n v="0.50439249954162735"/>
    <n v="0.37929510275939526"/>
    <n v="8.1169913677859949E-3"/>
    <n v="8.440862100410864E-3"/>
    <n v="6.9823555030215471E-3"/>
    <n v="7.2295604107625545E-3"/>
    <m/>
    <m/>
    <m/>
    <n v="0"/>
    <m/>
    <n v="0"/>
    <m/>
    <n v="0"/>
    <m/>
    <n v="-90.311663252663706"/>
    <n v="-2.5806219971925932"/>
    <n v="-32.449664834219568"/>
    <n v="-6.2417900337725152E-2"/>
    <n v="-99.957507774298392"/>
    <n v="14.08092973190338"/>
    <n v="-0.32854704122757722"/>
    <n v="-882.06610279979805"/>
    <s v="Resto"/>
    <n v="2025"/>
    <n v="1"/>
    <d v="2026-05-08T00:00:00"/>
    <n v="1.0458677359317625"/>
    <s v="57 Huracan y Otros Riesgos Hidrometeorologicos"/>
    <n v="21.82461460614029"/>
    <n v="16.481855612083564"/>
    <n v="-90.311663252663692"/>
    <n v="-90.736556435881468"/>
    <n v="8.192090082353615E-4"/>
    <n v="1.2775692438129759E-5"/>
    <m/>
    <m/>
    <m/>
    <m/>
    <n v="7.3431241891160493E-4"/>
    <n v="6.5674396564974699E-6"/>
    <x v="46"/>
    <x v="27"/>
  </r>
  <r>
    <n v="2026"/>
    <n v="3"/>
    <n v="125"/>
    <x v="67"/>
    <s v="Diversos"/>
    <n v="238"/>
    <s v="8ae4c23b80d1e7c8ff79e515fe791ebd68190bae842dda7af193db125f700452"/>
    <s v="776dae374cac039d62ec9a353119108ad2c4887d941bedca3f0ebe3c3de89ab1"/>
    <x v="27"/>
    <n v="35616.617559999999"/>
    <n v="35568.358039999999"/>
    <n v="146092.76113999999"/>
    <n v="117465.26791"/>
    <n v="17865.706330000001"/>
    <n v="8216.0840000000007"/>
    <n v="52632.709699999999"/>
    <n v="34598.677550000008"/>
    <n v="35255452.915749952"/>
    <n v="34225193.414999902"/>
    <n v="145.54400000000001"/>
    <n v="139.161"/>
    <n v="0"/>
    <n v="0"/>
    <n v="15863.046789999999"/>
    <n v="5732.2719100000004"/>
    <n v="31031.24152"/>
    <n v="23734.213500000002"/>
    <n v="0"/>
    <n v="0"/>
    <n v="0"/>
    <n v="0"/>
    <n v="0"/>
    <n v="0"/>
    <s v="Diversos"/>
    <s v="Daños Sin Autos"/>
    <s v="Diversos"/>
    <x v="52"/>
    <x v="1"/>
    <n v="36504.098509999996"/>
    <n v="35920.34201"/>
    <n v="299929338.30901009"/>
    <n v="286204877.29896003"/>
    <n v="288421232.45699012"/>
    <n v="276418493.85822004"/>
    <n v="9670459.9122499991"/>
    <n v="9643676.3713200018"/>
    <n v="1771524.9683199998"/>
    <n v="2144854.7040200005"/>
    <n v="35616.617559999999"/>
    <n v="35568.358039999999"/>
    <n v="0.3683032439324096"/>
    <n v="0.36882571200521835"/>
    <n v="48.259519999999611"/>
    <n v="0.13568104534296133"/>
    <n v="100"/>
    <n v="100"/>
    <n v="97.568818334859358"/>
    <n v="99.020098500448555"/>
    <n v="1.1875002879279865E-2"/>
    <n v="1.2348819556934391E-2"/>
    <n v="1.2427586271650599E-2"/>
    <n v="1.2867575372233828E-2"/>
    <m/>
    <m/>
    <m/>
    <n v="0"/>
    <m/>
    <n v="0"/>
    <m/>
    <n v="0"/>
    <m/>
    <n v="117.44795123808372"/>
    <n v="50.161153848771036"/>
    <n v="23.099418845143859"/>
    <n v="1.0084930582120266"/>
    <n v="176.73228065693758"/>
    <n v="30.744764388337529"/>
    <n v="51.119600805453047"/>
    <n v="24.151935390654508"/>
    <s v="Resto"/>
    <n v="2025"/>
    <n v="1"/>
    <d v="2026-05-08T00:00:00"/>
    <n v="1.0458677359317625"/>
    <s v="63 Diversos"/>
    <n v="0.13568104534296133"/>
    <n v="-4.2558847499658352"/>
    <n v="117.44795123808373"/>
    <n v="107.91152051780195"/>
    <n v="4.1438344726167111E-4"/>
    <n v="1.35647279491136E-5"/>
    <m/>
    <m/>
    <m/>
    <m/>
    <n v="3.3250212947009413E-4"/>
    <n v="1.3603240583615626E-5"/>
    <x v="52"/>
    <x v="27"/>
  </r>
  <r>
    <n v="2026"/>
    <n v="3"/>
    <n v="81"/>
    <x v="55"/>
    <s v="Miscelaneos"/>
    <n v="53"/>
    <s v="2858dcd1057d3eae7f7d5f782167e24b61153c01551450a628cee722509f6529"/>
    <s v="776dae374cac039d62ec9a353119108ad2c4887d941bedca3f0ebe3c3de89ab1"/>
    <x v="27"/>
    <n v="12080.60325"/>
    <n v="11013.95543"/>
    <n v="54213.226579999995"/>
    <n v="51298.570210000005"/>
    <n v="5090.3427600000005"/>
    <n v="131.06930999999989"/>
    <n v="24682.361690000005"/>
    <n v="5194.2217900000005"/>
    <n v="35255452.915749952"/>
    <n v="34225193.414999902"/>
    <n v="145.54400000000001"/>
    <n v="139.161"/>
    <n v="0"/>
    <n v="0"/>
    <n v="5090.3427599999995"/>
    <n v="129.32722000000001"/>
    <n v="9851.3773000000001"/>
    <n v="10976.73352"/>
    <n v="0"/>
    <n v="0"/>
    <n v="0"/>
    <n v="0"/>
    <n v="0"/>
    <n v="0"/>
    <s v="Miscelaneos"/>
    <s v="Daños Sin Autos"/>
    <s v="Diversos"/>
    <x v="53"/>
    <x v="1"/>
    <n v="478919.76442000002"/>
    <n v="477689.46314999997"/>
    <n v="299929338.30901009"/>
    <n v="286204877.29896003"/>
    <n v="288421232.45699012"/>
    <n v="276418493.85822004"/>
    <n v="4681296.8725100001"/>
    <n v="4825169.1077200007"/>
    <n v="696171.22916999983"/>
    <n v="802925.30443000002"/>
    <n v="46502.46686"/>
    <n v="42261.30646"/>
    <n v="0.25806103690925858"/>
    <n v="0.22826050619403757"/>
    <n v="1066.6478200000001"/>
    <n v="9.6845118611488701"/>
    <n v="25.978413761080198"/>
    <n v="26.061559266807389"/>
    <n v="2.5224691373157926"/>
    <n v="2.3056726764227351"/>
    <n v="4.02781645773967E-3"/>
    <n v="4.188527712432364E-3"/>
    <n v="3.8482766380305918E-3"/>
    <n v="3.9845219023764934E-3"/>
    <m/>
    <m/>
    <m/>
    <n v="0"/>
    <m/>
    <n v="0"/>
    <m/>
    <n v="0"/>
    <m/>
    <n v="3783.7030270472965"/>
    <n v="42.136494797972944"/>
    <n v="1.1900294207019493"/>
    <n v="0.73119119933595766"/>
    <n v="3836.0180787926929"/>
    <n v="-10.252195864548963"/>
    <n v="51.671381624983539"/>
    <n v="1.1781940389129535"/>
    <s v="Resto"/>
    <n v="2025"/>
    <n v="1"/>
    <d v="2026-05-08T00:00:00"/>
    <n v="1.0458677359317625"/>
    <s v="64 Miscelaneos"/>
    <n v="9.6845118611488701"/>
    <n v="4.8741710761648509"/>
    <n v="3783.7030270472965"/>
    <n v="3613.3787510782226"/>
    <n v="1.5377259997071511E-4"/>
    <n v="6.6595498770681708E-6"/>
    <m/>
    <m/>
    <m/>
    <m/>
    <n v="1.4520789112459049E-4"/>
    <n v="5.2102858687958263E-6"/>
    <x v="53"/>
    <x v="27"/>
  </r>
  <r>
    <n v="2026"/>
    <n v="3"/>
    <n v="80"/>
    <x v="51"/>
    <s v="Tecnicos"/>
    <n v="52"/>
    <s v="41cfc0d1f2d127b04555b7246d84019b4d27710a3f3aff6e7764375b1e06e05d"/>
    <s v="776dae374cac039d62ec9a353119108ad2c4887d941bedca3f0ebe3c3de89ab1"/>
    <x v="27"/>
    <n v="10860.61141"/>
    <n v="10087.609420000001"/>
    <n v="40744.669389999995"/>
    <n v="43901.110990000001"/>
    <n v="-419.95056000000005"/>
    <n v="521.75090000000012"/>
    <n v="1605.1498299999998"/>
    <n v="2896.3459299999995"/>
    <n v="35255452.915749952"/>
    <n v="34225193.414999902"/>
    <n v="145.54400000000001"/>
    <n v="139.161"/>
    <n v="0"/>
    <n v="0"/>
    <n v="-510.03396999999995"/>
    <n v="-79.925309999999996"/>
    <n v="4156.9356200000002"/>
    <n v="5123.2970800000003"/>
    <n v="0"/>
    <n v="0"/>
    <n v="0"/>
    <n v="0"/>
    <n v="0"/>
    <n v="0"/>
    <s v="Tecnicos"/>
    <s v="Daños Sin Autos"/>
    <s v="Diversos"/>
    <x v="54"/>
    <x v="1"/>
    <n v="452100.89414999995"/>
    <n v="377875.53304000001"/>
    <n v="299929338.30901009"/>
    <n v="286204877.29896003"/>
    <n v="288421232.45699012"/>
    <n v="276418493.85822004"/>
    <n v="4989163.0397400009"/>
    <n v="4818507.2636000002"/>
    <n v="1075353.7391499998"/>
    <n v="1341929.3995900003"/>
    <n v="16061.645570000001"/>
    <n v="15097.483390000001"/>
    <n v="0.2176840348469746"/>
    <n v="0.20935133783451751"/>
    <n v="773.00198999999884"/>
    <n v="7.662885801936592"/>
    <n v="67.618298278760975"/>
    <n v="66.816496229309635"/>
    <n v="2.4022539106937977"/>
    <n v="2.669558766836639"/>
    <n v="3.6210567032994179E-3"/>
    <n v="3.7655381046260358E-3"/>
    <n v="3.5246112907652591E-3"/>
    <n v="3.6493974332897257E-3"/>
    <m/>
    <m/>
    <m/>
    <n v="0"/>
    <m/>
    <n v="0"/>
    <m/>
    <n v="0"/>
    <m/>
    <n v="-180.48870830888839"/>
    <n v="-3.8667303722268072"/>
    <n v="5.1721956935164535"/>
    <n v="-3.9052317829102901E-2"/>
    <n v="538.13824431835167"/>
    <n v="-18.86210080950449"/>
    <n v="-12.269470028501427"/>
    <n v="-1.5600366083006842"/>
    <s v="Resto"/>
    <n v="2025"/>
    <n v="1"/>
    <d v="2026-05-08T00:00:00"/>
    <n v="1.0458677359317625"/>
    <s v="65 Tecnicos"/>
    <n v="7.662885801936592"/>
    <n v="2.9412057596554875"/>
    <n v="-180.48870830888842"/>
    <n v="-176.95878316504437"/>
    <n v="1.1556983677778197E-4"/>
    <n v="4.7386339027258846E-6"/>
    <m/>
    <m/>
    <m/>
    <m/>
    <n v="1.2426833182266353E-4"/>
    <n v="4.3827982653102281E-6"/>
    <x v="54"/>
    <x v="27"/>
  </r>
  <r>
    <n v="2026"/>
    <n v="3"/>
    <n v="94"/>
    <x v="41"/>
    <s v="Total General"/>
    <n v="7"/>
    <s v="7902699be42c8a8e46fbbb4501726517e86b22c56a189f7625a6da49081b2451"/>
    <s v="776dae374cac039d62ec9a353119108ad2c4887d941bedca3f0ebe3c3de89ab1"/>
    <x v="28"/>
    <n v="1808477.90475"/>
    <n v="2139089.51168"/>
    <n v="7527940.869500001"/>
    <n v="7654000.7409800012"/>
    <n v="871740.92967000022"/>
    <n v="538558.59632999985"/>
    <n v="2838554.6536800005"/>
    <n v="3708777.7704600003"/>
    <n v="35255452.915749952"/>
    <n v="34225193.414999902"/>
    <n v="145.54400000000001"/>
    <n v="139.161"/>
    <n v="2752.1432099999997"/>
    <n v="6444.1574299999993"/>
    <n v="805754.24401999998"/>
    <n v="705530.65220000001"/>
    <n v="1163283.3521800002"/>
    <n v="1093258.02284"/>
    <n v="656486.15160999994"/>
    <n v="762574.33009000006"/>
    <n v="0"/>
    <n v="0"/>
    <n v="0"/>
    <n v="0"/>
    <s v="Total General"/>
    <s v="Totales"/>
    <s v="Total General"/>
    <x v="0"/>
    <x v="1"/>
    <n v="1808477.90475"/>
    <n v="2139089.51168"/>
    <n v="299929338.30901009"/>
    <n v="286204877.29896003"/>
    <n v="288421232.45699012"/>
    <n v="276418493.85822004"/>
    <n v="299929338.30901009"/>
    <n v="286204877.29896003"/>
    <n v="142306587.69164005"/>
    <n v="131621014.33455998"/>
    <n v="1808477.90475"/>
    <n v="2139089.51168"/>
    <n v="0.60296799070945439"/>
    <n v="0.74739799400608353"/>
    <n v="-330611.60693000001"/>
    <n v="-15.455716328128034"/>
    <n v="100"/>
    <n v="100"/>
    <n v="100"/>
    <n v="100"/>
    <n v="0.60296799070945439"/>
    <n v="0.62702661983100816"/>
    <n v="0.74739799400608353"/>
    <n v="0.77385904315692322"/>
    <n v="0.2188802720371549"/>
    <m/>
    <m/>
    <n v="-106088.17848000012"/>
    <n v="-13.911847579170345"/>
    <n v="0"/>
    <m/>
    <n v="0"/>
    <m/>
    <n v="61.865567760029606"/>
    <n v="48.20301798437"/>
    <n v="25.177001401265635"/>
    <n v="0.61257946227967319"/>
    <n v="14.205419921513073"/>
    <n v="6.4051969322020286"/>
    <n v="69.265518371771734"/>
    <n v="64.534687828515985"/>
    <s v="Resto"/>
    <n v="2025"/>
    <n v="1"/>
    <d v="2026-05-08T00:00:00"/>
    <n v="1.0458677359317625"/>
    <s v="10 Total General"/>
    <n v="-15.455716328128034"/>
    <n v="-19.163503407482445"/>
    <n v="61.865567760029606"/>
    <n v="54.766766579546257"/>
    <n v="2.1352557539083505E-2"/>
    <n v="3.635703978201967E-5"/>
    <n v="8609161.2909300011"/>
    <n v="7753950.0128199998"/>
    <n v="2.4419375100649923E-2"/>
    <n v="2.1948657138744131E-2"/>
    <n v="2.1665736524701454E-2"/>
    <n v="5.5860376144431768E-5"/>
    <x v="0"/>
    <x v="28"/>
  </r>
  <r>
    <n v="2026"/>
    <n v="3"/>
    <n v="65"/>
    <x v="47"/>
    <s v="Total General Sin Pensiones"/>
    <n v="225"/>
    <s v="0e6523810856a138a75dec70a9cf3778a5c70b83ac915f22c33f05db97cb3e68"/>
    <s v="776dae374cac039d62ec9a353119108ad2c4887d941bedca3f0ebe3c3de89ab1"/>
    <x v="28"/>
    <n v="1648049.7717000002"/>
    <n v="1376118.0223399999"/>
    <n v="6336268.1086100005"/>
    <n v="5411343.9243900003"/>
    <n v="989224.97647000011"/>
    <n v="830666.30037000007"/>
    <n v="4377150.3332899995"/>
    <n v="3605305.4121300005"/>
    <n v="35255452.915749952"/>
    <n v="34225193.414999902"/>
    <n v="145.54400000000001"/>
    <n v="139.161"/>
    <n v="0"/>
    <n v="0"/>
    <n v="952608.42502999993"/>
    <n v="807954.65424000006"/>
    <n v="1590462.4623399999"/>
    <n v="1386488.19025"/>
    <n v="0"/>
    <n v="0"/>
    <n v="0"/>
    <n v="0"/>
    <n v="0"/>
    <n v="0"/>
    <s v="Total General Sin Pensiones"/>
    <s v="Totales"/>
    <s v="Total General Sin Pensiones"/>
    <x v="1"/>
    <x v="1"/>
    <n v="1648049.7717000002"/>
    <n v="1376118.0223399999"/>
    <n v="299929338.30901009"/>
    <n v="286204877.29896003"/>
    <n v="288421232.45699012"/>
    <n v="276418493.85822004"/>
    <n v="288421232.45699012"/>
    <n v="276418493.85822004"/>
    <n v="133101313.88157998"/>
    <n v="123282522.02188997"/>
    <n v="1648049.7717000002"/>
    <n v="1376118.0223399999"/>
    <n v="0.57140376166507101"/>
    <n v="0.4978386225654769"/>
    <n v="271931.74936000025"/>
    <n v="19.760786861696488"/>
    <n v="100"/>
    <n v="100"/>
    <n v="100"/>
    <n v="100"/>
    <n v="0.54947934769957496"/>
    <n v="0.57140376166507101"/>
    <n v="0.48081571331943207"/>
    <n v="0.4978386225654769"/>
    <m/>
    <m/>
    <m/>
    <n v="0"/>
    <m/>
    <n v="0"/>
    <m/>
    <n v="0"/>
    <m/>
    <n v="19.088131543241115"/>
    <n v="60.023974606640216"/>
    <n v="60.363012974534378"/>
    <n v="0.74321202971002376"/>
    <n v="17.903699178027253"/>
    <n v="14.711576595053511"/>
    <n v="59.89505867547831"/>
    <n v="58.273460958532688"/>
    <s v="Resto"/>
    <n v="2025"/>
    <n v="1"/>
    <d v="2026-05-08T00:00:00"/>
    <n v="1.0458677359317625"/>
    <s v="11 Total General Sin Pensiones"/>
    <n v="19.760786861696488"/>
    <n v="14.508539413926686"/>
    <n v="19.088131543241126"/>
    <n v="13.865384170346958"/>
    <n v="1.7972448471309663E-2"/>
    <n v="3.2650225884499332E-5"/>
    <m/>
    <m/>
    <m/>
    <m/>
    <n v="1.5317577784212038E-2"/>
    <n v="2.4784329411789135E-5"/>
    <x v="1"/>
    <x v="28"/>
  </r>
  <r>
    <n v="2026"/>
    <n v="3"/>
    <n v="10"/>
    <x v="17"/>
    <s v="Vida Total"/>
    <n v="10"/>
    <s v="4a44dc15364204a80fe80e9039455cc1608281820fe2b24f1e5233ade6af1dd5"/>
    <s v="776dae374cac039d62ec9a353119108ad2c4887d941bedca3f0ebe3c3de89ab1"/>
    <x v="28"/>
    <n v="430110.09600000002"/>
    <n v="261360.25803"/>
    <n v="1313021.5005400002"/>
    <n v="1222115.9857599998"/>
    <n v="151483.49060999998"/>
    <n v="108798.57987999999"/>
    <n v="541656.88309000002"/>
    <n v="639284.12294999987"/>
    <n v="35255452.915749952"/>
    <n v="34225193.414999902"/>
    <n v="145.54400000000001"/>
    <n v="139.161"/>
    <n v="4079.4782200000004"/>
    <n v="603.60191000000009"/>
    <n v="104401.13629000001"/>
    <n v="55958.228889999999"/>
    <n v="376234.61599000002"/>
    <n v="253544.68293000001"/>
    <n v="401279.63012999995"/>
    <n v="207381.18541999999"/>
    <n v="28814.743579999998"/>
    <n v="53962.151320000004"/>
    <n v="15.722290000000001"/>
    <n v="16.921290000000003"/>
    <s v="Vida Total"/>
    <s v="Totales"/>
    <s v="Vida Total"/>
    <x v="2"/>
    <x v="1"/>
    <n v="1825206.99131"/>
    <n v="1657972.1827799999"/>
    <n v="299929338.30901009"/>
    <n v="286204877.29896003"/>
    <n v="288421232.45699012"/>
    <n v="276418493.85822004"/>
    <n v="121198789.86534001"/>
    <n v="116547964.87996998"/>
    <n v="53724409.366050005"/>
    <n v="55147073.013400003"/>
    <n v="430110.09600000002"/>
    <n v="261360.25803"/>
    <n v="0.35487986016847295"/>
    <n v="0.22425124136587782"/>
    <n v="168749.83797000002"/>
    <n v="64.5659899641782"/>
    <n v="100"/>
    <n v="100"/>
    <n v="23.565003752878376"/>
    <n v="15.763850608866367"/>
    <n v="0.14340380918550483"/>
    <n v="0.14912567023446818"/>
    <n v="9.1319288649645142E-2"/>
    <n v="9.4552377585870331E-2"/>
    <n v="0.33109210956301505"/>
    <n v="2.3774778289465687E-2"/>
    <n v="1.2972315992155135E-5"/>
    <n v="193898.44470999995"/>
    <n v="93.498570912933104"/>
    <n v="-25147.407740000006"/>
    <n v="-46.601936959247247"/>
    <n v="-1.1990000000000016"/>
    <n v="-7.0857481905930442"/>
    <n v="39.232966806257544"/>
    <n v="35.219701192505831"/>
    <n v="41.627820809509473"/>
    <n v="0.28196399438823194"/>
    <n v="86.569765271211054"/>
    <n v="48.389866291880757"/>
    <n v="27.748944901118534"/>
    <n v="22.070361816835753"/>
    <s v="Resto"/>
    <n v="2025"/>
    <n v="1"/>
    <d v="2026-05-08T00:00:00"/>
    <n v="1.0458677359317625"/>
    <s v="12 Vida Total"/>
    <n v="64.5659899641782"/>
    <n v="57.348758653087728"/>
    <n v="39.232966806257544"/>
    <n v="33.126744446528917"/>
    <n v="3.7243075664854771E-3"/>
    <n v="1.2593971515319491E-5"/>
    <m/>
    <m/>
    <m/>
    <m/>
    <n v="3.4593729274596022E-3"/>
    <n v="5.0288619254137189E-6"/>
    <x v="2"/>
    <x v="28"/>
  </r>
  <r>
    <n v="2026"/>
    <n v="3"/>
    <n v="13"/>
    <x v="7"/>
    <s v="Vida Individual"/>
    <n v="13"/>
    <s v="3fdba35f04dc8c462986c992bcf875546257113072a909c162f7e470e581e278"/>
    <s v="776dae374cac039d62ec9a353119108ad2c4887d941bedca3f0ebe3c3de89ab1"/>
    <x v="28"/>
    <n v="2417.4470099999999"/>
    <n v="2950.63796"/>
    <n v="14133.480749999999"/>
    <n v="22071.340779999999"/>
    <n v="7996.0981000000002"/>
    <n v="1199.62716"/>
    <n v="31026.555770000003"/>
    <n v="5615.8334300000015"/>
    <n v="35255452.915749952"/>
    <n v="34225193.414999902"/>
    <n v="145.54400000000001"/>
    <n v="139.161"/>
    <n v="40.828230000000005"/>
    <n v="40.957470000000001"/>
    <n v="3996.0981000000002"/>
    <n v="1199.62716"/>
    <n v="3633.4577999999997"/>
    <n v="5017.6707900000001"/>
    <n v="389.37845000000004"/>
    <n v="1158.8915099999999"/>
    <n v="2028.0685599999999"/>
    <n v="1791.7464500000001"/>
    <n v="0"/>
    <n v="0"/>
    <s v="Vida Individual"/>
    <s v="Vida"/>
    <s v="Vida"/>
    <x v="3"/>
    <x v="1"/>
    <n v="2081369.17392"/>
    <n v="380253.94800999999"/>
    <n v="299929338.30901009"/>
    <n v="286204877.29896003"/>
    <n v="288421232.45699012"/>
    <n v="276418493.85822004"/>
    <n v="85473069.007720008"/>
    <n v="77996017.203430012"/>
    <n v="38897096.515840001"/>
    <n v="40640024.39702002"/>
    <n v="1196402.0108299998"/>
    <n v="62384.163070000002"/>
    <n v="2.8283142726297258E-3"/>
    <n v="3.7830623483044216E-3"/>
    <n v="-533.19095000000016"/>
    <n v="-18.070361637996424"/>
    <n v="0.20205975818470118"/>
    <n v="4.7297868798674898"/>
    <n v="0.11614695942897238"/>
    <n v="0.77596510843390476"/>
    <n v="8.0600551570895725E-4"/>
    <n v="8.3816541154281825E-4"/>
    <n v="1.0309530668542251E-3"/>
    <n v="1.0674531645170728E-3"/>
    <n v="4.5555688419802846E-4"/>
    <n v="2.3727573884316975E-3"/>
    <m/>
    <n v="-769.51305999999988"/>
    <n v="-66.400785005319435"/>
    <n v="236.32210999999984"/>
    <n v="13.189483925027435"/>
    <n v="0"/>
    <m/>
    <n v="566.54860498490211"/>
    <n v="330.76622018697321"/>
    <n v="40.656535171803995"/>
    <n v="2.0557056480407895E-2"/>
    <n v="233.11167279673793"/>
    <n v="-27.586763817958659"/>
    <n v="109.98058378440506"/>
    <n v="23.908048379555009"/>
    <s v="Resto"/>
    <n v="2025"/>
    <n v="1"/>
    <d v="2026-05-08T00:00:00"/>
    <n v="1.0458677359317625"/>
    <s v="13 Vida Individual"/>
    <n v="-18.070361637996424"/>
    <n v="-21.663480431383096"/>
    <n v="566.54860498490211"/>
    <n v="537.31634707239027"/>
    <n v="4.008877941172622E-5"/>
    <n v="7.9993616247610156E-10"/>
    <m/>
    <m/>
    <m/>
    <m/>
    <n v="6.2476065820860118E-5"/>
    <n v="1.4311560731158563E-9"/>
    <x v="3"/>
    <x v="28"/>
  </r>
  <r>
    <n v="2026"/>
    <n v="3"/>
    <n v="77"/>
    <x v="43"/>
    <s v="Vida Gpo y Col"/>
    <n v="49"/>
    <s v="0e17daca5f3e175f448bacace3bc0da47d0655a74c8dd0dc497a3afbdad95f1f"/>
    <s v="776dae374cac039d62ec9a353119108ad2c4887d941bedca3f0ebe3c3de89ab1"/>
    <x v="28"/>
    <n v="175184.29377000002"/>
    <n v="120868.99919"/>
    <n v="767089.81079000002"/>
    <n v="806568.70259000012"/>
    <n v="92094.004159999997"/>
    <n v="145068.45214000001"/>
    <n v="328446.49159999989"/>
    <n v="392712.11759000004"/>
    <n v="35255452.915749952"/>
    <n v="34225193.414999902"/>
    <n v="145.54400000000001"/>
    <n v="139.161"/>
    <n v="0"/>
    <n v="0"/>
    <n v="91082.850049999994"/>
    <n v="128587.44168"/>
    <n v="171520.53394999998"/>
    <n v="172354.73930000002"/>
    <n v="175574.70662000001"/>
    <n v="121841.74026000001"/>
    <n v="-390.41284999999999"/>
    <n v="-972.74106999999992"/>
    <n v="0"/>
    <n v="0"/>
    <s v="Vida Gpo y Col"/>
    <s v="Vida"/>
    <s v="Vida"/>
    <x v="4"/>
    <x v="1"/>
    <n v="4733249.5142000001"/>
    <n v="3770209.43444"/>
    <n v="299929338.30901009"/>
    <n v="286204877.29896003"/>
    <n v="288421232.45699012"/>
    <n v="276418493.85822004"/>
    <n v="35725720.857619993"/>
    <n v="38551947.676540002"/>
    <n v="14827312.85021"/>
    <n v="14507048.616379999"/>
    <n v="4564119.8505800003"/>
    <n v="3602708.6710000001"/>
    <n v="0.49035901743780963"/>
    <n v="0.31352241968193051"/>
    <n v="54315.294580000016"/>
    <n v="44.937324660576607"/>
    <n v="3.8382930226457113"/>
    <n v="3.3549479080263942"/>
    <n v="3.7011421697596512"/>
    <n v="3.2058961522373099"/>
    <n v="5.840852207312637E-2"/>
    <n v="6.0739042087036295E-2"/>
    <n v="4.2231635019882731E-2"/>
    <n v="4.372681346422351E-2"/>
    <n v="0.49145182351877281"/>
    <n v="-1.0928060809631732E-3"/>
    <m/>
    <n v="53732.966360000006"/>
    <n v="44.100622861540216"/>
    <n v="582.32821999999987"/>
    <n v="-59.864668816748946"/>
    <n v="0"/>
    <m/>
    <n v="-36.516863038475378"/>
    <n v="52.569783613655744"/>
    <n v="120.02122389708852"/>
    <n v="0.6211105484207522"/>
    <n v="-29.166605338749285"/>
    <n v="-0.48400488050869273"/>
    <n v="53.103175434698443"/>
    <n v="74.606269721531234"/>
    <s v="Resto"/>
    <n v="2025"/>
    <n v="1"/>
    <d v="2026-05-08T00:00:00"/>
    <n v="1.0458677359317625"/>
    <s v="14 Vida Gpo y Col"/>
    <n v="44.937324660576607"/>
    <n v="38.580931107366169"/>
    <n v="-36.516863038475385"/>
    <n v="-39.3009892355389"/>
    <n v="2.175804726216726E-3"/>
    <n v="2.4045196598257409E-5"/>
    <m/>
    <m/>
    <m/>
    <m/>
    <n v="2.2831073043700521E-3"/>
    <n v="9.829630764321256E-6"/>
    <x v="4"/>
    <x v="28"/>
  </r>
  <r>
    <n v="2026"/>
    <n v="3"/>
    <n v="91"/>
    <x v="32"/>
    <s v="Accidentes y Enfermedades Total"/>
    <n v="218"/>
    <s v="5966abd0cbfc86f98a186531b2b4ee5f6e910120ce13222f98207203dfc9a9a2"/>
    <s v="776dae374cac039d62ec9a353119108ad2c4887d941bedca3f0ebe3c3de89ab1"/>
    <x v="28"/>
    <n v="75900.244980000003"/>
    <n v="8282.7649799999999"/>
    <n v="159063.10984000002"/>
    <n v="84300.608450000014"/>
    <n v="18293.038479999999"/>
    <n v="8636.7285599999996"/>
    <n v="61878.666830000009"/>
    <n v="47532.158759999998"/>
    <n v="35255452.915749952"/>
    <n v="34225193.414999902"/>
    <n v="145.54400000000001"/>
    <n v="139.161"/>
    <n v="0"/>
    <n v="0"/>
    <n v="18293.038479999999"/>
    <n v="8636.7285600000014"/>
    <n v="31711.276329999997"/>
    <n v="12378.623539999999"/>
    <n v="0"/>
    <n v="0"/>
    <n v="0"/>
    <n v="0"/>
    <n v="0"/>
    <n v="0"/>
    <s v="Accidentes y Enfermedades Total"/>
    <s v="Totales"/>
    <s v="Accidentes y Enfermedades Total"/>
    <x v="18"/>
    <x v="1"/>
    <n v="3072737.3879"/>
    <n v="2926330.4537199996"/>
    <n v="299929338.30901009"/>
    <n v="286204877.29896003"/>
    <n v="288421232.45699012"/>
    <n v="276418493.85822004"/>
    <n v="62046993.437230021"/>
    <n v="55650266.202029996"/>
    <n v="35517726.305569991"/>
    <n v="30168381.219329994"/>
    <n v="75900.244980000003"/>
    <n v="8282.7649799999999"/>
    <n v="0.12232703113452977"/>
    <n v="1.4883603521195488E-2"/>
    <n v="67617.48000000001"/>
    <n v="816.36361967619177"/>
    <n v="100"/>
    <n v="100"/>
    <n v="2.4701181844854139"/>
    <n v="0.283042708641152"/>
    <n v="2.5306042219118217E-2"/>
    <n v="2.6315761961567229E-2"/>
    <n v="2.8939985433400215E-3"/>
    <n v="2.9964583282363071E-3"/>
    <m/>
    <m/>
    <m/>
    <n v="0"/>
    <m/>
    <n v="0"/>
    <m/>
    <n v="0"/>
    <m/>
    <n v="111.80518008545586"/>
    <n v="24.101422182260787"/>
    <n v="104.2734953950124"/>
    <n v="5.150396825128762E-2"/>
    <n v="111.80518008545582"/>
    <n v="156.17772628377389"/>
    <n v="57.686225838517046"/>
    <n v="69.771316108705278"/>
    <s v="Resto"/>
    <n v="2025"/>
    <n v="1"/>
    <d v="2026-05-08T00:00:00"/>
    <n v="1.0458677359317625"/>
    <s v="28 Accidentes y Enfermedades Total"/>
    <n v="816.36361967619177"/>
    <n v="776.17543614136298"/>
    <n v="111.80518008545587"/>
    <n v="102.51621960281511"/>
    <n v="4.5117307163834638E-4"/>
    <n v="1.4963902546188215E-6"/>
    <m/>
    <m/>
    <m/>
    <m/>
    <n v="2.3862484906368958E-4"/>
    <n v="2.2152165377614274E-8"/>
    <x v="18"/>
    <x v="28"/>
  </r>
  <r>
    <n v="2026"/>
    <n v="3"/>
    <n v="34"/>
    <x v="2"/>
    <s v="Accidentes Personales"/>
    <n v="23"/>
    <s v="535fa30d7e25dd8a49f1536779734ec8286108d115da5045d77f3b4185d8f790"/>
    <s v="776dae374cac039d62ec9a353119108ad2c4887d941bedca3f0ebe3c3de89ab1"/>
    <x v="28"/>
    <n v="1306.2848999999999"/>
    <n v="1587.9525599999999"/>
    <n v="5062.5428200000006"/>
    <n v="4631.7888299999995"/>
    <n v="397.54215999999997"/>
    <n v="-108.42603999999999"/>
    <n v="881.10356999999988"/>
    <n v="308.68235000000004"/>
    <n v="35255452.915749952"/>
    <n v="34225193.414999902"/>
    <n v="145.54400000000001"/>
    <n v="139.161"/>
    <n v="0"/>
    <n v="0"/>
    <n v="397.54215999999997"/>
    <n v="-108.42604"/>
    <n v="1706.2554599999999"/>
    <n v="1307.32925"/>
    <n v="0"/>
    <n v="0"/>
    <n v="0"/>
    <n v="0"/>
    <n v="0"/>
    <n v="0"/>
    <s v="Accidentes Personales"/>
    <s v="Accidentes y Enfermedades"/>
    <s v="Accidentes Personales"/>
    <x v="19"/>
    <x v="1"/>
    <n v="29241829.257259998"/>
    <n v="28972049.40374"/>
    <n v="299929338.30901009"/>
    <n v="286204877.29896003"/>
    <n v="288421232.45699012"/>
    <n v="276418493.85822004"/>
    <n v="1868441.4574600002"/>
    <n v="1845344.210459999"/>
    <n v="356127.37222000014"/>
    <n v="376409.51678000001"/>
    <n v="12635385.201270001"/>
    <n v="12587633.36767"/>
    <n v="6.9913076205009486E-2"/>
    <n v="8.6051835261897414E-2"/>
    <n v="-281.66766000000007"/>
    <n v="-17.737788086062224"/>
    <n v="1.0338306899173151E-2"/>
    <n v="1.2615179626048592E-2"/>
    <n v="4.4671791511664161E-3"/>
    <n v="5.4809811272619573E-3"/>
    <n v="4.3553088449592268E-4"/>
    <n v="4.5290871579463046E-4"/>
    <n v="5.5483071252530685E-4"/>
    <n v="5.7447406569492742E-4"/>
    <m/>
    <m/>
    <m/>
    <n v="0"/>
    <m/>
    <n v="0"/>
    <m/>
    <n v="0"/>
    <m/>
    <n v="-466.64823321039853"/>
    <n v="30.433036468537605"/>
    <n v="-6.8280402532932092"/>
    <n v="0.11162920657343225"/>
    <n v="-466.64823321039853"/>
    <n v="30.514593779646539"/>
    <n v="23.299099655335315"/>
    <n v="-8.293705659840473"/>
    <s v="Resto"/>
    <n v="2025"/>
    <n v="1"/>
    <d v="2026-05-08T00:00:00"/>
    <n v="1.0458677359317625"/>
    <s v="29 Accidentes Personales"/>
    <n v="-17.737788086062224"/>
    <n v="-21.345492276181123"/>
    <n v="-466.64823321039853"/>
    <n v="-450.56845202682541"/>
    <n v="1.4359602277973771E-5"/>
    <n v="4.8878382244474636E-7"/>
    <m/>
    <m/>
    <m/>
    <m/>
    <n v="1.3110936335758241E-5"/>
    <n v="7.4049183519407322E-7"/>
    <x v="19"/>
    <x v="28"/>
  </r>
  <r>
    <n v="2026"/>
    <n v="3"/>
    <n v="27"/>
    <x v="34"/>
    <s v="AP Gpo y Col"/>
    <n v="21"/>
    <s v="6f4b6612125fb3a0daecd2799dfd6c9c299424fd920f9b308110a2c1fbd8f443"/>
    <s v="776dae374cac039d62ec9a353119108ad2c4887d941bedca3f0ebe3c3de89ab1"/>
    <x v="28"/>
    <n v="210.34753000000001"/>
    <n v="1504.52233"/>
    <n v="30196.038689999998"/>
    <n v="33801.259640000004"/>
    <n v="1047.1901499999997"/>
    <n v="2239.5325299999995"/>
    <n v="21733.172070000004"/>
    <n v="19756.035569999996"/>
    <n v="35255452.915749952"/>
    <n v="34225193.414999902"/>
    <n v="145.54400000000001"/>
    <n v="139.161"/>
    <n v="0"/>
    <n v="0"/>
    <n v="1047.1901500000001"/>
    <n v="2239.53253"/>
    <n v="3619.1982899999998"/>
    <n v="3684.7551899999999"/>
    <n v="0"/>
    <n v="0"/>
    <n v="0"/>
    <n v="0"/>
    <n v="0"/>
    <n v="0"/>
    <s v="AP Gpo y Col"/>
    <s v="Accidentes y Enfermedades"/>
    <s v="Accidentes Personales"/>
    <x v="21"/>
    <x v="1"/>
    <n v="4137685.76327"/>
    <n v="3901951.9240700002"/>
    <n v="299929338.30901009"/>
    <n v="286204877.29896003"/>
    <n v="288421232.45699012"/>
    <n v="276418493.85822004"/>
    <n v="934373.2736299996"/>
    <n v="846304.01804999996"/>
    <n v="272111.73791999999"/>
    <n v="267093.05953999993"/>
    <n v="45973.114430000001"/>
    <n v="36237.065090000004"/>
    <n v="2.2512151828017191E-2"/>
    <n v="0.17777563356802029"/>
    <n v="-1294.1748"/>
    <n v="-86.018982516530684"/>
    <n v="0.45754465976039382"/>
    <n v="4.1518879254247025"/>
    <n v="5.0836999722705624E-3"/>
    <n v="3.8558197519529692E-2"/>
    <n v="7.0132362237696109E-5"/>
    <n v="7.2930667485226631E-5"/>
    <n v="5.2568018553660989E-4"/>
    <n v="5.4429148679599427E-4"/>
    <m/>
    <m/>
    <m/>
    <n v="0"/>
    <m/>
    <n v="0"/>
    <m/>
    <n v="0"/>
    <m/>
    <n v="-53.240681438103522"/>
    <n v="497.83810154557068"/>
    <n v="148.85339255815495"/>
    <n v="0.38483828665556147"/>
    <n v="-53.240681438103501"/>
    <n v="-1.7791385484146605"/>
    <n v="28.93431268724434"/>
    <n v="60.778326225791957"/>
    <s v="Resto"/>
    <n v="2025"/>
    <n v="1"/>
    <d v="2026-05-08T00:00:00"/>
    <n v="1.0458677359317625"/>
    <s v="31 AP Gpo y Col"/>
    <n v="-86.018982516530684"/>
    <n v="-86.632136164891207"/>
    <n v="-53.240681438103522"/>
    <n v="-55.291365288901808"/>
    <n v="8.5649271793953547E-5"/>
    <n v="5.0679697992769771E-8"/>
    <m/>
    <m/>
    <m/>
    <m/>
    <n v="9.5679267659634355E-5"/>
    <n v="3.1604175890511024E-6"/>
    <x v="21"/>
    <x v="28"/>
  </r>
  <r>
    <n v="2026"/>
    <n v="3"/>
    <n v="120"/>
    <x v="56"/>
    <s v="Gastos Medicos"/>
    <n v="234"/>
    <s v="114bd151f8fb0c58642d2170da4ae7d7c57977260ac2cc8905306cab6b2acabc"/>
    <s v="776dae374cac039d62ec9a353119108ad2c4887d941bedca3f0ebe3c3de89ab1"/>
    <x v="28"/>
    <n v="5647.3775099999993"/>
    <n v="3263.5813800000001"/>
    <n v="7159.7912099999994"/>
    <n v="3331.2726699999998"/>
    <n v="261.21990000000005"/>
    <n v="108.83646"/>
    <n v="1513.6190799999999"/>
    <n v="134.43109999999999"/>
    <n v="35255452.915749952"/>
    <n v="34225193.414999902"/>
    <n v="145.54400000000001"/>
    <n v="139.161"/>
    <n v="0"/>
    <n v="0"/>
    <n v="261.2199"/>
    <n v="108.83646"/>
    <n v="2153.5578500000001"/>
    <n v="1243.42677"/>
    <n v="0"/>
    <n v="0"/>
    <n v="0"/>
    <n v="0"/>
    <n v="0"/>
    <n v="0"/>
    <s v="Gastos Medicos"/>
    <s v="Accidentes y Enfermedades"/>
    <s v="Gastos Medicos"/>
    <x v="22"/>
    <x v="1"/>
    <n v="1267436.976"/>
    <n v="1246423.7302300001"/>
    <n v="299929338.30901009"/>
    <n v="286204877.29896003"/>
    <n v="288421232.45699012"/>
    <n v="276418493.85822004"/>
    <n v="58270019.802700005"/>
    <n v="52140391.075669996"/>
    <n v="34338123.082540013"/>
    <n v="28893520.681470007"/>
    <n v="41301.925810000001"/>
    <n v="26670.18806"/>
    <n v="9.691737756605881E-3"/>
    <n v="6.2592192207834591E-3"/>
    <n v="2383.7961299999993"/>
    <n v="73.042337617455061"/>
    <n v="13.673399966818639"/>
    <n v="12.236814276142004"/>
    <n v="0.44557462161337474"/>
    <n v="0.26183562626794488"/>
    <n v="1.8829026669547212E-3"/>
    <n v="1.9580311275599815E-3"/>
    <n v="1.1402955151567779E-3"/>
    <n v="1.1806667978134448E-3"/>
    <m/>
    <m/>
    <m/>
    <n v="0"/>
    <m/>
    <n v="0"/>
    <m/>
    <n v="0"/>
    <m/>
    <n v="140.01138956559228"/>
    <n v="4.6255080262909516"/>
    <n v="3.3348780780211458"/>
    <n v="7.6072853304210775E-4"/>
    <n v="140.01138956559225"/>
    <n v="73.195390509406536"/>
    <n v="12.129690409756115"/>
    <n v="8.7529448959828979"/>
    <s v="Resto"/>
    <n v="2025"/>
    <n v="1"/>
    <d v="2026-05-08T00:00:00"/>
    <n v="1.0458677359317625"/>
    <s v="32 Gastos Medicos"/>
    <n v="73.042337617455061"/>
    <n v="65.453366302854548"/>
    <n v="140.01138956559231"/>
    <n v="129.48541323130732"/>
    <n v="2.0308322877342609E-5"/>
    <n v="9.392978074282E-9"/>
    <m/>
    <m/>
    <m/>
    <m/>
    <n v="9.4296405765591401E-6"/>
    <n v="3.9177825253825095E-9"/>
    <x v="22"/>
    <x v="28"/>
  </r>
  <r>
    <n v="2026"/>
    <n v="3"/>
    <n v="702"/>
    <x v="25"/>
    <s v="GMM. Individual"/>
    <n v="244"/>
    <s v="82c01ce15b431d420eb6a1febfba7d7a2b69e5bcdcb929cb42cd3e9179d43fc4"/>
    <s v="776dae374cac039d62ec9a353119108ad2c4887d941bedca3f0ebe3c3de89ab1"/>
    <x v="28"/>
    <n v="17.091999999999999"/>
    <n v="14.65691"/>
    <n v="17.091999999999999"/>
    <n v="14.65691"/>
    <n v="-1.2773099999999999"/>
    <n v="-0.98393000000000008"/>
    <n v="0.22629000000000016"/>
    <n v="0.21497999999999998"/>
    <n v="35255452.915749952"/>
    <n v="34225193.414999902"/>
    <n v="145.54400000000001"/>
    <n v="139.161"/>
    <n v="0"/>
    <n v="0"/>
    <n v="-1.2773099999999999"/>
    <n v="-0.98392999999999997"/>
    <n v="6.13985"/>
    <n v="5.2958299999999996"/>
    <n v="0"/>
    <n v="0"/>
    <n v="0"/>
    <n v="0"/>
    <n v="0"/>
    <n v="0"/>
    <s v="GMM. Individual"/>
    <s v="Accidentes y Enfermedades"/>
    <s v="Gastos Medicos"/>
    <x v="23"/>
    <x v="1"/>
    <n v="35757.492939999996"/>
    <n v="45817.01485"/>
    <n v="299929338.30901009"/>
    <n v="286204877.29896003"/>
    <n v="288421232.45699012"/>
    <n v="276418493.85822004"/>
    <n v="24720621.761749998"/>
    <n v="21907998.164389998"/>
    <n v="16007111.755169999"/>
    <n v="14079798.808590002"/>
    <n v="35757.492939999996"/>
    <n v="45817.01485"/>
    <n v="6.914065578417732E-5"/>
    <n v="6.6902096166065228E-5"/>
    <n v="2.4350899999999989"/>
    <n v="16.613938408573148"/>
    <n v="4.7799771725271299E-2"/>
    <n v="3.1990102471723993E-2"/>
    <n v="4.7799771725271299E-2"/>
    <n v="3.1990102471723993E-2"/>
    <n v="5.6986755935128014E-6"/>
    <n v="5.9260546993705769E-6"/>
    <n v="5.1211251668118438E-6"/>
    <n v="5.3024346509600004E-6"/>
    <m/>
    <m/>
    <m/>
    <n v="0"/>
    <m/>
    <n v="0"/>
    <m/>
    <n v="0"/>
    <m/>
    <n v="29.817161789964718"/>
    <n v="-7.473145331149075"/>
    <n v="-6.713079359837784"/>
    <n v="-7.9796406718248378E-6"/>
    <n v="29.817161789964743"/>
    <n v="15.937445121916682"/>
    <n v="-20.803602693876886"/>
    <n v="-18.579335061737254"/>
    <s v="Resto"/>
    <n v="2025"/>
    <n v="1"/>
    <d v="2026-05-08T00:00:00"/>
    <n v="1.0458677359317625"/>
    <s v="33 GMM. Individual"/>
    <n v="16.613938408573148"/>
    <n v="11.499699629496558"/>
    <n v="29.817161789964718"/>
    <n v="24.123880420032982"/>
    <n v="4.8480443694326652E-8"/>
    <n v="4.7804302822660931E-13"/>
    <m/>
    <m/>
    <m/>
    <m/>
    <n v="4.1488466107151597E-8"/>
    <n v="4.475890471413439E-13"/>
    <x v="23"/>
    <x v="28"/>
  </r>
  <r>
    <n v="2026"/>
    <n v="3"/>
    <n v="718"/>
    <x v="48"/>
    <s v="GMM. Gpo y Col"/>
    <n v="281"/>
    <s v="71a1c003a2b855d85582c8f6c7648c49d3fe836408a7e1b5d9b222448acb3c1b"/>
    <s v="776dae374cac039d62ec9a353119108ad2c4887d941bedca3f0ebe3c3de89ab1"/>
    <x v="28"/>
    <n v="-230.58482999999998"/>
    <n v="-56.602220000000003"/>
    <n v="89184.079499999993"/>
    <n v="85166.349939999986"/>
    <n v="14459.919189999999"/>
    <n v="10547.718820000002"/>
    <n v="64806.684669999988"/>
    <n v="34324.090649999998"/>
    <n v="35255452.915749952"/>
    <n v="34225193.414999902"/>
    <n v="145.54400000000001"/>
    <n v="139.161"/>
    <n v="0"/>
    <n v="0"/>
    <n v="8678.2487200000014"/>
    <n v="8680.133679999999"/>
    <n v="18211.052600000003"/>
    <n v="17542.091130000001"/>
    <n v="0"/>
    <n v="0"/>
    <n v="0"/>
    <n v="0"/>
    <n v="0"/>
    <n v="0"/>
    <s v="GMM. Gpo y Col"/>
    <s v="Accidentes y Enfermedades"/>
    <s v="Gastos Medicos"/>
    <x v="24"/>
    <x v="1"/>
    <n v="12782.876099999999"/>
    <n v="12089.056859999999"/>
    <n v="299929338.30901009"/>
    <n v="286204877.29896003"/>
    <n v="288421232.45699012"/>
    <n v="276418493.85822004"/>
    <n v="33549398.04095"/>
    <n v="30232392.911280002"/>
    <n v="18331408.022360004"/>
    <n v="14814107.762880005"/>
    <n v="12782.876099999999"/>
    <n v="12089.056859999999"/>
    <n v="-6.872994553242084E-4"/>
    <n v="-1.8722375091546642E-4"/>
    <n v="-173.98260999999997"/>
    <n v="307.37771416032791"/>
    <n v="-1.8038571929833536"/>
    <n v="-0.4682103877539377"/>
    <n v="-1.8038571929833536"/>
    <n v="-0.4682103877539377"/>
    <n v="-7.6879718169628971E-5"/>
    <n v="-7.9947245227303157E-5"/>
    <n v="-1.977681880692593E-5"/>
    <n v="-2.0477001813428694E-5"/>
    <m/>
    <m/>
    <m/>
    <n v="0"/>
    <m/>
    <n v="0"/>
    <m/>
    <n v="0"/>
    <m/>
    <n v="37.090487874799024"/>
    <n v="-6270.9759310705731"/>
    <n v="-18634.814712214469"/>
    <n v="7.8880570288775959E-2"/>
    <n v="-2.1715794588983428E-2"/>
    <n v="3.8134647975688774"/>
    <n v="47.653745835647079"/>
    <n v="49.48175001300428"/>
    <s v="Resto"/>
    <n v="2025"/>
    <n v="1"/>
    <d v="2026-05-08T00:00:00"/>
    <n v="1.0458677359317625"/>
    <s v="34 GMM. Gpo y Col"/>
    <n v="307.37771416032791"/>
    <n v="289.51169460963968"/>
    <n v="37.090487874799038"/>
    <n v="31.078226399885324"/>
    <n v="2.5296534897203965E-4"/>
    <n v="4.7238054128895352E-11"/>
    <m/>
    <m/>
    <m/>
    <m/>
    <n v="2.4107545334968295E-4"/>
    <n v="3.5052732906856615E-12"/>
    <x v="24"/>
    <x v="28"/>
  </r>
  <r>
    <n v="2026"/>
    <n v="3"/>
    <n v="80"/>
    <x v="51"/>
    <s v="Daños"/>
    <n v="52"/>
    <s v="41cfc0d1f2d127b04555b7246d84019b4d27710a3f3aff6e7764375b1e06e05d"/>
    <s v="776dae374cac039d62ec9a353119108ad2c4887d941bedca3f0ebe3c3de89ab1"/>
    <x v="28"/>
    <n v="428162.05601"/>
    <n v="357258.60045999999"/>
    <n v="1311740.30806"/>
    <n v="1122097.7388199999"/>
    <n v="-456.82781000000432"/>
    <n v="155420.80561999994"/>
    <n v="310104.9574999999"/>
    <n v="708881.80841000006"/>
    <n v="35255452.915749952"/>
    <n v="34225193.414999902"/>
    <n v="145.54400000000001"/>
    <n v="139.161"/>
    <n v="351.41670999999997"/>
    <n v="850.78055000000006"/>
    <n v="6979.9915700000001"/>
    <n v="11312.22968"/>
    <n v="39524.295640000004"/>
    <n v="41555.812709999998"/>
    <n v="0"/>
    <n v="0"/>
    <n v="0"/>
    <n v="0"/>
    <n v="0"/>
    <n v="0"/>
    <s v="Daños"/>
    <s v="Totales"/>
    <s v="Daños Total"/>
    <x v="28"/>
    <x v="1"/>
    <n v="452100.89414999995"/>
    <n v="377875.53304000001"/>
    <n v="299929338.30901009"/>
    <n v="286204877.29896003"/>
    <n v="288421232.45699012"/>
    <n v="276418493.85822004"/>
    <n v="105175449.15441999"/>
    <n v="104220262.77622002"/>
    <n v="43859178.209959999"/>
    <n v="37967067.789159983"/>
    <n v="428162.05601"/>
    <n v="357258.60045999999"/>
    <n v="0.40709315667515411"/>
    <n v="0.3427918822533576"/>
    <n v="70903.455550000013"/>
    <n v="19.846535663159948"/>
    <n v="100"/>
    <n v="100"/>
    <n v="94.704978811199297"/>
    <n v="94.543988488977504"/>
    <n v="0.14275430953969392"/>
    <n v="0.1484502553305774"/>
    <n v="0.12482617481281411"/>
    <n v="0.12924554919369624"/>
    <m/>
    <m/>
    <m/>
    <n v="0"/>
    <m/>
    <n v="0"/>
    <m/>
    <n v="0"/>
    <m/>
    <n v="-100.29392963714071"/>
    <n v="-0.10669507108059451"/>
    <n v="43.503726829776191"/>
    <n v="-1.0415785900344642E-3"/>
    <n v="-38.29694262360487"/>
    <n v="-4.8886471892080952"/>
    <n v="17.660002428825067"/>
    <n v="27.221774626195248"/>
    <s v="Resto"/>
    <n v="2025"/>
    <n v="1"/>
    <d v="2026-05-08T00:00:00"/>
    <n v="1.0458677359317625"/>
    <s v="38 Daños Total"/>
    <n v="19.846535663159948"/>
    <n v="14.590527602793665"/>
    <n v="-100.29392963714071"/>
    <n v="-100.28103901386616"/>
    <n v="3.7206735400468947E-3"/>
    <n v="1.6572483821174161E-5"/>
    <m/>
    <m/>
    <m/>
    <m/>
    <n v="3.1762570695968674E-3"/>
    <n v="1.175062745387998E-5"/>
    <x v="28"/>
    <x v="28"/>
  </r>
  <r>
    <n v="2026"/>
    <n v="3"/>
    <n v="115"/>
    <x v="74"/>
    <s v="Automoviles"/>
    <n v="232"/>
    <s v="835d5e8314340ab852a2f979ab4cd53e994dbe38366afb6eed84fe4957b980c8"/>
    <s v="776dae374cac039d62ec9a353119108ad2c4887d941bedca3f0ebe3c3de89ab1"/>
    <x v="28"/>
    <n v="16937.299709999999"/>
    <n v="16643.393499999998"/>
    <n v="57855.219660000002"/>
    <n v="58362.907109999993"/>
    <n v="11243.39329"/>
    <n v="10390.281370000001"/>
    <n v="51489.604100000004"/>
    <n v="43059.916889999993"/>
    <n v="35255452.915749952"/>
    <n v="34225193.414999902"/>
    <n v="145.54400000000001"/>
    <n v="139.161"/>
    <n v="0"/>
    <n v="0"/>
    <n v="11243.39329"/>
    <n v="10390.281369999999"/>
    <n v="13864.03066"/>
    <n v="13798.82423"/>
    <n v="0"/>
    <n v="0"/>
    <n v="0"/>
    <n v="0"/>
    <n v="0"/>
    <n v="0"/>
    <s v="Automoviles"/>
    <s v="Totales"/>
    <s v="Automoviles Total"/>
    <x v="29"/>
    <x v="1"/>
    <n v="16937.299709999999"/>
    <n v="16643.393499999998"/>
    <n v="299929338.30901009"/>
    <n v="286204877.29896003"/>
    <n v="288421232.45699012"/>
    <n v="276418493.85822004"/>
    <n v="60758952.16269999"/>
    <n v="56224792.599020004"/>
    <n v="32544347.684180006"/>
    <n v="28276347.340569999"/>
    <n v="16937.299709999999"/>
    <n v="16643.393499999998"/>
    <n v="2.7876220881238031E-2"/>
    <n v="2.9601520487049504E-2"/>
    <n v="293.90621000000101"/>
    <n v="1.7659031494989375"/>
    <n v="100"/>
    <n v="100"/>
    <n v="100"/>
    <n v="100"/>
    <n v="5.6470966813356224E-3"/>
    <n v="5.8724177709509372E-3"/>
    <n v="5.8152026118740343E-3"/>
    <n v="6.0210853722894135E-3"/>
    <m/>
    <m/>
    <m/>
    <n v="0"/>
    <m/>
    <n v="0"/>
    <m/>
    <n v="0"/>
    <m/>
    <n v="8.210671969511818"/>
    <n v="66.382442789045982"/>
    <n v="62.428863260368153"/>
    <n v="3.4547914123549871E-2"/>
    <n v="8.2106719695118393"/>
    <n v="0.47255062397442149"/>
    <n v="81.0975795259818"/>
    <n v="75.29830945603689"/>
    <s v="Resto"/>
    <n v="2025"/>
    <n v="1"/>
    <d v="2026-05-08T00:00:00"/>
    <n v="1.0458677359317625"/>
    <s v="39 Automoviles Total"/>
    <n v="1.7659031494989375"/>
    <n v="-2.6971579165927784"/>
    <n v="8.2106719695118269"/>
    <n v="3.4649681329991875"/>
    <n v="1.6410289721211857E-4"/>
    <n v="7.7708369061957123E-8"/>
    <m/>
    <m/>
    <m/>
    <m/>
    <n v="1.6520450037204785E-4"/>
    <n v="8.7625001514521147E-8"/>
    <x v="29"/>
    <x v="28"/>
  </r>
  <r>
    <n v="2026"/>
    <n v="3"/>
    <n v="80"/>
    <x v="51"/>
    <s v="Automoviles Residentes"/>
    <n v="52"/>
    <s v="41cfc0d1f2d127b04555b7246d84019b4d27710a3f3aff6e7764375b1e06e05d"/>
    <s v="776dae374cac039d62ec9a353119108ad2c4887d941bedca3f0ebe3c3de89ab1"/>
    <x v="28"/>
    <n v="11017.02586"/>
    <n v="9419.2333800000015"/>
    <n v="25986.774969999995"/>
    <n v="23484.545610000001"/>
    <n v="5658.0861400000022"/>
    <n v="2222.92256"/>
    <n v="16577.957339999994"/>
    <n v="13866.17515999999"/>
    <n v="35255452.915749952"/>
    <n v="34225193.414999902"/>
    <n v="145.54400000000001"/>
    <n v="139.161"/>
    <n v="0"/>
    <n v="0"/>
    <n v="5658.0861399999994"/>
    <n v="2222.92256"/>
    <n v="6683.8260099999998"/>
    <n v="5570.5988399999997"/>
    <n v="0"/>
    <n v="0"/>
    <n v="0"/>
    <n v="0"/>
    <n v="0"/>
    <n v="0"/>
    <s v="Automoviles Residentes"/>
    <s v="Automóviles"/>
    <s v="Automóviles"/>
    <x v="30"/>
    <x v="1"/>
    <n v="452100.89414999995"/>
    <n v="377875.53304000001"/>
    <n v="299929338.30901009"/>
    <n v="286204877.29896003"/>
    <n v="288421232.45699012"/>
    <n v="276418493.85822004"/>
    <n v="37930526.874799997"/>
    <n v="33933542.557379998"/>
    <n v="20392182.848360002"/>
    <n v="17354647.463510003"/>
    <n v="12858.921710000001"/>
    <n v="13723.660320000001"/>
    <n v="2.9045275053427771E-2"/>
    <n v="2.7757883999504407E-2"/>
    <n v="1597.7924799999982"/>
    <n v="16.963084101861359"/>
    <n v="85.676125171773819"/>
    <n v="68.634993583111367"/>
    <n v="2.4368511548098652"/>
    <n v="2.4926814668900326"/>
    <n v="3.6732071367587987E-3"/>
    <n v="3.8197693582225703E-3"/>
    <n v="3.2910806653238776E-3"/>
    <n v="3.407598836288897E-3"/>
    <m/>
    <m/>
    <m/>
    <n v="0"/>
    <m/>
    <n v="0"/>
    <m/>
    <n v="0"/>
    <m/>
    <n v="154.53365950813881"/>
    <n v="51.357655068624865"/>
    <n v="23.599824638807281"/>
    <n v="2.7746348598747691E-2"/>
    <n v="154.53365950813867"/>
    <n v="19.983976623956657"/>
    <n v="84.653402580118922"/>
    <n v="39.904552882863847"/>
    <s v="Resto"/>
    <n v="2025"/>
    <n v="1"/>
    <d v="2026-05-08T00:00:00"/>
    <n v="1.0458677359317625"/>
    <s v="41 Automoviles Residentes"/>
    <n v="16.963084101861359"/>
    <n v="11.833533135678058"/>
    <n v="154.53365950813881"/>
    <n v="143.37079227458432"/>
    <n v="7.3709945046233444E-5"/>
    <n v="8.4362800292927354E-8"/>
    <m/>
    <m/>
    <m/>
    <m/>
    <n v="6.6476342870519145E-5"/>
    <n v="7.7050012412994282E-8"/>
    <x v="30"/>
    <x v="28"/>
  </r>
  <r>
    <n v="2026"/>
    <n v="3"/>
    <n v="127"/>
    <x v="52"/>
    <s v="Daños Sin Autos"/>
    <n v="263"/>
    <s v="4be84111a613654b362415e563cb7607df7b203b5d303802a8a546061bbc7847"/>
    <s v="776dae374cac039d62ec9a353119108ad2c4887d941bedca3f0ebe3c3de89ab1"/>
    <x v="28"/>
    <n v="242282.02639000001"/>
    <n v="408775.34256000002"/>
    <n v="1722053.3645400002"/>
    <n v="1837354.4812100001"/>
    <n v="-5827.3622000000023"/>
    <n v="133078.70647999994"/>
    <n v="477418.22287000006"/>
    <n v="302489.10817999998"/>
    <n v="35255452.915749952"/>
    <n v="34225193.414999902"/>
    <n v="145.54400000000001"/>
    <n v="139.161"/>
    <n v="0"/>
    <n v="0"/>
    <n v="-607.88552000000016"/>
    <n v="-3123.2125900000001"/>
    <n v="9329.6571100000019"/>
    <n v="8708.3835600000002"/>
    <n v="0"/>
    <n v="0"/>
    <n v="0"/>
    <n v="0"/>
    <n v="0"/>
    <n v="0"/>
    <s v="Daños Sin Autos"/>
    <s v="Totales"/>
    <s v="Daños Sin Autos Total"/>
    <x v="34"/>
    <x v="1"/>
    <n v="242282.02638999998"/>
    <n v="408775.34256000002"/>
    <n v="299929338.30901009"/>
    <n v="286204877.29896003"/>
    <n v="288421232.45699012"/>
    <n v="276418493.85822004"/>
    <n v="44416496.991719998"/>
    <n v="47995470.177200004"/>
    <n v="11314830.52578"/>
    <n v="9690720.4485899974"/>
    <n v="242282.02638999998"/>
    <n v="408775.34256000002"/>
    <n v="0.54547756531805192"/>
    <n v="0.8516956726349284"/>
    <n v="-166493.31617000001"/>
    <n v="-40.729784513742317"/>
    <n v="100.00000000000003"/>
    <n v="100"/>
    <n v="100.00000000000003"/>
    <n v="100"/>
    <n v="8.0779702231191061E-2"/>
    <n v="8.4002839987215416E-2"/>
    <n v="0.1428261273594604"/>
    <n v="0.14788277616825024"/>
    <m/>
    <m/>
    <m/>
    <n v="0"/>
    <m/>
    <n v="0"/>
    <m/>
    <n v="0"/>
    <m/>
    <n v="-104.3788840109261"/>
    <n v="-2.4051978955383713"/>
    <n v="32.55546326414408"/>
    <n v="-5.1501983938007652E-2"/>
    <n v="-80.536530816174761"/>
    <n v="7.1342005748768589"/>
    <n v="-6.5156255244197281"/>
    <n v="-35.864435328110424"/>
    <s v="Resto"/>
    <n v="2025"/>
    <n v="1"/>
    <d v="2026-05-08T00:00:00"/>
    <n v="1.0458677359317625"/>
    <s v="46 Daños Sin Autos Total"/>
    <n v="-40.729784513742317"/>
    <n v="-43.32914818004793"/>
    <n v="-104.3788840109261"/>
    <n v="-104.1868430017348"/>
    <n v="4.8845021751817959E-3"/>
    <n v="2.9754577426530964E-5"/>
    <m/>
    <m/>
    <m/>
    <m/>
    <n v="5.2008928976506096E-3"/>
    <n v="7.2538551878506303E-5"/>
    <x v="34"/>
    <x v="28"/>
  </r>
  <r>
    <n v="2026"/>
    <n v="3"/>
    <n v="93"/>
    <x v="64"/>
    <s v="Responsabilidad Civil y Riesgos Profesionales"/>
    <n v="220"/>
    <s v="36790ecd55c2030dc553685bef719df653f413a20cdad1bfd1dc934c76686ddd"/>
    <s v="776dae374cac039d62ec9a353119108ad2c4887d941bedca3f0ebe3c3de89ab1"/>
    <x v="28"/>
    <n v="12909.56359"/>
    <n v="13762.01965"/>
    <n v="42927.595010000005"/>
    <n v="41055.265489999998"/>
    <n v="1131.0735"/>
    <n v="2239.3926999999994"/>
    <n v="-10728.579919999998"/>
    <n v="27651.628509999999"/>
    <n v="35255452.915749952"/>
    <n v="34225193.414999902"/>
    <n v="145.54400000000001"/>
    <n v="139.161"/>
    <n v="0"/>
    <n v="0"/>
    <n v="965.80795999999998"/>
    <n v="652.58560999999997"/>
    <n v="1519.52207"/>
    <n v="1248.1622199999999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43382.70109000002"/>
    <n v="240270.31215000001"/>
    <n v="299929338.30901009"/>
    <n v="286204877.29896003"/>
    <n v="288421232.45699012"/>
    <n v="276418493.85822004"/>
    <n v="6482889.0618800009"/>
    <n v="6624791.841479999"/>
    <n v="3138672.4045500001"/>
    <n v="1702809.9258199998"/>
    <n v="12909.56359"/>
    <n v="13762.01965"/>
    <n v="0.19913287836297325"/>
    <n v="0.20773512556019452"/>
    <n v="-852.45606000000043"/>
    <n v="-6.194265679601763"/>
    <n v="100"/>
    <n v="100"/>
    <n v="9.0035712061922908"/>
    <n v="5.7277237153662224"/>
    <n v="4.3042016705613449E-3"/>
    <n v="4.4759407898047505E-3"/>
    <n v="4.8084504288949123E-3"/>
    <n v="4.9786899052632798E-3"/>
    <m/>
    <m/>
    <m/>
    <n v="0"/>
    <m/>
    <n v="0"/>
    <m/>
    <n v="0"/>
    <m/>
    <n v="-49.49195377836142"/>
    <n v="8.7615161590446906"/>
    <n v="16.272267857138246"/>
    <n v="3.6036685394765337E-2"/>
    <n v="47.99712791705597"/>
    <n v="21.740751775037715"/>
    <n v="63.559982383144984"/>
    <n v="52.283717576390032"/>
    <s v="Resto"/>
    <n v="2025"/>
    <n v="1"/>
    <d v="2026-05-08T00:00:00"/>
    <n v="1.0458677359317625"/>
    <s v="46 Responsabilidad Civil y Riesgos Profesionales"/>
    <n v="-6.194265679601763"/>
    <n v="-10.308224359912195"/>
    <n v="-49.491953778361413"/>
    <n v="-51.707042404706158"/>
    <n v="1.217615757556262E-4"/>
    <n v="3.9653903245122697E-6"/>
    <m/>
    <m/>
    <m/>
    <m/>
    <n v="1.162127618169161E-4"/>
    <n v="4.315388239150979E-6"/>
    <x v="35"/>
    <x v="28"/>
  </r>
  <r>
    <n v="2026"/>
    <n v="3"/>
    <n v="13"/>
    <x v="7"/>
    <s v="RC General"/>
    <n v="13"/>
    <s v="3fdba35f04dc8c462986c992bcf875546257113072a909c162f7e470e581e278"/>
    <s v="776dae374cac039d62ec9a353119108ad2c4887d941bedca3f0ebe3c3de89ab1"/>
    <x v="28"/>
    <n v="11525.328230000001"/>
    <n v="25565.91836"/>
    <n v="87023.346109999999"/>
    <n v="186043.26267999999"/>
    <n v="5485.8783699999985"/>
    <n v="449.26649999999995"/>
    <n v="9516.1299399999989"/>
    <n v="6088.6479099999997"/>
    <n v="35255452.915749952"/>
    <n v="34225193.414999902"/>
    <n v="145.54400000000001"/>
    <n v="139.161"/>
    <n v="0"/>
    <n v="0"/>
    <n v="5764.6881700000004"/>
    <n v="391.45138000000003"/>
    <n v="15097.496939999999"/>
    <n v="16407.487949999999"/>
    <n v="0"/>
    <n v="0"/>
    <n v="0"/>
    <n v="0"/>
    <n v="0"/>
    <n v="0"/>
    <s v="RC General"/>
    <s v="Daños Sin Autos"/>
    <s v="Responsabilidad Civil y Riesgos Profesionales"/>
    <x v="36"/>
    <x v="1"/>
    <n v="2081369.17392"/>
    <n v="380253.94800999999"/>
    <n v="299929338.30901009"/>
    <n v="286204877.29896003"/>
    <n v="288421232.45699012"/>
    <n v="276418493.85822004"/>
    <n v="4191040.9426000006"/>
    <n v="5155326.3222199995"/>
    <n v="2776304.65221"/>
    <n v="1116237.2139900001"/>
    <n v="12302.153420000001"/>
    <n v="25991.396909999999"/>
    <n v="0.27499918010464536"/>
    <n v="0.49591270779132252"/>
    <n v="-14040.590129999999"/>
    <n v="-54.919169858445869"/>
    <n v="93.685453566713846"/>
    <n v="98.363002375465626"/>
    <n v="0.55373781712609293"/>
    <n v="6.7233801236766286"/>
    <n v="3.8426811778332027E-3"/>
    <n v="3.9960054715176621E-3"/>
    <n v="8.9327332927645036E-3"/>
    <n v="9.2489898208884726E-3"/>
    <m/>
    <m/>
    <m/>
    <n v="0"/>
    <m/>
    <n v="0"/>
    <m/>
    <n v="0"/>
    <m/>
    <n v="1121.0744335489067"/>
    <n v="47.598456725253698"/>
    <n v="1.7572867662086984"/>
    <n v="0.19759641167741149"/>
    <n v="1372.6447432628797"/>
    <n v="-7.9841046599702032"/>
    <n v="38.183072286153418"/>
    <n v="2.3858093401799514"/>
    <s v="Resto"/>
    <n v="2025"/>
    <n v="1"/>
    <d v="2026-05-08T00:00:00"/>
    <n v="1.0458677359317625"/>
    <s v="47 RC General"/>
    <n v="-54.919169858445869"/>
    <n v="-56.896241663491367"/>
    <n v="1121.0744335489067"/>
    <n v="1067.5228057982426"/>
    <n v="2.4683655693761734E-4"/>
    <n v="7.5624549058227166E-6"/>
    <m/>
    <m/>
    <m/>
    <m/>
    <n v="5.2662188675260202E-4"/>
    <n v="2.4592941374892163E-5"/>
    <x v="36"/>
    <x v="28"/>
  </r>
  <r>
    <n v="2026"/>
    <n v="3"/>
    <n v="79"/>
    <x v="1"/>
    <s v="Maritimo y Transportes"/>
    <n v="51"/>
    <s v="031b4af5197ec30a926f48cf40e11a7dbc470048a21e4003b7a3c07c5dab1baa"/>
    <s v="776dae374cac039d62ec9a353119108ad2c4887d941bedca3f0ebe3c3de89ab1"/>
    <x v="28"/>
    <n v="0"/>
    <n v="0"/>
    <n v="51.017530000000001"/>
    <n v="52.533919999999995"/>
    <n v="0"/>
    <n v="0"/>
    <n v="0"/>
    <n v="0"/>
    <n v="35255452.915749952"/>
    <n v="34225193.414999902"/>
    <n v="145.54400000000001"/>
    <n v="139.161"/>
    <n v="0"/>
    <n v="0"/>
    <n v="0"/>
    <n v="0"/>
    <n v="10.031840000000001"/>
    <n v="11.0823"/>
    <n v="0"/>
    <n v="0"/>
    <n v="0"/>
    <n v="0"/>
    <n v="0"/>
    <n v="0"/>
    <s v="Maritimo y Transportes"/>
    <s v="Daños Sin Autos"/>
    <s v="Maritimo y Transportes"/>
    <x v="40"/>
    <x v="1"/>
    <n v="29465273.395770002"/>
    <n v="25064503.866439998"/>
    <n v="299929338.30901009"/>
    <n v="286204877.29896003"/>
    <n v="288421232.45699012"/>
    <n v="276418493.85822004"/>
    <n v="5553467.0168199996"/>
    <n v="5878639.8858999992"/>
    <n v="1842826.2323599998"/>
    <n v="-3640818.341729996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-9.4787183165949251"/>
    <m/>
    <m/>
    <s v="Resto"/>
    <n v="2025"/>
    <n v="1"/>
    <d v="2026-05-08T00:00:00"/>
    <n v="1.0458677359317625"/>
    <s v="51 Maritimo y Transportes"/>
    <m/>
    <m/>
    <m/>
    <m/>
    <n v="1.447081962665938E-7"/>
    <m/>
    <m/>
    <m/>
    <m/>
    <m/>
    <n v="1.4870472421511856E-7"/>
    <m/>
    <x v="40"/>
    <x v="28"/>
  </r>
  <r>
    <n v="2026"/>
    <n v="3"/>
    <n v="127"/>
    <x v="52"/>
    <s v="Maritimo y Transportes"/>
    <n v="263"/>
    <s v="4be84111a613654b362415e563cb7607df7b203b5d303802a8a546061bbc7847"/>
    <s v="776dae374cac039d62ec9a353119108ad2c4887d941bedca3f0ebe3c3de89ab1"/>
    <x v="28"/>
    <n v="0"/>
    <n v="0"/>
    <n v="0"/>
    <n v="0"/>
    <n v="0"/>
    <n v="0.47316000000000003"/>
    <n v="0"/>
    <n v="-43.126989999999999"/>
    <n v="35455860.883000001"/>
    <n v="34225193.414999902"/>
    <n v="145.54400000000001"/>
    <n v="139.161"/>
    <n v="0"/>
    <n v="0"/>
    <n v="0"/>
    <n v="0.47316000000000003"/>
    <n v="0"/>
    <n v="0"/>
    <n v="0"/>
    <n v="0"/>
    <n v="0"/>
    <n v="0"/>
    <n v="0"/>
    <n v="0"/>
    <s v="Maritimo y Transportes"/>
    <s v="Daños Sin Autos"/>
    <s v="Maritimo y Transportes"/>
    <x v="40"/>
    <x v="1"/>
    <n v="242282.02638999998"/>
    <n v="408775.34256000002"/>
    <n v="299929338.30901009"/>
    <n v="286204877.29896003"/>
    <n v="288421232.45699012"/>
    <n v="276418493.85822004"/>
    <n v="5553467.0168199996"/>
    <n v="5878639.8858999992"/>
    <n v="1842826.2323599998"/>
    <n v="-3640818.341729996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51 Maritimo y Transportes"/>
    <m/>
    <m/>
    <n v="-100"/>
    <n v="-100"/>
    <n v="0"/>
    <m/>
    <m/>
    <m/>
    <m/>
    <m/>
    <n v="0"/>
    <m/>
    <x v="40"/>
    <x v="28"/>
  </r>
  <r>
    <n v="2026"/>
    <n v="3"/>
    <n v="127"/>
    <x v="52"/>
    <s v="MyT Carga"/>
    <n v="263"/>
    <s v="4be84111a613654b362415e563cb7607df7b203b5d303802a8a546061bbc7847"/>
    <s v="776dae374cac039d62ec9a353119108ad2c4887d941bedca3f0ebe3c3de89ab1"/>
    <x v="28"/>
    <n v="0"/>
    <n v="0"/>
    <n v="0"/>
    <n v="0"/>
    <n v="0"/>
    <n v="0.47316000000000003"/>
    <n v="0"/>
    <n v="-43.126989999999992"/>
    <n v="35455860.883000001"/>
    <n v="34225193.414999902"/>
    <n v="145.54400000000001"/>
    <n v="139.161"/>
    <n v="0"/>
    <n v="0"/>
    <n v="0"/>
    <n v="0.47316000000000003"/>
    <n v="0"/>
    <n v="0"/>
    <n v="0"/>
    <n v="0"/>
    <n v="0"/>
    <n v="0"/>
    <n v="0"/>
    <n v="0"/>
    <s v="MyT Carga"/>
    <s v="Daños Sin Autos"/>
    <s v="Maritimo y Transportes"/>
    <x v="41"/>
    <x v="1"/>
    <n v="242282.02638999998"/>
    <n v="408775.34256000002"/>
    <n v="299929338.30901009"/>
    <n v="286204877.29896003"/>
    <n v="288421232.45699012"/>
    <n v="276418493.85822004"/>
    <n v="4253228.7956100004"/>
    <n v="4504728.8811800005"/>
    <n v="1360448.89381"/>
    <n v="1468645.75026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52 MyT Carga"/>
    <m/>
    <m/>
    <n v="-100"/>
    <n v="-100"/>
    <n v="0"/>
    <m/>
    <m/>
    <m/>
    <m/>
    <m/>
    <n v="0"/>
    <m/>
    <x v="41"/>
    <x v="28"/>
  </r>
  <r>
    <n v="2026"/>
    <n v="3"/>
    <n v="93"/>
    <x v="64"/>
    <s v="Incendio"/>
    <n v="220"/>
    <s v="36790ecd55c2030dc553685bef719df653f413a20cdad1bfd1dc934c76686ddd"/>
    <s v="776dae374cac039d62ec9a353119108ad2c4887d941bedca3f0ebe3c3de89ab1"/>
    <x v="28"/>
    <n v="19786.820520000001"/>
    <n v="47915.678690000001"/>
    <n v="138871.64751000001"/>
    <n v="183277.10214"/>
    <n v="696.19702000000018"/>
    <n v="1242.16382"/>
    <n v="11531.73423"/>
    <n v="10624.854439999999"/>
    <n v="35255452.915749952"/>
    <n v="34225193.414999902"/>
    <n v="145.54400000000001"/>
    <n v="139.161"/>
    <n v="0"/>
    <n v="0"/>
    <n v="-1703.4113400000001"/>
    <n v="118.74566"/>
    <n v="4746.1278400000001"/>
    <n v="7061.7697800000005"/>
    <n v="0"/>
    <n v="0"/>
    <n v="0"/>
    <n v="0"/>
    <n v="0"/>
    <n v="0"/>
    <s v="Incendio"/>
    <s v="Daños Sin Autos"/>
    <s v="Incendio"/>
    <x v="43"/>
    <x v="1"/>
    <n v="143382.70109000002"/>
    <n v="240270.31215000001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0.18864907950762977"/>
    <n v="0.4072535030639074"/>
    <n v="-28128.85817"/>
    <n v="-58.704914422657417"/>
    <m/>
    <m/>
    <n v="13.800005418770841"/>
    <n v="19.942404977643012"/>
    <n v="6.5971607284426807E-3"/>
    <n v="6.8603896985811007E-3"/>
    <n v="1.6741740791492134E-2"/>
    <n v="1.7334469203271471E-2"/>
    <m/>
    <m/>
    <m/>
    <n v="0"/>
    <m/>
    <n v="0"/>
    <m/>
    <n v="0"/>
    <m/>
    <n v="-43.952882156880065"/>
    <n v="3.5184885782751323"/>
    <n v="2.5923953368925972"/>
    <n v="2.7400847085473433E-2"/>
    <n v="-1534.5040820860318"/>
    <n v="-32.79124089485682"/>
    <n v="-35.890549041763698"/>
    <n v="1.6815283377873018"/>
    <s v="Resto"/>
    <n v="2025"/>
    <n v="1"/>
    <d v="2026-05-08T00:00:00"/>
    <n v="1.0458677359317625"/>
    <s v="54 Incendio"/>
    <n v="-58.704914422657417"/>
    <n v="-60.515958033113215"/>
    <n v="-43.952882156880065"/>
    <n v="-46.410893158313549"/>
    <n v="3.9390118697910911E-4"/>
    <n v="3.558847519907602E-6"/>
    <m/>
    <m/>
    <m/>
    <m/>
    <n v="5.1879187634722124E-4"/>
    <n v="1.6585541575782404E-5"/>
    <x v="43"/>
    <x v="28"/>
  </r>
  <r>
    <n v="2026"/>
    <n v="3"/>
    <n v="93"/>
    <x v="64"/>
    <s v="Riesgos Catastroficos"/>
    <n v="220"/>
    <s v="36790ecd55c2030dc553685bef719df653f413a20cdad1bfd1dc934c76686ddd"/>
    <s v="776dae374cac039d62ec9a353119108ad2c4887d941bedca3f0ebe3c3de89ab1"/>
    <x v="28"/>
    <n v="13717.566699999999"/>
    <n v="46215.976090000004"/>
    <n v="134938.39569999999"/>
    <n v="203283.80751000001"/>
    <n v="2047.56098"/>
    <n v="2159.7798299999999"/>
    <n v="5828.6645599999993"/>
    <n v="17214.559890000004"/>
    <n v="35255452.915749952"/>
    <n v="34225193.414999902"/>
    <n v="145.54400000000001"/>
    <n v="139.161"/>
    <n v="0"/>
    <n v="0"/>
    <n v="2314.2414600000002"/>
    <n v="759.72809999999993"/>
    <n v="-55.707940000000001"/>
    <n v="-4.8898700000000002"/>
    <n v="0"/>
    <n v="0"/>
    <n v="0"/>
    <n v="0"/>
    <n v="0"/>
    <n v="0"/>
    <s v="Riesgos Catastroficos"/>
    <s v="Daños Sin Autos"/>
    <s v="Riesgos Catastroficos"/>
    <x v="44"/>
    <x v="1"/>
    <n v="143382.70109000002"/>
    <n v="240270.31215000001"/>
    <n v="299929338.30901009"/>
    <n v="286204877.29896003"/>
    <n v="288421232.45699012"/>
    <n v="276418493.85822004"/>
    <n v="11411827.944420002"/>
    <n v="12882845.518050004"/>
    <n v="1673092.91444"/>
    <n v="528711.06807000004"/>
    <n v="13717.566699999999"/>
    <n v="46215.976090000004"/>
    <n v="0.1202048152742035"/>
    <n v="0.35874043529628091"/>
    <n v="-32498.409390000004"/>
    <n v="-70.318561111234118"/>
    <n v="100"/>
    <n v="100"/>
    <n v="9.567100212032976"/>
    <n v="19.234992320294449"/>
    <n v="4.5735994942472467E-3"/>
    <n v="4.756087678824265E-3"/>
    <n v="1.6147864608793631E-2"/>
    <n v="1.6719567292666389E-2"/>
    <m/>
    <m/>
    <m/>
    <n v="0"/>
    <m/>
    <n v="0"/>
    <m/>
    <n v="0"/>
    <m/>
    <n v="-5.1958467451749479"/>
    <n v="14.926561137114792"/>
    <n v="4.6732321000731236"/>
    <n v="0.12238178539446735"/>
    <n v="204.6144350853944"/>
    <n v="1039.2519637536375"/>
    <n v="-4154.239880347398"/>
    <n v="-15536.775006288508"/>
    <s v="Resto"/>
    <n v="2025"/>
    <n v="1"/>
    <d v="2026-05-08T00:00:00"/>
    <n v="1.0458677359317625"/>
    <s v="55 Riesgos Catastroficos"/>
    <n v="-70.318561111234118"/>
    <n v="-71.620274850220227"/>
    <n v="-5.1958467451749462"/>
    <n v="-9.3535922394965798"/>
    <n v="3.8274475163448514E-4"/>
    <n v="1.4449197615105387E-6"/>
    <m/>
    <m/>
    <m/>
    <m/>
    <n v="5.7542369831099218E-4"/>
    <n v="1.2869469991656509E-5"/>
    <x v="44"/>
    <x v="28"/>
  </r>
  <r>
    <n v="2026"/>
    <n v="3"/>
    <n v="93"/>
    <x v="64"/>
    <s v="Terremoto y Erupcion Volcanica"/>
    <n v="220"/>
    <s v="36790ecd55c2030dc553685bef719df653f413a20cdad1bfd1dc934c76686ddd"/>
    <s v="776dae374cac039d62ec9a353119108ad2c4887d941bedca3f0ebe3c3de89ab1"/>
    <x v="28"/>
    <n v="7172.4435400000002"/>
    <n v="22749.467399999998"/>
    <n v="57333.426030000002"/>
    <n v="89657.677639999994"/>
    <n v="1349.0325800000001"/>
    <n v="811.94306000000006"/>
    <n v="1463.3698799999997"/>
    <n v="811.94306000000006"/>
    <n v="35255452.915749952"/>
    <n v="34225193.414999902"/>
    <n v="145.54400000000001"/>
    <n v="139.161"/>
    <n v="0"/>
    <n v="0"/>
    <n v="953.19906000000003"/>
    <n v="109.64897000000001"/>
    <n v="-46.18694"/>
    <n v="-2.2719899999999997"/>
    <n v="0"/>
    <n v="0"/>
    <n v="0"/>
    <n v="0"/>
    <n v="0"/>
    <n v="0"/>
    <s v="Terremoto y Erupcion Volcanica"/>
    <s v="Daños Sin Autos"/>
    <s v="Riesgos Catastroficos"/>
    <x v="45"/>
    <x v="1"/>
    <n v="143382.70109000002"/>
    <n v="240270.31215000001"/>
    <n v="299929338.30901009"/>
    <n v="286204877.29896003"/>
    <n v="288421232.45699012"/>
    <n v="276418493.85822004"/>
    <n v="4600656.5407699998"/>
    <n v="5084886.6188700013"/>
    <n v="666557.00630999985"/>
    <n v="163361.38342999999"/>
    <n v="13717.566699999999"/>
    <n v="46215.976090000004"/>
    <n v="0.15590043456709696"/>
    <n v="0.4473937986262424"/>
    <n v="-15577.023859999998"/>
    <n v="-68.47203754756913"/>
    <n v="52.286558519157779"/>
    <n v="49.224249544569112"/>
    <n v="5.0023074509510899"/>
    <n v="9.4682806196204456"/>
    <n v="2.3913777759914908E-3"/>
    <n v="2.4867945674109022E-3"/>
    <n v="7.9486651711517357E-3"/>
    <n v="8.2300815269142607E-3"/>
    <m/>
    <m/>
    <m/>
    <n v="0"/>
    <m/>
    <n v="0"/>
    <m/>
    <n v="0"/>
    <m/>
    <n v="66.148668109805612"/>
    <n v="18.808549310657941"/>
    <n v="3.5690640388354766"/>
    <n v="0.20238817793966704"/>
    <n v="769.31875420261588"/>
    <n v="1932.8848278381511"/>
    <n v="-2063.7848274858652"/>
    <n v="-4826.1202734166973"/>
    <s v="Resto"/>
    <n v="2025"/>
    <n v="1"/>
    <d v="2026-05-08T00:00:00"/>
    <n v="1.0458677359317625"/>
    <s v="56 Terremoto y Erupcion Volcanica"/>
    <n v="-68.47203754756913"/>
    <n v="-69.854732707341199"/>
    <n v="66.148668109805627"/>
    <n v="58.862026623073859"/>
    <n v="1.6262286054588446E-4"/>
    <n v="2.4304945498209679E-6"/>
    <m/>
    <m/>
    <m/>
    <m/>
    <n v="2.5378879450123278E-4"/>
    <n v="2.0016121104921873E-5"/>
    <x v="45"/>
    <x v="28"/>
  </r>
  <r>
    <n v="2026"/>
    <n v="3"/>
    <n v="93"/>
    <x v="64"/>
    <s v="Huracan y Otros Riesgos Hidrometeorologicos"/>
    <n v="220"/>
    <s v="36790ecd55c2030dc553685bef719df653f413a20cdad1bfd1dc934c76686ddd"/>
    <s v="776dae374cac039d62ec9a353119108ad2c4887d941bedca3f0ebe3c3de89ab1"/>
    <x v="28"/>
    <n v="6545.1231600000001"/>
    <n v="23466.508690000002"/>
    <n v="77604.969670000006"/>
    <n v="113626.12987"/>
    <n v="698.52840000000003"/>
    <n v="1347.8367699999999"/>
    <n v="4365.2946799999991"/>
    <n v="16402.616830000003"/>
    <n v="35255452.915749952"/>
    <n v="34225193.414999902"/>
    <n v="145.54400000000001"/>
    <n v="139.161"/>
    <n v="0"/>
    <n v="0"/>
    <n v="1361.0423999999998"/>
    <n v="650.07912999999996"/>
    <n v="-9.5210000000000008"/>
    <n v="-2.61788"/>
    <n v="0"/>
    <n v="0"/>
    <n v="0"/>
    <n v="0"/>
    <n v="0"/>
    <n v="0"/>
    <s v="Huracan y Otros Riesgos Hidrometeorologicos"/>
    <s v="Daños Sin Autos"/>
    <s v="Riesgos Catastroficos"/>
    <x v="46"/>
    <x v="1"/>
    <n v="143382.70109000002"/>
    <n v="240270.31215000001"/>
    <n v="299929338.30901009"/>
    <n v="286204877.29896003"/>
    <n v="288421232.45699012"/>
    <n v="276418493.85822004"/>
    <n v="6811171.4036499998"/>
    <n v="7797958.8991800006"/>
    <n v="1006535.90813"/>
    <n v="364394.42252000014"/>
    <n v="13717.566699999999"/>
    <n v="46215.976090000004"/>
    <n v="9.6093942908154845E-2"/>
    <n v="0.30093142312493643"/>
    <n v="-16921.385530000003"/>
    <n v="-72.10866240707918"/>
    <n v="47.713441480842228"/>
    <n v="50.775750455430881"/>
    <n v="4.5647927610818861"/>
    <n v="9.7667117006740032"/>
    <n v="2.1822217182557559E-3"/>
    <n v="2.2692931114133633E-3"/>
    <n v="8.199199437641894E-3"/>
    <n v="8.4894857657521246E-3"/>
    <m/>
    <m/>
    <m/>
    <n v="0"/>
    <m/>
    <n v="0"/>
    <m/>
    <n v="0"/>
    <m/>
    <n v="-48.174110133528991"/>
    <n v="10.672501997655305"/>
    <n v="5.7436612655310162"/>
    <n v="6.9399252859022792E-2"/>
    <n v="109.36565060933425"/>
    <n v="263.69123107247088"/>
    <n v="-14295.162272870493"/>
    <n v="-24832.273824621447"/>
    <s v="Resto"/>
    <n v="2025"/>
    <n v="1"/>
    <d v="2026-05-08T00:00:00"/>
    <n v="1.0458677359317625"/>
    <s v="57 Huracan y Otros Riesgos Hidrometeorologicos"/>
    <n v="-72.10866240707918"/>
    <n v="-73.331869188915704"/>
    <n v="-48.174110133528998"/>
    <n v="-50.446994313005199"/>
    <n v="2.2012189108860071E-4"/>
    <n v="9.2340458636357231E-7"/>
    <m/>
    <m/>
    <m/>
    <m/>
    <n v="3.2163490380975941E-4"/>
    <n v="9.0559721423999513E-6"/>
    <x v="46"/>
    <x v="28"/>
  </r>
  <r>
    <n v="2026"/>
    <n v="3"/>
    <n v="127"/>
    <x v="52"/>
    <s v="Diversos"/>
    <n v="263"/>
    <s v="4be84111a613654b362415e563cb7607df7b203b5d303802a8a546061bbc7847"/>
    <s v="776dae374cac039d62ec9a353119108ad2c4887d941bedca3f0ebe3c3de89ab1"/>
    <x v="28"/>
    <n v="32283.976309999998"/>
    <n v="82174.673250000007"/>
    <n v="335252.27035000001"/>
    <n v="400826.36477999995"/>
    <n v="11127.980100000002"/>
    <n v="33407.432369999995"/>
    <n v="40328.021970000002"/>
    <n v="110009.12946000003"/>
    <n v="35255452.915749952"/>
    <n v="34225193.414999902"/>
    <n v="145.54400000000001"/>
    <n v="139.161"/>
    <n v="0"/>
    <n v="0"/>
    <n v="-1708.9213500000001"/>
    <n v="-1997.51892"/>
    <n v="4362.9863700000005"/>
    <n v="5024.5096599999997"/>
    <n v="0"/>
    <n v="0"/>
    <n v="0"/>
    <n v="0"/>
    <n v="0"/>
    <n v="0"/>
    <s v="Diversos"/>
    <s v="Daños Sin Autos"/>
    <s v="Diversos"/>
    <x v="52"/>
    <x v="1"/>
    <n v="242282.02638999998"/>
    <n v="408775.34256000002"/>
    <n v="299929338.30901009"/>
    <n v="286204877.29896003"/>
    <n v="288421232.45699012"/>
    <n v="276418493.85822004"/>
    <n v="9670459.9122499991"/>
    <n v="9643676.3713200018"/>
    <n v="1771524.9683199998"/>
    <n v="2144854.7040200005"/>
    <n v="32283.976309999998"/>
    <n v="82174.673250000007"/>
    <n v="0.33384116787562979"/>
    <n v="0.85210940398606672"/>
    <n v="-49890.696940000009"/>
    <n v="-60.712984873353307"/>
    <n v="100"/>
    <n v="100"/>
    <n v="13.324957195971551"/>
    <n v="20.102649229127223"/>
    <n v="1.0763860745339485E-2"/>
    <n v="1.1193342471696928E-2"/>
    <n v="2.871183539061883E-2"/>
    <n v="2.9728355763398686E-2"/>
    <m/>
    <m/>
    <m/>
    <n v="0"/>
    <m/>
    <n v="0"/>
    <m/>
    <n v="0"/>
    <m/>
    <n v="-66.690106630304896"/>
    <n v="34.46905050711829"/>
    <n v="40.654171229089727"/>
    <n v="0.62815824213604299"/>
    <n v="-14.447801575766794"/>
    <n v="-13.165927319562542"/>
    <n v="-39.168615372043888"/>
    <n v="-39.755499644118508"/>
    <s v="Resto"/>
    <n v="2025"/>
    <n v="1"/>
    <d v="2026-05-08T00:00:00"/>
    <n v="1.0458677359317625"/>
    <s v="63 Diversos"/>
    <n v="-60.712984873353307"/>
    <n v="-62.435962237953603"/>
    <n v="-66.690106630304896"/>
    <n v="-68.150950425849658"/>
    <n v="9.5092316967577539E-4"/>
    <n v="1.1144992536856444E-5"/>
    <m/>
    <m/>
    <m/>
    <m/>
    <n v="1.134595972140636E-3"/>
    <n v="7.2609043636148984E-5"/>
    <x v="52"/>
    <x v="28"/>
  </r>
  <r>
    <n v="2026"/>
    <n v="3"/>
    <n v="127"/>
    <x v="52"/>
    <s v="Miscelaneos"/>
    <n v="263"/>
    <s v="4be84111a613654b362415e563cb7607df7b203b5d303802a8a546061bbc7847"/>
    <s v="776dae374cac039d62ec9a353119108ad2c4887d941bedca3f0ebe3c3de89ab1"/>
    <x v="28"/>
    <n v="8221.6022099999991"/>
    <n v="16784.767640000002"/>
    <n v="29713.094629999996"/>
    <n v="40541.97825"/>
    <n v="649.50848000000008"/>
    <n v="447.86657000000008"/>
    <n v="8921.0860100000027"/>
    <n v="15245.530510000004"/>
    <n v="35255452.915749952"/>
    <n v="34225193.414999902"/>
    <n v="145.54400000000001"/>
    <n v="139.161"/>
    <n v="0"/>
    <n v="0"/>
    <n v="60.838709999999999"/>
    <n v="-75.277339999999995"/>
    <n v="135.40407000000002"/>
    <n v="-251.67239999999998"/>
    <n v="0"/>
    <n v="0"/>
    <n v="0"/>
    <n v="0"/>
    <n v="0"/>
    <n v="0"/>
    <s v="Miscelaneos"/>
    <s v="Daños Sin Autos"/>
    <s v="Diversos"/>
    <x v="53"/>
    <x v="1"/>
    <n v="242282.02638999998"/>
    <n v="408775.34256000002"/>
    <n v="299929338.30901009"/>
    <n v="286204877.29896003"/>
    <n v="288421232.45699012"/>
    <n v="276418493.85822004"/>
    <n v="4681296.8725100001"/>
    <n v="4825169.1077200007"/>
    <n v="696171.22916999983"/>
    <n v="802925.30443000002"/>
    <n v="32283.976309999998"/>
    <n v="82174.673250000007"/>
    <n v="0.17562659309815937"/>
    <n v="0.34785864008673423"/>
    <n v="-8563.1654300000027"/>
    <n v="-51.017479739147589"/>
    <n v="25.466510478925574"/>
    <n v="20.425718747838161"/>
    <n v="3.3934016206244428"/>
    <n v="4.1061105924059831"/>
    <n v="2.7411797246488364E-3"/>
    <n v="2.8505537334967248E-3"/>
    <n v="5.8645987442300625E-3"/>
    <n v="6.0722303365885527E-3"/>
    <m/>
    <m/>
    <m/>
    <n v="0"/>
    <m/>
    <n v="0"/>
    <m/>
    <n v="0"/>
    <m/>
    <n v="45.022764257667177"/>
    <n v="7.9000231756530104"/>
    <n v="2.6682917488394855"/>
    <n v="9.3297231023805341E-2"/>
    <n v="-180.81942055869669"/>
    <n v="-153.80171604037631"/>
    <n v="44.931226956471832"/>
    <n v="29.910844415200078"/>
    <s v="Resto"/>
    <n v="2025"/>
    <n v="1"/>
    <d v="2026-05-08T00:00:00"/>
    <n v="1.0458677359317625"/>
    <s v="64 Miscelaneos"/>
    <n v="-51.017479739147589"/>
    <n v="-53.165664664840321"/>
    <n v="45.022764257667177"/>
    <n v="38.662623652374684"/>
    <n v="8.4279429627540043E-5"/>
    <n v="3.0844700203266438E-6"/>
    <m/>
    <m/>
    <m/>
    <m/>
    <n v="1.1475982935980383E-4"/>
    <n v="1.2100563348299212E-5"/>
    <x v="53"/>
    <x v="28"/>
  </r>
  <r>
    <n v="2026"/>
    <n v="3"/>
    <n v="18"/>
    <x v="24"/>
    <s v="Tecnicos"/>
    <n v="5"/>
    <s v="ef2d127de37b942baad06145e54b0c619a1f22327b2ebbcfbec78f5564afe39d"/>
    <s v="776dae374cac039d62ec9a353119108ad2c4887d941bedca3f0ebe3c3de89ab1"/>
    <x v="28"/>
    <n v="7349.6453799999999"/>
    <n v="6339.8571600000005"/>
    <n v="29232.794910000004"/>
    <n v="25756.691559999999"/>
    <n v="-15.607140000000001"/>
    <n v="1194.13968"/>
    <n v="1857.63806"/>
    <n v="3339.1386299999999"/>
    <n v="35255452.915749952"/>
    <n v="34225193.414999902"/>
    <n v="145.54400000000001"/>
    <n v="139.161"/>
    <n v="0"/>
    <n v="0"/>
    <n v="-15.607139999999999"/>
    <n v="1194.13968"/>
    <n v="7156.0782900000004"/>
    <n v="6403.9045300000007"/>
    <n v="0"/>
    <n v="0"/>
    <n v="0"/>
    <n v="0"/>
    <n v="0"/>
    <n v="0"/>
    <s v="Tecnicos"/>
    <s v="Daños Sin Autos"/>
    <s v="Diversos"/>
    <x v="54"/>
    <x v="1"/>
    <n v="4826645.6226300001"/>
    <n v="5268679.1510399999"/>
    <n v="299929338.30901009"/>
    <n v="286204877.29896003"/>
    <n v="288421232.45699012"/>
    <n v="276418493.85822004"/>
    <n v="4989163.0397400009"/>
    <n v="4818507.2636000002"/>
    <n v="1075353.7391499998"/>
    <n v="1341929.3995900003"/>
    <n v="681722.34340000001"/>
    <n v="647239.26665000001"/>
    <n v="0.14731219087165792"/>
    <n v="0.13157305391843219"/>
    <n v="1009.7882199999995"/>
    <n v="15.92761783926373"/>
    <n v="1.0780995299852747"/>
    <n v="0.97952295027061931"/>
    <n v="0.15227232232548363"/>
    <n v="0.12033105410771802"/>
    <n v="2.4504589719155229E-3"/>
    <n v="2.5482331232656364E-3"/>
    <n v="2.2151464432863589E-3"/>
    <n v="2.2935719935048291E-3"/>
    <m/>
    <m/>
    <m/>
    <n v="0"/>
    <m/>
    <n v="0"/>
    <m/>
    <n v="0"/>
    <m/>
    <n v="-101.306977756572"/>
    <n v="-0.21235228630854028"/>
    <n v="18.835435087310387"/>
    <n v="-1.4513493961844104E-3"/>
    <n v="-101.306977756572"/>
    <n v="11.745549242283904"/>
    <n v="-0.21809627239279405"/>
    <n v="18.647056251477252"/>
    <s v="Resto"/>
    <n v="2025"/>
    <n v="1"/>
    <d v="2026-05-08T00:00:00"/>
    <n v="1.0458677359317625"/>
    <s v="65 Tecnicos"/>
    <n v="15.92761783926373"/>
    <n v="10.843478440401402"/>
    <n v="-101.306977756572"/>
    <n v="-101.24965873950362"/>
    <n v="8.2917087974611163E-5"/>
    <n v="2.1700881579407774E-6"/>
    <m/>
    <m/>
    <m/>
    <m/>
    <n v="7.2907974792737183E-5"/>
    <n v="1.7311468517422667E-6"/>
    <x v="54"/>
    <x v="28"/>
  </r>
  <r>
    <n v="2026"/>
    <n v="3"/>
    <n v="12"/>
    <x v="42"/>
    <s v="Total General"/>
    <n v="12"/>
    <s v="6b51d431df5d7f141cbececcf79edf3dd861c3b4069f0b11661a3eefacbba918"/>
    <s v="776dae374cac039d62ec9a353119108ad2c4887d941bedca3f0ebe3c3de89ab1"/>
    <x v="29"/>
    <n v="1766415.15328"/>
    <n v="2698569.0604299996"/>
    <n v="7567054.3744400004"/>
    <n v="7380266.7998500001"/>
    <n v="969593.94130999991"/>
    <n v="323508.04133000004"/>
    <n v="3430918.1037700004"/>
    <n v="1765230.9466800001"/>
    <n v="35255452.915749952"/>
    <n v="34225193.414999902"/>
    <n v="145.54400000000001"/>
    <n v="139.161"/>
    <n v="9235.0784199999998"/>
    <n v="3194.10824"/>
    <n v="164896.04575999998"/>
    <n v="189901.82167999999"/>
    <n v="263021.92391000001"/>
    <n v="204799.35954"/>
    <n v="0"/>
    <n v="0"/>
    <n v="0"/>
    <n v="0"/>
    <n v="0"/>
    <n v="0"/>
    <s v="Total General"/>
    <s v="Totales"/>
    <s v="Total General"/>
    <x v="0"/>
    <x v="1"/>
    <n v="1766415.15328"/>
    <n v="2698569.0604299996"/>
    <n v="299929338.30901009"/>
    <n v="286204877.29896003"/>
    <n v="288421232.45699012"/>
    <n v="276418493.85822004"/>
    <n v="299929338.30901009"/>
    <n v="286204877.29896003"/>
    <n v="142306587.69164005"/>
    <n v="131621014.33455998"/>
    <n v="1766415.15328"/>
    <n v="2698569.0604299996"/>
    <n v="0.58894377030235845"/>
    <n v="0.94288017936576418"/>
    <n v="-932153.90714999964"/>
    <n v="-34.542525548761269"/>
    <n v="100"/>
    <n v="100"/>
    <n v="100"/>
    <n v="100"/>
    <n v="0.58894377030235845"/>
    <n v="0.61244282823159035"/>
    <n v="0.94288017936576418"/>
    <n v="0.97626212441999038"/>
    <m/>
    <m/>
    <m/>
    <n v="0"/>
    <m/>
    <n v="0"/>
    <m/>
    <n v="0"/>
    <m/>
    <n v="199.71246999729092"/>
    <n v="54.89049046650171"/>
    <n v="11.98813275056415"/>
    <n v="0.68134157176966714"/>
    <n v="-13.167738834089116"/>
    <n v="28.429075413504101"/>
    <n v="62.692890124407874"/>
    <n v="92.725788843548443"/>
    <s v="Resto"/>
    <n v="2025"/>
    <n v="1"/>
    <d v="2026-05-08T00:00:00"/>
    <n v="1.0458677359317625"/>
    <s v="10 Total General"/>
    <n v="-34.542525548761269"/>
    <n v="-37.413238593766614"/>
    <n v="199.71246999729092"/>
    <n v="186.56823391753014"/>
    <n v="2.1463500674698491E-2"/>
    <n v="3.4685476457795714E-5"/>
    <n v="3620113.6992299999"/>
    <n v="4155817.52422"/>
    <n v="1.0268237676256762E-2"/>
    <n v="1.1763631932044894E-2"/>
    <n v="2.089089371411252E-2"/>
    <n v="8.8902303264081568E-5"/>
    <x v="0"/>
    <x v="29"/>
  </r>
  <r>
    <n v="2026"/>
    <n v="3"/>
    <n v="701"/>
    <x v="8"/>
    <s v="Total General Sin Pensiones"/>
    <n v="243"/>
    <s v="72440a20f54075ac43f51a2cf0dbb2a14366b38a5c01b110ae174abc1cb44238"/>
    <s v="776dae374cac039d62ec9a353119108ad2c4887d941bedca3f0ebe3c3de89ab1"/>
    <x v="29"/>
    <n v="1409908.9307800001"/>
    <n v="964070.11442999996"/>
    <n v="4769119.4894699994"/>
    <n v="3286177.3429300003"/>
    <n v="674153.61150999996"/>
    <n v="599708.53624000004"/>
    <n v="2973378.6578800003"/>
    <n v="2022720.8733499995"/>
    <n v="35255452.915749952"/>
    <n v="34225193.414999902"/>
    <n v="145.54400000000001"/>
    <n v="139.161"/>
    <n v="0"/>
    <n v="0"/>
    <n v="518485.72211999999"/>
    <n v="444580.34828999999"/>
    <n v="834548.13292"/>
    <n v="698729.10173999995"/>
    <n v="0"/>
    <n v="0"/>
    <n v="0"/>
    <n v="0"/>
    <n v="0"/>
    <n v="0"/>
    <s v="Total General Sin Pensiones"/>
    <s v="Totales"/>
    <s v="Total General Sin Pensiones"/>
    <x v="1"/>
    <x v="1"/>
    <n v="1409908.9307800001"/>
    <n v="964070.11442999996"/>
    <n v="299929338.30901009"/>
    <n v="286204877.29896003"/>
    <n v="288421232.45699012"/>
    <n v="276418493.85822004"/>
    <n v="288421232.45699012"/>
    <n v="276418493.85822004"/>
    <n v="133101313.88157998"/>
    <n v="123282522.02188997"/>
    <n v="1409908.9307800001"/>
    <n v="964070.11442999996"/>
    <n v="0.48883673326312693"/>
    <n v="0.34877192946593821"/>
    <n v="445838.8163500001"/>
    <n v="46.245476306834732"/>
    <n v="100"/>
    <n v="100"/>
    <n v="100"/>
    <n v="100"/>
    <n v="0.47008036583850432"/>
    <n v="0.48883673326312693"/>
    <n v="0.33684615144519869"/>
    <n v="0.34877192946593821"/>
    <m/>
    <m/>
    <m/>
    <n v="0"/>
    <m/>
    <n v="0"/>
    <m/>
    <n v="0"/>
    <m/>
    <n v="12.413542708054326"/>
    <n v="47.81540117892861"/>
    <n v="62.205904660220043"/>
    <n v="0.50649658658500796"/>
    <n v="16.623625878711024"/>
    <n v="19.438009786880016"/>
    <n v="62.127719381010479"/>
    <n v="63.626997527781548"/>
    <s v="Resto"/>
    <n v="2025"/>
    <n v="1"/>
    <d v="2026-05-08T00:00:00"/>
    <n v="1.0458677359317625"/>
    <s v="11 Total General Sin Pensiones"/>
    <n v="46.245476306834732"/>
    <n v="39.831712254269689"/>
    <n v="12.413542708054335"/>
    <n v="7.4835171274360208"/>
    <n v="1.3527324413805651E-2"/>
    <n v="2.3896135178736548E-5"/>
    <m/>
    <m/>
    <m/>
    <m/>
    <n v="9.3019918464560952E-3"/>
    <n v="1.2164185878339338E-5"/>
    <x v="1"/>
    <x v="29"/>
  </r>
  <r>
    <n v="2026"/>
    <n v="3"/>
    <n v="88"/>
    <x v="69"/>
    <s v="Vida Total"/>
    <n v="60"/>
    <s v="39fa9ec190eee7b6f4dff1100d6343e10918d044c75eac8f9e9a2596173f80c9"/>
    <s v="776dae374cac039d62ec9a353119108ad2c4887d941bedca3f0ebe3c3de89ab1"/>
    <x v="29"/>
    <n v="362567.02049999998"/>
    <n v="303986.462"/>
    <n v="917261.05057999992"/>
    <n v="673440.03997000004"/>
    <n v="25458.56911"/>
    <n v="19593.77246"/>
    <n v="108741.09273"/>
    <n v="130563.48881"/>
    <n v="35255452.915749952"/>
    <n v="34225193.414999902"/>
    <n v="145.54400000000001"/>
    <n v="139.161"/>
    <n v="0"/>
    <n v="0"/>
    <n v="21662.115809999999"/>
    <n v="14485.36312"/>
    <n v="77168.318050000002"/>
    <n v="37656.747560000003"/>
    <n v="275539.55520999996"/>
    <n v="237022.03476000001"/>
    <n v="87027.465289999993"/>
    <n v="66964.427240000005"/>
    <n v="0"/>
    <n v="0"/>
    <s v="Vida Total"/>
    <s v="Totales"/>
    <s v="Vida Total"/>
    <x v="2"/>
    <x v="1"/>
    <n v="362567.02049999998"/>
    <n v="303986.462"/>
    <n v="299929338.30901009"/>
    <n v="286204877.29896003"/>
    <n v="288421232.45699012"/>
    <n v="276418493.85822004"/>
    <n v="121198789.86534001"/>
    <n v="116547964.87996998"/>
    <n v="53724409.366050005"/>
    <n v="55147073.013400003"/>
    <n v="362567.02049999998"/>
    <n v="303986.462"/>
    <n v="0.29915069358599727"/>
    <n v="0.26082519957604455"/>
    <n v="58580.558499999985"/>
    <n v="19.270778742771768"/>
    <n v="100"/>
    <n v="100"/>
    <n v="100"/>
    <n v="100"/>
    <n v="0.12088414642733476"/>
    <n v="0.12570746522763945"/>
    <n v="0.10621288668063679"/>
    <n v="0.10997327196056574"/>
    <n v="0.22734513728737962"/>
    <n v="7.1805556298617623E-2"/>
    <m/>
    <n v="38517.520449999953"/>
    <n v="16.250607454704124"/>
    <n v="20063.038049999988"/>
    <n v="29.960740167453693"/>
    <n v="0"/>
    <m/>
    <n v="29.931942212622786"/>
    <n v="7.0217553364040732"/>
    <n v="6.4456069296928096"/>
    <n v="4.7387341080920291E-2"/>
    <n v="49.544858700097258"/>
    <n v="104.9256057683809"/>
    <n v="28.071255610319728"/>
    <n v="38.466846072991011"/>
    <s v="Resto"/>
    <n v="2025"/>
    <n v="1"/>
    <d v="2026-05-08T00:00:00"/>
    <n v="1.0458677359317625"/>
    <s v="12 Vida Total"/>
    <n v="19.270778742771768"/>
    <n v="14.040021166264932"/>
    <n v="29.931942212622797"/>
    <n v="24.233627014860119"/>
    <n v="2.601756536136356E-3"/>
    <n v="8.949113747298322E-6"/>
    <m/>
    <m/>
    <m/>
    <m/>
    <n v="1.9062677108267812E-3"/>
    <n v="6.8029784733883477E-6"/>
    <x v="2"/>
    <x v="29"/>
  </r>
  <r>
    <n v="2026"/>
    <n v="3"/>
    <n v="91"/>
    <x v="32"/>
    <s v="Vida Individual"/>
    <n v="218"/>
    <s v="5966abd0cbfc86f98a186531b2b4ee5f6e910120ce13222f98207203dfc9a9a2"/>
    <s v="776dae374cac039d62ec9a353119108ad2c4887d941bedca3f0ebe3c3de89ab1"/>
    <x v="29"/>
    <n v="807.19487000000004"/>
    <n v="1602.9171699999999"/>
    <n v="62770.16115"/>
    <n v="125094.19904000001"/>
    <n v="5072.6605"/>
    <n v="1469.64993"/>
    <n v="59366.17596"/>
    <n v="41861.448050000006"/>
    <n v="35255452.915749952"/>
    <n v="34225193.414999902"/>
    <n v="145.54400000000001"/>
    <n v="139.161"/>
    <n v="0"/>
    <n v="0"/>
    <n v="4906.1504999999997"/>
    <n v="1115.04991"/>
    <n v="9303.50864"/>
    <n v="1742.8918000000001"/>
    <n v="44.464439999999996"/>
    <n v="237.74419999999998"/>
    <n v="762.73043000000007"/>
    <n v="1365.1729700000001"/>
    <n v="0"/>
    <n v="0"/>
    <s v="Vida Individual"/>
    <s v="Vida"/>
    <s v="Vida"/>
    <x v="3"/>
    <x v="1"/>
    <n v="3072737.3879"/>
    <n v="2926330.4537199996"/>
    <n v="299929338.30901009"/>
    <n v="286204877.29896003"/>
    <n v="288421232.45699012"/>
    <n v="276418493.85822004"/>
    <n v="85473069.007720008"/>
    <n v="77996017.203430012"/>
    <n v="38897096.515840001"/>
    <n v="40640024.39702002"/>
    <n v="2996837.14292"/>
    <n v="2918047.6887399997"/>
    <n v="9.4438503188307577E-4"/>
    <n v="2.0551269506739749E-3"/>
    <n v="-795.7222999999999"/>
    <n v="-49.642134658773408"/>
    <n v="2.6934892738732584E-2"/>
    <n v="5.4931150583496208E-2"/>
    <n v="2.6269569055221507E-2"/>
    <n v="5.4775671966996925E-2"/>
    <n v="2.6912834688027959E-4"/>
    <n v="2.7986665999715202E-4"/>
    <n v="5.6005934808918238E-4"/>
    <n v="5.7988781706558485E-4"/>
    <n v="5.2021578862441361E-5"/>
    <n v="8.9236345302063454E-4"/>
    <m/>
    <n v="-193.27975999999998"/>
    <n v="-81.297360776834935"/>
    <n v="-602.44254000000001"/>
    <n v="-44.129392629272466"/>
    <n v="0"/>
    <m/>
    <n v="245.16114323905694"/>
    <n v="628.43071586914311"/>
    <n v="91.685955924971481"/>
    <n v="1.3041231748324117E-2"/>
    <n v="339.99380260924823"/>
    <n v="433.79725809714637"/>
    <n v="52.734411175867947"/>
    <n v="63.977001326186731"/>
    <s v="Resto"/>
    <n v="2025"/>
    <n v="1"/>
    <d v="2026-05-08T00:00:00"/>
    <n v="1.0458677359317625"/>
    <s v="13 Vida Individual"/>
    <n v="-49.642134658773408"/>
    <n v="-51.850636929379199"/>
    <n v="245.16114323905694"/>
    <n v="230.02370317079644"/>
    <n v="1.7804383707678361E-4"/>
    <n v="8.9186308844479808E-11"/>
    <m/>
    <m/>
    <m/>
    <m/>
    <n v="3.5409690289920015E-4"/>
    <n v="4.2235467833865097E-10"/>
    <x v="3"/>
    <x v="29"/>
  </r>
  <r>
    <n v="2026"/>
    <n v="3"/>
    <n v="16"/>
    <x v="50"/>
    <s v="Vida Gpo y Col"/>
    <n v="14"/>
    <s v="8527a891e224136950ff32ca212b45bc93f69fbb801c3b1ebedac52775f99e61"/>
    <s v="776dae374cac039d62ec9a353119108ad2c4887d941bedca3f0ebe3c3de89ab1"/>
    <x v="29"/>
    <n v="169692.95668999999"/>
    <n v="77283.024950000006"/>
    <n v="467897.53056999994"/>
    <n v="465682.84162000002"/>
    <n v="40512.646659999999"/>
    <n v="67526.944329999984"/>
    <n v="228374.53638000001"/>
    <n v="352193.38633000001"/>
    <n v="35255452.915749952"/>
    <n v="34225193.414999902"/>
    <n v="145.54400000000001"/>
    <n v="139.161"/>
    <n v="5315.9335300000002"/>
    <n v="-3151.7710099999999"/>
    <n v="25277.712800000001"/>
    <n v="39376.345959999999"/>
    <n v="83649.628660000002"/>
    <n v="57477.018859999996"/>
    <n v="112487.51134"/>
    <n v="9058.1245099999996"/>
    <n v="57205.445350000002"/>
    <n v="68224.900439999998"/>
    <n v="0"/>
    <n v="0"/>
    <s v="Vida Gpo y Col"/>
    <s v="Vida"/>
    <s v="Vida"/>
    <x v="4"/>
    <x v="1"/>
    <n v="1278618.8197300001"/>
    <n v="1168356.06944"/>
    <n v="299929338.30901009"/>
    <n v="286204877.29896003"/>
    <n v="288421232.45699012"/>
    <n v="276418493.85822004"/>
    <n v="35725720.857619993"/>
    <n v="38551947.676540002"/>
    <n v="14827312.85021"/>
    <n v="14507048.616379999"/>
    <n v="243583.46549"/>
    <n v="129779.46493999999"/>
    <n v="0.47498819510539259"/>
    <n v="0.20046464473967163"/>
    <n v="92409.931739999985"/>
    <n v="119.57338859314407"/>
    <n v="69.665219824605259"/>
    <n v="59.549501907508798"/>
    <n v="13.271582904264873"/>
    <n v="6.6146808298811006"/>
    <n v="5.6577645136925342E-2"/>
    <n v="5.8835112534686533E-2"/>
    <n v="2.7002693203328168E-2"/>
    <n v="2.7958702716049035E-2"/>
    <n v="0.31486421726325325"/>
    <n v="0.16012397784213936"/>
    <m/>
    <n v="103429.38683"/>
    <n v="1141.8410810738569"/>
    <n v="-11019.455089999996"/>
    <n v="-16.151661664484209"/>
    <n v="0"/>
    <m/>
    <n v="-40.005212642205144"/>
    <n v="23.874088500920916"/>
    <n v="87.376166206858571"/>
    <n v="0.27322986349091716"/>
    <n v="-35.804828549408654"/>
    <n v="45.535781637788311"/>
    <n v="30.218559490255604"/>
    <n v="68.507982391903752"/>
    <s v="Resto"/>
    <n v="2025"/>
    <n v="1"/>
    <d v="2026-05-08T00:00:00"/>
    <n v="1.0458677359317625"/>
    <s v="14 Vida Gpo y Col"/>
    <n v="119.57338859314407"/>
    <n v="109.94374436603722"/>
    <n v="-40.005212642205144"/>
    <n v="-42.636353243705763"/>
    <n v="1.3271635786048072E-3"/>
    <n v="2.2561378548947847E-5"/>
    <m/>
    <m/>
    <m/>
    <m/>
    <n v="1.3181814441948145E-3"/>
    <n v="4.0186073790602754E-6"/>
    <x v="4"/>
    <x v="29"/>
  </r>
  <r>
    <n v="2026"/>
    <n v="3"/>
    <n v="98"/>
    <x v="58"/>
    <s v="Accidentes y Enfermedades Total"/>
    <n v="205"/>
    <s v="f8809aff4d69bece79dabe35be0c708b890d7eafb841f121330667b77d2e2590"/>
    <s v="776dae374cac039d62ec9a353119108ad2c4887d941bedca3f0ebe3c3de89ab1"/>
    <x v="29"/>
    <n v="68896.827069999999"/>
    <n v="278759.75148000004"/>
    <n v="196842.70846999995"/>
    <n v="393540.98109999998"/>
    <n v="10733.848849999998"/>
    <n v="51465.376420000008"/>
    <n v="189562.29421999998"/>
    <n v="254634.29584000001"/>
    <n v="35255452.915749952"/>
    <n v="34225193.414999902"/>
    <n v="145.54400000000001"/>
    <n v="139.161"/>
    <n v="0"/>
    <n v="0"/>
    <n v="4602.0387000000001"/>
    <n v="3712.4292300000002"/>
    <n v="45453.324209999999"/>
    <n v="39205.69081"/>
    <n v="0"/>
    <n v="0"/>
    <n v="0"/>
    <n v="0"/>
    <n v="0"/>
    <n v="0"/>
    <s v="Accidentes y Enfermedades Total"/>
    <s v="Totales"/>
    <s v="Accidentes y Enfermedades Total"/>
    <x v="18"/>
    <x v="1"/>
    <n v="675143.29685000004"/>
    <n v="977558.00120000006"/>
    <n v="299929338.30901009"/>
    <n v="286204877.29896003"/>
    <n v="288421232.45699012"/>
    <n v="276418493.85822004"/>
    <n v="62046993.437230021"/>
    <n v="55650266.202029996"/>
    <n v="35517726.305569991"/>
    <n v="30168381.219329994"/>
    <n v="68896.827069999999"/>
    <n v="278759.75148000004"/>
    <n v="0.11103975108753597"/>
    <n v="0.50091359934920043"/>
    <n v="-209862.92441000004"/>
    <n v="-75.284514100686778"/>
    <n v="100"/>
    <n v="100"/>
    <n v="10.204770956247405"/>
    <n v="28.515929605998707"/>
    <n v="2.2971019593627493E-2"/>
    <n v="2.3887571134442748E-2"/>
    <n v="9.7398672625979371E-2"/>
    <n v="0.10084699745993872"/>
    <m/>
    <m/>
    <m/>
    <n v="0"/>
    <m/>
    <n v="0"/>
    <m/>
    <n v="0"/>
    <m/>
    <n v="-79.143553206717229"/>
    <n v="15.579598228949324"/>
    <n v="18.462269444121116"/>
    <n v="3.0221103562917781E-2"/>
    <n v="23.963001444205311"/>
    <n v="15.93552688633264"/>
    <n v="10.124757165698178"/>
    <n v="9.469108063906603"/>
    <s v="Resto"/>
    <n v="2025"/>
    <n v="1"/>
    <d v="2026-05-08T00:00:00"/>
    <n v="1.0458677359317625"/>
    <s v="28 Accidentes y Enfermedades Total"/>
    <n v="-75.284514100686778"/>
    <n v="-76.368440243264388"/>
    <n v="-79.143553206717215"/>
    <n v="-80.058236738030942"/>
    <n v="5.5833266116420491E-4"/>
    <n v="1.2329826321581946E-6"/>
    <m/>
    <m/>
    <m/>
    <m/>
    <n v="1.1139736585775951E-3"/>
    <n v="2.5091443401297132E-5"/>
    <x v="18"/>
    <x v="29"/>
  </r>
  <r>
    <n v="2026"/>
    <n v="3"/>
    <n v="27"/>
    <x v="34"/>
    <s v="Accidentes Personales"/>
    <n v="21"/>
    <s v="6f4b6612125fb3a0daecd2799dfd6c9c299424fd920f9b308110a2c1fbd8f443"/>
    <s v="776dae374cac039d62ec9a353119108ad2c4887d941bedca3f0ebe3c3de89ab1"/>
    <x v="29"/>
    <n v="210.34753000000001"/>
    <n v="1504.52233"/>
    <n v="30196.038689999998"/>
    <n v="33801.259640000004"/>
    <n v="1047.1901499999997"/>
    <n v="2239.5325299999995"/>
    <n v="21733.172070000004"/>
    <n v="19756.035569999996"/>
    <n v="35255452.915749952"/>
    <n v="34225193.414999902"/>
    <n v="145.54400000000001"/>
    <n v="139.161"/>
    <n v="0"/>
    <n v="0"/>
    <n v="1047.1901500000001"/>
    <n v="2239.53253"/>
    <n v="3619.1982899999998"/>
    <n v="3684.7551899999999"/>
    <n v="0"/>
    <n v="0"/>
    <n v="0"/>
    <n v="0"/>
    <n v="0"/>
    <n v="0"/>
    <s v="Accidentes Personales"/>
    <s v="Accidentes y Enfermedades"/>
    <s v="Accidentes Personales"/>
    <x v="19"/>
    <x v="1"/>
    <n v="4137685.76327"/>
    <n v="3901951.9240700002"/>
    <n v="299929338.30901009"/>
    <n v="286204877.29896003"/>
    <n v="288421232.45699012"/>
    <n v="276418493.85822004"/>
    <n v="1868441.4574600002"/>
    <n v="1845344.210459999"/>
    <n v="356127.37222000014"/>
    <n v="376409.51678000001"/>
    <n v="45973.114430000001"/>
    <n v="36237.065090000004"/>
    <n v="1.1257913870416417E-2"/>
    <n v="8.1530715054236924E-2"/>
    <n v="-1294.1748"/>
    <n v="-86.018982516530684"/>
    <n v="0.45754465976039382"/>
    <n v="4.1518879254247025"/>
    <n v="5.0836999722705624E-3"/>
    <n v="3.8558197519529692E-2"/>
    <n v="7.0132362237696109E-5"/>
    <n v="7.2930667485226631E-5"/>
    <n v="5.2568018553660989E-4"/>
    <n v="5.4429148679599427E-4"/>
    <m/>
    <m/>
    <m/>
    <n v="0"/>
    <m/>
    <n v="0"/>
    <m/>
    <n v="0"/>
    <m/>
    <n v="-53.240681438103522"/>
    <n v="497.83810154557068"/>
    <n v="148.85339255815495"/>
    <n v="0.29404932944977075"/>
    <n v="-53.240681438103501"/>
    <n v="-1.7791385484146605"/>
    <n v="28.93431268724434"/>
    <n v="60.778326225791957"/>
    <s v="Resto"/>
    <n v="2025"/>
    <n v="1"/>
    <d v="2026-05-08T00:00:00"/>
    <n v="1.0458677359317625"/>
    <s v="29 Accidentes Personales"/>
    <n v="-86.018982516530684"/>
    <n v="-86.632136164891207"/>
    <n v="-53.240681438103522"/>
    <n v="-55.291365288901808"/>
    <n v="8.5649271793953547E-5"/>
    <n v="1.2674062471371434E-8"/>
    <m/>
    <m/>
    <m/>
    <m/>
    <n v="9.5679267659634355E-5"/>
    <n v="6.6472574972551758E-7"/>
    <x v="19"/>
    <x v="29"/>
  </r>
  <r>
    <n v="2026"/>
    <n v="3"/>
    <n v="3"/>
    <x v="19"/>
    <s v="AP Gpo y Col"/>
    <n v="3"/>
    <s v="4e07408562bedb8b60ce05c1decfe3ad16b72230967de01f640b7e4729b49fce"/>
    <s v="776dae374cac039d62ec9a353119108ad2c4887d941bedca3f0ebe3c3de89ab1"/>
    <x v="29"/>
    <n v="173.04441"/>
    <n v="0"/>
    <n v="1347.3632700000001"/>
    <n v="27.882560000000002"/>
    <n v="42.384059999999998"/>
    <n v="-8.4481000000000002"/>
    <n v="128.73635999999999"/>
    <n v="-15.80142"/>
    <n v="35255452.915749952"/>
    <n v="34225193.414999902"/>
    <n v="145.54400000000001"/>
    <n v="139.161"/>
    <n v="0"/>
    <n v="0"/>
    <n v="42.384059999999998"/>
    <n v="-8.4481000000000002"/>
    <n v="228.67020000000002"/>
    <n v="3.1527699999999999"/>
    <n v="0"/>
    <n v="0"/>
    <n v="0"/>
    <n v="0"/>
    <n v="0"/>
    <n v="0"/>
    <s v="AP Gpo y Col"/>
    <s v="Accidentes y Enfermedades"/>
    <s v="Accidentes Personales"/>
    <x v="21"/>
    <x v="1"/>
    <n v="7955018.5177499996"/>
    <n v="7215896.8496199995"/>
    <n v="299929338.30901009"/>
    <n v="286204877.29896003"/>
    <n v="288421232.45699012"/>
    <n v="276418493.85822004"/>
    <n v="934373.2736299996"/>
    <n v="846304.01804999996"/>
    <n v="272111.73791999999"/>
    <n v="267093.05953999993"/>
    <n v="721819.60048999998"/>
    <n v="642155.36180999991"/>
    <n v="1.8519837294546104E-2"/>
    <m/>
    <m/>
    <m/>
    <n v="2.397335980936657E-2"/>
    <m/>
    <n v="2.1752860739907361E-3"/>
    <m/>
    <n v="5.7695059434871435E-5"/>
    <n v="5.9997112045419433E-5"/>
    <m/>
    <m/>
    <m/>
    <m/>
    <m/>
    <n v="0"/>
    <m/>
    <n v="0"/>
    <m/>
    <n v="0"/>
    <m/>
    <n v="-601.69931700619065"/>
    <n v="24.493169123463741"/>
    <m/>
    <n v="1.5575976370582285E-2"/>
    <n v="-601.69931700619065"/>
    <n v="7152.9933994550829"/>
    <n v="18.535016805862764"/>
    <n v="-267.95801787000005"/>
    <s v="Resto"/>
    <n v="2025"/>
    <n v="1"/>
    <d v="2026-05-08T00:00:00"/>
    <n v="1.0458677359317625"/>
    <s v="31 AP Gpo y Col"/>
    <m/>
    <m/>
    <n v="-601.69931700619077"/>
    <n v="-579.69671476597114"/>
    <n v="3.8217159575847674E-6"/>
    <n v="3.4298437341646071E-8"/>
    <m/>
    <m/>
    <m/>
    <m/>
    <n v="7.8925547440805792E-8"/>
    <m/>
    <x v="21"/>
    <x v="29"/>
  </r>
  <r>
    <n v="2026"/>
    <n v="3"/>
    <n v="707"/>
    <x v="26"/>
    <s v="Gastos Medicos"/>
    <n v="9"/>
    <s v="19581e27de7ced00ff1ce50b2047e7a567c76b1cbaebabe5ef03f7c3017bb5b7"/>
    <s v="776dae374cac039d62ec9a353119108ad2c4887d941bedca3f0ebe3c3de89ab1"/>
    <x v="29"/>
    <n v="1216.6978799999999"/>
    <n v="959.21510999999998"/>
    <n v="4169.8832600000005"/>
    <n v="4344.3780299999999"/>
    <n v="411.80871999999999"/>
    <n v="344.45125000000002"/>
    <n v="1585.0445000000004"/>
    <n v="1350.32546"/>
    <n v="35255452.915749952"/>
    <n v="34225193.414999902"/>
    <n v="145.54400000000001"/>
    <n v="139.161"/>
    <n v="0"/>
    <n v="0"/>
    <n v="175.30871999999999"/>
    <n v="179.45124999999999"/>
    <n v="10.414860000000001"/>
    <n v="613.52098000000001"/>
    <n v="0"/>
    <n v="0"/>
    <n v="0"/>
    <n v="0"/>
    <n v="0"/>
    <n v="0"/>
    <s v="Gastos Medicos"/>
    <s v="Accidentes y Enfermedades"/>
    <s v="Gastos Medicos"/>
    <x v="22"/>
    <x v="1"/>
    <n v="281210.36296"/>
    <n v="338850.30685000005"/>
    <n v="299929338.30901009"/>
    <n v="286204877.29896003"/>
    <n v="288421232.45699012"/>
    <n v="276418493.85822004"/>
    <n v="58270019.802700005"/>
    <n v="52140391.075669996"/>
    <n v="34338123.082540013"/>
    <n v="28893520.681470007"/>
    <n v="281210.36296"/>
    <n v="338850.30685000005"/>
    <n v="2.0880340938954391E-3"/>
    <n v="1.8396776284395643E-3"/>
    <n v="257.48276999999996"/>
    <n v="26.843068600118269"/>
    <n v="0.43266466683273186"/>
    <n v="0.28307930983359531"/>
    <n v="0.43266466683273186"/>
    <n v="0.28307930983359531"/>
    <n v="4.05661509094007E-4"/>
    <n v="4.2184754209502798E-4"/>
    <n v="3.3514981262811814E-4"/>
    <n v="3.4701553308223959E-4"/>
    <m/>
    <m/>
    <m/>
    <n v="0"/>
    <m/>
    <n v="0"/>
    <m/>
    <n v="0"/>
    <m/>
    <n v="19.555008147016451"/>
    <n v="33.846423731748423"/>
    <n v="35.909698086386484"/>
    <n v="1.1992755661400531E-3"/>
    <n v="-2.3084431008421502"/>
    <n v="-98.302444359767449"/>
    <n v="1683.2556558609522"/>
    <n v="29.249407249284289"/>
    <s v="Resto"/>
    <n v="2025"/>
    <n v="1"/>
    <d v="2026-05-08T00:00:00"/>
    <n v="1.0458677359317625"/>
    <s v="32 Gastos Medicos"/>
    <n v="26.843068600118269"/>
    <n v="21.280219517541486"/>
    <n v="19.555008147016441"/>
    <n v="14.3117853621376"/>
    <n v="1.182762640991957E-5"/>
    <n v="4.3598863772697468E-10"/>
    <m/>
    <m/>
    <m/>
    <m/>
    <n v="1.2297379233024493E-5"/>
    <n v="3.3844137765810193E-10"/>
    <x v="22"/>
    <x v="29"/>
  </r>
  <r>
    <n v="2026"/>
    <n v="3"/>
    <n v="106"/>
    <x v="63"/>
    <s v="GMM. Individual"/>
    <n v="227"/>
    <s v="dfe62e836a0a6f2633422230c81287700a56e2639652c73f264e6562220c207a"/>
    <s v="776dae374cac039d62ec9a353119108ad2c4887d941bedca3f0ebe3c3de89ab1"/>
    <x v="29"/>
    <n v="0"/>
    <n v="0"/>
    <n v="0"/>
    <n v="0.16563999999999998"/>
    <n v="0"/>
    <n v="5.7599999999999995E-3"/>
    <n v="-7.7999999999999996E-3"/>
    <n v="1.132E-2"/>
    <n v="35255452.915749952"/>
    <n v="34225193.414999902"/>
    <n v="145.54400000000001"/>
    <n v="139.161"/>
    <n v="0"/>
    <n v="0"/>
    <n v="0"/>
    <n v="5.7599999999999995E-3"/>
    <n v="0"/>
    <n v="1.899E-2"/>
    <n v="0"/>
    <n v="0"/>
    <n v="0"/>
    <n v="0"/>
    <n v="0"/>
    <n v="0"/>
    <s v="GMM. Individual"/>
    <s v="Accidentes y Enfermedades"/>
    <s v="Gastos Medicos"/>
    <x v="23"/>
    <x v="1"/>
    <n v="623416.62824999995"/>
    <n v="568242.50150999997"/>
    <n v="299929338.30901009"/>
    <n v="286204877.29896003"/>
    <n v="288421232.45699012"/>
    <n v="276418493.85822004"/>
    <n v="24720621.761749998"/>
    <n v="21907998.164389998"/>
    <n v="16007111.755169999"/>
    <n v="14079798.80859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30.331753554502367"/>
    <s v="Resto"/>
    <n v="2025"/>
    <n v="1"/>
    <d v="2026-05-08T00:00:00"/>
    <n v="1.0458677359317625"/>
    <s v="33 GMM. Individual"/>
    <m/>
    <m/>
    <n v="-100"/>
    <n v="-100"/>
    <n v="0"/>
    <m/>
    <m/>
    <m/>
    <m/>
    <m/>
    <n v="4.6886755298276304E-10"/>
    <m/>
    <x v="23"/>
    <x v="29"/>
  </r>
  <r>
    <n v="2026"/>
    <n v="3"/>
    <n v="50"/>
    <x v="22"/>
    <s v="GMM. Individual"/>
    <n v="38"/>
    <s v="aea92132c4cbeb263e6ac2bf6c183b5d81737f179f21efdc5863739672f0f470"/>
    <s v="776dae374cac039d62ec9a353119108ad2c4887d941bedca3f0ebe3c3de89ab1"/>
    <x v="29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23"/>
    <x v="1"/>
    <n v="14699110.098229999"/>
    <n v="13959565.0382"/>
    <n v="299929338.30901009"/>
    <n v="286204877.29896003"/>
    <n v="288421232.45699012"/>
    <n v="276418493.85822004"/>
    <n v="24720621.761749998"/>
    <n v="21907998.164389998"/>
    <n v="16007111.755169999"/>
    <n v="14079798.808590002"/>
    <n v="173688.67916"/>
    <n v="228699.770009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33 GMM. Individual"/>
    <m/>
    <m/>
    <m/>
    <m/>
    <n v="0"/>
    <m/>
    <m/>
    <m/>
    <m/>
    <m/>
    <n v="0"/>
    <m/>
    <x v="23"/>
    <x v="29"/>
  </r>
  <r>
    <n v="2026"/>
    <n v="3"/>
    <n v="718"/>
    <x v="48"/>
    <s v="GMM. Individual"/>
    <n v="281"/>
    <s v="71a1c003a2b855d85582c8f6c7648c49d3fe836408a7e1b5d9b222448acb3c1b"/>
    <s v="776dae374cac039d62ec9a353119108ad2c4887d941bedca3f0ebe3c3de89ab1"/>
    <x v="29"/>
    <n v="0"/>
    <n v="0"/>
    <n v="0"/>
    <n v="0"/>
    <n v="1.4299999999999998E-3"/>
    <n v="1.1000000000000001E-3"/>
    <n v="-1.34E-2"/>
    <n v="-4.9369999999999997E-2"/>
    <n v="35455860.883000001"/>
    <n v="34225193.414999902"/>
    <n v="145.54400000000001"/>
    <n v="139.161"/>
    <n v="0"/>
    <n v="0"/>
    <n v="1.4299999999999998E-3"/>
    <n v="1.1000000000000001E-3"/>
    <n v="0"/>
    <n v="0"/>
    <n v="0"/>
    <n v="0"/>
    <n v="0"/>
    <n v="0"/>
    <n v="0"/>
    <n v="0"/>
    <s v="GMM. Individual"/>
    <s v="Accidentes y Enfermedades"/>
    <s v="Gastos Medicos"/>
    <x v="23"/>
    <x v="1"/>
    <n v="12782.876099999999"/>
    <n v="12089.056859999999"/>
    <n v="299929338.30901009"/>
    <n v="286204877.29896003"/>
    <n v="288421232.45699012"/>
    <n v="276418493.85822004"/>
    <n v="24720621.761749998"/>
    <n v="21907998.164389998"/>
    <n v="16007111.755169999"/>
    <n v="14079798.808590002"/>
    <n v="12782.876099999999"/>
    <n v="12089.056859999999"/>
    <m/>
    <m/>
    <m/>
    <m/>
    <m/>
    <m/>
    <m/>
    <m/>
    <m/>
    <m/>
    <m/>
    <m/>
    <m/>
    <m/>
    <m/>
    <n v="0"/>
    <m/>
    <n v="0"/>
    <m/>
    <n v="0"/>
    <m/>
    <n v="29.999999999999982"/>
    <m/>
    <m/>
    <n v="8.933529182977913E-9"/>
    <n v="29.999999999999982"/>
    <m/>
    <m/>
    <m/>
    <s v="Resto"/>
    <n v="2025"/>
    <n v="1"/>
    <d v="2026-05-08T00:00:00"/>
    <n v="1.0458677359317625"/>
    <s v="33 GMM. Individual"/>
    <m/>
    <m/>
    <n v="29.999999999999975"/>
    <n v="24.298700049469542"/>
    <n v="0"/>
    <m/>
    <m/>
    <m/>
    <m/>
    <m/>
    <n v="0"/>
    <m/>
    <x v="23"/>
    <x v="29"/>
  </r>
  <r>
    <n v="2026"/>
    <n v="3"/>
    <n v="79"/>
    <x v="1"/>
    <s v="GMM. Individual"/>
    <n v="51"/>
    <s v="031b4af5197ec30a926f48cf40e11a7dbc470048a21e4003b7a3c07c5dab1baa"/>
    <s v="776dae374cac039d62ec9a353119108ad2c4887d941bedca3f0ebe3c3de89ab1"/>
    <x v="29"/>
    <n v="0"/>
    <n v="0"/>
    <n v="10.621589999999999"/>
    <n v="10.820930000000001"/>
    <n v="0"/>
    <n v="0"/>
    <n v="0"/>
    <n v="0"/>
    <n v="35255452.915749952"/>
    <n v="34225193.414999902"/>
    <n v="145.54400000000001"/>
    <n v="139.161"/>
    <n v="0"/>
    <n v="0"/>
    <n v="0"/>
    <n v="0"/>
    <n v="2.10798"/>
    <n v="2.14106"/>
    <n v="0"/>
    <n v="0"/>
    <n v="0"/>
    <n v="0"/>
    <n v="0"/>
    <n v="0"/>
    <s v="GMM. Individual"/>
    <s v="Accidentes y Enfermedades"/>
    <s v="Gastos Medicos"/>
    <x v="23"/>
    <x v="1"/>
    <n v="29465273.395770002"/>
    <n v="25064503.866439998"/>
    <n v="299929338.30901009"/>
    <n v="286204877.29896003"/>
    <n v="288421232.45699012"/>
    <n v="276418493.85822004"/>
    <n v="24720621.761749998"/>
    <n v="21907998.164389998"/>
    <n v="16007111.755169999"/>
    <n v="14079798.808590002"/>
    <n v="149056.40378999998"/>
    <n v="161330.76297000001"/>
    <m/>
    <m/>
    <m/>
    <m/>
    <m/>
    <m/>
    <m/>
    <m/>
    <m/>
    <m/>
    <m/>
    <m/>
    <m/>
    <m/>
    <m/>
    <n v="0"/>
    <m/>
    <n v="0"/>
    <m/>
    <n v="0"/>
    <m/>
    <m/>
    <m/>
    <m/>
    <m/>
    <m/>
    <n v="-1.5450290977366388"/>
    <m/>
    <m/>
    <s v="Resto"/>
    <n v="2025"/>
    <n v="1"/>
    <d v="2026-05-08T00:00:00"/>
    <n v="1.0458677359317625"/>
    <s v="33 GMM. Individual"/>
    <m/>
    <m/>
    <m/>
    <m/>
    <n v="3.0127509708590159E-8"/>
    <m/>
    <m/>
    <m/>
    <m/>
    <m/>
    <n v="3.0630179727709316E-8"/>
    <m/>
    <x v="23"/>
    <x v="29"/>
  </r>
  <r>
    <n v="2026"/>
    <n v="3"/>
    <n v="120"/>
    <x v="56"/>
    <s v="GMM. Individual"/>
    <n v="234"/>
    <s v="114bd151f8fb0c58642d2170da4ae7d7c57977260ac2cc8905306cab6b2acabc"/>
    <s v="776dae374cac039d62ec9a353119108ad2c4887d941bedca3f0ebe3c3de89ab1"/>
    <x v="29"/>
    <n v="0"/>
    <n v="3.2664800000000001"/>
    <n v="34.600589999999997"/>
    <n v="29.969050000000003"/>
    <n v="0.35382999999999998"/>
    <n v="0.51998999999999995"/>
    <n v="0.55719999999999992"/>
    <n v="-1.08561"/>
    <n v="35255452.915749952"/>
    <n v="34225193.414999902"/>
    <n v="145.54400000000001"/>
    <n v="139.161"/>
    <n v="0"/>
    <n v="0"/>
    <n v="0.35382999999999998"/>
    <n v="0.51999000000000006"/>
    <n v="6.9774899999999995"/>
    <n v="6.7830600000000008"/>
    <n v="0"/>
    <n v="0"/>
    <n v="0"/>
    <n v="0"/>
    <n v="0"/>
    <n v="0"/>
    <s v="GMM. Individual"/>
    <s v="Accidentes y Enfermedades"/>
    <s v="Gastos Medicos"/>
    <x v="23"/>
    <x v="1"/>
    <n v="1267436.976"/>
    <n v="1246423.7302300001"/>
    <n v="299929338.30901009"/>
    <n v="286204877.29896003"/>
    <n v="288421232.45699012"/>
    <n v="276418493.85822004"/>
    <n v="24720621.761749998"/>
    <n v="21907998.164389998"/>
    <n v="16007111.755169999"/>
    <n v="14079798.808590002"/>
    <n v="41301.925810000001"/>
    <n v="26670.18806"/>
    <m/>
    <n v="1.4909988468546831E-5"/>
    <m/>
    <m/>
    <m/>
    <n v="1.2247682665946676E-2"/>
    <m/>
    <n v="2.6206818121131593E-4"/>
    <m/>
    <m/>
    <n v="1.1413082931455233E-6"/>
    <n v="1.1817154324252399E-6"/>
    <m/>
    <m/>
    <m/>
    <n v="0"/>
    <m/>
    <n v="0"/>
    <m/>
    <n v="0"/>
    <m/>
    <n v="-31.954460662705053"/>
    <m/>
    <n v="15.918970879968649"/>
    <n v="2.21045498658257E-6"/>
    <n v="-31.954460662705063"/>
    <n v="2.8664054276388296"/>
    <n v="5.0710212411626525"/>
    <n v="7.6660091463144955"/>
    <s v="Resto"/>
    <n v="2025"/>
    <n v="1"/>
    <d v="2026-05-08T00:00:00"/>
    <n v="1.0458677359317625"/>
    <s v="33 GMM. Individual"/>
    <m/>
    <n v="-100"/>
    <n v="-31.954460662705049"/>
    <n v="-34.938676278532256"/>
    <n v="9.8142520201584471E-8"/>
    <m/>
    <m/>
    <m/>
    <m/>
    <m/>
    <n v="8.4831653819838677E-8"/>
    <n v="2.2230775613219945E-14"/>
    <x v="23"/>
    <x v="29"/>
  </r>
  <r>
    <n v="2026"/>
    <n v="3"/>
    <n v="16"/>
    <x v="50"/>
    <s v="Daños"/>
    <n v="14"/>
    <s v="8527a891e224136950ff32ca212b45bc93f69fbb801c3b1ebedac52775f99e61"/>
    <s v="776dae374cac039d62ec9a353119108ad2c4887d941bedca3f0ebe3c3de89ab1"/>
    <x v="29"/>
    <n v="308143.57906999998"/>
    <n v="388449.66078999999"/>
    <n v="1368262.29268"/>
    <n v="1418247.10653"/>
    <n v="61748.311960000014"/>
    <n v="166905.42651000002"/>
    <n v="871706.80322999973"/>
    <n v="680366.70029000007"/>
    <n v="35255452.915749952"/>
    <n v="34225193.414999902"/>
    <n v="145.54400000000001"/>
    <n v="139.161"/>
    <n v="0"/>
    <n v="0"/>
    <n v="58047.940659999993"/>
    <n v="54361.656560000003"/>
    <n v="133480.49231999999"/>
    <n v="152942.90153"/>
    <n v="0"/>
    <n v="0"/>
    <n v="0"/>
    <n v="0"/>
    <n v="0"/>
    <n v="0"/>
    <s v="Daños"/>
    <s v="Totales"/>
    <s v="Daños Total"/>
    <x v="28"/>
    <x v="1"/>
    <n v="1278618.8197300001"/>
    <n v="1168356.06944"/>
    <n v="299929338.30901009"/>
    <n v="286204877.29896003"/>
    <n v="288421232.45699012"/>
    <n v="276418493.85822004"/>
    <n v="105175449.15441999"/>
    <n v="104220262.77622002"/>
    <n v="43859178.209959999"/>
    <n v="37967067.789159983"/>
    <n v="308143.57906999998"/>
    <n v="388449.66078999999"/>
    <n v="0.29298052116476297"/>
    <n v="0.37271990152632073"/>
    <n v="-80306.081720000017"/>
    <n v="-20.673484836279556"/>
    <n v="100"/>
    <n v="100"/>
    <n v="24.09972184947733"/>
    <n v="33.247540792610103"/>
    <n v="0.1027387253302066"/>
    <n v="0.10683803562067883"/>
    <n v="0.13572433302184383"/>
    <n v="0.14052954828313433"/>
    <m/>
    <m/>
    <m/>
    <n v="0"/>
    <m/>
    <n v="0"/>
    <m/>
    <n v="0"/>
    <m/>
    <n v="-63.004011762133807"/>
    <n v="20.038811824786666"/>
    <n v="42.967067127967155"/>
    <n v="0.14078766287959668"/>
    <n v="6.7810371009046966"/>
    <n v="-12.725277875143771"/>
    <n v="43.487958166080574"/>
    <n v="35.543759152062954"/>
    <s v="Resto"/>
    <n v="2025"/>
    <n v="1"/>
    <d v="2026-05-08T00:00:00"/>
    <n v="1.0458677359317625"/>
    <s v="38 Daños Total"/>
    <n v="-20.673484836279556"/>
    <n v="-24.152440659192408"/>
    <n v="-63.004011762133807"/>
    <n v="-64.626513499905897"/>
    <n v="3.8809947951873995E-3"/>
    <n v="8.583758578197613E-6"/>
    <m/>
    <m/>
    <m/>
    <m/>
    <n v="4.0145499297488847E-3"/>
    <n v="1.3892012499379023E-5"/>
    <x v="28"/>
    <x v="29"/>
  </r>
  <r>
    <n v="2026"/>
    <n v="3"/>
    <n v="80"/>
    <x v="51"/>
    <s v="Automoviles"/>
    <n v="52"/>
    <s v="41cfc0d1f2d127b04555b7246d84019b4d27710a3f3aff6e7764375b1e06e05d"/>
    <s v="776dae374cac039d62ec9a353119108ad2c4887d941bedca3f0ebe3c3de89ab1"/>
    <x v="29"/>
    <n v="12858.921710000001"/>
    <n v="13723.660320000001"/>
    <n v="33732.419569999998"/>
    <n v="31890.558680000002"/>
    <n v="5821.7296099999976"/>
    <n v="2798.6261499999996"/>
    <n v="17842.584310000002"/>
    <n v="18221.437669999999"/>
    <n v="35255452.915749952"/>
    <n v="34225193.414999902"/>
    <n v="145.54400000000001"/>
    <n v="139.161"/>
    <n v="14.57451"/>
    <n v="0"/>
    <n v="5821.7296100000003"/>
    <n v="2798.6261500000001"/>
    <n v="7931.5105100000001"/>
    <n v="7987.6012199999996"/>
    <n v="0"/>
    <n v="0"/>
    <n v="0"/>
    <n v="0"/>
    <n v="0"/>
    <n v="0"/>
    <s v="Automoviles"/>
    <s v="Totales"/>
    <s v="Automoviles Total"/>
    <x v="29"/>
    <x v="1"/>
    <n v="452100.89414999995"/>
    <n v="377875.53304000001"/>
    <n v="299929338.30901009"/>
    <n v="286204877.29896003"/>
    <n v="288421232.45699012"/>
    <n v="276418493.85822004"/>
    <n v="60758952.16269999"/>
    <n v="56224792.599020004"/>
    <n v="32544347.684180006"/>
    <n v="28276347.340569999"/>
    <n v="12858.921710000001"/>
    <n v="13723.660320000001"/>
    <n v="2.1163830599919581E-2"/>
    <n v="2.4408556591526142E-2"/>
    <n v="-864.73861000000034"/>
    <n v="-6.3010785011910038"/>
    <n v="100"/>
    <n v="100"/>
    <n v="2.8442592961856903"/>
    <n v="3.6317938368736042"/>
    <n v="4.2873170669125264E-3"/>
    <n v="4.4583824846936484E-3"/>
    <n v="4.7950476768656618E-3"/>
    <n v="4.9648126391424125E-3"/>
    <m/>
    <m/>
    <m/>
    <n v="0"/>
    <m/>
    <n v="0"/>
    <m/>
    <n v="0"/>
    <m/>
    <n v="108.02098236665154"/>
    <n v="45.273855314575961"/>
    <n v="20.392709268105811"/>
    <n v="1.7888604394519707E-2"/>
    <n v="108.02098236665158"/>
    <n v="-0.70222221234023108"/>
    <n v="73.400011292426569"/>
    <n v="35.037129081914784"/>
    <s v="Resto"/>
    <n v="2025"/>
    <n v="1"/>
    <d v="2026-05-08T00:00:00"/>
    <n v="1.0458677359317625"/>
    <s v="39 Automoviles Total"/>
    <n v="-6.3010785011910038"/>
    <n v="-10.410352782005731"/>
    <n v="108.02098236665152"/>
    <n v="98.897982239910903"/>
    <n v="9.5680006297495164E-5"/>
    <n v="4.4790772566209239E-8"/>
    <m/>
    <m/>
    <m/>
    <m/>
    <n v="9.0270757133209482E-5"/>
    <n v="5.9577763488173423E-8"/>
    <x v="29"/>
    <x v="29"/>
  </r>
  <r>
    <n v="2026"/>
    <n v="3"/>
    <n v="93"/>
    <x v="64"/>
    <s v="Automoviles Residentes"/>
    <n v="220"/>
    <s v="36790ecd55c2030dc553685bef719df653f413a20cdad1bfd1dc934c76686ddd"/>
    <s v="776dae374cac039d62ec9a353119108ad2c4887d941bedca3f0ebe3c3de89ab1"/>
    <x v="29"/>
    <n v="532.28289000000007"/>
    <n v="32.401000000000003"/>
    <n v="1351.25018"/>
    <n v="361.88499999999999"/>
    <n v="-9.9320000000000006E-2"/>
    <n v="-14.333879999999999"/>
    <n v="-17.134869999999999"/>
    <n v="21.461360000000003"/>
    <n v="35255452.915749952"/>
    <n v="34225193.414999902"/>
    <n v="145.54400000000001"/>
    <n v="139.161"/>
    <n v="0"/>
    <n v="0"/>
    <n v="-9.9319999999999992E-2"/>
    <n v="-14.333879999999999"/>
    <n v="291.87698"/>
    <n v="96.328029999999998"/>
    <n v="0"/>
    <n v="0"/>
    <n v="0"/>
    <n v="0"/>
    <n v="0"/>
    <n v="0"/>
    <s v="Automoviles Residentes"/>
    <s v="Automóviles"/>
    <s v="Automóviles"/>
    <x v="30"/>
    <x v="1"/>
    <n v="143382.70109000002"/>
    <n v="240270.31215000001"/>
    <n v="299929338.30901009"/>
    <n v="286204877.29896003"/>
    <n v="288421232.45699012"/>
    <n v="276418493.85822004"/>
    <n v="37930526.874799997"/>
    <n v="33933542.557379998"/>
    <n v="20392182.848360002"/>
    <n v="17354647.463510003"/>
    <n v="712.67507999999998"/>
    <n v="84.664630000000002"/>
    <n v="1.4033100350990227E-3"/>
    <n v="9.5483694180209633E-5"/>
    <n v="499.88189000000006"/>
    <n v="1542.7977222925217"/>
    <n v="74.688017714889099"/>
    <n v="38.269818222792686"/>
    <n v="0.3712322936822699"/>
    <n v="1.3485228245665306E-2"/>
    <n v="1.774694309669705E-4"/>
    <n v="1.8455052197981819E-4"/>
    <n v="1.1320911196825973E-5"/>
    <n v="1.1721719320494906E-5"/>
    <m/>
    <m/>
    <m/>
    <n v="0"/>
    <m/>
    <n v="0"/>
    <m/>
    <n v="0"/>
    <m/>
    <n v="-99.307096194470716"/>
    <n v="-1.8659250910732821E-2"/>
    <n v="-44.239004968982428"/>
    <n v="-4.8704937935561718E-7"/>
    <n v="-99.307096194470716"/>
    <n v="203.00316532996678"/>
    <n v="-3.4028034687764684E-2"/>
    <n v="-14.880279395312037"/>
    <s v="Resto"/>
    <n v="2025"/>
    <n v="1"/>
    <d v="2026-05-08T00:00:00"/>
    <n v="1.0458677359317625"/>
    <s v="41 Automoviles Residentes"/>
    <n v="1542.7977222925217"/>
    <n v="1470.7509332706923"/>
    <n v="-99.307096194470716"/>
    <n v="-99.337484290102921"/>
    <n v="3.8327409471354297E-6"/>
    <n v="1.9692790546096205E-10"/>
    <m/>
    <m/>
    <m/>
    <m/>
    <n v="1.0243669066117318E-6"/>
    <n v="9.1171358542997992E-13"/>
    <x v="30"/>
    <x v="29"/>
  </r>
  <r>
    <n v="2026"/>
    <n v="3"/>
    <n v="81"/>
    <x v="55"/>
    <s v="Daños Sin Autos"/>
    <n v="53"/>
    <s v="2858dcd1057d3eae7f7d5f782167e24b61153c01551450a628cee722509f6529"/>
    <s v="776dae374cac039d62ec9a353119108ad2c4887d941bedca3f0ebe3c3de89ab1"/>
    <x v="29"/>
    <n v="217373.50112999999"/>
    <n v="217301.18932"/>
    <n v="906759.68300000008"/>
    <n v="838357.92947000009"/>
    <n v="81334.769849999982"/>
    <n v="340723.74298999994"/>
    <n v="382437.39661"/>
    <n v="425975.05018000008"/>
    <n v="35255452.915749952"/>
    <n v="34225193.414999902"/>
    <n v="145.54400000000001"/>
    <n v="139.161"/>
    <n v="0"/>
    <n v="0"/>
    <n v="-7941.3836000000001"/>
    <n v="32277.89286"/>
    <n v="93430.793869999994"/>
    <n v="114884.91636999999"/>
    <n v="0"/>
    <n v="0"/>
    <n v="0"/>
    <n v="0"/>
    <n v="0"/>
    <n v="0"/>
    <s v="Daños Sin Autos"/>
    <s v="Totales"/>
    <s v="Daños Sin Autos Total"/>
    <x v="34"/>
    <x v="1"/>
    <n v="478919.76442000002"/>
    <n v="477689.46314999997"/>
    <n v="299929338.30901009"/>
    <n v="286204877.29896003"/>
    <n v="288421232.45699012"/>
    <n v="276418493.85822004"/>
    <n v="44416496.991719998"/>
    <n v="47995470.177200004"/>
    <n v="11314830.52578"/>
    <n v="9690720.4485899974"/>
    <n v="478919.76442000002"/>
    <n v="477689.46314999997"/>
    <n v="0.48939811973583186"/>
    <n v="0.45275353802706941"/>
    <n v="72.311809999984689"/>
    <n v="3.3277226979877561E-2"/>
    <n v="45.388292001949857"/>
    <n v="45.490052865529698"/>
    <n v="45.388292001949857"/>
    <n v="45.490052865529698"/>
    <n v="7.2474904374324731E-2"/>
    <n v="7.5366677854556044E-2"/>
    <n v="7.5925047599036705E-2"/>
    <n v="7.8613115311834972E-2"/>
    <m/>
    <m/>
    <m/>
    <n v="0"/>
    <m/>
    <n v="0"/>
    <m/>
    <n v="0"/>
    <m/>
    <n v="-76.128822389584073"/>
    <n v="37.417058393588562"/>
    <n v="156.79791908006843"/>
    <n v="0.71883330169802162"/>
    <n v="-124.60316611881832"/>
    <n v="-18.674446722757367"/>
    <n v="-8.4997496768032121"/>
    <n v="28.095849202732026"/>
    <s v="Resto"/>
    <n v="2025"/>
    <n v="1"/>
    <d v="2026-05-08T00:00:00"/>
    <n v="1.0458677359317625"/>
    <s v="46 Daños Sin Autos Total"/>
    <n v="3.3277226979877561E-2"/>
    <n v="-4.353797530755334"/>
    <n v="-76.128822389584073"/>
    <n v="-77.17572041827151"/>
    <n v="2.5719700301876309E-3"/>
    <n v="2.3951051960096759E-5"/>
    <m/>
    <m/>
    <m/>
    <m/>
    <n v="2.3730912274468412E-3"/>
    <n v="2.0498576619602902E-5"/>
    <x v="34"/>
    <x v="29"/>
  </r>
  <r>
    <n v="2026"/>
    <n v="3"/>
    <n v="13"/>
    <x v="7"/>
    <s v="Responsabilidad Civil y Riesgos Profesionales"/>
    <n v="13"/>
    <s v="3fdba35f04dc8c462986c992bcf875546257113072a909c162f7e470e581e278"/>
    <s v="776dae374cac039d62ec9a353119108ad2c4887d941bedca3f0ebe3c3de89ab1"/>
    <x v="29"/>
    <n v="12302.153420000001"/>
    <n v="25991.396909999999"/>
    <n v="88147.247499999998"/>
    <n v="186747.33601999999"/>
    <n v="5485.8783699999985"/>
    <n v="452.61563999999993"/>
    <n v="9252.2618700000021"/>
    <n v="6352.3013299999975"/>
    <n v="35255452.915749952"/>
    <n v="34225193.414999902"/>
    <n v="145.54400000000001"/>
    <n v="139.161"/>
    <n v="0"/>
    <n v="0"/>
    <n v="5764.6881700000004"/>
    <n v="392.45613000000003"/>
    <n v="15319.599630000001"/>
    <n v="16476.669890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081369.17392"/>
    <n v="380253.94800999999"/>
    <n v="299929338.30901009"/>
    <n v="286204877.29896003"/>
    <n v="288421232.45699012"/>
    <n v="276418493.85822004"/>
    <n v="6482889.0618800009"/>
    <n v="6624791.841479999"/>
    <n v="3138672.4045500001"/>
    <n v="1702809.9258199998"/>
    <n v="12302.153420000001"/>
    <n v="25991.396909999999"/>
    <n v="0.18976344192495631"/>
    <n v="0.39233529946192902"/>
    <n v="-13689.243489999999"/>
    <n v="-52.668363833623587"/>
    <n v="100"/>
    <n v="100"/>
    <n v="0.59106061404908883"/>
    <n v="6.8352733866464606"/>
    <n v="4.101683913070679E-3"/>
    <n v="4.2653425045032075E-3"/>
    <n v="9.0813955217297904E-3"/>
    <n v="9.4029153213357163E-3"/>
    <m/>
    <m/>
    <m/>
    <n v="0"/>
    <m/>
    <n v="0"/>
    <m/>
    <n v="0"/>
    <m/>
    <n v="1112.0390647570198"/>
    <n v="44.592830073809942"/>
    <n v="1.7414055949638449"/>
    <n v="0.17478340084321489"/>
    <n v="1368.8745389198023"/>
    <n v="-7.0224764331914376"/>
    <n v="37.629496261189175"/>
    <n v="2.381889863789703"/>
    <s v="Resto"/>
    <n v="2025"/>
    <n v="1"/>
    <d v="2026-05-08T00:00:00"/>
    <n v="1.0458677359317625"/>
    <s v="46 Responsabilidad Civil y Riesgos Profesionales"/>
    <n v="-52.668363833623587"/>
    <n v="-54.744147333115023"/>
    <n v="1112.0390647570198"/>
    <n v="1058.8836935267109"/>
    <n v="2.5002443653367808E-4"/>
    <n v="3.6010163891206264E-6"/>
    <m/>
    <m/>
    <m/>
    <m/>
    <n v="5.2861486637133075E-4"/>
    <n v="1.5392698720388152E-5"/>
    <x v="35"/>
    <x v="29"/>
  </r>
  <r>
    <n v="2026"/>
    <n v="3"/>
    <n v="93"/>
    <x v="64"/>
    <s v="RC General"/>
    <n v="220"/>
    <s v="36790ecd55c2030dc553685bef719df653f413a20cdad1bfd1dc934c76686ddd"/>
    <s v="776dae374cac039d62ec9a353119108ad2c4887d941bedca3f0ebe3c3de89ab1"/>
    <x v="29"/>
    <n v="11500.869710000001"/>
    <n v="12665.31669"/>
    <n v="40368.50664"/>
    <n v="37444.365020000005"/>
    <n v="1131.0735"/>
    <n v="2239.3926999999994"/>
    <n v="-10728.579920000002"/>
    <n v="27651.628509999999"/>
    <n v="35255452.915749952"/>
    <n v="34225193.414999902"/>
    <n v="145.54400000000001"/>
    <n v="139.161"/>
    <n v="0"/>
    <n v="0"/>
    <n v="965.80795999999998"/>
    <n v="652.58560999999997"/>
    <n v="1483.45171"/>
    <n v="1230.52541"/>
    <n v="0"/>
    <n v="0"/>
    <n v="0"/>
    <n v="0"/>
    <n v="0"/>
    <n v="0"/>
    <s v="RC General"/>
    <s v="Daños Sin Autos"/>
    <s v="Responsabilidad Civil y Riesgos Profesionales"/>
    <x v="36"/>
    <x v="1"/>
    <n v="143382.70109000002"/>
    <n v="240270.31215000001"/>
    <n v="299929338.30901009"/>
    <n v="286204877.29896003"/>
    <n v="288421232.45699012"/>
    <n v="276418493.85822004"/>
    <n v="4191040.9426000006"/>
    <n v="5155326.3222199995"/>
    <n v="2776304.65221"/>
    <n v="1116237.2139900001"/>
    <n v="12909.56359"/>
    <n v="13762.01965"/>
    <n v="0.27441558952810408"/>
    <n v="0.24567439378980049"/>
    <n v="-1164.4469799999988"/>
    <n v="-9.1939823417080184"/>
    <n v="89.087982175546188"/>
    <n v="92.0309446731534"/>
    <n v="8.0210999113351953"/>
    <n v="5.2712782435197747"/>
    <n v="3.8345264170692524E-3"/>
    <n v="3.9875253330092578E-3"/>
    <n v="4.4252623538522835E-3"/>
    <n v="4.581935352160723E-3"/>
    <m/>
    <m/>
    <m/>
    <n v="0"/>
    <m/>
    <n v="0"/>
    <m/>
    <n v="0"/>
    <m/>
    <n v="-49.49195377836142"/>
    <n v="9.834677972367011"/>
    <n v="17.68130047445343"/>
    <n v="4.0740251582247658E-2"/>
    <n v="47.99712791705597"/>
    <n v="20.554333778446733"/>
    <n v="65.10545328098344"/>
    <n v="53.033086899034451"/>
    <s v="Resto"/>
    <n v="2025"/>
    <n v="1"/>
    <d v="2026-05-08T00:00:00"/>
    <n v="1.0458677359317625"/>
    <s v="47 RC General"/>
    <n v="-9.1939823417080184"/>
    <n v="-13.176384987731755"/>
    <n v="-49.491953778361413"/>
    <n v="-51.707042404706158"/>
    <n v="1.1450287346036577E-4"/>
    <n v="7.5303915776056889E-6"/>
    <m/>
    <m/>
    <m/>
    <m/>
    <n v="1.0599159502487789E-4"/>
    <n v="6.0355907763985958E-6"/>
    <x v="36"/>
    <x v="29"/>
  </r>
  <r>
    <n v="2026"/>
    <n v="3"/>
    <n v="126"/>
    <x v="45"/>
    <s v="Incendio"/>
    <n v="239"/>
    <s v="79bf08685d3138f9b109c3546780f056bc954fd69377b84a2cf23622e464897b"/>
    <s v="776dae374cac039d62ec9a353119108ad2c4887d941bedca3f0ebe3c3de89ab1"/>
    <x v="29"/>
    <n v="7089.7400800000005"/>
    <n v="7815.5566900000003"/>
    <n v="30985.332429999999"/>
    <n v="29555.751059999999"/>
    <n v="13675.56018"/>
    <n v="1786.9478399999998"/>
    <n v="15026.64615"/>
    <n v="18932.434390000002"/>
    <n v="35255452.915749952"/>
    <n v="34225193.414999902"/>
    <n v="145.54400000000001"/>
    <n v="139.161"/>
    <n v="0"/>
    <n v="0"/>
    <n v="1134.56268"/>
    <n v="48.350480000000005"/>
    <n v="-568.14263000000005"/>
    <n v="167.89857999999998"/>
    <n v="0"/>
    <n v="0"/>
    <n v="0"/>
    <n v="0"/>
    <n v="0"/>
    <n v="0"/>
    <s v="Incendio"/>
    <s v="Daños Sin Autos"/>
    <s v="Incendio"/>
    <x v="43"/>
    <x v="1"/>
    <n v="277789.63212000002"/>
    <n v="240990.3991699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6.7594131087835296E-2"/>
    <n v="6.6427376746336905E-2"/>
    <n v="-725.81660999999986"/>
    <n v="-9.286819081341724"/>
    <m/>
    <m/>
    <n v="2.5521975121581799"/>
    <n v="3.2430987777594962"/>
    <n v="2.3638034611657794E-3"/>
    <n v="2.4581200279896989E-3"/>
    <n v="2.7307559409045748E-3"/>
    <n v="2.8274362474490357E-3"/>
    <m/>
    <m/>
    <m/>
    <n v="0"/>
    <m/>
    <n v="0"/>
    <m/>
    <n v="0"/>
    <m/>
    <n v="665.3027063173821"/>
    <n v="192.89226439455027"/>
    <n v="22.863986672713903"/>
    <n v="0.53824121984947515"/>
    <n v="2246.5386072692554"/>
    <n v="-438.38441635420634"/>
    <n v="-199.69680500827758"/>
    <n v="28.797432354698898"/>
    <s v="Resto"/>
    <n v="2025"/>
    <n v="1"/>
    <d v="2026-05-08T00:00:00"/>
    <n v="1.0458677359317625"/>
    <s v="54 Incendio"/>
    <n v="-9.286819081341724"/>
    <n v="-13.265150265064829"/>
    <n v="665.30270631738199"/>
    <n v="631.73947338147366"/>
    <n v="8.7888056647707029E-5"/>
    <n v="4.5689665575194626E-7"/>
    <m/>
    <m/>
    <m/>
    <m/>
    <n v="8.3661752451520807E-5"/>
    <n v="4.412596381399781E-7"/>
    <x v="43"/>
    <x v="29"/>
  </r>
  <r>
    <n v="2026"/>
    <n v="3"/>
    <n v="126"/>
    <x v="45"/>
    <s v="Riesgos Catastroficos"/>
    <n v="239"/>
    <s v="79bf08685d3138f9b109c3546780f056bc954fd69377b84a2cf23622e464897b"/>
    <s v="776dae374cac039d62ec9a353119108ad2c4887d941bedca3f0ebe3c3de89ab1"/>
    <x v="29"/>
    <n v="9093.239880000001"/>
    <n v="9157.3224399999999"/>
    <n v="34815.285380000001"/>
    <n v="33146.047839999999"/>
    <n v="-16.099489999999982"/>
    <n v="112.90197000000001"/>
    <n v="5469.7608600000003"/>
    <n v="2988.1630700000001"/>
    <n v="35255452.915749952"/>
    <n v="34225193.414999902"/>
    <n v="145.54400000000001"/>
    <n v="139.161"/>
    <n v="0"/>
    <n v="0"/>
    <n v="75.113830000000007"/>
    <n v="-15.84557"/>
    <n v="-1043.9018799999999"/>
    <n v="-729.21663999999998"/>
    <n v="0"/>
    <n v="0"/>
    <n v="0"/>
    <n v="0"/>
    <n v="0"/>
    <n v="0"/>
    <s v="Riesgos Catastroficos"/>
    <s v="Daños Sin Autos"/>
    <s v="Riesgos Catastroficos"/>
    <x v="44"/>
    <x v="1"/>
    <n v="277789.63212000002"/>
    <n v="240990.39916999999"/>
    <n v="299929338.30901009"/>
    <n v="286204877.29896003"/>
    <n v="288421232.45699012"/>
    <n v="276418493.85822004"/>
    <n v="11411827.944420002"/>
    <n v="12882845.518050004"/>
    <n v="1673092.91444"/>
    <n v="528711.06807000004"/>
    <n v="9093.239880000001"/>
    <n v="9157.3224399999999"/>
    <n v="7.9682588313525066E-2"/>
    <n v="7.1081520205841048E-2"/>
    <n v="-64.082559999998921"/>
    <n v="-0.69979582372332594"/>
    <n v="100"/>
    <n v="100"/>
    <n v="3.2734266612484255"/>
    <n v="3.7998702319838977"/>
    <n v="3.0317940656513741E-3"/>
    <n v="3.1527636861325738E-3"/>
    <n v="3.199568968363375E-3"/>
    <n v="3.3128472383244199E-3"/>
    <m/>
    <m/>
    <m/>
    <n v="0"/>
    <m/>
    <n v="0"/>
    <m/>
    <n v="0"/>
    <m/>
    <n v="-114.25970689439696"/>
    <n v="-0.17704899697422236"/>
    <n v="1.2329146509773876"/>
    <n v="-9.6225917048896434E-4"/>
    <n v="-574.03678125810552"/>
    <n v="43.15387536960209"/>
    <n v="-7.1954875682377368"/>
    <n v="2.1729578195034058"/>
    <s v="Resto"/>
    <n v="2025"/>
    <n v="1"/>
    <d v="2026-05-08T00:00:00"/>
    <n v="1.0458677359317625"/>
    <s v="55 Riesgos Catastroficos"/>
    <n v="-0.69979582372332594"/>
    <n v="-5.0547208172453901"/>
    <n v="-114.25970689439696"/>
    <n v="-113.63433100046154"/>
    <n v="9.8751490906096647E-5"/>
    <n v="6.3493148803427204E-7"/>
    <m/>
    <m/>
    <m/>
    <m/>
    <n v="9.3824597571784605E-5"/>
    <n v="5.0525825147733887E-7"/>
    <x v="44"/>
    <x v="29"/>
  </r>
  <r>
    <n v="2026"/>
    <n v="3"/>
    <n v="126"/>
    <x v="45"/>
    <s v="Terremoto y Erupcion Volcanica"/>
    <n v="239"/>
    <s v="79bf08685d3138f9b109c3546780f056bc954fd69377b84a2cf23622e464897b"/>
    <s v="776dae374cac039d62ec9a353119108ad2c4887d941bedca3f0ebe3c3de89ab1"/>
    <x v="29"/>
    <n v="6802.4775599999994"/>
    <n v="7009.3432000000003"/>
    <n v="27000.227569999999"/>
    <n v="25490.853289999999"/>
    <n v="110.37226"/>
    <n v="-10.15606"/>
    <n v="236.65218000000004"/>
    <n v="89.314260000000004"/>
    <n v="35255452.915749952"/>
    <n v="34225193.414999902"/>
    <n v="145.54400000000001"/>
    <n v="139.161"/>
    <n v="0"/>
    <n v="0"/>
    <n v="49.892269999999996"/>
    <n v="-10.15606"/>
    <n v="-519.08953999999994"/>
    <n v="-271.06665000000004"/>
    <n v="0"/>
    <n v="0"/>
    <n v="0"/>
    <n v="0"/>
    <n v="0"/>
    <n v="0"/>
    <s v="Terremoto y Erupcion Volcanica"/>
    <s v="Daños Sin Autos"/>
    <s v="Riesgos Catastroficos"/>
    <x v="45"/>
    <x v="1"/>
    <n v="277789.63212000002"/>
    <n v="240990.39916999999"/>
    <n v="299929338.30901009"/>
    <n v="286204877.29896003"/>
    <n v="288421232.45699012"/>
    <n v="276418493.85822004"/>
    <n v="4600656.5407699998"/>
    <n v="5084886.6188700013"/>
    <n v="666557.00630999985"/>
    <n v="163361.38342999999"/>
    <n v="9093.239880000001"/>
    <n v="9157.3224399999999"/>
    <n v="0.14785884361759999"/>
    <n v="0.13784659768004159"/>
    <n v="-206.86564000000089"/>
    <n v="-2.9512842230353442"/>
    <n v="74.808073357457701"/>
    <n v="76.543588433476643"/>
    <n v="2.4487874180493008"/>
    <n v="2.9085570313759486"/>
    <n v="2.2680267286795293E-3"/>
    <n v="2.3585217711093432E-3"/>
    <n v="2.4490649027892964E-3"/>
    <n v="2.5357721555328409E-3"/>
    <m/>
    <m/>
    <m/>
    <n v="0"/>
    <m/>
    <n v="0"/>
    <m/>
    <n v="0"/>
    <m/>
    <n v="-1186.7625831277089"/>
    <n v="1.6225303064432306"/>
    <n v="-0.14489317629646098"/>
    <n v="1.6558562726841773E-2"/>
    <n v="-591.25615642286471"/>
    <n v="91.498858306619368"/>
    <n v="-9.611495928043551"/>
    <n v="3.7467021487150851"/>
    <s v="Resto"/>
    <n v="2025"/>
    <n v="1"/>
    <d v="2026-05-08T00:00:00"/>
    <n v="1.0458677359317625"/>
    <s v="56 Terremoto y Erupcion Volcanica"/>
    <n v="-2.9512842230353442"/>
    <n v="-7.207467595791119"/>
    <n v="-1186.7625831277089"/>
    <n v="-1139.1013565013679"/>
    <n v="7.6584543203919437E-5"/>
    <n v="2.1862237635933888E-6"/>
    <m/>
    <m/>
    <m/>
    <m/>
    <n v="7.2155481801043929E-5"/>
    <n v="1.9001684491963247E-6"/>
    <x v="45"/>
    <x v="29"/>
  </r>
  <r>
    <n v="2026"/>
    <n v="3"/>
    <n v="107"/>
    <x v="71"/>
    <s v="Huracan y Otros Riesgos Hidrometeorologicos"/>
    <n v="70"/>
    <s v="ff5a1ae012afa5d4c889c50ad427aaf545d31a4fac04ffc1c4d03d403ba4250a"/>
    <s v="776dae374cac039d62ec9a353119108ad2c4887d941bedca3f0ebe3c3de89ab1"/>
    <x v="29"/>
    <n v="2533.23864"/>
    <n v="3825.0649700000004"/>
    <n v="9217.7062499999993"/>
    <n v="13204.755880000001"/>
    <n v="79.56825000000002"/>
    <n v="489.15095999999988"/>
    <n v="2730.3435299999996"/>
    <n v="16046.007390000002"/>
    <n v="35255452.915749952"/>
    <n v="34225193.414999902"/>
    <n v="145.54400000000001"/>
    <n v="139.161"/>
    <n v="0"/>
    <n v="0"/>
    <n v="73.861980000000003"/>
    <n v="407.15967999999998"/>
    <n v="407.50920000000002"/>
    <n v="520.16334999999992"/>
    <n v="0"/>
    <n v="0"/>
    <n v="0"/>
    <n v="0"/>
    <n v="0"/>
    <n v="0"/>
    <s v="Huracan y Otros Riesgos Hidrometeorologicos"/>
    <s v="Daños Sin Autos"/>
    <s v="Riesgos Catastroficos"/>
    <x v="46"/>
    <x v="1"/>
    <n v="103310.76122"/>
    <n v="346104.38500999997"/>
    <n v="299929338.30901009"/>
    <n v="286204877.29896003"/>
    <n v="288421232.45699012"/>
    <n v="276418493.85822004"/>
    <n v="6811171.4036499998"/>
    <n v="7797958.8991800006"/>
    <n v="1006535.90813"/>
    <n v="364394.42252000014"/>
    <n v="3275.4504999999999"/>
    <n v="4901.6774599999999"/>
    <n v="3.7192407735363663E-2"/>
    <n v="4.9052130428671882E-2"/>
    <n v="-1291.8263300000003"/>
    <n v="-33.772663735957408"/>
    <n v="77.340159468140328"/>
    <n v="78.035835715718434"/>
    <n v="2.4520568913488838"/>
    <n v="1.1051766853198011"/>
    <n v="8.4461181899786811E-4"/>
    <n v="8.7831211954125506E-4"/>
    <n v="1.3364779126403446E-3"/>
    <n v="1.3837948816702345E-3"/>
    <m/>
    <m/>
    <m/>
    <n v="0"/>
    <m/>
    <n v="0"/>
    <m/>
    <n v="0"/>
    <m/>
    <n v="-83.733395923417987"/>
    <n v="3.1409693798133449"/>
    <n v="12.788043179303168"/>
    <n v="7.9051576160682115E-3"/>
    <n v="-81.859210617318496"/>
    <n v="-21.657456258692566"/>
    <n v="18.125230056155786"/>
    <n v="78.275349464740259"/>
    <s v="Resto"/>
    <n v="2025"/>
    <n v="1"/>
    <d v="2026-05-08T00:00:00"/>
    <n v="1.0458677359317625"/>
    <s v="57 Huracan y Otros Riesgos Hidrometeorologicos"/>
    <n v="-33.772663735957408"/>
    <n v="-36.677139958772393"/>
    <n v="-83.733395923417987"/>
    <n v="-84.446786608165027"/>
    <n v="2.6145476763630228E-5"/>
    <n v="1.3832751931535388E-7"/>
    <m/>
    <m/>
    <m/>
    <m/>
    <n v="3.7377937558502491E-5"/>
    <n v="2.4061114995914381E-7"/>
    <x v="46"/>
    <x v="29"/>
  </r>
  <r>
    <n v="2026"/>
    <n v="3"/>
    <n v="128"/>
    <x v="73"/>
    <s v="Diversos"/>
    <n v="267"/>
    <s v="8acc23987b8960d83c44541f9f0eb46454cea080ea94d916f56fccf033db866f"/>
    <s v="776dae374cac039d62ec9a353119108ad2c4887d941bedca3f0ebe3c3de89ab1"/>
    <x v="29"/>
    <n v="29451.93952"/>
    <n v="28415.030360000001"/>
    <n v="120783.54101999999"/>
    <n v="102190.06672999999"/>
    <n v="2897.5608700000003"/>
    <n v="1633.9259399999999"/>
    <n v="21611.449130000005"/>
    <n v="3939.7739299999994"/>
    <n v="35255452.915749952"/>
    <n v="34225193.414999902"/>
    <n v="145.54400000000001"/>
    <n v="139.161"/>
    <n v="0"/>
    <n v="0"/>
    <n v="2879.93667"/>
    <n v="1796.61681"/>
    <n v="26301.760389999999"/>
    <n v="24319.312519999999"/>
    <n v="0"/>
    <n v="0"/>
    <n v="0"/>
    <n v="0"/>
    <n v="0"/>
    <n v="0"/>
    <s v="Diversos"/>
    <s v="Daños Sin Autos"/>
    <s v="Diversos"/>
    <x v="52"/>
    <x v="1"/>
    <n v="29482.926070000001"/>
    <n v="28409.071170000003"/>
    <n v="299929338.30901009"/>
    <n v="286204877.29896003"/>
    <n v="288421232.45699012"/>
    <n v="276418493.85822004"/>
    <n v="9670459.9122499991"/>
    <n v="9643676.3713200018"/>
    <n v="1771524.9683199998"/>
    <n v="2144854.7040200005"/>
    <n v="29451.93952"/>
    <n v="28415.030360000001"/>
    <n v="0.30455572731025876"/>
    <n v="0.29464935638555262"/>
    <n v="1036.9091599999992"/>
    <n v="3.64915731872546"/>
    <n v="100"/>
    <n v="100"/>
    <n v="99.894900017975047"/>
    <n v="100.0209763633747"/>
    <n v="9.8196260779451865E-3"/>
    <n v="1.0211432518024456E-2"/>
    <n v="9.9282131835645177E-3"/>
    <n v="1.0279713908930628E-2"/>
    <m/>
    <m/>
    <m/>
    <n v="0"/>
    <m/>
    <n v="0"/>
    <m/>
    <n v="0"/>
    <m/>
    <n v="77.33734431072196"/>
    <n v="9.8382684374057821"/>
    <n v="5.750217118543314"/>
    <n v="0.16356308388630053"/>
    <n v="60.297769339027838"/>
    <n v="8.151743057578841"/>
    <n v="10.949596632683795"/>
    <n v="7.3876134801198727"/>
    <s v="Resto"/>
    <n v="2025"/>
    <n v="1"/>
    <d v="2026-05-08T00:00:00"/>
    <n v="1.0458677359317625"/>
    <s v="63 Diversos"/>
    <n v="3.64915731872546"/>
    <n v="-0.8964960312266268"/>
    <n v="77.33734431072196"/>
    <n v="69.560010523445683"/>
    <n v="3.4259534633872594E-4"/>
    <n v="9.2754191037480712E-6"/>
    <m/>
    <m/>
    <m/>
    <m/>
    <n v="2.8926350233542846E-4"/>
    <n v="8.6818243218420398E-6"/>
    <x v="52"/>
    <x v="29"/>
  </r>
  <r>
    <n v="2026"/>
    <n v="3"/>
    <n v="126"/>
    <x v="45"/>
    <s v="Miscelaneos"/>
    <n v="239"/>
    <s v="79bf08685d3138f9b109c3546780f056bc954fd69377b84a2cf23622e464897b"/>
    <s v="776dae374cac039d62ec9a353119108ad2c4887d941bedca3f0ebe3c3de89ab1"/>
    <x v="29"/>
    <n v="7413.4141500000005"/>
    <n v="10843.329750000001"/>
    <n v="34396.463670000005"/>
    <n v="37459.364830000006"/>
    <n v="4951.1536999999998"/>
    <n v="1908.3635300000003"/>
    <n v="12708.477209999999"/>
    <n v="5870.1376600000003"/>
    <n v="35255452.915749952"/>
    <n v="34225193.414999902"/>
    <n v="145.54400000000001"/>
    <n v="139.161"/>
    <n v="0"/>
    <n v="0"/>
    <n v="298.3297"/>
    <n v="46.66516"/>
    <n v="331.24952000000002"/>
    <n v="444.04563000000002"/>
    <n v="0"/>
    <n v="0"/>
    <n v="0"/>
    <n v="0"/>
    <n v="0"/>
    <n v="0"/>
    <s v="Miscelaneos"/>
    <s v="Daños Sin Autos"/>
    <s v="Diversos"/>
    <x v="53"/>
    <x v="1"/>
    <n v="277789.63212000002"/>
    <n v="240990.39916999999"/>
    <n v="299929338.30901009"/>
    <n v="286204877.29896003"/>
    <n v="288421232.45699012"/>
    <n v="276418493.85822004"/>
    <n v="4681296.8725100001"/>
    <n v="4825169.1077200007"/>
    <n v="696171.22916999983"/>
    <n v="802925.30443000002"/>
    <n v="56858.9565"/>
    <n v="61424.894130000001"/>
    <n v="0.15836240152881192"/>
    <n v="0.22472434660686358"/>
    <n v="-3429.9156000000003"/>
    <n v="-31.631571473697917"/>
    <n v="13.038252205701314"/>
    <n v="17.652988912038033"/>
    <n v="2.6687152048920035"/>
    <n v="4.4994861983488708"/>
    <n v="2.471720236438536E-3"/>
    <n v="2.5703427195171913E-3"/>
    <n v="3.7886600159763948E-3"/>
    <n v="3.9227945998293939E-3"/>
    <m/>
    <m/>
    <m/>
    <n v="0"/>
    <m/>
    <n v="0"/>
    <m/>
    <n v="0"/>
    <m/>
    <n v="159.44499683453915"/>
    <n v="66.786417159764369"/>
    <n v="17.599423553452297"/>
    <n v="0.71119768995667088"/>
    <n v="539.29856878236353"/>
    <n v="-25.401918717227325"/>
    <n v="90.061926731244768"/>
    <n v="10.509091149033489"/>
    <s v="Resto"/>
    <n v="2025"/>
    <n v="1"/>
    <d v="2026-05-08T00:00:00"/>
    <n v="1.0458677359317625"/>
    <s v="64 Miscelaneos"/>
    <n v="-31.631571473697917"/>
    <n v="-34.629947767350608"/>
    <n v="159.4449968345391"/>
    <n v="148.06673723747662"/>
    <n v="9.7563527980188826E-5"/>
    <n v="2.5078650217972658E-6"/>
    <m/>
    <m/>
    <m/>
    <m/>
    <n v="1.060340541181519E-4"/>
    <n v="5.050103195788176E-6"/>
    <x v="53"/>
    <x v="29"/>
  </r>
  <r>
    <n v="2026"/>
    <n v="3"/>
    <n v="128"/>
    <x v="73"/>
    <s v="Tecnicos"/>
    <n v="267"/>
    <s v="8acc23987b8960d83c44541f9f0eb46454cea080ea94d916f56fccf033db866f"/>
    <s v="776dae374cac039d62ec9a353119108ad2c4887d941bedca3f0ebe3c3de89ab1"/>
    <x v="29"/>
    <n v="6504.76451"/>
    <n v="6563.2673299999997"/>
    <n v="35845.279389999996"/>
    <n v="27159.005010000001"/>
    <n v="568.54318999999998"/>
    <n v="83.421330000000026"/>
    <n v="-1518.6247699999997"/>
    <n v="1246.6453600000004"/>
    <n v="35255452.915749952"/>
    <n v="34225193.414999902"/>
    <n v="145.54400000000001"/>
    <n v="139.161"/>
    <n v="0"/>
    <n v="0"/>
    <n v="550.91899000000001"/>
    <n v="246.1122"/>
    <n v="5168.3521799999999"/>
    <n v="3918.5558599999999"/>
    <n v="0"/>
    <n v="0"/>
    <n v="0"/>
    <n v="0"/>
    <n v="0"/>
    <n v="0"/>
    <s v="Tecnicos"/>
    <s v="Daños Sin Autos"/>
    <s v="Diversos"/>
    <x v="54"/>
    <x v="1"/>
    <n v="29482.926070000001"/>
    <n v="28409.071170000003"/>
    <n v="299929338.30901009"/>
    <n v="286204877.29896003"/>
    <n v="288421232.45699012"/>
    <n v="276418493.85822004"/>
    <n v="4989163.0397400009"/>
    <n v="4818507.2636000002"/>
    <n v="1075353.7391499998"/>
    <n v="1341929.3995900003"/>
    <n v="29451.93952"/>
    <n v="28415.030360000001"/>
    <n v="0.13037787015954047"/>
    <n v="0.13620955559370593"/>
    <n v="-58.502819999999701"/>
    <n v="-0.89136731841760186"/>
    <n v="22.086031059458051"/>
    <n v="23.097871960183255"/>
    <n v="22.062818644784532"/>
    <n v="23.102717053737447"/>
    <n v="2.1687656654976162E-3"/>
    <n v="2.2553001575464806E-3"/>
    <n v="2.2932059690737661E-3"/>
    <n v="2.3743951565579459E-3"/>
    <m/>
    <m/>
    <m/>
    <n v="0"/>
    <m/>
    <n v="0"/>
    <m/>
    <n v="0"/>
    <m/>
    <n v="581.5321573031739"/>
    <n v="8.7404115725628309"/>
    <n v="1.2710335539539881"/>
    <n v="5.2870341107419956E-2"/>
    <n v="123.84871209147698"/>
    <n v="31.894309144798051"/>
    <n v="10.659470771591266"/>
    <n v="6.2806862730291666"/>
    <s v="Resto"/>
    <n v="2025"/>
    <n v="1"/>
    <d v="2026-05-08T00:00:00"/>
    <n v="1.0458677359317625"/>
    <s v="65 Tecnicos"/>
    <n v="-0.89136731841760186"/>
    <n v="-5.2378907230687153"/>
    <n v="581.5321573031739"/>
    <n v="551.6427784207317"/>
    <n v="1.0167300779161611E-4"/>
    <n v="1.6998389027337991E-6"/>
    <m/>
    <m/>
    <m/>
    <m/>
    <n v="7.6877422243934454E-5"/>
    <n v="1.8553043035034864E-6"/>
    <x v="54"/>
    <x v="29"/>
  </r>
  <r>
    <n v="2026"/>
    <n v="3"/>
    <n v="89"/>
    <x v="39"/>
    <s v="Total General"/>
    <n v="61"/>
    <s v="d029fa3a95e174a19934857f535eb9427d967218a36ea014b70ad704bc6c8d1c"/>
    <s v="776dae374cac039d62ec9a353119108ad2c4887d941bedca3f0ebe3c3de89ab1"/>
    <x v="30"/>
    <n v="1660435.4207000001"/>
    <n v="1155771.3412000001"/>
    <n v="5239825.52721"/>
    <n v="4053485.2702000001"/>
    <n v="790703.50598999998"/>
    <n v="567918.00612999988"/>
    <n v="2926388.2484400007"/>
    <n v="2503524.3867499996"/>
    <n v="35255452.915749952"/>
    <n v="34225193.414999902"/>
    <n v="145.54400000000001"/>
    <n v="139.161"/>
    <n v="6087.4219400000002"/>
    <n v="1024.6965400000001"/>
    <n v="608946.17113000003"/>
    <n v="447330.72258999996"/>
    <n v="1113912.6699000001"/>
    <n v="763935.20394000004"/>
    <n v="0"/>
    <n v="0"/>
    <n v="0"/>
    <n v="0"/>
    <n v="0"/>
    <n v="0"/>
    <s v="Total General"/>
    <s v="Totales"/>
    <s v="Total General"/>
    <x v="0"/>
    <x v="1"/>
    <n v="1660435.4207000001"/>
    <n v="1155771.3412000001"/>
    <n v="299929338.30901009"/>
    <n v="286204877.29896003"/>
    <n v="288421232.45699012"/>
    <n v="276418493.85822004"/>
    <n v="299929338.30901009"/>
    <n v="286204877.29896003"/>
    <n v="142306587.69164005"/>
    <n v="131621014.33455998"/>
    <n v="1660435.4207000001"/>
    <n v="1155771.3412000001"/>
    <n v="0.55360887002967774"/>
    <n v="0.40382657070959693"/>
    <n v="504664.07949999999"/>
    <n v="43.664699193529358"/>
    <n v="100"/>
    <n v="100"/>
    <n v="100"/>
    <n v="100"/>
    <n v="0.55360887002967774"/>
    <n v="0.57569805334897017"/>
    <n v="0.40382657070959693"/>
    <n v="0.41812373878023362"/>
    <m/>
    <m/>
    <m/>
    <n v="0"/>
    <m/>
    <n v="0"/>
    <m/>
    <n v="0"/>
    <m/>
    <n v="39.228462111659688"/>
    <n v="47.620250455549673"/>
    <n v="49.137574698845619"/>
    <n v="0.55563380361796888"/>
    <n v="36.128850619573562"/>
    <n v="45.812454270334626"/>
    <n v="54.66731706935942"/>
    <n v="58.556107937281766"/>
    <s v="Resto"/>
    <n v="2025"/>
    <n v="1"/>
    <d v="2026-05-08T00:00:00"/>
    <n v="1.0458677359317625"/>
    <s v="10 Total General"/>
    <n v="43.664699193529358"/>
    <n v="37.364118098105997"/>
    <n v="39.228462111659681"/>
    <n v="33.122437310508666"/>
    <n v="1.4862454156330439E-2"/>
    <n v="3.0648278097553654E-5"/>
    <n v="3495014.3925300003"/>
    <n v="2588936.2681100001"/>
    <n v="9.9134009166810168E-3"/>
    <n v="7.328351925000377E-3"/>
    <n v="1.1473965948384138E-2"/>
    <n v="1.6307589921107309E-5"/>
    <x v="0"/>
    <x v="30"/>
  </r>
  <r>
    <n v="2026"/>
    <n v="3"/>
    <n v="8"/>
    <x v="40"/>
    <s v="Total General Sin Pensiones"/>
    <n v="8"/>
    <s v="2c624232cdd221771294dfbb310aca000a0df6ac8b66b696d90ef06fdefb64a3"/>
    <s v="776dae374cac039d62ec9a353119108ad2c4887d941bedca3f0ebe3c3de89ab1"/>
    <x v="30"/>
    <n v="1281917.5166500001"/>
    <n v="1201622.1432"/>
    <n v="3403912.9965400007"/>
    <n v="3075473.9977899999"/>
    <n v="393002.66570999997"/>
    <n v="355365.30480999977"/>
    <n v="1604594.2334800004"/>
    <n v="1396737.7617399995"/>
    <n v="35255452.915749952"/>
    <n v="34225193.414999902"/>
    <n v="145.54400000000001"/>
    <n v="139.161"/>
    <n v="-48.131529999999998"/>
    <n v="853.50932999999998"/>
    <n v="362694.57566000003"/>
    <n v="327552.67566000001"/>
    <n v="825409.54200000002"/>
    <n v="726062.10285999998"/>
    <n v="27101.04478"/>
    <n v="36083.067190000002"/>
    <n v="93190.37235000002"/>
    <n v="114720.1312"/>
    <n v="199.81522000000001"/>
    <n v="0"/>
    <s v="Total General Sin Pensiones"/>
    <s v="Totales"/>
    <s v="Total General Sin Pensiones"/>
    <x v="1"/>
    <x v="1"/>
    <n v="1281917.5166500001"/>
    <n v="1201622.1432"/>
    <n v="299929338.30901009"/>
    <n v="286204877.29896003"/>
    <n v="288421232.45699012"/>
    <n v="276418493.85822004"/>
    <n v="288421232.45699012"/>
    <n v="276418493.85822004"/>
    <n v="133101313.88157998"/>
    <n v="123282522.02188997"/>
    <n v="1281917.5166500001"/>
    <n v="1201622.1432"/>
    <n v="0.44446017574006513"/>
    <n v="0.43471119693472221"/>
    <n v="80295.373450000072"/>
    <n v="6.6822481513338472"/>
    <n v="100"/>
    <n v="100"/>
    <n v="100"/>
    <n v="100"/>
    <n v="0.42740650977240213"/>
    <n v="0.44446017574006513"/>
    <n v="0.41984684347109352"/>
    <n v="0.43471119693472221"/>
    <n v="9.3963417842482713E-3"/>
    <n v="3.2310510414276364E-2"/>
    <n v="6.9278956440835815E-5"/>
    <n v="-8982.0224100000014"/>
    <n v="-24.892624462061431"/>
    <n v="-21529.758849999984"/>
    <n v="-18.767202081093835"/>
    <n v="199.81522000000001"/>
    <m/>
    <n v="10.591174881330478"/>
    <n v="30.657406627613849"/>
    <n v="29.573797954791196"/>
    <n v="0.29526580485873621"/>
    <n v="10.728625534562063"/>
    <n v="13.683049803682735"/>
    <n v="43.941165834014555"/>
    <n v="45.113589370627025"/>
    <s v="Resto"/>
    <n v="2025"/>
    <n v="1"/>
    <d v="2026-05-08T00:00:00"/>
    <n v="1.0458677359317625"/>
    <s v="11 Total General Sin Pensiones"/>
    <n v="6.6822481513338472"/>
    <n v="2.0035751043517367"/>
    <n v="10.591174881330485"/>
    <n v="5.7410713437917869"/>
    <n v="9.6549972132661029E-3"/>
    <n v="1.9754484781888956E-5"/>
    <m/>
    <m/>
    <m/>
    <m/>
    <n v="8.705566092766924E-3"/>
    <n v="1.8897382474041884E-5"/>
    <x v="1"/>
    <x v="30"/>
  </r>
  <r>
    <n v="2026"/>
    <n v="3"/>
    <n v="9"/>
    <x v="16"/>
    <s v="Vida Total"/>
    <n v="9"/>
    <s v="19581e27de7ced00ff1ce50b2047e7a567c76b1cbaebabe5ef03f7c3017bb5b7"/>
    <s v="776dae374cac039d62ec9a353119108ad2c4887d941bedca3f0ebe3c3de89ab1"/>
    <x v="30"/>
    <n v="355765.38052000001"/>
    <n v="328025.45064"/>
    <n v="635352.58813000005"/>
    <n v="950232.17259000009"/>
    <n v="37505.432560000023"/>
    <n v="108060.32317000002"/>
    <n v="443507.75223000004"/>
    <n v="498734.16259000002"/>
    <n v="35255452.915749952"/>
    <n v="34225193.414999902"/>
    <n v="145.54400000000001"/>
    <n v="139.161"/>
    <n v="-13895.63666"/>
    <n v="11532.35383"/>
    <n v="33726.189079999996"/>
    <n v="101977.42769"/>
    <n v="252423.47775999998"/>
    <n v="216674.96635"/>
    <n v="38994.576589999997"/>
    <n v="263420.14351000002"/>
    <n v="316770.80392999999"/>
    <n v="64605.307130000001"/>
    <n v="0"/>
    <n v="0"/>
    <s v="Vida Total"/>
    <s v="Totales"/>
    <s v="Vida Total"/>
    <x v="2"/>
    <x v="1"/>
    <n v="1238800.9948"/>
    <n v="975839.53787999996"/>
    <n v="299929338.30901009"/>
    <n v="286204877.29896003"/>
    <n v="288421232.45699012"/>
    <n v="276418493.85822004"/>
    <n v="121198789.86534001"/>
    <n v="116547964.87996998"/>
    <n v="53724409.366050005"/>
    <n v="55147073.013400003"/>
    <n v="355765.38052000001"/>
    <n v="328025.45064"/>
    <n v="0.29353872337774922"/>
    <n v="0.28145103260947174"/>
    <n v="27739.929880000011"/>
    <n v="8.4566395155856178"/>
    <n v="100"/>
    <n v="100"/>
    <n v="28.718525575404229"/>
    <n v="33.614691545766988"/>
    <n v="0.11861639895776498"/>
    <n v="0.12334923385817387"/>
    <n v="0.11461211064455606"/>
    <n v="0.11866986396657311"/>
    <n v="3.21740643065212E-2"/>
    <n v="0.26136465907122808"/>
    <m/>
    <n v="-224425.56692000001"/>
    <n v="-85.196812942849348"/>
    <n v="252165.49679999999"/>
    <n v="390.31700026220432"/>
    <n v="0"/>
    <m/>
    <n v="-65.292133634473174"/>
    <n v="10.542181621264183"/>
    <n v="32.942664344844879"/>
    <n v="6.981078620047293E-2"/>
    <n v="-66.927789959044802"/>
    <n v="16.498680956181431"/>
    <n v="13.36095571588087"/>
    <n v="47.064702216348117"/>
    <s v="Resto"/>
    <n v="2025"/>
    <n v="1"/>
    <d v="2026-05-08T00:00:00"/>
    <n v="1.0458677359317625"/>
    <s v="12 Vida Total"/>
    <n v="8.4566395155856178"/>
    <n v="3.7001484886248139"/>
    <n v="-65.292133634473188"/>
    <n v="-66.814287148263915"/>
    <n v="1.8021399119401581E-3"/>
    <n v="8.6164982122238787E-6"/>
    <m/>
    <m/>
    <m/>
    <m/>
    <n v="2.6897671669148032E-3"/>
    <n v="7.9214683756937924E-6"/>
    <x v="2"/>
    <x v="30"/>
  </r>
  <r>
    <n v="2026"/>
    <n v="3"/>
    <n v="120"/>
    <x v="56"/>
    <s v="Vida Individual"/>
    <n v="234"/>
    <s v="114bd151f8fb0c58642d2170da4ae7d7c57977260ac2cc8905306cab6b2acabc"/>
    <s v="776dae374cac039d62ec9a353119108ad2c4887d941bedca3f0ebe3c3de89ab1"/>
    <x v="30"/>
    <n v="716.29362000000003"/>
    <n v="614.96169999999995"/>
    <n v="1592.0188800000001"/>
    <n v="1592.8972399999998"/>
    <n v="632.91192000000001"/>
    <n v="1624.5996699999998"/>
    <n v="3603.1557800000005"/>
    <n v="2864.0075300000003"/>
    <n v="35255452.915749952"/>
    <n v="34225193.414999902"/>
    <n v="145.54400000000001"/>
    <n v="139.161"/>
    <n v="0"/>
    <n v="0"/>
    <n v="332.72432000000003"/>
    <n v="862.61069999999995"/>
    <n v="776.03820999999994"/>
    <n v="331.47140000000002"/>
    <n v="716.29362000000003"/>
    <n v="549.65869999999995"/>
    <n v="0"/>
    <n v="0"/>
    <n v="0"/>
    <n v="65.302999999999997"/>
    <s v="Vida Individual"/>
    <s v="Vida"/>
    <s v="Vida"/>
    <x v="3"/>
    <x v="1"/>
    <n v="1267436.976"/>
    <n v="1246423.7302300001"/>
    <n v="299929338.30901009"/>
    <n v="286204877.29896003"/>
    <n v="288421232.45699012"/>
    <n v="276418493.85822004"/>
    <n v="85473069.007720008"/>
    <n v="77996017.203430012"/>
    <n v="38897096.515840001"/>
    <n v="40640024.39702002"/>
    <n v="1226135.0501900001"/>
    <n v="1219753.54217"/>
    <n v="8.3803428181022E-4"/>
    <n v="7.8845269547039897E-4"/>
    <n v="101.33192000000008"/>
    <n v="16.477761135368276"/>
    <n v="5.8418819353463894E-2"/>
    <n v="5.041688166823878E-2"/>
    <n v="5.6515127265783671E-2"/>
    <n v="4.9338093064589063E-2"/>
    <n v="2.388207916032608E-4"/>
    <n v="2.4834982289551619E-4"/>
    <n v="2.1486765208324232E-4"/>
    <n v="2.2247487547465792E-4"/>
    <n v="8.3803428181022E-4"/>
    <m/>
    <m/>
    <n v="166.63492000000008"/>
    <n v="30.316070681679385"/>
    <n v="0"/>
    <m/>
    <n v="-65.302999999999997"/>
    <m/>
    <n v="-61.041976575066023"/>
    <n v="88.359284841878107"/>
    <n v="264.17900009057473"/>
    <n v="1.6271443801525399E-3"/>
    <n v="-61.428217850763957"/>
    <n v="134.11920606121672"/>
    <n v="42.874734222171881"/>
    <n v="260.23684094615703"/>
    <s v="Resto"/>
    <n v="2025"/>
    <n v="1"/>
    <d v="2026-05-08T00:00:00"/>
    <n v="1.0458677359317625"/>
    <s v="13 Vida Individual"/>
    <n v="16.477761135368276"/>
    <n v="11.369494567683907"/>
    <n v="-61.041976575066023"/>
    <n v="-62.750525629107102"/>
    <n v="4.5156670765355123E-6"/>
    <n v="7.0230145748917125E-11"/>
    <m/>
    <m/>
    <m/>
    <m/>
    <n v="4.5089219456157756E-6"/>
    <n v="6.2165765299453762E-11"/>
    <x v="3"/>
    <x v="30"/>
  </r>
  <r>
    <n v="2026"/>
    <n v="3"/>
    <n v="8"/>
    <x v="40"/>
    <s v="Vida Gpo y Col"/>
    <n v="8"/>
    <s v="2c624232cdd221771294dfbb310aca000a0df6ac8b66b696d90ef06fdefb64a3"/>
    <s v="776dae374cac039d62ec9a353119108ad2c4887d941bedca3f0ebe3c3de89ab1"/>
    <x v="30"/>
    <n v="97653.78512"/>
    <n v="126366.40545000001"/>
    <n v="358623.20384999999"/>
    <n v="357539.78829000005"/>
    <n v="50122.638470000005"/>
    <n v="50859.235649999995"/>
    <n v="188728.12896"/>
    <n v="185317.82535999996"/>
    <n v="35255452.915749952"/>
    <n v="34225193.414999902"/>
    <n v="145.54400000000001"/>
    <n v="139.161"/>
    <n v="-48.131529999999998"/>
    <n v="853.50932999999998"/>
    <n v="36563.384680000003"/>
    <n v="39855.665700000005"/>
    <n v="76882.681660000002"/>
    <n v="71402.148109999995"/>
    <n v="24629.001390000001"/>
    <n v="33197.194739999999"/>
    <n v="73024.78373000001"/>
    <n v="93169.210709999999"/>
    <n v="0"/>
    <n v="0"/>
    <s v="Vida Gpo y Col"/>
    <s v="Vida"/>
    <s v="Vida"/>
    <x v="4"/>
    <x v="1"/>
    <n v="1281917.5166500001"/>
    <n v="1201622.1432"/>
    <n v="299929338.30901009"/>
    <n v="286204877.29896003"/>
    <n v="288421232.45699012"/>
    <n v="276418493.85822004"/>
    <n v="35725720.857619993"/>
    <n v="38551947.676540002"/>
    <n v="14827312.85021"/>
    <n v="14507048.616379999"/>
    <n v="120491.23234999999"/>
    <n v="150803.19838999998"/>
    <n v="0.27334307825218113"/>
    <n v="0.32778215645612557"/>
    <n v="-28712.620330000005"/>
    <n v="-22.721719611911308"/>
    <n v="81.046382558639337"/>
    <n v="83.795573833386001"/>
    <n v="7.6177900568201897"/>
    <n v="10.516317976088375"/>
    <n v="3.2558930603644252E-2"/>
    <n v="3.385804307405222E-2"/>
    <n v="4.4152429071990233E-2"/>
    <n v="4.5715611747315137E-2"/>
    <n v="6.8939130684459907E-2"/>
    <n v="0.20440394756772121"/>
    <m/>
    <n v="-8568.1933499999977"/>
    <n v="-25.809992130678438"/>
    <n v="-20144.426979999989"/>
    <n v="-21.621334802010782"/>
    <n v="0"/>
    <m/>
    <n v="-1.4483056431855545"/>
    <n v="51.326877302715666"/>
    <n v="40.247434014512436"/>
    <n v="0.33804263103068011"/>
    <n v="-8.2605094211235404"/>
    <n v="7.6755863724952134"/>
    <n v="47.557374288393156"/>
    <n v="55.818580749979077"/>
    <s v="Resto"/>
    <n v="2025"/>
    <n v="1"/>
    <d v="2026-05-08T00:00:00"/>
    <n v="1.0458677359317625"/>
    <s v="14 Vida Gpo y Col"/>
    <n v="-22.721719611911308"/>
    <n v="-26.110847736170435"/>
    <n v="-1.4483056431855554"/>
    <n v="-5.7704038751947522"/>
    <n v="1.0172134356265477E-3"/>
    <n v="7.471643842837803E-6"/>
    <m/>
    <m/>
    <m/>
    <m/>
    <n v="1.0120671675290238E-3"/>
    <n v="1.0744114209102798E-5"/>
    <x v="4"/>
    <x v="30"/>
  </r>
  <r>
    <n v="2026"/>
    <n v="3"/>
    <n v="12"/>
    <x v="42"/>
    <s v="Accidentes y Enfermedades Total"/>
    <n v="12"/>
    <s v="6b51d431df5d7f141cbececcf79edf3dd861c3b4069f0b11661a3eefacbba918"/>
    <s v="776dae374cac039d62ec9a353119108ad2c4887d941bedca3f0ebe3c3de89ab1"/>
    <x v="30"/>
    <n v="58009.661039999999"/>
    <n v="74616.868889999998"/>
    <n v="233537.76886000004"/>
    <n v="260396.54629000003"/>
    <n v="13135.808729999999"/>
    <n v="18981.146250000002"/>
    <n v="74178.881660000014"/>
    <n v="81768.520100000023"/>
    <n v="35255452.915749952"/>
    <n v="34225193.414999902"/>
    <n v="145.54400000000001"/>
    <n v="139.161"/>
    <n v="0"/>
    <n v="0"/>
    <n v="10632.46081"/>
    <n v="15680.818499999999"/>
    <n v="50646.30199"/>
    <n v="49921.615760000001"/>
    <n v="0"/>
    <n v="0"/>
    <n v="0"/>
    <n v="0"/>
    <n v="0"/>
    <n v="0"/>
    <s v="Accidentes y Enfermedades Total"/>
    <s v="Totales"/>
    <s v="Accidentes y Enfermedades Total"/>
    <x v="18"/>
    <x v="1"/>
    <n v="1766415.15328"/>
    <n v="2698569.0604299996"/>
    <n v="299929338.30901009"/>
    <n v="286204877.29896003"/>
    <n v="288421232.45699012"/>
    <n v="276418493.85822004"/>
    <n v="62046993.437230021"/>
    <n v="55650266.202029996"/>
    <n v="35517726.305569991"/>
    <n v="30168381.219329994"/>
    <n v="58009.661039999999"/>
    <n v="74616.868889999998"/>
    <n v="9.3493105509915811E-2"/>
    <n v="0.13408178250058064"/>
    <n v="-16607.207849999999"/>
    <n v="-22.256639948913303"/>
    <n v="100"/>
    <n v="100"/>
    <n v="3.2840332541466095"/>
    <n v="2.7650531529517455"/>
    <n v="1.9341109264954272E-2"/>
    <n v="2.0112826141761426E-2"/>
    <n v="2.6071138128110138E-2"/>
    <n v="2.6994166652348637E-2"/>
    <m/>
    <m/>
    <m/>
    <n v="0"/>
    <m/>
    <n v="0"/>
    <m/>
    <n v="0"/>
    <m/>
    <n v="-30.79549276430027"/>
    <n v="22.644174253909757"/>
    <n v="25.438143589195573"/>
    <n v="3.6983810892027749E-2"/>
    <n v="-32.194478177271158"/>
    <n v="1.451648186797394"/>
    <n v="20.993558053062504"/>
    <n v="31.410879358124365"/>
    <s v="Resto"/>
    <n v="2025"/>
    <n v="1"/>
    <d v="2026-05-08T00:00:00"/>
    <n v="1.0458677359317625"/>
    <s v="28 Accidentes y Enfermedades Total"/>
    <n v="-22.256639948913303"/>
    <n v="-25.666164678246613"/>
    <n v="-30.79549276430027"/>
    <n v="-33.830536254141627"/>
    <n v="6.6241602233301573E-4"/>
    <n v="8.7409607778882514E-7"/>
    <m/>
    <m/>
    <m/>
    <m/>
    <n v="7.3708941960972665E-4"/>
    <n v="1.7977924398533016E-6"/>
    <x v="18"/>
    <x v="30"/>
  </r>
  <r>
    <n v="2026"/>
    <n v="3"/>
    <n v="3"/>
    <x v="19"/>
    <s v="Accidentes Personales"/>
    <n v="3"/>
    <s v="4e07408562bedb8b60ce05c1decfe3ad16b72230967de01f640b7e4729b49fce"/>
    <s v="776dae374cac039d62ec9a353119108ad2c4887d941bedca3f0ebe3c3de89ab1"/>
    <x v="30"/>
    <n v="173.04441"/>
    <n v="0"/>
    <n v="1347.3632700000001"/>
    <n v="27.882560000000002"/>
    <n v="42.384059999999998"/>
    <n v="-8.5191599999999994"/>
    <n v="128.62768"/>
    <n v="-16.431009999999997"/>
    <n v="35255452.915749952"/>
    <n v="34225193.414999902"/>
    <n v="145.54400000000001"/>
    <n v="139.161"/>
    <n v="0"/>
    <n v="0"/>
    <n v="42.558720000000001"/>
    <n v="-8.5191599999999994"/>
    <n v="228.67020000000002"/>
    <n v="3.1527699999999999"/>
    <n v="0"/>
    <n v="0"/>
    <n v="0"/>
    <n v="0"/>
    <n v="0"/>
    <n v="0"/>
    <s v="Accidentes Personales"/>
    <s v="Accidentes y Enfermedades"/>
    <s v="Accidentes Personales"/>
    <x v="19"/>
    <x v="1"/>
    <n v="7955018.5177499996"/>
    <n v="7215896.8496199995"/>
    <n v="299929338.30901009"/>
    <n v="286204877.29896003"/>
    <n v="288421232.45699012"/>
    <n v="276418493.85822004"/>
    <n v="1868441.4574600002"/>
    <n v="1845344.210459999"/>
    <n v="356127.37222000014"/>
    <n v="376409.51678000001"/>
    <n v="721819.60048999998"/>
    <n v="642155.36180999991"/>
    <n v="9.2614306597135956E-3"/>
    <m/>
    <m/>
    <m/>
    <n v="2.397335980936657E-2"/>
    <m/>
    <n v="2.1752860739907361E-3"/>
    <m/>
    <n v="5.7695059434871435E-5"/>
    <n v="5.9997112045419433E-5"/>
    <m/>
    <m/>
    <m/>
    <m/>
    <m/>
    <n v="0"/>
    <m/>
    <n v="0"/>
    <m/>
    <n v="0"/>
    <m/>
    <n v="-597.51454368740588"/>
    <n v="24.493169123463741"/>
    <m/>
    <n v="1.1901376672000643E-2"/>
    <n v="-599.56474582001044"/>
    <n v="7152.9933994550829"/>
    <n v="18.611397549833779"/>
    <n v="-270.2119088928149"/>
    <s v="Resto"/>
    <n v="2025"/>
    <n v="1"/>
    <d v="2026-05-08T00:00:00"/>
    <n v="1.0458677359317625"/>
    <s v="29 Accidentes Personales"/>
    <m/>
    <m/>
    <n v="-597.51454368740588"/>
    <n v="-575.69546950807364"/>
    <n v="3.8217159575847674E-6"/>
    <n v="8.5774097864682992E-9"/>
    <m/>
    <m/>
    <m/>
    <m/>
    <n v="7.8925547440805792E-8"/>
    <m/>
    <x v="19"/>
    <x v="30"/>
  </r>
  <r>
    <n v="2026"/>
    <n v="3"/>
    <n v="80"/>
    <x v="51"/>
    <s v="AP Gpo y Col"/>
    <n v="52"/>
    <s v="41cfc0d1f2d127b04555b7246d84019b4d27710a3f3aff6e7764375b1e06e05d"/>
    <s v="776dae374cac039d62ec9a353119108ad2c4887d941bedca3f0ebe3c3de89ab1"/>
    <x v="30"/>
    <n v="139.90681000000001"/>
    <n v="0"/>
    <n v="139.90681000000001"/>
    <n v="0"/>
    <n v="0.19972999999999999"/>
    <n v="0"/>
    <n v="0.19972999999999999"/>
    <n v="0"/>
    <n v="35255452.915749952"/>
    <n v="34225193.414999902"/>
    <n v="145.54400000000001"/>
    <n v="139.161"/>
    <n v="0"/>
    <n v="0"/>
    <n v="0.19972999999999999"/>
    <n v="0"/>
    <n v="125.76951"/>
    <n v="0"/>
    <n v="0"/>
    <n v="0"/>
    <n v="0"/>
    <n v="0"/>
    <n v="0"/>
    <n v="0"/>
    <s v="AP Gpo y Col"/>
    <s v="Accidentes y Enfermedades"/>
    <s v="Accidentes Personales"/>
    <x v="21"/>
    <x v="1"/>
    <n v="452100.89414999995"/>
    <n v="377875.53304000001"/>
    <n v="299929338.30901009"/>
    <n v="286204877.29896003"/>
    <n v="288421232.45699012"/>
    <n v="276418493.85822004"/>
    <n v="934373.2736299996"/>
    <n v="846304.01804999996"/>
    <n v="272111.73791999999"/>
    <n v="267093.05953999993"/>
    <n v="139.90681000000001"/>
    <n v="0"/>
    <n v="1.4973331745295767E-2"/>
    <m/>
    <m/>
    <m/>
    <n v="100"/>
    <m/>
    <n v="3.0945926409422477E-2"/>
    <m/>
    <n v="4.664659042319406E-5"/>
    <n v="4.8507805340185268E-5"/>
    <m/>
    <m/>
    <m/>
    <m/>
    <m/>
    <n v="0"/>
    <m/>
    <n v="0"/>
    <m/>
    <n v="0"/>
    <m/>
    <m/>
    <n v="0.14275931243089596"/>
    <m/>
    <n v="7.3399994254830708E-5"/>
    <m/>
    <m/>
    <n v="0.15880637524945432"/>
    <m/>
    <s v="Resto"/>
    <n v="2025"/>
    <n v="1"/>
    <d v="2026-05-08T00:00:00"/>
    <n v="1.0458677359317625"/>
    <s v="31 AP Gpo y Col"/>
    <m/>
    <m/>
    <m/>
    <m/>
    <n v="3.9683736395143094E-7"/>
    <n v="2.2420066355468199E-8"/>
    <m/>
    <m/>
    <m/>
    <m/>
    <n v="0"/>
    <m/>
    <x v="21"/>
    <x v="30"/>
  </r>
  <r>
    <n v="2026"/>
    <n v="3"/>
    <n v="702"/>
    <x v="25"/>
    <s v="Gastos Medicos"/>
    <n v="244"/>
    <s v="82c01ce15b431d420eb6a1febfba7d7a2b69e5bcdcb929cb42cd3e9179d43fc4"/>
    <s v="776dae374cac039d62ec9a353119108ad2c4887d941bedca3f0ebe3c3de89ab1"/>
    <x v="30"/>
    <n v="17.091999999999999"/>
    <n v="14.65691"/>
    <n v="17.091999999999999"/>
    <n v="14.656909999999998"/>
    <n v="-1.2773099999999999"/>
    <n v="-0.98393000000000008"/>
    <n v="0.22629000000000016"/>
    <n v="0.21497999999999998"/>
    <n v="35255452.915749952"/>
    <n v="34225193.414999902"/>
    <n v="145.54400000000001"/>
    <n v="139.161"/>
    <n v="0"/>
    <n v="0"/>
    <n v="-1.2773099999999999"/>
    <n v="-0.98392999999999997"/>
    <n v="6.13985"/>
    <n v="5.2958299999999996"/>
    <n v="0"/>
    <n v="0"/>
    <n v="0"/>
    <n v="0"/>
    <n v="0"/>
    <n v="0"/>
    <s v="Gastos Medicos"/>
    <s v="Accidentes y Enfermedades"/>
    <s v="Gastos Medicos"/>
    <x v="22"/>
    <x v="1"/>
    <n v="35757.492939999996"/>
    <n v="45817.01485"/>
    <n v="299929338.30901009"/>
    <n v="286204877.29896003"/>
    <n v="288421232.45699012"/>
    <n v="276418493.85822004"/>
    <n v="58270019.802700005"/>
    <n v="52140391.075669996"/>
    <n v="34338123.082540013"/>
    <n v="28893520.681470007"/>
    <n v="35757.492939999996"/>
    <n v="45817.01485"/>
    <n v="2.933240808544915E-5"/>
    <n v="2.8110471934759379E-5"/>
    <n v="2.4350899999999989"/>
    <n v="16.613938408573148"/>
    <n v="4.7799771725271299E-2"/>
    <n v="3.1990102471723993E-2"/>
    <n v="4.7799771725271299E-2"/>
    <n v="3.1990102471723993E-2"/>
    <n v="5.6986755935128014E-6"/>
    <n v="5.9260546993705769E-6"/>
    <n v="5.1211251668118438E-6"/>
    <n v="5.3024346509600004E-6"/>
    <m/>
    <m/>
    <m/>
    <n v="0"/>
    <m/>
    <n v="0"/>
    <m/>
    <n v="0"/>
    <m/>
    <n v="29.817161789964718"/>
    <n v="-7.473145331149075"/>
    <n v="-6.713079359837784"/>
    <n v="-3.7198014490473911E-6"/>
    <n v="29.817161789964743"/>
    <n v="15.937445121916682"/>
    <n v="-20.803602693876886"/>
    <n v="-18.579335061737254"/>
    <s v="Resto"/>
    <n v="2025"/>
    <n v="1"/>
    <d v="2026-05-08T00:00:00"/>
    <n v="1.0458677359317625"/>
    <s v="32 Gastos Medicos"/>
    <n v="16.613938408573148"/>
    <n v="11.499699629496558"/>
    <n v="29.817161789964718"/>
    <n v="24.123880420032982"/>
    <n v="4.8480443694326652E-8"/>
    <n v="8.6039016409132276E-14"/>
    <m/>
    <m/>
    <m/>
    <m/>
    <n v="4.1488466107151597E-8"/>
    <n v="7.9019863239489481E-14"/>
    <x v="22"/>
    <x v="30"/>
  </r>
  <r>
    <n v="2026"/>
    <n v="3"/>
    <n v="126"/>
    <x v="45"/>
    <s v="Daños"/>
    <n v="239"/>
    <s v="79bf08685d3138f9b109c3546780f056bc954fd69377b84a2cf23622e464897b"/>
    <s v="776dae374cac039d62ec9a353119108ad2c4887d941bedca3f0ebe3c3de89ab1"/>
    <x v="30"/>
    <n v="277789.63212000002"/>
    <n v="240990.39916999999"/>
    <n v="1074555.5615000001"/>
    <n v="933169.90067"/>
    <n v="146487.16089"/>
    <n v="65533.639059999987"/>
    <n v="538372.83085000003"/>
    <n v="276783.02521999995"/>
    <n v="35255452.915749952"/>
    <n v="34225193.414999902"/>
    <n v="145.54400000000001"/>
    <n v="139.161"/>
    <n v="18371.10268"/>
    <n v="2943.1679700000004"/>
    <n v="28587.3171"/>
    <n v="4715.0810799999999"/>
    <n v="7813.1297599999998"/>
    <n v="10955.30781"/>
    <n v="0"/>
    <n v="0"/>
    <n v="0"/>
    <n v="0"/>
    <n v="0"/>
    <n v="0"/>
    <s v="Daños"/>
    <s v="Totales"/>
    <s v="Daños Total"/>
    <x v="28"/>
    <x v="1"/>
    <n v="277789.63212000002"/>
    <n v="240990.39916999999"/>
    <n v="299929338.30901009"/>
    <n v="286204877.29896003"/>
    <n v="288421232.45699012"/>
    <n v="276418493.85822004"/>
    <n v="105175449.15441999"/>
    <n v="104220262.77622002"/>
    <n v="43859178.209959999"/>
    <n v="37967067.789159983"/>
    <n v="277789.63212000002"/>
    <n v="240990.39916999999"/>
    <n v="0.26412022420949743"/>
    <n v="0.23123180919957043"/>
    <n v="36799.232950000034"/>
    <n v="15.269999583693394"/>
    <n v="100"/>
    <n v="100"/>
    <n v="100"/>
    <n v="100"/>
    <n v="9.2618359272943138E-2"/>
    <n v="9.6313863495269714E-2"/>
    <n v="8.4202058834332683E-2"/>
    <n v="8.7183167741883519E-2"/>
    <m/>
    <m/>
    <m/>
    <n v="0"/>
    <m/>
    <n v="0"/>
    <m/>
    <n v="0"/>
    <m/>
    <n v="123.52972151581905"/>
    <n v="52.733127500856561"/>
    <n v="27.193464671499672"/>
    <n v="0.33399431286365089"/>
    <n v="506.29534497845793"/>
    <n v="-28.681786988511824"/>
    <n v="365.88816489846698"/>
    <n v="43.039238712180008"/>
    <s v="Resto"/>
    <n v="2025"/>
    <n v="1"/>
    <d v="2026-05-08T00:00:00"/>
    <n v="1.0458677359317625"/>
    <s v="38 Daños Total"/>
    <n v="15.269999583693394"/>
    <n v="10.214700791969126"/>
    <n v="123.52972151581906"/>
    <n v="113.7265677448943"/>
    <n v="3.0479130818936526E-3"/>
    <n v="6.9759492836475191E-6"/>
    <m/>
    <m/>
    <m/>
    <m/>
    <n v="2.6414699821559469E-3"/>
    <n v="5.3468149585706542E-6"/>
    <x v="28"/>
    <x v="30"/>
  </r>
  <r>
    <n v="2026"/>
    <n v="3"/>
    <n v="125"/>
    <x v="67"/>
    <s v="Automoviles"/>
    <n v="238"/>
    <s v="8ae4c23b80d1e7c8ff79e515fe791ebd68190bae842dda7af193db125f700452"/>
    <s v="776dae374cac039d62ec9a353119108ad2c4887d941bedca3f0ebe3c3de89ab1"/>
    <x v="30"/>
    <n v="887.48095000000001"/>
    <n v="351.98397"/>
    <n v="2535.7682"/>
    <n v="1636.7398799999999"/>
    <n v="153.36162999999999"/>
    <n v="113.04706000000002"/>
    <n v="273.80225999999999"/>
    <n v="408.88852999999995"/>
    <n v="35255452.915749952"/>
    <n v="34225193.414999902"/>
    <n v="145.54400000000001"/>
    <n v="139.161"/>
    <n v="0"/>
    <n v="0"/>
    <n v="153.36162999999999"/>
    <n v="113.04706"/>
    <n v="696.43220999999994"/>
    <n v="434.68018000000001"/>
    <n v="0"/>
    <n v="0"/>
    <n v="0"/>
    <n v="0"/>
    <n v="0"/>
    <n v="0"/>
    <s v="Automoviles"/>
    <s v="Totales"/>
    <s v="Automoviles Total"/>
    <x v="29"/>
    <x v="1"/>
    <n v="36504.098509999996"/>
    <n v="35920.34201"/>
    <n v="299929338.30901009"/>
    <n v="286204877.29896003"/>
    <n v="288421232.45699012"/>
    <n v="276418493.85822004"/>
    <n v="60758952.16269999"/>
    <n v="56224792.599020004"/>
    <n v="32544347.684180006"/>
    <n v="28276347.340569999"/>
    <n v="887.48095000000001"/>
    <n v="351.98397"/>
    <n v="1.4606587480697633E-3"/>
    <n v="6.2602982372963892E-4"/>
    <n v="535.49698000000001"/>
    <n v="152.13675213675214"/>
    <n v="100"/>
    <n v="100"/>
    <n v="2.431181665140647"/>
    <n v="0.97990149955145145"/>
    <n v="2.9589667853221129E-4"/>
    <n v="3.0770305724019218E-4"/>
    <n v="1.2298321863758084E-4"/>
    <n v="1.2733734457743586E-4"/>
    <m/>
    <m/>
    <m/>
    <n v="0"/>
    <m/>
    <n v="0"/>
    <m/>
    <n v="0"/>
    <m/>
    <n v="35.661758917038597"/>
    <n v="17.280554585425183"/>
    <n v="32.117104651101016"/>
    <n v="4.712389121707606E-4"/>
    <n v="35.661758917038625"/>
    <n v="60.217153218258069"/>
    <n v="22.021042076729909"/>
    <n v="26.006950673481359"/>
    <s v="Resto"/>
    <n v="2025"/>
    <n v="1"/>
    <d v="2026-05-08T00:00:00"/>
    <n v="1.0458677359317625"/>
    <s v="39 Automoviles Total"/>
    <n v="152.13675213675214"/>
    <n v="141.07900404072009"/>
    <n v="35.661758917038597"/>
    <n v="29.712155998557186"/>
    <n v="7.1925560169648985E-6"/>
    <n v="2.1335239783127283E-10"/>
    <m/>
    <m/>
    <m/>
    <m/>
    <n v="4.6330247669940912E-6"/>
    <n v="3.9191334019896276E-11"/>
    <x v="29"/>
    <x v="30"/>
  </r>
  <r>
    <n v="2026"/>
    <n v="3"/>
    <n v="18"/>
    <x v="24"/>
    <s v="Automoviles Residentes"/>
    <n v="5"/>
    <s v="ef2d127de37b942baad06145e54b0c619a1f22327b2ebbcfbec78f5564afe39d"/>
    <s v="776dae374cac039d62ec9a353119108ad2c4887d941bedca3f0ebe3c3de89ab1"/>
    <x v="30"/>
    <n v="239.78764000000001"/>
    <n v="213.39577"/>
    <n v="971.10091999999997"/>
    <n v="921.87473000000011"/>
    <n v="-104.16679999999999"/>
    <n v="1200.2969800000001"/>
    <n v="488.40694000000008"/>
    <n v="-2819.9243499999998"/>
    <n v="35255452.915749952"/>
    <n v="34225193.414999902"/>
    <n v="145.54400000000001"/>
    <n v="139.161"/>
    <n v="0"/>
    <n v="0"/>
    <n v="-104.16680000000001"/>
    <n v="1200.2969800000001"/>
    <n v="235.23310999999998"/>
    <n v="229.21010000000001"/>
    <n v="0"/>
    <n v="0"/>
    <n v="0"/>
    <n v="0"/>
    <n v="0"/>
    <n v="0"/>
    <s v="Automoviles Residentes"/>
    <s v="Automóviles"/>
    <s v="Automóviles"/>
    <x v="30"/>
    <x v="1"/>
    <n v="4826645.6226300001"/>
    <n v="5268679.1510399999"/>
    <n v="299929338.30901009"/>
    <n v="286204877.29896003"/>
    <n v="288421232.45699012"/>
    <n v="276418493.85822004"/>
    <n v="37930526.874799997"/>
    <n v="33933542.557379998"/>
    <n v="20392182.848360002"/>
    <n v="17354647.463510003"/>
    <n v="239.78764000000001"/>
    <n v="213.39577"/>
    <n v="6.321758745705912E-4"/>
    <n v="6.2886381414247556E-4"/>
    <n v="26.391870000000011"/>
    <n v="12.367569422767843"/>
    <n v="100"/>
    <n v="100"/>
    <n v="4.9679976270837487E-3"/>
    <n v="4.0502707392587609E-3"/>
    <n v="7.9948044213318161E-5"/>
    <n v="8.3137998529895867E-5"/>
    <n v="7.4560493872050234E-5"/>
    <n v="7.7200250613280053E-5"/>
    <m/>
    <m/>
    <m/>
    <n v="0"/>
    <m/>
    <n v="0"/>
    <m/>
    <n v="0"/>
    <m/>
    <n v="-108.67841890262856"/>
    <n v="-43.44127161850377"/>
    <n v="562.47458888243193"/>
    <n v="-5.1081731060673272E-4"/>
    <n v="-108.67841890262859"/>
    <n v="2.6277245199927801"/>
    <n v="-44.282371644025801"/>
    <n v="523.66670578652509"/>
    <s v="Resto"/>
    <n v="2025"/>
    <n v="1"/>
    <d v="2026-05-08T00:00:00"/>
    <n v="1.0458677359317625"/>
    <s v="41 Automoviles Residentes"/>
    <n v="12.367569422767843"/>
    <n v="7.4395600536043869"/>
    <n v="-108.67841890262856"/>
    <n v="-108.29781683139596"/>
    <n v="2.7544701306791954E-6"/>
    <n v="3.9964633638909189E-11"/>
    <m/>
    <m/>
    <m/>
    <m/>
    <n v="2.6094973968349763E-6"/>
    <n v="3.9546969673782201E-11"/>
    <x v="30"/>
    <x v="30"/>
  </r>
  <r>
    <n v="2026"/>
    <n v="3"/>
    <n v="59"/>
    <x v="30"/>
    <s v="Daños Sin Autos"/>
    <n v="209"/>
    <s v="83f814f7a92e365cbd79f9addceed185761a8d38a06a2d4350bb1fe4b7632b34"/>
    <s v="776dae374cac039d62ec9a353119108ad2c4887d941bedca3f0ebe3c3de89ab1"/>
    <x v="30"/>
    <n v="195949.82753000001"/>
    <n v="181988.00256999998"/>
    <n v="626229.61193999997"/>
    <n v="643446.95626000001"/>
    <n v="79935.664850000001"/>
    <n v="65732.941050000009"/>
    <n v="655038.81276999996"/>
    <n v="237657.57664000004"/>
    <n v="35255452.915749952"/>
    <n v="34225193.414999902"/>
    <n v="145.54400000000001"/>
    <n v="139.161"/>
    <n v="297.93732"/>
    <n v="388.20134999999999"/>
    <n v="6295.6526399999993"/>
    <n v="8399.8496699999996"/>
    <n v="4438.5960599999999"/>
    <n v="7618.94542"/>
    <n v="0"/>
    <n v="0"/>
    <n v="0"/>
    <n v="0"/>
    <n v="0"/>
    <n v="0"/>
    <s v="Daños Sin Autos"/>
    <s v="Totales"/>
    <s v="Daños Sin Autos Total"/>
    <x v="34"/>
    <x v="1"/>
    <n v="195949.82753000001"/>
    <n v="181988.00256999998"/>
    <n v="299929338.30901009"/>
    <n v="286204877.29896003"/>
    <n v="288421232.45699012"/>
    <n v="276418493.85822004"/>
    <n v="44416496.991719998"/>
    <n v="47995470.177200004"/>
    <n v="11314830.52578"/>
    <n v="9690720.4485899974"/>
    <n v="195949.82753000001"/>
    <n v="181988.00256999998"/>
    <n v="0.44116452399775791"/>
    <n v="0.37917745549339865"/>
    <n v="13961.824960000027"/>
    <n v="7.6718381227519394"/>
    <n v="100"/>
    <n v="100"/>
    <n v="100"/>
    <n v="100"/>
    <n v="6.5331997408042006E-2"/>
    <n v="6.7938766456529992E-2"/>
    <n v="6.3586618190262845E-2"/>
    <n v="6.5837853332398541E-2"/>
    <m/>
    <m/>
    <m/>
    <n v="0"/>
    <m/>
    <n v="0"/>
    <m/>
    <n v="0"/>
    <m/>
    <n v="21.606706733533553"/>
    <n v="40.793944989699881"/>
    <n v="36.119381564571242"/>
    <n v="0.70646807009501855"/>
    <n v="-25.050412955783298"/>
    <n v="-41.74264527019016"/>
    <n v="141.83882819920314"/>
    <n v="110.24950576427675"/>
    <s v="Resto"/>
    <n v="2025"/>
    <n v="1"/>
    <d v="2026-05-08T00:00:00"/>
    <n v="1.0458677359317625"/>
    <s v="46 Daños Sin Autos Total"/>
    <n v="7.6718381227519394"/>
    <n v="2.949765466115271"/>
    <n v="21.606706733533553"/>
    <n v="16.273504340579215"/>
    <n v="1.7762631313700677E-3"/>
    <n v="1.9462613723416831E-5"/>
    <m/>
    <m/>
    <m/>
    <m/>
    <n v="1.8213680261762451E-3"/>
    <n v="1.4377554275444833E-5"/>
    <x v="34"/>
    <x v="30"/>
  </r>
  <r>
    <n v="2026"/>
    <n v="3"/>
    <n v="18"/>
    <x v="24"/>
    <s v="Responsabilidad Civil y Riesgos Profesionales"/>
    <n v="5"/>
    <s v="ef2d127de37b942baad06145e54b0c619a1f22327b2ebbcfbec78f5564afe39d"/>
    <s v="776dae374cac039d62ec9a353119108ad2c4887d941bedca3f0ebe3c3de89ab1"/>
    <x v="30"/>
    <n v="10794.221039999999"/>
    <n v="9503.7320500000005"/>
    <n v="50962.229010000003"/>
    <n v="47278.918099999995"/>
    <n v="-220.11663999999996"/>
    <n v="-19536.098069999993"/>
    <n v="-1603.9006200000006"/>
    <n v="3502.6051700000044"/>
    <n v="35255452.915749952"/>
    <n v="34225193.414999902"/>
    <n v="145.54400000000001"/>
    <n v="139.161"/>
    <n v="0"/>
    <n v="0"/>
    <n v="-220.11664000000002"/>
    <n v="-19637.758289999998"/>
    <n v="20696.14964"/>
    <n v="5144.6813200000006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4826645.6226300001"/>
    <n v="5268679.1510399999"/>
    <n v="299929338.30901009"/>
    <n v="286204877.29896003"/>
    <n v="288421232.45699012"/>
    <n v="276418493.85822004"/>
    <n v="6482889.0618800009"/>
    <n v="6624791.841479999"/>
    <n v="3138672.4045500001"/>
    <n v="1702809.9258199998"/>
    <n v="10794.221039999999"/>
    <n v="9503.7320500000005"/>
    <n v="0.16650325089582416"/>
    <n v="0.14345706668840535"/>
    <n v="1290.488989999998"/>
    <n v="13.578760251347767"/>
    <n v="100"/>
    <n v="100"/>
    <n v="0.22363815129477677"/>
    <n v="0.18038168158567847"/>
    <n v="3.5989213662315916E-3"/>
    <n v="3.7425195600360841E-3"/>
    <n v="3.3206045053078251E-3"/>
    <n v="3.4381679450415622E-3"/>
    <m/>
    <m/>
    <m/>
    <n v="0"/>
    <m/>
    <n v="0"/>
    <m/>
    <n v="0"/>
    <m/>
    <n v="-98.873282478357254"/>
    <n v="-2.0392081946841434"/>
    <n v="-205.56238293776383"/>
    <n v="-7.0130492013408671E-3"/>
    <n v="-98.879115239379999"/>
    <n v="302.2824418597807"/>
    <n v="-1.063563241611738"/>
    <n v="-381.70990715514324"/>
    <s v="Resto"/>
    <n v="2025"/>
    <n v="1"/>
    <d v="2026-05-08T00:00:00"/>
    <n v="1.0458677359317625"/>
    <s v="46 Responsabilidad Civil y Riesgos Profesionales"/>
    <n v="13.578760251347767"/>
    <n v="8.5976327113299522"/>
    <n v="-98.873282478357254"/>
    <n v="-98.922695974898829"/>
    <n v="1.4455133829023435E-4"/>
    <n v="2.7723332558877767E-6"/>
    <m/>
    <m/>
    <m/>
    <m/>
    <n v="1.3382969474293326E-4"/>
    <n v="2.0579929982841586E-6"/>
    <x v="35"/>
    <x v="30"/>
  </r>
  <r>
    <n v="2026"/>
    <n v="3"/>
    <n v="18"/>
    <x v="24"/>
    <s v="RC General"/>
    <n v="5"/>
    <s v="ef2d127de37b942baad06145e54b0c619a1f22327b2ebbcfbec78f5564afe39d"/>
    <s v="776dae374cac039d62ec9a353119108ad2c4887d941bedca3f0ebe3c3de89ab1"/>
    <x v="30"/>
    <n v="10794.221039999999"/>
    <n v="9503.7320500000005"/>
    <n v="50962.229010000003"/>
    <n v="47278.918099999995"/>
    <n v="-220.11663999999996"/>
    <n v="-19536.098069999993"/>
    <n v="-1603.9006200000006"/>
    <n v="3502.6051700000044"/>
    <n v="35255452.915749952"/>
    <n v="34225193.414999902"/>
    <n v="145.54400000000001"/>
    <n v="139.161"/>
    <n v="0"/>
    <n v="0"/>
    <n v="-220.11664000000002"/>
    <n v="-19637.758289999998"/>
    <n v="20696.14964"/>
    <n v="5144.6813200000006"/>
    <n v="0"/>
    <n v="0"/>
    <n v="0"/>
    <n v="0"/>
    <n v="0"/>
    <n v="0"/>
    <s v="RC General"/>
    <s v="Daños Sin Autos"/>
    <s v="Responsabilidad Civil y Riesgos Profesionales"/>
    <x v="36"/>
    <x v="1"/>
    <n v="4826645.6226300001"/>
    <n v="5268679.1510399999"/>
    <n v="299929338.30901009"/>
    <n v="286204877.29896003"/>
    <n v="288421232.45699012"/>
    <n v="276418493.85822004"/>
    <n v="4191040.9426000006"/>
    <n v="5155326.3222199995"/>
    <n v="2776304.65221"/>
    <n v="1116237.2139900001"/>
    <n v="10794.221039999999"/>
    <n v="9503.7320500000005"/>
    <n v="0.25755465498515451"/>
    <n v="0.18434782700443064"/>
    <n v="1290.488989999998"/>
    <n v="13.578760251347767"/>
    <n v="100"/>
    <n v="100"/>
    <n v="0.22363815129477677"/>
    <n v="0.18038168158567847"/>
    <n v="3.5989213662315916E-3"/>
    <n v="3.7425195600360841E-3"/>
    <n v="3.3206045053078251E-3"/>
    <n v="3.4381679450415622E-3"/>
    <m/>
    <m/>
    <m/>
    <n v="0"/>
    <m/>
    <n v="0"/>
    <m/>
    <n v="0"/>
    <m/>
    <n v="-98.873282478357254"/>
    <n v="-2.0392081946841434"/>
    <n v="-205.56238293776383"/>
    <n v="-7.9284036722980754E-3"/>
    <n v="-98.879115239379999"/>
    <n v="302.2824418597807"/>
    <n v="-1.063563241611738"/>
    <n v="-381.70990715514324"/>
    <s v="Resto"/>
    <n v="2025"/>
    <n v="1"/>
    <d v="2026-05-08T00:00:00"/>
    <n v="1.0458677359317625"/>
    <s v="47 RC General"/>
    <n v="13.578760251347767"/>
    <n v="8.5976327113299522"/>
    <n v="-98.873282478357254"/>
    <n v="-98.922695974898829"/>
    <n v="1.4455133829023435E-4"/>
    <n v="6.6334400304521975E-6"/>
    <m/>
    <m/>
    <m/>
    <m/>
    <n v="1.3382969474293326E-4"/>
    <n v="3.3984121321255484E-6"/>
    <x v="36"/>
    <x v="30"/>
  </r>
  <r>
    <n v="2026"/>
    <n v="3"/>
    <n v="107"/>
    <x v="71"/>
    <s v="Incendio"/>
    <n v="70"/>
    <s v="ff5a1ae012afa5d4c889c50ad427aaf545d31a4fac04ffc1c4d03d403ba4250a"/>
    <s v="776dae374cac039d62ec9a353119108ad2c4887d941bedca3f0ebe3c3de89ab1"/>
    <x v="30"/>
    <n v="4813.1014500000001"/>
    <n v="5990.8764199999996"/>
    <n v="16827.637750000002"/>
    <n v="22290.31839"/>
    <n v="-94.556510000000003"/>
    <n v="1423.4917799999998"/>
    <n v="-240.68864000000036"/>
    <n v="7336.8542199999993"/>
    <n v="35255452.915749952"/>
    <n v="34225193.414999902"/>
    <n v="145.54400000000001"/>
    <n v="139.161"/>
    <n v="0"/>
    <n v="0"/>
    <n v="-126.12839"/>
    <n v="544.65979000000004"/>
    <n v="240.54906"/>
    <n v="1296.8744099999999"/>
    <n v="0"/>
    <n v="0"/>
    <n v="0"/>
    <n v="0"/>
    <n v="0"/>
    <n v="0"/>
    <s v="Incendio"/>
    <s v="Daños Sin Autos"/>
    <s v="Incendio"/>
    <x v="43"/>
    <x v="1"/>
    <n v="103310.76122"/>
    <n v="346104.38500999997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4.5888482042962309E-2"/>
    <n v="5.0918727964864401E-2"/>
    <n v="-1177.7749699999995"/>
    <n v="-19.659476968480007"/>
    <m/>
    <m/>
    <n v="4.6588577928977921"/>
    <n v="1.7309449632736971"/>
    <n v="1.6047451300149822E-3"/>
    <n v="1.6687750097308589E-3"/>
    <n v="2.0932125533773245E-3"/>
    <n v="2.1673211283297225E-3"/>
    <m/>
    <m/>
    <m/>
    <n v="0"/>
    <m/>
    <n v="0"/>
    <m/>
    <n v="0"/>
    <m/>
    <n v="-106.64257506285001"/>
    <n v="-1.9645650726934087"/>
    <n v="23.760993888102934"/>
    <n v="-3.7215449032603426E-3"/>
    <n v="-123.15727951938584"/>
    <n v="-81.451630308597117"/>
    <n v="-52.43354099991079"/>
    <n v="41.997882431807724"/>
    <s v="Resto"/>
    <n v="2025"/>
    <n v="1"/>
    <d v="2026-05-08T00:00:00"/>
    <n v="1.0458677359317625"/>
    <s v="54 Incendio"/>
    <n v="-19.659476968480007"/>
    <n v="-23.182903276058418"/>
    <n v="-106.64257506285001"/>
    <n v="-106.35125727148677"/>
    <n v="4.7730595860484481E-5"/>
    <n v="2.105752784207274E-7"/>
    <m/>
    <m/>
    <m/>
    <m/>
    <n v="6.3095913056785715E-5"/>
    <n v="2.5927168575598637E-7"/>
    <x v="43"/>
    <x v="30"/>
  </r>
  <r>
    <n v="2026"/>
    <n v="3"/>
    <n v="105"/>
    <x v="35"/>
    <s v="Riesgos Catastroficos"/>
    <n v="226"/>
    <s v="8f1f64db81c40ea10e1e9080c9ae60a7acb8925968c431ee16784dea9841c66f"/>
    <s v="776dae374cac039d62ec9a353119108ad2c4887d941bedca3f0ebe3c3de89ab1"/>
    <x v="30"/>
    <n v="4158.7110699999994"/>
    <n v="8639.026609999999"/>
    <n v="348115.27672999998"/>
    <n v="290807.70441000001"/>
    <n v="11201.790419999999"/>
    <n v="-1070.1569900000002"/>
    <n v="8609.7926999999981"/>
    <n v="206952.48210000002"/>
    <n v="35255452.915749952"/>
    <n v="34225193.414999902"/>
    <n v="145.54400000000001"/>
    <n v="139.161"/>
    <n v="0"/>
    <n v="0"/>
    <n v="-143.67310000000001"/>
    <n v="3.3452899999999999"/>
    <n v="688.88340000000005"/>
    <n v="962.03306999999995"/>
    <n v="0"/>
    <n v="0"/>
    <n v="0"/>
    <n v="0"/>
    <n v="0"/>
    <n v="0"/>
    <s v="Riesgos Catastroficos"/>
    <s v="Daños Sin Autos"/>
    <s v="Riesgos Catastroficos"/>
    <x v="44"/>
    <x v="1"/>
    <n v="591571.26609000005"/>
    <n v="593688.09351000004"/>
    <n v="299929338.30901009"/>
    <n v="286204877.29896003"/>
    <n v="288421232.45699012"/>
    <n v="276418493.85822004"/>
    <n v="11411827.944420002"/>
    <n v="12882845.518050004"/>
    <n v="1673092.91444"/>
    <n v="528711.06807000004"/>
    <n v="4158.7110699999994"/>
    <n v="8639.026609999999"/>
    <n v="3.6442111555261121E-2"/>
    <n v="6.7058373073681274E-2"/>
    <n v="-4480.3155399999996"/>
    <n v="-51.861346680120946"/>
    <n v="100"/>
    <n v="100"/>
    <n v="0.70299409528239398"/>
    <n v="1.4551456740397781"/>
    <n v="1.3865636130985554E-3"/>
    <n v="1.4418879756434553E-3"/>
    <n v="3.0184763766188238E-3"/>
    <n v="3.1253432031328227E-3"/>
    <m/>
    <m/>
    <m/>
    <n v="0"/>
    <m/>
    <n v="0"/>
    <m/>
    <n v="0"/>
    <m/>
    <n v="-1146.7427232335322"/>
    <n v="269.35726554333581"/>
    <n v="-12.387471856623906"/>
    <n v="0.66952590159939473"/>
    <n v="-4394.7875968899561"/>
    <n v="-28.392960545524694"/>
    <n v="-20.855938755382986"/>
    <n v="0.34773128952833188"/>
    <s v="Resto"/>
    <n v="2025"/>
    <n v="1"/>
    <d v="2026-05-08T00:00:00"/>
    <n v="1.0458677359317625"/>
    <s v="55 Riesgos Catastroficos"/>
    <n v="-51.861346680120946"/>
    <n v="-53.972522847745772"/>
    <n v="-1146.7427232335319"/>
    <n v="-1100.8366137243827"/>
    <n v="9.8740832393188062E-4"/>
    <n v="1.3280274946060963E-7"/>
    <m/>
    <m/>
    <m/>
    <m/>
    <n v="8.2317252327488159E-4"/>
    <n v="4.4968253992890216E-7"/>
    <x v="44"/>
    <x v="30"/>
  </r>
  <r>
    <n v="2026"/>
    <n v="3"/>
    <n v="105"/>
    <x v="35"/>
    <s v="Terremoto y Erupcion Volcanica"/>
    <n v="226"/>
    <s v="8f1f64db81c40ea10e1e9080c9ae60a7acb8925968c431ee16784dea9841c66f"/>
    <s v="776dae374cac039d62ec9a353119108ad2c4887d941bedca3f0ebe3c3de89ab1"/>
    <x v="30"/>
    <n v="3571.29252"/>
    <n v="7418.7645000000002"/>
    <n v="298943.92537000007"/>
    <n v="249731.14655"/>
    <n v="3724.5722000000005"/>
    <n v="-101.91174000000001"/>
    <n v="4992.3671100000001"/>
    <n v="-3534.8534299999997"/>
    <n v="35255452.915749952"/>
    <n v="34225193.414999902"/>
    <n v="145.54400000000001"/>
    <n v="139.161"/>
    <n v="0"/>
    <n v="0"/>
    <n v="-125.40097"/>
    <n v="-19.907109999999999"/>
    <n v="183.84855999999999"/>
    <n v="375.60739000000001"/>
    <n v="0"/>
    <n v="0"/>
    <n v="0"/>
    <n v="0"/>
    <n v="0"/>
    <n v="0"/>
    <s v="Terremoto y Erupcion Volcanica"/>
    <s v="Daños Sin Autos"/>
    <s v="Riesgos Catastroficos"/>
    <x v="45"/>
    <x v="1"/>
    <n v="591571.26609000005"/>
    <n v="593688.09351000004"/>
    <n v="299929338.30901009"/>
    <n v="286204877.29896003"/>
    <n v="288421232.45699012"/>
    <n v="276418493.85822004"/>
    <n v="4600656.5407699998"/>
    <n v="5084886.6188700013"/>
    <n v="666557.00630999985"/>
    <n v="163361.38342999999"/>
    <n v="4158.7110699999994"/>
    <n v="8639.026609999999"/>
    <n v="7.7625714685545341E-2"/>
    <n v="0.14589832686669912"/>
    <n v="-3847.4719800000003"/>
    <n v="-51.861357507708995"/>
    <n v="85.874985299231199"/>
    <n v="85.875004614669209"/>
    <n v="0.60369607597821917"/>
    <n v="1.2496064147318191"/>
    <n v="1.1907112989128733E-3"/>
    <n v="1.2382210871151997E-3"/>
    <n v="2.5921167277141149E-3"/>
    <n v="2.6838886199145621E-3"/>
    <m/>
    <m/>
    <m/>
    <n v="0"/>
    <m/>
    <n v="0"/>
    <m/>
    <n v="0"/>
    <m/>
    <n v="-3754.7037662196722"/>
    <n v="104.29199454095685"/>
    <n v="-1.3737023193012798"/>
    <n v="0.55877774364999933"/>
    <n v="529.93056249751976"/>
    <n v="-51.052997120211089"/>
    <n v="-68.208839927818858"/>
    <n v="-5.2999782565513414"/>
    <s v="Resto"/>
    <n v="2025"/>
    <n v="1"/>
    <d v="2026-05-08T00:00:00"/>
    <n v="1.0458677359317625"/>
    <s v="56 Terremoto y Erupcion Volcanica"/>
    <n v="-51.861357507708995"/>
    <n v="-53.972533200477471"/>
    <n v="-3754.7037662196722"/>
    <n v="-3594.4225169769675"/>
    <n v="8.4793670381823534E-4"/>
    <n v="6.025751580441689E-7"/>
    <m/>
    <m/>
    <m/>
    <m/>
    <n v="7.0689949037960821E-4"/>
    <n v="2.1286321782502181E-6"/>
    <x v="45"/>
    <x v="30"/>
  </r>
  <r>
    <n v="2026"/>
    <n v="3"/>
    <n v="126"/>
    <x v="45"/>
    <s v="Huracan y Otros Riesgos Hidrometeorologicos"/>
    <n v="239"/>
    <s v="79bf08685d3138f9b109c3546780f056bc954fd69377b84a2cf23622e464897b"/>
    <s v="776dae374cac039d62ec9a353119108ad2c4887d941bedca3f0ebe3c3de89ab1"/>
    <x v="30"/>
    <n v="2290.7623199999998"/>
    <n v="2147.9792400000001"/>
    <n v="7815.0578100000002"/>
    <n v="7655.1945500000002"/>
    <n v="-126.47174999999999"/>
    <n v="123.05803"/>
    <n v="5233.1086800000012"/>
    <n v="2898.8488099999995"/>
    <n v="35255452.915749952"/>
    <n v="34225193.414999902"/>
    <n v="145.54400000000001"/>
    <n v="139.161"/>
    <n v="0"/>
    <n v="0"/>
    <n v="25.22156"/>
    <n v="-5.6895100000000003"/>
    <n v="-524.81233999999995"/>
    <n v="-458.14999"/>
    <n v="0"/>
    <n v="0"/>
    <n v="0"/>
    <n v="0"/>
    <n v="0"/>
    <n v="0"/>
    <s v="Huracan y Otros Riesgos Hidrometeorologicos"/>
    <s v="Daños Sin Autos"/>
    <s v="Riesgos Catastroficos"/>
    <x v="46"/>
    <x v="1"/>
    <n v="277789.63212000002"/>
    <n v="240990.39916999999"/>
    <n v="299929338.30901009"/>
    <n v="286204877.29896003"/>
    <n v="288421232.45699012"/>
    <n v="276418493.85822004"/>
    <n v="6811171.4036499998"/>
    <n v="7797958.8991800006"/>
    <n v="1006535.90813"/>
    <n v="364394.42252000014"/>
    <n v="9093.239880000001"/>
    <n v="9157.3224399999999"/>
    <n v="3.3632428025117914E-2"/>
    <n v="2.7545403454561322E-2"/>
    <n v="142.7830799999997"/>
    <n v="6.6473212283001182"/>
    <n v="25.191926642542278"/>
    <n v="23.456411566523371"/>
    <n v="0.82463924319912429"/>
    <n v="0.89131320060794939"/>
    <n v="7.6376733697184425E-4"/>
    <n v="7.9424191502322982E-4"/>
    <n v="7.505040655740793E-4"/>
    <n v="7.7707508279157927E-4"/>
    <m/>
    <m/>
    <m/>
    <n v="0"/>
    <m/>
    <n v="0"/>
    <m/>
    <n v="0"/>
    <m/>
    <n v="-202.77407333759524"/>
    <n v="-5.5209459705099393"/>
    <n v="5.7290139359074992"/>
    <n v="-1.256505098113851E-2"/>
    <n v="-543.2993350921256"/>
    <n v="14.550333178005737"/>
    <n v="-4.8058244971907484"/>
    <n v="1.2418444012189109"/>
    <s v="Resto"/>
    <n v="2025"/>
    <n v="1"/>
    <d v="2026-05-08T00:00:00"/>
    <n v="1.0458677359317625"/>
    <s v="57 Huracan y Otros Riesgos Hidrometeorologicos"/>
    <n v="6.6473212283001182"/>
    <n v="1.9701799418146597"/>
    <n v="-202.77407333759524"/>
    <n v="-198.26679780501496"/>
    <n v="2.2166947702177206E-5"/>
    <n v="1.1311402148647368E-7"/>
    <m/>
    <m/>
    <m/>
    <m/>
    <n v="2.1669115770740669E-5"/>
    <n v="7.5874925147455891E-8"/>
    <x v="46"/>
    <x v="30"/>
  </r>
  <r>
    <n v="2026"/>
    <n v="3"/>
    <n v="80"/>
    <x v="51"/>
    <s v="Diversos"/>
    <n v="52"/>
    <s v="41cfc0d1f2d127b04555b7246d84019b4d27710a3f3aff6e7764375b1e06e05d"/>
    <s v="776dae374cac039d62ec9a353119108ad2c4887d941bedca3f0ebe3c3de89ab1"/>
    <x v="30"/>
    <n v="16061.645570000001"/>
    <n v="15097.483390000001"/>
    <n v="61375.036999999997"/>
    <n v="65301.525570000005"/>
    <n v="2514.1858100000004"/>
    <n v="-1484.4353599999999"/>
    <n v="2050.1165600000008"/>
    <n v="13525.240200000002"/>
    <n v="35255452.915749952"/>
    <n v="34225193.414999902"/>
    <n v="145.54400000000001"/>
    <n v="139.161"/>
    <n v="0"/>
    <n v="0"/>
    <n v="2424.1500699999997"/>
    <n v="-2079.4288200000001"/>
    <n v="7548.0540300000002"/>
    <n v="8414.4627100000016"/>
    <n v="0"/>
    <n v="0"/>
    <n v="0"/>
    <n v="0"/>
    <n v="0"/>
    <n v="0"/>
    <s v="Diversos"/>
    <s v="Daños Sin Autos"/>
    <s v="Diversos"/>
    <x v="52"/>
    <x v="1"/>
    <n v="452100.89414999995"/>
    <n v="377875.53304000001"/>
    <n v="299929338.30901009"/>
    <n v="286204877.29896003"/>
    <n v="288421232.45699012"/>
    <n v="276418493.85822004"/>
    <n v="9670459.9122499991"/>
    <n v="9643676.3713200018"/>
    <n v="1771524.9683199998"/>
    <n v="2144854.7040200005"/>
    <n v="16061.645570000001"/>
    <n v="15097.483390000001"/>
    <n v="0.1660897797596369"/>
    <n v="0.15655319412106625"/>
    <n v="964.16217999999935"/>
    <n v="6.3862443500922961"/>
    <n v="100"/>
    <n v="100"/>
    <n v="3.5526683927926497"/>
    <n v="3.995358807314433"/>
    <n v="5.3551432015803901E-3"/>
    <n v="5.568815247468004E-3"/>
    <n v="5.2750615337102289E-3"/>
    <n v="5.4618210161233886E-3"/>
    <m/>
    <m/>
    <m/>
    <n v="0"/>
    <m/>
    <n v="0"/>
    <m/>
    <n v="0"/>
    <m/>
    <n v="-269.36984106872802"/>
    <n v="15.653351327189075"/>
    <n v="-9.8323364341850077"/>
    <n v="0.14192212105168875"/>
    <n v="-216.57768934836633"/>
    <n v="-10.296660759698117"/>
    <n v="32.116225723413372"/>
    <n v="-24.712556127068506"/>
    <s v="Resto"/>
    <n v="2025"/>
    <n v="1"/>
    <d v="2026-05-08T00:00:00"/>
    <n v="1.0458677359317625"/>
    <s v="63 Diversos"/>
    <n v="6.3862443500922961"/>
    <n v="1.7205528912438501"/>
    <n v="-269.36984106872802"/>
    <n v="-261.94193132637042"/>
    <n v="1.7408665021739495E-4"/>
    <n v="2.7585814940604694E-6"/>
    <m/>
    <m/>
    <m/>
    <m/>
    <n v="1.8484524571388093E-4"/>
    <n v="2.4508902589508255E-6"/>
    <x v="52"/>
    <x v="30"/>
  </r>
  <r>
    <n v="2026"/>
    <n v="3"/>
    <n v="80"/>
    <x v="51"/>
    <s v="Miscelaneos"/>
    <n v="52"/>
    <s v="41cfc0d1f2d127b04555b7246d84019b4d27710a3f3aff6e7764375b1e06e05d"/>
    <s v="776dae374cac039d62ec9a353119108ad2c4887d941bedca3f0ebe3c3de89ab1"/>
    <x v="30"/>
    <n v="5201.0341600000002"/>
    <n v="5009.8739699999996"/>
    <n v="20630.367610000001"/>
    <n v="21400.414580000001"/>
    <n v="2934.1363700000002"/>
    <n v="-2006.1862600000002"/>
    <n v="444.96673000000078"/>
    <n v="10628.894269999995"/>
    <n v="35255452.915749952"/>
    <n v="34225193.414999902"/>
    <n v="145.54400000000001"/>
    <n v="139.161"/>
    <n v="0"/>
    <n v="0"/>
    <n v="2934.1840400000001"/>
    <n v="-1999.50351"/>
    <n v="3391.11841"/>
    <n v="3291.16563"/>
    <n v="0"/>
    <n v="0"/>
    <n v="0"/>
    <n v="0"/>
    <n v="0"/>
    <n v="0"/>
    <s v="Miscelaneos"/>
    <s v="Daños Sin Autos"/>
    <s v="Diversos"/>
    <x v="53"/>
    <x v="1"/>
    <n v="452100.89414999995"/>
    <n v="377875.53304000001"/>
    <n v="299929338.30901009"/>
    <n v="286204877.29896003"/>
    <n v="288421232.45699012"/>
    <n v="276418493.85822004"/>
    <n v="4681296.8725100001"/>
    <n v="4825169.1077200007"/>
    <n v="696171.22916999983"/>
    <n v="802925.30443000002"/>
    <n v="16061.645570000001"/>
    <n v="15097.483390000001"/>
    <n v="0.11110242100948683"/>
    <n v="0.10382794588451795"/>
    <n v="191.16019000000051"/>
    <n v="3.8156686404628326"/>
    <n v="32.381701721239011"/>
    <n v="33.183503770690351"/>
    <n v="1.1504144820988518"/>
    <n v="1.3258000404777939"/>
    <n v="1.7340864982809709E-3"/>
    <n v="1.8032771428419673E-3"/>
    <n v="1.7504502429449703E-3"/>
    <n v="1.8124235828336627E-3"/>
    <m/>
    <m/>
    <m/>
    <n v="0"/>
    <m/>
    <n v="0"/>
    <m/>
    <n v="0"/>
    <m/>
    <n v="-246.25443452095021"/>
    <n v="56.414479884900423"/>
    <n v="-40.044645274779242"/>
    <n v="0.42146762851693576"/>
    <n v="-246.74563086913511"/>
    <n v="3.0370024251863637"/>
    <n v="86.525555443521057"/>
    <n v="-60.753657967678762"/>
    <s v="Resto"/>
    <n v="2025"/>
    <n v="1"/>
    <d v="2026-05-08T00:00:00"/>
    <n v="1.0458677359317625"/>
    <s v="64 Miscelaneos"/>
    <n v="3.8156686404628326"/>
    <n v="-0.73728725556911567"/>
    <n v="-246.25443452095021"/>
    <n v="-239.84027759557219"/>
    <n v="5.8516813439613004E-5"/>
    <n v="1.2343747954169261E-6"/>
    <m/>
    <m/>
    <m/>
    <m/>
    <n v="6.0576913891217379E-5"/>
    <n v="1.0780242346598388E-6"/>
    <x v="53"/>
    <x v="30"/>
  </r>
  <r>
    <n v="2026"/>
    <n v="3"/>
    <n v="107"/>
    <x v="71"/>
    <s v="Tecnicos"/>
    <n v="70"/>
    <s v="ff5a1ae012afa5d4c889c50ad427aaf545d31a4fac04ffc1c4d03d403ba4250a"/>
    <s v="776dae374cac039d62ec9a353119108ad2c4887d941bedca3f0ebe3c3de89ab1"/>
    <x v="30"/>
    <n v="5824.4393600000003"/>
    <n v="11083.48171"/>
    <n v="26536.025869999998"/>
    <n v="34555.618519999996"/>
    <n v="3205.5724000000005"/>
    <n v="29749.395539999994"/>
    <n v="18425.248140000011"/>
    <n v="44335.597889999983"/>
    <n v="35255452.915749952"/>
    <n v="34225193.414999902"/>
    <n v="145.54400000000001"/>
    <n v="139.161"/>
    <n v="0"/>
    <n v="0"/>
    <n v="1354.53568"/>
    <n v="3868.4297299999998"/>
    <n v="258.91545000000002"/>
    <n v="2514.70111"/>
    <n v="0"/>
    <n v="0"/>
    <n v="0"/>
    <n v="0"/>
    <n v="0"/>
    <n v="0"/>
    <s v="Tecnicos"/>
    <s v="Daños Sin Autos"/>
    <s v="Diversos"/>
    <x v="54"/>
    <x v="1"/>
    <n v="103310.76122"/>
    <n v="346104.38500999997"/>
    <n v="299929338.30901009"/>
    <n v="286204877.29896003"/>
    <n v="288421232.45699012"/>
    <n v="276418493.85822004"/>
    <n v="4989163.0397400009"/>
    <n v="4818507.2636000002"/>
    <n v="1075353.7391499998"/>
    <n v="1341929.3995900003"/>
    <n v="8361.0306999999993"/>
    <n v="15155.427039999999"/>
    <n v="0.11674181247649763"/>
    <n v="0.23001898936060367"/>
    <n v="-5259.0423499999997"/>
    <n v="-47.44937094320337"/>
    <n v="69.661738713625354"/>
    <n v="73.132097701682454"/>
    <n v="5.6377857361798656"/>
    <n v="3.2023522931325377"/>
    <n v="1.9419371885517978E-3"/>
    <n v="2.0194211467661457E-3"/>
    <n v="3.8725691241182328E-3"/>
    <n v="4.0096744451856084E-3"/>
    <m/>
    <m/>
    <m/>
    <n v="0"/>
    <m/>
    <n v="0"/>
    <m/>
    <n v="0"/>
    <m/>
    <n v="-89.224747791295783"/>
    <n v="55.036582954483713"/>
    <n v="268.41200552673621"/>
    <n v="0.29809469045356241"/>
    <n v="-64.984870489039494"/>
    <n v="-89.703927477886225"/>
    <n v="523.15753270034668"/>
    <n v="153.83258529678702"/>
    <s v="Resto"/>
    <n v="2025"/>
    <n v="1"/>
    <d v="2026-05-08T00:00:00"/>
    <n v="1.0458677359317625"/>
    <s v="65 Tecnicos"/>
    <n v="-47.44937094320337"/>
    <n v="-49.75403939583304"/>
    <n v="-89.224747791295783"/>
    <n v="-89.697308905791473"/>
    <n v="7.52678626294015E-5"/>
    <n v="1.3628650780297737E-6"/>
    <m/>
    <m/>
    <m/>
    <m/>
    <n v="9.7814587643553795E-5"/>
    <n v="5.29087354664735E-6"/>
    <x v="54"/>
    <x v="30"/>
  </r>
  <r>
    <n v="2026"/>
    <n v="3"/>
    <n v="65"/>
    <x v="47"/>
    <s v="Total General"/>
    <n v="225"/>
    <s v="0e6523810856a138a75dec70a9cf3778a5c70b83ac915f22c33f05db97cb3e68"/>
    <s v="776dae374cac039d62ec9a353119108ad2c4887d941bedca3f0ebe3c3de89ab1"/>
    <x v="31"/>
    <n v="1648049.7717000002"/>
    <n v="1376118.0223399999"/>
    <n v="6336268.1086100005"/>
    <n v="5411343.9243899994"/>
    <n v="989224.97647000011"/>
    <n v="830666.30037000007"/>
    <n v="4377150.3332899995"/>
    <n v="3605305.4121300005"/>
    <n v="35255452.915749952"/>
    <n v="34225193.414999902"/>
    <n v="145.54400000000001"/>
    <n v="139.161"/>
    <n v="0"/>
    <n v="0"/>
    <n v="952608.42502999993"/>
    <n v="807954.65424000006"/>
    <n v="1590462.4623399999"/>
    <n v="1386488.19025"/>
    <n v="0"/>
    <n v="0"/>
    <n v="0"/>
    <n v="0"/>
    <n v="0"/>
    <n v="0"/>
    <s v="Total General"/>
    <s v="Totales"/>
    <s v="Total General"/>
    <x v="0"/>
    <x v="1"/>
    <n v="1648049.7717000002"/>
    <n v="1376118.0223399999"/>
    <n v="299929338.30901009"/>
    <n v="286204877.29896003"/>
    <n v="288421232.45699012"/>
    <n v="276418493.85822004"/>
    <n v="299929338.30901009"/>
    <n v="286204877.29896003"/>
    <n v="142306587.69164005"/>
    <n v="131621014.33455998"/>
    <n v="1648049.7717000002"/>
    <n v="1376118.0223399999"/>
    <n v="0.54947934769957496"/>
    <n v="0.48081571331943207"/>
    <n v="271931.74936000025"/>
    <n v="19.760786861696488"/>
    <n v="100"/>
    <n v="100"/>
    <n v="100"/>
    <n v="100"/>
    <n v="0.54947934769957496"/>
    <n v="0.57140376166507101"/>
    <n v="0.48081571331943207"/>
    <n v="0.4978386225654769"/>
    <m/>
    <m/>
    <m/>
    <n v="0"/>
    <m/>
    <n v="0"/>
    <m/>
    <n v="0"/>
    <m/>
    <n v="19.088131543241115"/>
    <n v="60.023974606640216"/>
    <n v="60.363012974534378"/>
    <n v="0.69513646031167764"/>
    <n v="17.903699178027253"/>
    <n v="14.711576595053511"/>
    <n v="59.89505867547831"/>
    <n v="58.273460958532688"/>
    <s v="Resto"/>
    <n v="2025"/>
    <n v="1"/>
    <d v="2026-05-08T00:00:00"/>
    <n v="1.0458677359317625"/>
    <s v="10 Total General"/>
    <n v="19.760786861696488"/>
    <n v="14.508539413926686"/>
    <n v="19.088131543241126"/>
    <n v="13.865384170346958"/>
    <n v="1.7972448471309663E-2"/>
    <n v="3.0192755354835041E-5"/>
    <n v="2916723.1059599998"/>
    <n v="2879803.77721"/>
    <n v="8.2731120003765105E-3"/>
    <n v="8.1516937339469395E-3"/>
    <n v="1.5317577784212038E-2"/>
    <n v="2.3118375017487426E-5"/>
    <x v="0"/>
    <x v="31"/>
  </r>
  <r>
    <n v="2026"/>
    <n v="3"/>
    <n v="16"/>
    <x v="50"/>
    <s v="Total General Sin Pensiones"/>
    <n v="14"/>
    <s v="8527a891e224136950ff32ca212b45bc93f69fbb801c3b1ebedac52775f99e61"/>
    <s v="776dae374cac039d62ec9a353119108ad2c4887d941bedca3f0ebe3c3de89ab1"/>
    <x v="31"/>
    <n v="1278618.8197300001"/>
    <n v="1168356.06944"/>
    <n v="4907134.3707699999"/>
    <n v="4675823.1704399996"/>
    <n v="786983.55810000026"/>
    <n v="759505.19873000006"/>
    <n v="3541598.1803199998"/>
    <n v="3008479.7926300005"/>
    <n v="35255452.915749952"/>
    <n v="34225193.414999902"/>
    <n v="145.54400000000001"/>
    <n v="139.161"/>
    <n v="5315.9335300000002"/>
    <n v="-3151.7710099999999"/>
    <n v="724774.18450999993"/>
    <n v="558739.19288999995"/>
    <n v="1025949.2976"/>
    <n v="836776.75702000002"/>
    <n v="112654.96742"/>
    <n v="9258.11139"/>
    <n v="59757.907070000001"/>
    <n v="71679.35355"/>
    <n v="71170.591"/>
    <n v="48842"/>
    <s v="Total General Sin Pensiones"/>
    <s v="Totales"/>
    <s v="Total General Sin Pensiones"/>
    <x v="1"/>
    <x v="1"/>
    <n v="1278618.8197300001"/>
    <n v="1168356.06944"/>
    <n v="299929338.30901009"/>
    <n v="286204877.29896003"/>
    <n v="288421232.45699012"/>
    <n v="276418493.85822004"/>
    <n v="288421232.45699012"/>
    <n v="276418493.85822004"/>
    <n v="133101313.88157998"/>
    <n v="123282522.02188997"/>
    <n v="1278618.8197300001"/>
    <n v="1168356.06944"/>
    <n v="0.44331646766701549"/>
    <n v="0.42267651962508362"/>
    <n v="110262.75029000011"/>
    <n v="9.4374269260953714"/>
    <n v="100"/>
    <n v="100"/>
    <n v="100"/>
    <n v="100"/>
    <n v="0.42630668508082703"/>
    <n v="0.44331646766701549"/>
    <n v="0.40822367545455013"/>
    <n v="0.42267651962508362"/>
    <n v="3.9059179679775936E-2"/>
    <n v="2.0718969460374662E-2"/>
    <n v="2.4675919450768274E-2"/>
    <n v="103396.85603"/>
    <n v="1116.8244977229638"/>
    <n v="-11921.446479999999"/>
    <n v="-16.631632247749252"/>
    <n v="22328.591"/>
    <n v="45.715963719749396"/>
    <n v="3.6179290696031874"/>
    <n v="61.549505290887538"/>
    <n v="65.006312595614403"/>
    <n v="0.59126655864582844"/>
    <n v="29.716009496525086"/>
    <n v="22.607289099866644"/>
    <n v="70.644249789483936"/>
    <n v="66.772790735706991"/>
    <s v="Resto"/>
    <n v="2025"/>
    <n v="1"/>
    <d v="2026-05-08T00:00:00"/>
    <n v="1.0458677359317625"/>
    <s v="11 Total General Sin Pensiones"/>
    <n v="9.4374269260953714"/>
    <n v="4.6379223359420969"/>
    <n v="3.6179290696031958"/>
    <n v="-0.92635472946290764"/>
    <n v="1.391879543427393E-2"/>
    <n v="1.9652949050475998E-5"/>
    <m/>
    <m/>
    <m/>
    <m/>
    <n v="1.3235581792467447E-2"/>
    <n v="1.7865544024237371E-5"/>
    <x v="1"/>
    <x v="31"/>
  </r>
  <r>
    <n v="2026"/>
    <n v="3"/>
    <n v="74"/>
    <x v="13"/>
    <s v="Vida Total"/>
    <n v="46"/>
    <s v="25fc0e7096fc653718202dc30b0c580b8ab87eac11a700cba03a7c021bc35b0c"/>
    <s v="776dae374cac039d62ec9a353119108ad2c4887d941bedca3f0ebe3c3de89ab1"/>
    <x v="31"/>
    <n v="295657.18598000001"/>
    <n v="356022.75644000003"/>
    <n v="367482.72996999999"/>
    <n v="425278.76536000002"/>
    <n v="103372.09523000001"/>
    <n v="93900.118139999977"/>
    <n v="574465.72010000004"/>
    <n v="513497.85983000003"/>
    <n v="35255452.915749952"/>
    <n v="34225193.414999902"/>
    <n v="145.54400000000001"/>
    <n v="139.161"/>
    <n v="0"/>
    <n v="0"/>
    <n v="104570.2525"/>
    <n v="94745.030019999991"/>
    <n v="177910.24356"/>
    <n v="293460.81530000002"/>
    <n v="295657.18598000001"/>
    <n v="356022.75644000003"/>
    <n v="0"/>
    <n v="0"/>
    <n v="0"/>
    <n v="0"/>
    <s v="Vida Total"/>
    <s v="Totales"/>
    <s v="Vida Total"/>
    <x v="2"/>
    <x v="1"/>
    <n v="7289032.4006400006"/>
    <n v="8503254.3343199994"/>
    <n v="299929338.30901009"/>
    <n v="286204877.29896003"/>
    <n v="288421232.45699012"/>
    <n v="276418493.85822004"/>
    <n v="121198789.86534001"/>
    <n v="116547964.87996998"/>
    <n v="53724409.366050005"/>
    <n v="55147073.013400003"/>
    <n v="295657.18598000001"/>
    <n v="356022.75644000003"/>
    <n v="0.24394400827639864"/>
    <n v="0.30547316446637185"/>
    <n v="-60365.570460000017"/>
    <n v="-16.955537073982896"/>
    <n v="100"/>
    <n v="100"/>
    <n v="4.0561925057987169"/>
    <n v="4.1869000084244918"/>
    <n v="9.8575613725187305E-2"/>
    <n v="0.10250881443830211"/>
    <n v="0.1243943708436913"/>
    <n v="0.12879845753830438"/>
    <n v="0.24394400827639864"/>
    <m/>
    <m/>
    <n v="-60365.570460000017"/>
    <n v="-16.955537073982896"/>
    <n v="0"/>
    <m/>
    <n v="0"/>
    <m/>
    <n v="10.087289853967828"/>
    <n v="34.963498312194815"/>
    <n v="26.374751737484743"/>
    <n v="0.19241178535007553"/>
    <n v="10.370171900231572"/>
    <n v="-39.375128029230964"/>
    <n v="58.776971133049912"/>
    <n v="32.285410889744767"/>
    <s v="Resto"/>
    <n v="2025"/>
    <n v="1"/>
    <d v="2026-05-08T00:00:00"/>
    <n v="1.0458677359317625"/>
    <s v="12 Vida Total"/>
    <n v="-16.955537073982896"/>
    <n v="-20.597547784536175"/>
    <n v="10.087289853967835"/>
    <n v="5.2592847755181822"/>
    <n v="1.0423429557072333E-3"/>
    <n v="5.9508679173955649E-6"/>
    <m/>
    <m/>
    <m/>
    <m/>
    <n v="1.2038119660098643E-3"/>
    <n v="9.3313854209099067E-6"/>
    <x v="2"/>
    <x v="31"/>
  </r>
  <r>
    <n v="2026"/>
    <n v="3"/>
    <n v="119"/>
    <x v="62"/>
    <s v="Vida Individual"/>
    <n v="217"/>
    <s v="16badfc6202cb3f8889e0f2779b19218af4cbb736e56acadce8148aba9a7a9f8"/>
    <s v="776dae374cac039d62ec9a353119108ad2c4887d941bedca3f0ebe3c3de89ab1"/>
    <x v="31"/>
    <n v="0"/>
    <n v="0"/>
    <n v="0"/>
    <n v="73752.088140000007"/>
    <n v="-13.83423"/>
    <n v="225139.17366999999"/>
    <n v="236126.90447000004"/>
    <n v="227748.53142999997"/>
    <n v="35255452.915749952"/>
    <n v="34225193.414999902"/>
    <n v="145.54400000000001"/>
    <n v="139.161"/>
    <n v="0"/>
    <n v="0"/>
    <n v="-13.83423"/>
    <n v="225139.17366999999"/>
    <n v="0"/>
    <n v="219691.97144999998"/>
    <n v="0"/>
    <n v="0"/>
    <n v="0"/>
    <n v="0"/>
    <n v="0"/>
    <n v="0"/>
    <s v="Vida Individual"/>
    <s v="Vida"/>
    <s v="Vida"/>
    <x v="3"/>
    <x v="1"/>
    <n v="225020.68987999999"/>
    <n v="490022.74757999997"/>
    <n v="299929338.30901009"/>
    <n v="286204877.29896003"/>
    <n v="288421232.45699012"/>
    <n v="276418493.85822004"/>
    <n v="85473069.007720008"/>
    <n v="77996017.203430012"/>
    <n v="38897096.515840001"/>
    <n v="40640024.39702002"/>
    <n v="58891.674899999998"/>
    <n v="331426.76410999999"/>
    <m/>
    <m/>
    <m/>
    <m/>
    <m/>
    <m/>
    <m/>
    <m/>
    <m/>
    <m/>
    <m/>
    <m/>
    <m/>
    <m/>
    <m/>
    <n v="0"/>
    <m/>
    <n v="0"/>
    <m/>
    <n v="0"/>
    <m/>
    <n v="-100.00614474583631"/>
    <m/>
    <m/>
    <n v="-3.5566227917207932E-5"/>
    <n v="-100.00614474583631"/>
    <m/>
    <m/>
    <n v="102.47947259248831"/>
    <s v="Resto"/>
    <n v="2025"/>
    <n v="1"/>
    <d v="2026-05-08T00:00:00"/>
    <n v="1.0458677359317625"/>
    <s v="13 Vida Individual"/>
    <m/>
    <m/>
    <n v="-100.00614474583631"/>
    <n v="-100.00587526091991"/>
    <n v="0"/>
    <m/>
    <m/>
    <m/>
    <m/>
    <m/>
    <n v="2.0876576366560533E-4"/>
    <m/>
    <x v="3"/>
    <x v="31"/>
  </r>
  <r>
    <n v="2026"/>
    <n v="3"/>
    <n v="69"/>
    <x v="49"/>
    <s v="Vida Individual"/>
    <n v="202"/>
    <s v="c17edaae86e4016a583e098582f6dbf3eccade8ef83747df9ba617ded9d31309"/>
    <s v="776dae374cac039d62ec9a353119108ad2c4887d941bedca3f0ebe3c3de89ab1"/>
    <x v="31"/>
    <n v="0"/>
    <n v="0"/>
    <n v="79.221100000000007"/>
    <n v="0"/>
    <n v="-1.9739999999999997E-2"/>
    <n v="-2.6809999999999997E-2"/>
    <n v="-1.6299999999999999E-2"/>
    <n v="-2.1399999999999995E-2"/>
    <n v="35255452.915749952"/>
    <n v="34225193.414999902"/>
    <n v="145.54400000000001"/>
    <n v="139.161"/>
    <n v="0"/>
    <n v="0"/>
    <n v="-1.9739999999999997E-2"/>
    <n v="-2.6809999999999997E-2"/>
    <n v="-0.71569000000000005"/>
    <n v="19.166330000000002"/>
    <n v="0"/>
    <n v="0"/>
    <n v="0"/>
    <n v="0"/>
    <n v="0"/>
    <n v="0"/>
    <s v="Vida Individual"/>
    <s v="Vida"/>
    <s v="Vida"/>
    <x v="3"/>
    <x v="1"/>
    <n v="2061561.0193"/>
    <n v="1712705.9797"/>
    <n v="299929338.30901009"/>
    <n v="286204877.29896003"/>
    <n v="288421232.45699012"/>
    <n v="276418493.85822004"/>
    <n v="85473069.007720008"/>
    <n v="77996017.203430012"/>
    <n v="38897096.515840001"/>
    <n v="40640024.39702002"/>
    <n v="2061561.0193"/>
    <n v="1712705.9797"/>
    <m/>
    <m/>
    <m/>
    <m/>
    <m/>
    <m/>
    <m/>
    <m/>
    <m/>
    <m/>
    <m/>
    <m/>
    <m/>
    <m/>
    <m/>
    <n v="0"/>
    <m/>
    <n v="0"/>
    <m/>
    <n v="0"/>
    <m/>
    <n v="-26.370757180156655"/>
    <m/>
    <m/>
    <n v="-5.0749289196846119E-8"/>
    <n v="-26.370757180156655"/>
    <n v="-103.73410037289349"/>
    <n v="2.7581774231860154"/>
    <n v="-0.13988071790478404"/>
    <s v="Resto"/>
    <n v="2025"/>
    <n v="1"/>
    <d v="2026-05-08T00:00:00"/>
    <n v="1.0458677359317625"/>
    <s v="13 Vida Individual"/>
    <m/>
    <m/>
    <n v="-26.370757180156662"/>
    <n v="-29.599852552821009"/>
    <n v="2.2470594886219412E-7"/>
    <m/>
    <m/>
    <m/>
    <m/>
    <m/>
    <n v="0"/>
    <m/>
    <x v="3"/>
    <x v="31"/>
  </r>
  <r>
    <n v="2026"/>
    <n v="3"/>
    <n v="119"/>
    <x v="62"/>
    <s v="Vida Gpo y Col"/>
    <n v="217"/>
    <s v="16badfc6202cb3f8889e0f2779b19218af4cbb736e56acadce8148aba9a7a9f8"/>
    <s v="776dae374cac039d62ec9a353119108ad2c4887d941bedca3f0ebe3c3de89ab1"/>
    <x v="31"/>
    <n v="58891.674899999998"/>
    <n v="331426.76410999999"/>
    <n v="333073.19669999997"/>
    <n v="494012.26804999996"/>
    <n v="70335.786209999991"/>
    <n v="71761.889649999997"/>
    <n v="321524.31452000001"/>
    <n v="249392.71596999996"/>
    <n v="35255452.915749952"/>
    <n v="34225193.414999902"/>
    <n v="145.54400000000001"/>
    <n v="139.161"/>
    <n v="-7181.9499000000005"/>
    <n v="-10714.974050000001"/>
    <n v="46895.057070000003"/>
    <n v="64042.299119999996"/>
    <n v="67974.287980000008"/>
    <n v="124871.07437999999"/>
    <n v="38112.000659999998"/>
    <n v="24123.995039999998"/>
    <n v="20779.674239999997"/>
    <n v="307302.76906999998"/>
    <n v="0"/>
    <n v="0"/>
    <s v="Vida Gpo y Col"/>
    <s v="Vida"/>
    <s v="Vida"/>
    <x v="4"/>
    <x v="1"/>
    <n v="225020.68987999999"/>
    <n v="490022.74757999997"/>
    <n v="299929338.30901009"/>
    <n v="286204877.29896003"/>
    <n v="288421232.45699012"/>
    <n v="276418493.85822004"/>
    <n v="35725720.857619993"/>
    <n v="38551947.676540002"/>
    <n v="14827312.85021"/>
    <n v="14507048.616379999"/>
    <n v="58891.674899999998"/>
    <n v="331426.76410999999"/>
    <n v="0.16484390933553103"/>
    <n v="0.85968876823228035"/>
    <n v="-272535.08921000001"/>
    <n v="-82.23086326231217"/>
    <n v="100"/>
    <n v="100"/>
    <n v="26.171671116734203"/>
    <n v="67.634975263243675"/>
    <n v="1.9635183150814441E-2"/>
    <n v="2.041863367627833E-2"/>
    <n v="0.11580052975959691"/>
    <n v="0.11990035814318366"/>
    <n v="0.10667944479522246"/>
    <n v="5.8164464540308554E-2"/>
    <m/>
    <n v="13988.00562"/>
    <n v="57.983785839810054"/>
    <n v="-286523.09482999996"/>
    <n v="-93.238045233732777"/>
    <n v="0"/>
    <m/>
    <n v="-1.9872713036898193"/>
    <n v="119.43247722098663"/>
    <n v="21.652412364072791"/>
    <n v="0.47436637319623176"/>
    <n v="-26.774869555932323"/>
    <n v="-45.564424493422052"/>
    <n v="68.989405352503113"/>
    <n v="51.286736690604904"/>
    <s v="Resto"/>
    <n v="2025"/>
    <n v="1"/>
    <d v="2026-05-08T00:00:00"/>
    <n v="1.0458677359317625"/>
    <s v="14 Vida Gpo y Col"/>
    <n v="-82.23086326231217"/>
    <n v="-83.010149250031773"/>
    <n v="-1.9872713036898217"/>
    <n v="-6.2857325749792556"/>
    <n v="9.4474235658224522E-4"/>
    <n v="2.7173514445020772E-6"/>
    <m/>
    <m/>
    <m/>
    <m/>
    <n v="1.3983719105534192E-3"/>
    <n v="7.3906477822473544E-5"/>
    <x v="4"/>
    <x v="31"/>
  </r>
  <r>
    <n v="2026"/>
    <n v="3"/>
    <n v="27"/>
    <x v="34"/>
    <s v="Accidentes y Enfermedades Total"/>
    <n v="21"/>
    <s v="6f4b6612125fb3a0daecd2799dfd6c9c299424fd920f9b308110a2c1fbd8f443"/>
    <s v="776dae374cac039d62ec9a353119108ad2c4887d941bedca3f0ebe3c3de89ab1"/>
    <x v="31"/>
    <n v="45973.114430000001"/>
    <n v="36237.065090000004"/>
    <n v="194223.58637000003"/>
    <n v="151084.27243000001"/>
    <n v="28956.39582999999"/>
    <n v="17990.681819999991"/>
    <n v="139150.79057000004"/>
    <n v="85433.48927999998"/>
    <n v="35255452.915749952"/>
    <n v="34225193.414999902"/>
    <n v="145.54400000000001"/>
    <n v="139.161"/>
    <n v="0"/>
    <n v="0"/>
    <n v="14209.378460000002"/>
    <n v="10008.0859"/>
    <n v="17815.51136"/>
    <n v="13547.46169"/>
    <n v="0"/>
    <n v="0"/>
    <n v="0"/>
    <n v="0"/>
    <n v="0"/>
    <n v="0"/>
    <s v="Accidentes y Enfermedades Total"/>
    <s v="Totales"/>
    <s v="Accidentes y Enfermedades Total"/>
    <x v="18"/>
    <x v="1"/>
    <n v="4137685.76327"/>
    <n v="3901951.9240700002"/>
    <n v="299929338.30901009"/>
    <n v="286204877.29896003"/>
    <n v="288421232.45699012"/>
    <n v="276418493.85822004"/>
    <n v="62046993.437230021"/>
    <n v="55650266.202029996"/>
    <n v="35517726.305569991"/>
    <n v="30168381.219329994"/>
    <n v="45973.114430000001"/>
    <n v="36237.065090000004"/>
    <n v="7.4094024356730195E-2"/>
    <n v="6.5115708446832482E-2"/>
    <n v="9736.0493399999978"/>
    <n v="26.867654198316295"/>
    <n v="100"/>
    <n v="100"/>
    <n v="1.1110827902423308"/>
    <n v="0.92869071160165106"/>
    <n v="1.5327981813714734E-2"/>
    <n v="1.5939573532214067E-2"/>
    <n v="1.266123255200434E-2"/>
    <n v="1.3109493718819929E-2"/>
    <m/>
    <m/>
    <m/>
    <n v="0"/>
    <m/>
    <n v="0"/>
    <m/>
    <n v="0"/>
    <m/>
    <n v="60.952186913836528"/>
    <n v="62.98549965347646"/>
    <n v="49.647182450669021"/>
    <n v="8.1526603310355952E-2"/>
    <n v="41.978981815094144"/>
    <n v="31.504423246684233"/>
    <n v="79.758465378116441"/>
    <n v="73.874251346932567"/>
    <s v="Resto"/>
    <n v="2025"/>
    <n v="1"/>
    <d v="2026-05-08T00:00:00"/>
    <n v="1.0458677359317625"/>
    <s v="28 Accidentes y Enfermedades Total"/>
    <n v="26.867654198316295"/>
    <n v="21.303726885971898"/>
    <n v="60.952186913836513"/>
    <n v="53.893443103916361"/>
    <n v="5.5090367675643436E-4"/>
    <n v="5.4899244453757281E-7"/>
    <m/>
    <m/>
    <m/>
    <m/>
    <n v="4.2766549811902468E-4"/>
    <n v="4.2400554865328903E-7"/>
    <x v="18"/>
    <x v="31"/>
  </r>
  <r>
    <n v="2026"/>
    <n v="3"/>
    <n v="80"/>
    <x v="51"/>
    <s v="Accidentes Personales"/>
    <n v="52"/>
    <s v="41cfc0d1f2d127b04555b7246d84019b4d27710a3f3aff6e7764375b1e06e05d"/>
    <s v="776dae374cac039d62ec9a353119108ad2c4887d941bedca3f0ebe3c3de89ab1"/>
    <x v="31"/>
    <n v="139.90681000000001"/>
    <n v="0"/>
    <n v="139.90681000000001"/>
    <n v="0"/>
    <n v="0.19972999999999999"/>
    <n v="0"/>
    <n v="0.19972999999999999"/>
    <n v="0"/>
    <n v="35255452.915749952"/>
    <n v="34225193.414999902"/>
    <n v="145.54400000000001"/>
    <n v="139.161"/>
    <n v="0"/>
    <n v="0"/>
    <n v="0.19972999999999999"/>
    <n v="0"/>
    <n v="125.76951"/>
    <n v="0"/>
    <n v="0"/>
    <n v="0"/>
    <n v="0"/>
    <n v="0"/>
    <n v="0"/>
    <n v="0"/>
    <s v="Accidentes Personales"/>
    <s v="Accidentes y Enfermedades"/>
    <s v="Accidentes Personales"/>
    <x v="19"/>
    <x v="1"/>
    <n v="452100.89414999995"/>
    <n v="377875.53304000001"/>
    <n v="299929338.30901009"/>
    <n v="286204877.29896003"/>
    <n v="288421232.45699012"/>
    <n v="276418493.85822004"/>
    <n v="1868441.4574600002"/>
    <n v="1845344.210459999"/>
    <n v="356127.37222000014"/>
    <n v="376409.51678000001"/>
    <n v="139.90681000000001"/>
    <n v="0"/>
    <n v="7.4878883382405968E-3"/>
    <m/>
    <m/>
    <m/>
    <n v="100"/>
    <m/>
    <n v="3.0945926409422477E-2"/>
    <m/>
    <n v="4.664659042319406E-5"/>
    <n v="4.8507805340185268E-5"/>
    <m/>
    <m/>
    <m/>
    <m/>
    <m/>
    <n v="0"/>
    <m/>
    <n v="0"/>
    <m/>
    <n v="0"/>
    <m/>
    <m/>
    <n v="0.14275931243089596"/>
    <m/>
    <n v="5.6083866498364913E-5"/>
    <m/>
    <m/>
    <n v="0.15880637524945432"/>
    <m/>
    <s v="Resto"/>
    <n v="2025"/>
    <n v="1"/>
    <d v="2026-05-08T00:00:00"/>
    <n v="1.0458677359317625"/>
    <s v="29 Accidentes Personales"/>
    <m/>
    <m/>
    <m/>
    <m/>
    <n v="3.9683736395143094E-7"/>
    <n v="5.606847176595953E-9"/>
    <m/>
    <m/>
    <m/>
    <m/>
    <n v="0"/>
    <m/>
    <x v="19"/>
    <x v="31"/>
  </r>
  <r>
    <n v="2026"/>
    <n v="3"/>
    <n v="128"/>
    <x v="73"/>
    <s v="AP Gpo y Col"/>
    <n v="267"/>
    <s v="8acc23987b8960d83c44541f9f0eb46454cea080ea94d916f56fccf033db866f"/>
    <s v="776dae374cac039d62ec9a353119108ad2c4887d941bedca3f0ebe3c3de89ab1"/>
    <x v="31"/>
    <n v="30.986549999999998"/>
    <n v="-5.9591899999999995"/>
    <n v="122.21254"/>
    <n v="90.758100000000013"/>
    <n v="128.68521000000001"/>
    <n v="-6.32456"/>
    <n v="-2208.9099399999996"/>
    <n v="6.0837499999999975"/>
    <n v="35255452.915749952"/>
    <n v="34225193.414999902"/>
    <n v="145.54400000000001"/>
    <n v="139.161"/>
    <n v="0"/>
    <n v="0"/>
    <n v="128.68521000000001"/>
    <n v="-6.32456"/>
    <n v="22.019869999999997"/>
    <n v="-2.77346"/>
    <n v="0"/>
    <n v="0"/>
    <n v="0"/>
    <n v="0"/>
    <n v="0"/>
    <n v="0"/>
    <s v="AP Gpo y Col"/>
    <s v="Accidentes y Enfermedades"/>
    <s v="Accidentes Personales"/>
    <x v="21"/>
    <x v="1"/>
    <n v="29482.926070000001"/>
    <n v="28409.071170000003"/>
    <n v="299929338.30901009"/>
    <n v="286204877.29896003"/>
    <n v="288421232.45699012"/>
    <n v="276418493.85822004"/>
    <n v="934373.2736299996"/>
    <n v="846304.01804999996"/>
    <n v="272111.73791999999"/>
    <n v="267093.05953999993"/>
    <n v="30.986549999999998"/>
    <n v="-5.9591899999999995"/>
    <n v="3.316292414873833E-3"/>
    <n v="-7.0414294070478202E-4"/>
    <n v="36.945740000000001"/>
    <n v="-619.97922536452097"/>
    <n v="100"/>
    <n v="100"/>
    <n v="0.10509998202495237"/>
    <n v="-2.0976363374712891E-2"/>
    <n v="1.0331283419855144E-5"/>
    <n v="1.0743505162928934E-5"/>
    <n v="-2.0821413164721259E-6"/>
    <n v="-2.1558579228264568E-6"/>
    <m/>
    <m/>
    <m/>
    <n v="0"/>
    <m/>
    <n v="0"/>
    <m/>
    <n v="0"/>
    <m/>
    <n v="-2134.6903183778795"/>
    <n v="415.29376455268505"/>
    <n v="106.13120239495638"/>
    <n v="4.7291311644127997E-2"/>
    <n v="-2134.6903183778795"/>
    <n v="-893.94943500176657"/>
    <n v="584.40494880305846"/>
    <n v="228.03862323595797"/>
    <s v="Resto"/>
    <n v="2025"/>
    <n v="1"/>
    <d v="2026-05-08T00:00:00"/>
    <n v="1.0458677359317625"/>
    <s v="31 AP Gpo y Col"/>
    <n v="-619.97922536452097"/>
    <n v="-597.17493665800112"/>
    <n v="-2134.6903183778791"/>
    <n v="-2045.4566275200905"/>
    <n v="3.4664861714314556E-7"/>
    <n v="1.0997795380949717E-9"/>
    <m/>
    <m/>
    <m/>
    <m/>
    <n v="2.5690369633159211E-7"/>
    <n v="4.9581728094437822E-11"/>
    <x v="21"/>
    <x v="31"/>
  </r>
  <r>
    <n v="2026"/>
    <n v="3"/>
    <n v="50"/>
    <x v="22"/>
    <s v="Gastos Medicos"/>
    <n v="38"/>
    <s v="aea92132c4cbeb263e6ac2bf6c183b5d81737f179f21efdc5863739672f0f470"/>
    <s v="776dae374cac039d62ec9a353119108ad2c4887d941bedca3f0ebe3c3de89ab1"/>
    <x v="31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2"/>
    <x v="1"/>
    <n v="14699110.098229999"/>
    <n v="13959565.0382"/>
    <n v="299929338.30901009"/>
    <n v="286204877.29896003"/>
    <n v="288421232.45699012"/>
    <n v="276418493.85822004"/>
    <n v="58270019.802700005"/>
    <n v="52140391.075669996"/>
    <n v="34338123.082540013"/>
    <n v="28893520.681470007"/>
    <n v="173688.67916"/>
    <n v="228699.770009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32 Gastos Medicos"/>
    <m/>
    <m/>
    <m/>
    <m/>
    <n v="0"/>
    <m/>
    <m/>
    <m/>
    <m/>
    <m/>
    <n v="0"/>
    <m/>
    <x v="22"/>
    <x v="31"/>
  </r>
  <r>
    <n v="2026"/>
    <n v="3"/>
    <n v="79"/>
    <x v="1"/>
    <s v="Gastos Medicos"/>
    <n v="51"/>
    <s v="031b4af5197ec30a926f48cf40e11a7dbc470048a21e4003b7a3c07c5dab1baa"/>
    <s v="776dae374cac039d62ec9a353119108ad2c4887d941bedca3f0ebe3c3de89ab1"/>
    <x v="31"/>
    <n v="0"/>
    <n v="0"/>
    <n v="10.621589999999999"/>
    <n v="10.820930000000001"/>
    <n v="0"/>
    <n v="0"/>
    <n v="0"/>
    <n v="0"/>
    <n v="35255452.915749952"/>
    <n v="34225193.414999902"/>
    <n v="145.54400000000001"/>
    <n v="139.161"/>
    <n v="0"/>
    <n v="0"/>
    <n v="0"/>
    <n v="0"/>
    <n v="2.10798"/>
    <n v="2.14106"/>
    <n v="0"/>
    <n v="0"/>
    <n v="0"/>
    <n v="0"/>
    <n v="0"/>
    <n v="0"/>
    <s v="Gastos Medicos"/>
    <s v="Accidentes y Enfermedades"/>
    <s v="Gastos Medicos"/>
    <x v="22"/>
    <x v="1"/>
    <n v="29465273.395770002"/>
    <n v="25064503.866439998"/>
    <n v="299929338.30901009"/>
    <n v="286204877.29896003"/>
    <n v="288421232.45699012"/>
    <n v="276418493.85822004"/>
    <n v="58270019.802700005"/>
    <n v="52140391.075669996"/>
    <n v="34338123.082540013"/>
    <n v="28893520.681470007"/>
    <n v="149056.40378999998"/>
    <n v="161330.76297000001"/>
    <m/>
    <m/>
    <m/>
    <m/>
    <m/>
    <m/>
    <m/>
    <m/>
    <m/>
    <m/>
    <m/>
    <m/>
    <m/>
    <m/>
    <m/>
    <n v="0"/>
    <m/>
    <n v="0"/>
    <m/>
    <n v="0"/>
    <m/>
    <m/>
    <m/>
    <m/>
    <m/>
    <m/>
    <n v="-1.5450290977366388"/>
    <m/>
    <m/>
    <s v="Resto"/>
    <n v="2025"/>
    <n v="1"/>
    <d v="2026-05-08T00:00:00"/>
    <n v="1.0458677359317625"/>
    <s v="32 Gastos Medicos"/>
    <m/>
    <m/>
    <m/>
    <m/>
    <n v="3.0127509708590159E-8"/>
    <m/>
    <m/>
    <m/>
    <m/>
    <m/>
    <n v="3.0630179727709316E-8"/>
    <m/>
    <x v="22"/>
    <x v="31"/>
  </r>
  <r>
    <n v="2026"/>
    <n v="3"/>
    <n v="106"/>
    <x v="63"/>
    <s v="Gastos Medicos"/>
    <n v="227"/>
    <s v="dfe62e836a0a6f2633422230c81287700a56e2639652c73f264e6562220c207a"/>
    <s v="776dae374cac039d62ec9a353119108ad2c4887d941bedca3f0ebe3c3de89ab1"/>
    <x v="31"/>
    <n v="0"/>
    <n v="0"/>
    <n v="0"/>
    <n v="0.16563999999999998"/>
    <n v="0"/>
    <n v="5.7599999999999995E-3"/>
    <n v="-7.7999999999999996E-3"/>
    <n v="1.132E-2"/>
    <n v="35255452.915749952"/>
    <n v="34225193.414999902"/>
    <n v="145.54400000000001"/>
    <n v="139.161"/>
    <n v="0"/>
    <n v="0"/>
    <n v="0"/>
    <n v="5.7599999999999995E-3"/>
    <n v="0"/>
    <n v="1.899E-2"/>
    <n v="0"/>
    <n v="0"/>
    <n v="0"/>
    <n v="0"/>
    <n v="0"/>
    <n v="0"/>
    <s v="Gastos Medicos"/>
    <s v="Accidentes y Enfermedades"/>
    <s v="Gastos Medicos"/>
    <x v="22"/>
    <x v="1"/>
    <n v="623416.62824999995"/>
    <n v="568242.50150999997"/>
    <n v="299929338.30901009"/>
    <n v="286204877.29896003"/>
    <n v="288421232.45699012"/>
    <n v="276418493.85822004"/>
    <n v="58270019.802700005"/>
    <n v="52140391.075669996"/>
    <n v="34338123.082540013"/>
    <n v="28893520.68147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30.331753554502367"/>
    <s v="Resto"/>
    <n v="2025"/>
    <n v="1"/>
    <d v="2026-05-08T00:00:00"/>
    <n v="1.0458677359317625"/>
    <s v="32 Gastos Medicos"/>
    <m/>
    <m/>
    <n v="-100"/>
    <n v="-100"/>
    <n v="0"/>
    <m/>
    <m/>
    <m/>
    <m/>
    <m/>
    <n v="4.6886755298276304E-10"/>
    <m/>
    <x v="22"/>
    <x v="31"/>
  </r>
  <r>
    <n v="2026"/>
    <n v="3"/>
    <n v="127"/>
    <x v="52"/>
    <s v="Daños"/>
    <n v="263"/>
    <s v="4be84111a613654b362415e563cb7607df7b203b5d303802a8a546061bbc7847"/>
    <s v="776dae374cac039d62ec9a353119108ad2c4887d941bedca3f0ebe3c3de89ab1"/>
    <x v="31"/>
    <n v="242282.02638999998"/>
    <n v="408775.34256000002"/>
    <n v="1722053.3645399997"/>
    <n v="1837354.4812099999"/>
    <n v="-5827.3621999999987"/>
    <n v="133078.70647999994"/>
    <n v="477418.22287000006"/>
    <n v="302489.10817999998"/>
    <n v="35255452.915749952"/>
    <n v="34225193.414999902"/>
    <n v="145.54400000000001"/>
    <n v="139.161"/>
    <n v="0"/>
    <n v="0"/>
    <n v="-607.88552000000004"/>
    <n v="-3123.2125899999996"/>
    <n v="9329.6571100000001"/>
    <n v="8708.3835600000002"/>
    <n v="0"/>
    <n v="0"/>
    <n v="0"/>
    <n v="0"/>
    <n v="0"/>
    <n v="0"/>
    <s v="Daños"/>
    <s v="Totales"/>
    <s v="Daños Total"/>
    <x v="28"/>
    <x v="1"/>
    <n v="242282.02638999998"/>
    <n v="408775.34256000002"/>
    <n v="299929338.30901009"/>
    <n v="286204877.29896003"/>
    <n v="288421232.45699012"/>
    <n v="276418493.85822004"/>
    <n v="105175449.15441999"/>
    <n v="104220262.77622002"/>
    <n v="43859178.209959999"/>
    <n v="37967067.789159983"/>
    <n v="242282.02638999998"/>
    <n v="408775.34256000002"/>
    <n v="0.23035986852243273"/>
    <n v="0.39222252148578385"/>
    <n v="-166493.31617000003"/>
    <n v="-40.729784513742331"/>
    <n v="100"/>
    <n v="100"/>
    <n v="100"/>
    <n v="100"/>
    <n v="8.0779702231191047E-2"/>
    <n v="8.4002839987215402E-2"/>
    <n v="0.1428261273594604"/>
    <n v="0.14788277616825024"/>
    <m/>
    <m/>
    <m/>
    <n v="0"/>
    <m/>
    <n v="0"/>
    <m/>
    <n v="0"/>
    <m/>
    <n v="-104.3788840109261"/>
    <n v="-2.4051978955383704"/>
    <n v="32.55546326414408"/>
    <n v="-1.328652847097044E-2"/>
    <n v="-80.536530816174761"/>
    <n v="7.1342005748768367"/>
    <n v="-6.5156255244197281"/>
    <n v="-35.864435328110417"/>
    <s v="Resto"/>
    <n v="2025"/>
    <n v="1"/>
    <d v="2026-05-08T00:00:00"/>
    <n v="1.0458677359317625"/>
    <s v="38 Daños Total"/>
    <n v="-40.729784513742331"/>
    <n v="-43.32914818004793"/>
    <n v="-104.3788840109261"/>
    <n v="-104.1868430017348"/>
    <n v="4.8845021751817942E-3"/>
    <n v="5.3065669025672501E-6"/>
    <m/>
    <m/>
    <m/>
    <m/>
    <n v="5.2008928976506087E-3"/>
    <n v="1.5383850636066619E-5"/>
    <x v="28"/>
    <x v="31"/>
  </r>
  <r>
    <n v="2026"/>
    <n v="3"/>
    <n v="93"/>
    <x v="64"/>
    <s v="Automoviles"/>
    <n v="220"/>
    <s v="36790ecd55c2030dc553685bef719df653f413a20cdad1bfd1dc934c76686ddd"/>
    <s v="776dae374cac039d62ec9a353119108ad2c4887d941bedca3f0ebe3c3de89ab1"/>
    <x v="31"/>
    <n v="712.67507999999998"/>
    <n v="84.664630000000002"/>
    <n v="1673.7333100000001"/>
    <n v="414.14862999999997"/>
    <n v="-56.981079999999999"/>
    <n v="-18.433589999999999"/>
    <n v="50.748580000000018"/>
    <n v="30.156050000000011"/>
    <n v="35255452.915749952"/>
    <n v="34225193.414999902"/>
    <n v="145.54400000000001"/>
    <n v="139.161"/>
    <n v="0"/>
    <n v="0"/>
    <n v="-56.981079999999999"/>
    <n v="-18.433589999999999"/>
    <n v="362.20090999999996"/>
    <n v="115.82441"/>
    <n v="0"/>
    <n v="0"/>
    <n v="0"/>
    <n v="0"/>
    <n v="0"/>
    <n v="0"/>
    <s v="Automoviles"/>
    <s v="Totales"/>
    <s v="Automoviles Total"/>
    <x v="29"/>
    <x v="1"/>
    <n v="143382.70109000002"/>
    <n v="240270.31215000001"/>
    <n v="299929338.30901009"/>
    <n v="286204877.29896003"/>
    <n v="288421232.45699012"/>
    <n v="276418493.85822004"/>
    <n v="60758952.16269999"/>
    <n v="56224792.599020004"/>
    <n v="32544347.684180006"/>
    <n v="28276347.340569999"/>
    <n v="712.67507999999998"/>
    <n v="84.664630000000002"/>
    <n v="1.1729548562516392E-3"/>
    <n v="1.5058237849591589E-4"/>
    <n v="628.01044999999999"/>
    <n v="741.76246916805746"/>
    <n v="100"/>
    <n v="100"/>
    <n v="0.49704397712012716"/>
    <n v="3.5237241439609955E-2"/>
    <n v="2.3761432743393303E-4"/>
    <n v="2.4709522039306704E-4"/>
    <n v="2.9581826417151573E-5"/>
    <n v="3.0629148150784E-5"/>
    <m/>
    <m/>
    <m/>
    <n v="0"/>
    <m/>
    <n v="0"/>
    <m/>
    <n v="0"/>
    <m/>
    <n v="209.11547886222922"/>
    <n v="-7.9953798861607455"/>
    <n v="-21.772480432501741"/>
    <n v="-1.7508748539980362E-4"/>
    <n v="209.11547886222922"/>
    <n v="212.71552343758967"/>
    <n v="-15.731898630514211"/>
    <n v="-15.91511668395289"/>
    <s v="Resto"/>
    <n v="2025"/>
    <n v="1"/>
    <d v="2026-05-08T00:00:00"/>
    <n v="1.0458677359317625"/>
    <s v="39 Automoviles Total"/>
    <n v="741.76246916805746"/>
    <n v="704.84600513862506"/>
    <n v="209.11547886222922"/>
    <n v="195.55886298264912"/>
    <n v="4.7474452079788193E-6"/>
    <n v="1.3758230948043034E-10"/>
    <m/>
    <m/>
    <m/>
    <m/>
    <n v="1.172306536580921E-6"/>
    <n v="2.267505271348727E-12"/>
    <x v="29"/>
    <x v="31"/>
  </r>
  <r>
    <n v="2026"/>
    <n v="3"/>
    <n v="50"/>
    <x v="22"/>
    <s v="Automoviles Residentes"/>
    <n v="38"/>
    <s v="aea92132c4cbeb263e6ac2bf6c183b5d81737f179f21efdc5863739672f0f470"/>
    <s v="776dae374cac039d62ec9a353119108ad2c4887d941bedca3f0ebe3c3de89ab1"/>
    <x v="31"/>
    <n v="0"/>
    <n v="-0.35863999999999996"/>
    <n v="-2.9710200000000002"/>
    <n v="-3.5280300000000002"/>
    <n v="-25.13072"/>
    <n v="-157.73243999999997"/>
    <n v="-69.445730000000012"/>
    <n v="-144.49898999999999"/>
    <n v="35255452.915749952"/>
    <n v="34225193.414999902"/>
    <n v="145.54400000000001"/>
    <n v="139.161"/>
    <n v="0"/>
    <n v="0"/>
    <n v="0"/>
    <n v="5.6074999999999999"/>
    <n v="0"/>
    <n v="0"/>
    <n v="0"/>
    <n v="0"/>
    <n v="0"/>
    <n v="0"/>
    <n v="0"/>
    <n v="0"/>
    <s v="Automoviles Residentes"/>
    <s v="Automóviles"/>
    <s v="Automóviles"/>
    <x v="30"/>
    <x v="1"/>
    <n v="14699110.098229999"/>
    <n v="13959565.0382"/>
    <n v="299929338.30901009"/>
    <n v="286204877.29896003"/>
    <n v="288421232.45699012"/>
    <n v="276418493.85822004"/>
    <n v="37930526.874799997"/>
    <n v="33933542.557379998"/>
    <n v="20392182.848360002"/>
    <n v="17354647.463510003"/>
    <n v="0"/>
    <n v="-0.35863999999999996"/>
    <m/>
    <n v="-1.0568893577602659E-6"/>
    <m/>
    <m/>
    <m/>
    <n v="100"/>
    <m/>
    <n v="-2.5691344896391153E-6"/>
    <m/>
    <m/>
    <n v="-1.2530883588869684E-7"/>
    <n v="-1.2974529851246234E-7"/>
    <m/>
    <m/>
    <m/>
    <n v="0"/>
    <m/>
    <n v="0"/>
    <m/>
    <n v="0"/>
    <m/>
    <n v="-84.067500635886944"/>
    <m/>
    <n v="43980.716038367158"/>
    <n v="-1.232370275751087E-4"/>
    <m/>
    <m/>
    <m/>
    <m/>
    <s v="Resto"/>
    <n v="2025"/>
    <n v="1"/>
    <d v="2026-05-08T00:00:00"/>
    <n v="1.0458677359317625"/>
    <s v="41 Automoviles Residentes"/>
    <m/>
    <n v="-100"/>
    <n v="-84.067500635886944"/>
    <n v="-84.766238773090365"/>
    <n v="-8.4271219181323656E-9"/>
    <m/>
    <m/>
    <m/>
    <m/>
    <m/>
    <n v="-9.9865901530414021E-9"/>
    <n v="1.1170151145469071E-16"/>
    <x v="30"/>
    <x v="31"/>
  </r>
  <r>
    <n v="2026"/>
    <n v="3"/>
    <n v="7"/>
    <x v="20"/>
    <s v="Daños Sin Autos"/>
    <n v="264"/>
    <s v="bba58959c32abe688d9cb5222b97de973002a67c412d6a8c8d2a79ac692f32b7"/>
    <s v="776dae374cac039d62ec9a353119108ad2c4887d941bedca3f0ebe3c3de89ab1"/>
    <x v="31"/>
    <n v="192142.94221000001"/>
    <n v="225355.91631999999"/>
    <n v="761680.95000000007"/>
    <n v="764707.14179999998"/>
    <n v="119986.9996"/>
    <n v="103727.20794000002"/>
    <n v="536284.06036999996"/>
    <n v="642245.54486000014"/>
    <n v="35255452.915749952"/>
    <n v="34225193.414999902"/>
    <n v="145.54400000000001"/>
    <n v="139.161"/>
    <n v="-2998.6914999999999"/>
    <n v="1716.7819500000001"/>
    <n v="36388.94629"/>
    <n v="-29683.40598"/>
    <n v="49792.202880000004"/>
    <n v="50852.129030000004"/>
    <n v="0"/>
    <n v="0"/>
    <n v="0"/>
    <n v="0"/>
    <n v="0"/>
    <n v="0"/>
    <s v="Daños Sin Autos"/>
    <s v="Totales"/>
    <s v="Daños Sin Autos Total"/>
    <x v="34"/>
    <x v="1"/>
    <n v="192142.94221000001"/>
    <n v="225355.91631999999"/>
    <n v="299929338.30901009"/>
    <n v="286204877.29896003"/>
    <n v="288421232.45699012"/>
    <n v="276418493.85822004"/>
    <n v="44416496.991719998"/>
    <n v="47995470.177200004"/>
    <n v="11314830.52578"/>
    <n v="9690720.4485899974"/>
    <n v="192142.94221000001"/>
    <n v="225355.91631999999"/>
    <n v="0.43259364250588861"/>
    <n v="0.4695358030413756"/>
    <n v="-33212.974109999981"/>
    <n v="-14.738008503330501"/>
    <n v="100"/>
    <n v="100"/>
    <n v="100"/>
    <n v="100"/>
    <n v="6.4062736674342827E-2"/>
    <n v="6.6618861785306571E-2"/>
    <n v="7.8739369659518679E-2"/>
    <n v="8.1527076272830373E-2"/>
    <m/>
    <m/>
    <m/>
    <n v="0"/>
    <m/>
    <n v="0"/>
    <m/>
    <n v="0"/>
    <m/>
    <n v="15.675531987138115"/>
    <n v="62.446737944119668"/>
    <n v="46.028171629055379"/>
    <n v="1.0604400952061859"/>
    <n v="-222.59019842439253"/>
    <n v="-2.0843299390173042"/>
    <n v="73.08161556478619"/>
    <n v="-58.372002404242309"/>
    <s v="Resto"/>
    <n v="2025"/>
    <n v="1"/>
    <d v="2026-05-08T00:00:00"/>
    <n v="1.0458677359317625"/>
    <s v="46 Daños Sin Autos Total"/>
    <n v="-14.738008503330501"/>
    <n v="-18.47727148719272"/>
    <n v="15.67553198713812"/>
    <n v="10.602448104093114"/>
    <n v="2.1604628135687008E-3"/>
    <n v="1.871372595365126E-5"/>
    <m/>
    <m/>
    <m/>
    <m/>
    <n v="2.1646122091536395E-3"/>
    <n v="2.2046387033770943E-5"/>
    <x v="34"/>
    <x v="31"/>
  </r>
  <r>
    <n v="2026"/>
    <n v="3"/>
    <n v="46"/>
    <x v="10"/>
    <s v="Responsabilidad Civil y Riesgos Profesionales"/>
    <n v="34"/>
    <s v="86e50149658661312a9e0b35558d84f6c6d3da797f552a9657fe0558ca40cdef"/>
    <s v="776dae374cac039d62ec9a353119108ad2c4887d941bedca3f0ebe3c3de89ab1"/>
    <x v="31"/>
    <n v="511.24132000000003"/>
    <n v="916.32042000000001"/>
    <n v="1522.4877299999998"/>
    <n v="2701.1755599999997"/>
    <n v="-334.25134000000003"/>
    <n v="273.40527999999995"/>
    <n v="-254.59119000000001"/>
    <n v="908.05790999999988"/>
    <n v="35255452.915749952"/>
    <n v="34225193.414999902"/>
    <n v="145.54400000000001"/>
    <n v="139.161"/>
    <n v="0"/>
    <n v="0"/>
    <n v="-334.25134000000003"/>
    <n v="45.405279999999998"/>
    <n v="530.11427000000003"/>
    <n v="583.33087999999998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0762372.77462"/>
    <n v="17809663.19325"/>
    <n v="299929338.30901009"/>
    <n v="286204877.29896003"/>
    <n v="288421232.45699012"/>
    <n v="276418493.85822004"/>
    <n v="6482889.0618800009"/>
    <n v="6624791.841479999"/>
    <n v="3138672.4045500001"/>
    <n v="1702809.9258199998"/>
    <n v="511.24132000000003"/>
    <n v="916.32042000000001"/>
    <n v="7.8860106215012556E-3"/>
    <n v="1.3831686216351986E-2"/>
    <n v="-405.07909999999998"/>
    <n v="-44.207145356424562"/>
    <n v="100"/>
    <n v="100"/>
    <n v="2.462345347276219E-3"/>
    <n v="5.1450743905549689E-3"/>
    <n v="1.7045392187451839E-4"/>
    <n v="1.7725509167437498E-4"/>
    <n v="3.2016240556335539E-4"/>
    <n v="3.3149750843733237E-4"/>
    <m/>
    <m/>
    <m/>
    <n v="0"/>
    <m/>
    <n v="0"/>
    <m/>
    <n v="0"/>
    <m/>
    <n v="-222.25489573573708"/>
    <n v="-65.380345235005649"/>
    <n v="29.83730079921169"/>
    <n v="-1.0649449732805821E-2"/>
    <n v="-836.15081770225856"/>
    <n v="-9.1228857968225441"/>
    <n v="-63.052696166809476"/>
    <n v="7.7837950221322076"/>
    <s v="Resto"/>
    <n v="2025"/>
    <n v="1"/>
    <d v="2026-05-08T00:00:00"/>
    <n v="1.0458677359317625"/>
    <s v="46 Responsabilidad Civil y Riesgos Profesionales"/>
    <n v="-44.207145356424562"/>
    <n v="-46.654005351958148"/>
    <n v="-222.25489573573708"/>
    <n v="-216.89326626642739"/>
    <n v="4.3184460958090444E-6"/>
    <n v="6.2189163522430631E-9"/>
    <m/>
    <m/>
    <m/>
    <m/>
    <n v="7.6460611868754204E-6"/>
    <n v="1.9131554358762154E-8"/>
    <x v="35"/>
    <x v="31"/>
  </r>
  <r>
    <n v="2026"/>
    <n v="3"/>
    <n v="105"/>
    <x v="35"/>
    <s v="RC General"/>
    <n v="226"/>
    <s v="8f1f64db81c40ea10e1e9080c9ae60a7acb8925968c431ee16784dea9841c66f"/>
    <s v="776dae374cac039d62ec9a353119108ad2c4887d941bedca3f0ebe3c3de89ab1"/>
    <x v="31"/>
    <n v="32.230789999999999"/>
    <n v="67.81335"/>
    <n v="2729.01721"/>
    <n v="2283.0794500000002"/>
    <n v="-68.889319999999998"/>
    <n v="891.31439999999998"/>
    <n v="2778.8729499999999"/>
    <n v="3250.9783600000001"/>
    <n v="35255452.915749952"/>
    <n v="34225193.414999902"/>
    <n v="145.54400000000001"/>
    <n v="139.161"/>
    <n v="0"/>
    <n v="0"/>
    <n v="-58.304919999999996"/>
    <n v="769.67118000000005"/>
    <n v="783.22481999999991"/>
    <n v="528.97320999999999"/>
    <n v="0"/>
    <n v="0"/>
    <n v="0"/>
    <n v="0"/>
    <n v="0"/>
    <n v="0"/>
    <s v="RC General"/>
    <s v="Daños Sin Autos"/>
    <s v="Responsabilidad Civil y Riesgos Profesionales"/>
    <x v="36"/>
    <x v="1"/>
    <n v="591571.26609000005"/>
    <n v="593688.09351000004"/>
    <n v="299929338.30901009"/>
    <n v="286204877.29896003"/>
    <n v="288421232.45699012"/>
    <n v="276418493.85822004"/>
    <n v="4191040.9426000006"/>
    <n v="5155326.3222199995"/>
    <n v="2776304.65221"/>
    <n v="1116237.2139900001"/>
    <n v="32.230789999999999"/>
    <n v="67.81335"/>
    <n v="7.6904020842146555E-4"/>
    <n v="1.3154036381308651E-3"/>
    <n v="-35.582560000000001"/>
    <n v="-52.471320175157253"/>
    <n v="100"/>
    <n v="100"/>
    <n v="5.4483359567191175E-3"/>
    <n v="1.142238672820171E-2"/>
    <n v="1.0746127798539461E-5"/>
    <n v="1.1174901974252645E-5"/>
    <n v="2.3693988250649007E-5"/>
    <n v="2.4532855618113115E-5"/>
    <m/>
    <m/>
    <m/>
    <n v="0"/>
    <m/>
    <n v="0"/>
    <m/>
    <n v="0"/>
    <m/>
    <n v="-107.72895849096571"/>
    <n v="-213.73760928602744"/>
    <n v="1314.3642070477274"/>
    <n v="-2.4813314325991772E-3"/>
    <n v="-107.5753024817689"/>
    <n v="48.065120348911414"/>
    <n v="-7.4442125059315662"/>
    <n v="145.50286582566252"/>
    <s v="Resto"/>
    <n v="2025"/>
    <n v="1"/>
    <d v="2026-05-08T00:00:00"/>
    <n v="1.0458677359317625"/>
    <s v="47 RC General"/>
    <n v="-52.471320175157253"/>
    <n v="-54.555745251573804"/>
    <n v="-107.72895849096571"/>
    <n v="-107.38999610125653"/>
    <n v="7.7406953656829765E-6"/>
    <n v="5.9142284216893118E-11"/>
    <m/>
    <m/>
    <m/>
    <m/>
    <n v="6.4625807473239117E-6"/>
    <n v="1.7302867312079158E-10"/>
    <x v="36"/>
    <x v="31"/>
  </r>
  <r>
    <n v="2026"/>
    <n v="3"/>
    <n v="105"/>
    <x v="35"/>
    <s v="Incendio"/>
    <n v="226"/>
    <s v="8f1f64db81c40ea10e1e9080c9ae60a7acb8925968c431ee16784dea9841c66f"/>
    <s v="776dae374cac039d62ec9a353119108ad2c4887d941bedca3f0ebe3c3de89ab1"/>
    <x v="31"/>
    <n v="450.34714000000002"/>
    <n v="1097.24584"/>
    <n v="45934.51251"/>
    <n v="38648.65281"/>
    <n v="1783.0953000000002"/>
    <n v="43671.162380000002"/>
    <n v="-22441.584970000004"/>
    <n v="61999.513260000007"/>
    <n v="35255452.915749952"/>
    <n v="34225193.414999902"/>
    <n v="145.54400000000001"/>
    <n v="139.161"/>
    <n v="0"/>
    <n v="0"/>
    <n v="1399.2069299999998"/>
    <n v="37885.298710000003"/>
    <n v="5699.4564900000005"/>
    <n v="5925.5270399999999"/>
    <n v="0"/>
    <n v="0"/>
    <n v="0"/>
    <n v="0"/>
    <n v="0"/>
    <n v="0"/>
    <s v="Incendio"/>
    <s v="Daños Sin Autos"/>
    <s v="Incendio"/>
    <x v="43"/>
    <x v="1"/>
    <n v="591571.26609000005"/>
    <n v="593688.09351000004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4.2936445162587286E-3"/>
    <n v="9.3259080175683434E-3"/>
    <n v="-646.89869999999996"/>
    <n v="-58.956587158261641"/>
    <m/>
    <m/>
    <n v="7.6127284372105641E-2"/>
    <n v="0.18481856921079015"/>
    <n v="1.5015107976400029E-4"/>
    <n v="1.5614215921747599E-4"/>
    <n v="3.8337775734473381E-4"/>
    <n v="3.9695095096017597E-4"/>
    <m/>
    <m/>
    <m/>
    <n v="0"/>
    <m/>
    <n v="0"/>
    <m/>
    <n v="0"/>
    <m/>
    <n v="-95.916996015621052"/>
    <n v="395.93796465544335"/>
    <n v="3980.0709000637453"/>
    <n v="7.0178872144736226E-2"/>
    <n v="-96.306728526253721"/>
    <n v="-3.8151973398133254"/>
    <n v="24.549830890980267"/>
    <n v="639.3574521600699"/>
    <s v="Resto"/>
    <n v="2025"/>
    <n v="1"/>
    <d v="2026-05-08T00:00:00"/>
    <n v="1.0458677359317625"/>
    <s v="54 Incendio"/>
    <n v="-58.956587158261641"/>
    <n v="-60.756593370601649"/>
    <n v="-95.916996015621052"/>
    <n v="-96.096060864960705"/>
    <n v="1.3029051880221148E-4"/>
    <n v="1.8435383231998651E-9"/>
    <m/>
    <m/>
    <m/>
    <m/>
    <n v="1.0940050271133235E-4"/>
    <n v="8.69725603521455E-9"/>
    <x v="43"/>
    <x v="31"/>
  </r>
  <r>
    <n v="2026"/>
    <n v="3"/>
    <n v="107"/>
    <x v="71"/>
    <s v="Riesgos Catastroficos"/>
    <n v="70"/>
    <s v="ff5a1ae012afa5d4c889c50ad427aaf545d31a4fac04ffc1c4d03d403ba4250a"/>
    <s v="776dae374cac039d62ec9a353119108ad2c4887d941bedca3f0ebe3c3de89ab1"/>
    <x v="31"/>
    <n v="3275.4504999999999"/>
    <n v="4901.6774599999999"/>
    <n v="11676.861110000002"/>
    <n v="16767.426639999998"/>
    <n v="79.56825000000002"/>
    <n v="489.15095999999988"/>
    <n v="2737.1435299999994"/>
    <n v="15805.524790000003"/>
    <n v="35255452.915749952"/>
    <n v="34225193.414999902"/>
    <n v="145.54400000000001"/>
    <n v="139.161"/>
    <n v="0"/>
    <n v="0"/>
    <n v="73.861980000000003"/>
    <n v="407.15967999999998"/>
    <n v="536.46582999999998"/>
    <n v="706.93936999999994"/>
    <n v="0"/>
    <n v="0"/>
    <n v="0"/>
    <n v="0"/>
    <n v="0"/>
    <n v="0"/>
    <s v="Riesgos Catastroficos"/>
    <s v="Daños Sin Autos"/>
    <s v="Riesgos Catastroficos"/>
    <x v="44"/>
    <x v="1"/>
    <n v="103310.76122"/>
    <n v="346104.38500999997"/>
    <n v="299929338.30901009"/>
    <n v="286204877.29896003"/>
    <n v="288421232.45699012"/>
    <n v="276418493.85822004"/>
    <n v="11411827.944420002"/>
    <n v="12882845.518050004"/>
    <n v="1673092.91444"/>
    <n v="528711.06807000004"/>
    <n v="3275.4504999999999"/>
    <n v="4901.6774599999999"/>
    <n v="2.8702242234571934E-2"/>
    <n v="3.8048096231009812E-2"/>
    <n v="-1626.22696"/>
    <n v="-33.17694755052284"/>
    <n v="100"/>
    <n v="100"/>
    <n v="3.1704833662244893"/>
    <n v="1.4162425188165055"/>
    <n v="1.0920740593323955E-3"/>
    <n v="1.135648187928897E-3"/>
    <n v="1.7126463763508376E-3"/>
    <n v="1.7732812995190392E-3"/>
    <m/>
    <m/>
    <m/>
    <n v="0"/>
    <m/>
    <n v="0"/>
    <m/>
    <n v="0"/>
    <m/>
    <n v="-83.733395923417987"/>
    <n v="2.4292307271931"/>
    <n v="9.9792563666561591"/>
    <n v="4.7557579924742115E-3"/>
    <n v="-81.859210617318496"/>
    <n v="-24.11430841657609"/>
    <n v="13.768254354615653"/>
    <n v="57.594709996134462"/>
    <s v="Resto"/>
    <n v="2025"/>
    <n v="1"/>
    <d v="2026-05-08T00:00:00"/>
    <n v="1.0458677359317625"/>
    <s v="55 Riesgos Catastroficos"/>
    <n v="-33.17694755052284"/>
    <n v="-36.107549593788193"/>
    <n v="-83.733395923417987"/>
    <n v="-84.446786608165027"/>
    <n v="3.3120723588218329E-5"/>
    <n v="8.2381870929204481E-8"/>
    <m/>
    <m/>
    <m/>
    <m/>
    <n v="4.7462583304242893E-5"/>
    <n v="1.4476576268041831E-7"/>
    <x v="44"/>
    <x v="31"/>
  </r>
  <r>
    <n v="2026"/>
    <n v="3"/>
    <n v="107"/>
    <x v="71"/>
    <s v="Terremoto y Erupcion Volcanica"/>
    <n v="70"/>
    <s v="ff5a1ae012afa5d4c889c50ad427aaf545d31a4fac04ffc1c4d03d403ba4250a"/>
    <s v="776dae374cac039d62ec9a353119108ad2c4887d941bedca3f0ebe3c3de89ab1"/>
    <x v="31"/>
    <n v="742.21186"/>
    <n v="1076.61249"/>
    <n v="2459.1548600000001"/>
    <n v="3562.67076"/>
    <n v="0"/>
    <n v="0"/>
    <n v="6.8"/>
    <n v="-240.48260000000002"/>
    <n v="35255452.915749952"/>
    <n v="34225193.414999902"/>
    <n v="145.54400000000001"/>
    <n v="139.161"/>
    <n v="0"/>
    <n v="0"/>
    <n v="0"/>
    <n v="0"/>
    <n v="128.95663000000002"/>
    <n v="186.77601999999999"/>
    <n v="0"/>
    <n v="0"/>
    <n v="0"/>
    <n v="0"/>
    <n v="0"/>
    <n v="0"/>
    <s v="Terremoto y Erupcion Volcanica"/>
    <s v="Daños Sin Autos"/>
    <s v="Riesgos Catastroficos"/>
    <x v="45"/>
    <x v="1"/>
    <n v="103310.76122"/>
    <n v="346104.38500999997"/>
    <n v="299929338.30901009"/>
    <n v="286204877.29896003"/>
    <n v="288421232.45699012"/>
    <n v="276418493.85822004"/>
    <n v="4600656.5407699998"/>
    <n v="5084886.6188700013"/>
    <n v="666557.00630999985"/>
    <n v="163361.38342999999"/>
    <n v="3275.4504999999999"/>
    <n v="4901.6774599999999"/>
    <n v="1.6132737869534116E-2"/>
    <n v="2.1172792447420433E-2"/>
    <n v="-334.40062999999998"/>
    <n v="-31.060444970316105"/>
    <n v="22.659840531859665"/>
    <n v="21.964164284281569"/>
    <n v="0.7184264748756054"/>
    <n v="0.31106583349670458"/>
    <n v="2.4746224033452729E-4"/>
    <n v="2.57336068387642E-4"/>
    <n v="3.7616846371049315E-4"/>
    <n v="3.8948641784880485E-4"/>
    <m/>
    <m/>
    <m/>
    <n v="0"/>
    <m/>
    <n v="0"/>
    <m/>
    <n v="0"/>
    <m/>
    <m/>
    <m/>
    <m/>
    <m/>
    <m/>
    <n v="-30.956538210847395"/>
    <m/>
    <m/>
    <s v="Resto"/>
    <n v="2025"/>
    <n v="1"/>
    <d v="2026-05-08T00:00:00"/>
    <n v="1.0458677359317625"/>
    <s v="56 Terremoto y Erupcion Volcanica"/>
    <n v="-31.060444970316105"/>
    <n v="-34.08386867554939"/>
    <m/>
    <m/>
    <n v="6.9752468245880968E-6"/>
    <n v="2.6026523116710015E-8"/>
    <m/>
    <m/>
    <m/>
    <m/>
    <n v="1.0084645745740407E-5"/>
    <n v="4.4828714002154381E-8"/>
    <x v="45"/>
    <x v="31"/>
  </r>
  <r>
    <n v="2026"/>
    <n v="3"/>
    <n v="105"/>
    <x v="35"/>
    <s v="Huracan y Otros Riesgos Hidrometeorologicos"/>
    <n v="226"/>
    <s v="8f1f64db81c40ea10e1e9080c9ae60a7acb8925968c431ee16784dea9841c66f"/>
    <s v="776dae374cac039d62ec9a353119108ad2c4887d941bedca3f0ebe3c3de89ab1"/>
    <x v="31"/>
    <n v="587.4185500000001"/>
    <n v="1220.2621100000001"/>
    <n v="49171.351360000001"/>
    <n v="41076.557860000001"/>
    <n v="7477.2182199999997"/>
    <n v="-968.24525000000028"/>
    <n v="3617.4255899999998"/>
    <n v="210487.33553000001"/>
    <n v="35255452.915749952"/>
    <n v="34225193.414999902"/>
    <n v="145.54400000000001"/>
    <n v="139.161"/>
    <n v="0"/>
    <n v="0"/>
    <n v="-18.272130000000001"/>
    <n v="23.252400000000002"/>
    <n v="505.03484000000003"/>
    <n v="586.42568000000006"/>
    <n v="0"/>
    <n v="0"/>
    <n v="0"/>
    <n v="0"/>
    <n v="0"/>
    <n v="0"/>
    <s v="Huracan y Otros Riesgos Hidrometeorologicos"/>
    <s v="Daños Sin Autos"/>
    <s v="Riesgos Catastroficos"/>
    <x v="46"/>
    <x v="1"/>
    <n v="591571.26609000005"/>
    <n v="593688.09351000004"/>
    <n v="299929338.30901009"/>
    <n v="286204877.29896003"/>
    <n v="288421232.45699012"/>
    <n v="276418493.85822004"/>
    <n v="6811171.4036499998"/>
    <n v="7797958.8991800006"/>
    <n v="1006535.90813"/>
    <n v="364394.42252000014"/>
    <n v="4158.7110699999994"/>
    <n v="8639.026609999999"/>
    <n v="8.6243395619909329E-3"/>
    <n v="1.5648480913746769E-2"/>
    <n v="-632.84356000000002"/>
    <n v="-51.861280852193303"/>
    <n v="14.125014700768817"/>
    <n v="14.124995385330804"/>
    <n v="9.9298019304174895E-2"/>
    <n v="0.20553925930795949"/>
    <n v="1.9585231418568221E-4"/>
    <n v="2.0366688852825596E-4"/>
    <n v="4.2635964890470928E-4"/>
    <n v="4.4145458321826121E-4"/>
    <m/>
    <m/>
    <m/>
    <n v="0"/>
    <m/>
    <n v="0"/>
    <m/>
    <n v="0"/>
    <m/>
    <n v="-872.24424493691015"/>
    <n v="1272.8944668158672"/>
    <n v="-79.347317438218269"/>
    <n v="0.74286651470702159"/>
    <n v="-178.58169479279559"/>
    <n v="-13.87913980847496"/>
    <n v="-3.6179939585950152"/>
    <n v="3.965106030145201"/>
    <s v="Resto"/>
    <n v="2025"/>
    <n v="1"/>
    <d v="2026-05-08T00:00:00"/>
    <n v="1.0458677359317625"/>
    <s v="57 Huracan y Otros Riesgos Hidrometeorologicos"/>
    <n v="-51.861280852193303"/>
    <n v="-53.972459906777829"/>
    <n v="-872.24424493691015"/>
    <n v="-838.37658281801612"/>
    <n v="1.3947162011364569E-4"/>
    <n v="7.4379232880521963E-9"/>
    <m/>
    <m/>
    <m/>
    <m/>
    <n v="1.162730328952734E-4"/>
    <n v="2.4487495490789692E-8"/>
    <x v="46"/>
    <x v="31"/>
  </r>
  <r>
    <n v="2026"/>
    <n v="3"/>
    <n v="76"/>
    <x v="15"/>
    <s v="Diversos"/>
    <n v="48"/>
    <s v="98010bd9270f9b100b6214a21754fd33bdc8d41b2bc9f9dd16ff54d3c34ffd71"/>
    <s v="776dae374cac039d62ec9a353119108ad2c4887d941bedca3f0ebe3c3de89ab1"/>
    <x v="31"/>
    <n v="13699.106230000001"/>
    <n v="14252.620550000001"/>
    <n v="96091.893819999998"/>
    <n v="42852.800900000002"/>
    <n v="12223.248490000002"/>
    <n v="796.43680000000006"/>
    <n v="-26292.550010000003"/>
    <n v="53203.476950000004"/>
    <n v="35255452.915749952"/>
    <n v="34225193.414999902"/>
    <n v="145.54400000000001"/>
    <n v="139.161"/>
    <n v="0"/>
    <n v="0"/>
    <n v="-769.37801000000002"/>
    <n v="-710.22567000000004"/>
    <n v="38.580120000000001"/>
    <n v="-558.27873999999997"/>
    <n v="0"/>
    <n v="0"/>
    <n v="0"/>
    <n v="0"/>
    <n v="0"/>
    <n v="0"/>
    <s v="Diversos"/>
    <s v="Daños Sin Autos"/>
    <s v="Diversos"/>
    <x v="52"/>
    <x v="1"/>
    <n v="1197482.4843299999"/>
    <n v="1270133.73486"/>
    <n v="299929338.30901009"/>
    <n v="286204877.29896003"/>
    <n v="288421232.45699012"/>
    <n v="276418493.85822004"/>
    <n v="9670459.9122499991"/>
    <n v="9643676.3713200018"/>
    <n v="1771524.9683199998"/>
    <n v="2144854.7040200005"/>
    <n v="13699.106230000001"/>
    <n v="14252.620550000001"/>
    <n v="0.14165930425549603"/>
    <n v="0.14779239784929799"/>
    <n v="-553.51432000000023"/>
    <n v="-3.8835968308999824"/>
    <n v="100"/>
    <n v="100"/>
    <n v="1.1439922010771415"/>
    <n v="1.1221354223436157"/>
    <n v="4.5674445545190838E-3"/>
    <n v="4.7496871548951712E-3"/>
    <n v="4.9798664105616171E-3"/>
    <n v="5.1561747374654406E-3"/>
    <m/>
    <m/>
    <m/>
    <n v="0"/>
    <m/>
    <n v="0"/>
    <m/>
    <n v="0"/>
    <m/>
    <n v="1434.7418012326905"/>
    <n v="89.226612924805394"/>
    <n v="5.5880025515728748"/>
    <n v="0.68998454487445038"/>
    <n v="8.3286682668059608"/>
    <n v="-106.91054794599557"/>
    <n v="-1994.2343621533578"/>
    <n v="127.21703677987095"/>
    <s v="Resto"/>
    <n v="2025"/>
    <n v="1"/>
    <d v="2026-05-08T00:00:00"/>
    <n v="1.0458677359317625"/>
    <s v="63 Diversos"/>
    <n v="-3.8835968308999824"/>
    <n v="-8.0988925588473162"/>
    <n v="1434.7418012326905"/>
    <n v="1367.4339292677298"/>
    <n v="2.7255895435418476E-4"/>
    <n v="2.0067358482151195E-6"/>
    <m/>
    <m/>
    <m/>
    <m/>
    <n v="1.2130094117628924E-4"/>
    <n v="2.1842592862045181E-6"/>
    <x v="52"/>
    <x v="31"/>
  </r>
  <r>
    <n v="2026"/>
    <n v="3"/>
    <n v="13"/>
    <x v="7"/>
    <s v="Miscelaneos"/>
    <n v="13"/>
    <s v="3fdba35f04dc8c462986c992bcf875546257113072a909c162f7e470e581e278"/>
    <s v="776dae374cac039d62ec9a353119108ad2c4887d941bedca3f0ebe3c3de89ab1"/>
    <x v="31"/>
    <n v="3462.6089500000003"/>
    <n v="3610.9326700000001"/>
    <n v="13078.547940000002"/>
    <n v="14010.813120000001"/>
    <n v="1614.15256"/>
    <n v="1635.1110599999995"/>
    <n v="2717.3078300000002"/>
    <n v="1834.7277500000002"/>
    <n v="35255452.915749952"/>
    <n v="34225193.414999902"/>
    <n v="145.54400000000001"/>
    <n v="139.161"/>
    <n v="1600"/>
    <n v="1627.0411799999999"/>
    <n v="1614.15256"/>
    <n v="1635.11106"/>
    <n v="3375.9090899999997"/>
    <n v="3274.3696800000002"/>
    <n v="0"/>
    <n v="0"/>
    <n v="0"/>
    <n v="0"/>
    <n v="0"/>
    <n v="0"/>
    <s v="Miscelaneos"/>
    <s v="Daños Sin Autos"/>
    <s v="Diversos"/>
    <x v="53"/>
    <x v="1"/>
    <n v="2081369.17392"/>
    <n v="380253.94800999999"/>
    <n v="299929338.30901009"/>
    <n v="286204877.29896003"/>
    <n v="288421232.45699012"/>
    <n v="276418493.85822004"/>
    <n v="4681296.8725100001"/>
    <n v="4825169.1077200007"/>
    <n v="696171.22916999983"/>
    <n v="802925.30443000002"/>
    <n v="6720.3596600000001"/>
    <n v="4246.0028899999998"/>
    <n v="7.3966873802289571E-2"/>
    <n v="7.4835359950860797E-2"/>
    <n v="-148.32371999999987"/>
    <n v="-4.1076290685863164"/>
    <n v="51.524161282760872"/>
    <n v="85.043104386582286"/>
    <n v="0.16636207518527849"/>
    <n v="0.94961082952517806"/>
    <n v="1.1544749071638188E-3"/>
    <n v="1.2005388509378728E-3"/>
    <n v="1.2616600751454493E-3"/>
    <n v="1.3063281763817554E-3"/>
    <m/>
    <m/>
    <m/>
    <n v="0"/>
    <m/>
    <n v="0"/>
    <m/>
    <n v="0"/>
    <m/>
    <n v="-1.281778376570919"/>
    <n v="46.616657650584536"/>
    <n v="45.282236181933555"/>
    <n v="0.23186142896546447"/>
    <n v="-1.2817783765709412"/>
    <n v="3.1010368383327824"/>
    <n v="47.813863376279485"/>
    <n v="49.936666283814354"/>
    <s v="Resto"/>
    <n v="2025"/>
    <n v="1"/>
    <d v="2026-05-08T00:00:00"/>
    <n v="1.0458677359317625"/>
    <s v="64 Miscelaneos"/>
    <n v="-4.1076290685863164"/>
    <n v="-8.3130996043364274"/>
    <n v="-1.281778376570917"/>
    <n v="-5.611179853940973"/>
    <n v="3.7096525099972034E-5"/>
    <n v="5.4710984200838313E-7"/>
    <m/>
    <m/>
    <m/>
    <m/>
    <n v="3.9659597095346488E-5"/>
    <n v="5.6003310989749003E-7"/>
    <x v="53"/>
    <x v="31"/>
  </r>
  <r>
    <n v="2026"/>
    <n v="3"/>
    <n v="93"/>
    <x v="64"/>
    <s v="Tecnicos"/>
    <n v="220"/>
    <s v="36790ecd55c2030dc553685bef719df653f413a20cdad1bfd1dc934c76686ddd"/>
    <s v="776dae374cac039d62ec9a353119108ad2c4887d941bedca3f0ebe3c3de89ab1"/>
    <x v="31"/>
    <n v="5256.6247400000002"/>
    <n v="12981.11044"/>
    <n v="77560.41859999999"/>
    <n v="79538.697850000011"/>
    <n v="4313.5769700000001"/>
    <n v="-252.06270999999998"/>
    <n v="10010.378940000001"/>
    <n v="5839.8498899999995"/>
    <n v="35255452.915749952"/>
    <n v="34225193.414999902"/>
    <n v="145.54400000000001"/>
    <n v="139.161"/>
    <n v="0"/>
    <n v="0"/>
    <n v="3496.7395899999997"/>
    <n v="1042.9223400000001"/>
    <n v="2704.82402"/>
    <n v="4839.2844000000005"/>
    <n v="0"/>
    <n v="0"/>
    <n v="0"/>
    <n v="0"/>
    <n v="0"/>
    <n v="0"/>
    <s v="Tecnicos"/>
    <s v="Daños Sin Autos"/>
    <s v="Diversos"/>
    <x v="54"/>
    <x v="1"/>
    <n v="143382.70109000002"/>
    <n v="240270.31215000001"/>
    <n v="299929338.30901009"/>
    <n v="286204877.29896003"/>
    <n v="288421232.45699012"/>
    <n v="276418493.85822004"/>
    <n v="4989163.0397400009"/>
    <n v="4818507.2636000002"/>
    <n v="1075353.7391499998"/>
    <n v="1341929.3995900003"/>
    <n v="8612.0543300000008"/>
    <n v="17602.706590000002"/>
    <n v="0.10536085307554788"/>
    <n v="0.26940107651309342"/>
    <n v="-7724.4857000000002"/>
    <n v="-59.505584947476954"/>
    <n v="61.037988598012014"/>
    <n v="73.744968557133689"/>
    <n v="3.6661498911925676"/>
    <n v="5.4027109399582978"/>
    <n v="1.7526210572252269E-3"/>
    <n v="1.8225512370292911E-3"/>
    <n v="4.535600707614904E-3"/>
    <n v="4.6961801501813564E-3"/>
    <m/>
    <m/>
    <m/>
    <n v="0"/>
    <m/>
    <n v="0"/>
    <m/>
    <n v="0"/>
    <m/>
    <n v="-1811.3110344643999"/>
    <n v="82.059823239351118"/>
    <n v="-1.9417653918365398"/>
    <n v="0.40113097792449343"/>
    <n v="235.28283515338248"/>
    <n v="-44.106942340483236"/>
    <n v="129.27789623814417"/>
    <n v="21.551168598398558"/>
    <s v="Resto"/>
    <n v="2025"/>
    <n v="1"/>
    <d v="2026-05-08T00:00:00"/>
    <n v="1.0458677359317625"/>
    <s v="65 Tecnicos"/>
    <n v="-59.505584947476954"/>
    <n v="-61.281514228520862"/>
    <n v="-1811.3110344643999"/>
    <n v="-1736.2595151095225"/>
    <n v="2.1999552462237921E-4"/>
    <n v="1.1100909360807188E-6"/>
    <m/>
    <m/>
    <m/>
    <m/>
    <n v="2.2514558457114746E-4"/>
    <n v="7.2576940026413607E-6"/>
    <x v="54"/>
    <x v="31"/>
  </r>
  <r>
    <n v="2026"/>
    <n v="3"/>
    <n v="701"/>
    <x v="8"/>
    <s v="Total General"/>
    <n v="243"/>
    <s v="72440a20f54075ac43f51a2cf0dbb2a14366b38a5c01b110ae174abc1cb44238"/>
    <s v="776dae374cac039d62ec9a353119108ad2c4887d941bedca3f0ebe3c3de89ab1"/>
    <x v="32"/>
    <n v="1409908.9307800001"/>
    <n v="964070.11442999996"/>
    <n v="4769119.4894699994"/>
    <n v="3286177.3429299998"/>
    <n v="674153.61150999996"/>
    <n v="599708.53624000004"/>
    <n v="2973378.6578800003"/>
    <n v="2022720.8733499995"/>
    <n v="35255452.915749952"/>
    <n v="34225193.414999902"/>
    <n v="145.54400000000001"/>
    <n v="139.161"/>
    <n v="0"/>
    <n v="0"/>
    <n v="518485.72211999999"/>
    <n v="444580.34828999999"/>
    <n v="834548.13292"/>
    <n v="698729.10173999995"/>
    <n v="0"/>
    <n v="0"/>
    <n v="0"/>
    <n v="0"/>
    <n v="0"/>
    <n v="0"/>
    <s v="Total General"/>
    <s v="Totales"/>
    <s v="Total General"/>
    <x v="0"/>
    <x v="1"/>
    <n v="1409908.9307800001"/>
    <n v="964070.11442999996"/>
    <n v="299929338.30901009"/>
    <n v="286204877.29896003"/>
    <n v="288421232.45699012"/>
    <n v="276418493.85822004"/>
    <n v="299929338.30901009"/>
    <n v="286204877.29896003"/>
    <n v="142306587.69164005"/>
    <n v="131621014.33455998"/>
    <n v="1409908.9307800001"/>
    <n v="964070.11442999996"/>
    <n v="0.47008036583850432"/>
    <n v="0.33684615144519869"/>
    <n v="445838.8163500001"/>
    <n v="46.245476306834732"/>
    <n v="100"/>
    <n v="100"/>
    <n v="100"/>
    <n v="100"/>
    <n v="0.47008036583850432"/>
    <n v="0.48883673326312693"/>
    <n v="0.33684615144519869"/>
    <n v="0.34877192946593821"/>
    <m/>
    <m/>
    <m/>
    <n v="0"/>
    <m/>
    <n v="0"/>
    <m/>
    <n v="0"/>
    <m/>
    <n v="12.413542708054326"/>
    <n v="47.81540117892861"/>
    <n v="62.205904660220043"/>
    <n v="0.47373324204133371"/>
    <n v="16.623625878711024"/>
    <n v="19.438009786880016"/>
    <n v="62.127719381010479"/>
    <n v="63.626997527781548"/>
    <s v="Resto"/>
    <n v="2025"/>
    <n v="1"/>
    <d v="2026-05-08T00:00:00"/>
    <n v="1.0458677359317625"/>
    <s v="10 Total General"/>
    <n v="46.245476306834732"/>
    <n v="39.831712254269689"/>
    <n v="12.413542708054335"/>
    <n v="7.4835171274360208"/>
    <n v="1.3527324413805651E-2"/>
    <n v="2.2097555034686209E-5"/>
    <n v="760054.25349000003"/>
    <n v="520589.61298000003"/>
    <n v="2.1558487854525755E-3"/>
    <n v="1.4736028613026825E-3"/>
    <n v="9.3019918464560952E-3"/>
    <n v="1.1346532974344172E-5"/>
    <x v="0"/>
    <x v="32"/>
  </r>
  <r>
    <n v="2026"/>
    <n v="3"/>
    <n v="120"/>
    <x v="56"/>
    <s v="Total General Sin Pensiones"/>
    <n v="234"/>
    <s v="114bd151f8fb0c58642d2170da4ae7d7c57977260ac2cc8905306cab6b2acabc"/>
    <s v="776dae374cac039d62ec9a353119108ad2c4887d941bedca3f0ebe3c3de89ab1"/>
    <x v="32"/>
    <n v="1267436.976"/>
    <n v="1246423.7302300001"/>
    <n v="3758647.9248200003"/>
    <n v="3502592.2152500004"/>
    <n v="552691.50482000003"/>
    <n v="538432.15350999997"/>
    <n v="2371541.75936"/>
    <n v="2392991.7552200006"/>
    <n v="35255452.915749952"/>
    <n v="34225193.414999902"/>
    <n v="145.54400000000001"/>
    <n v="139.161"/>
    <n v="1934.4054599999999"/>
    <n v="-136.13439"/>
    <n v="260499.35412999999"/>
    <n v="248589.40568999999"/>
    <n v="772712.51083000004"/>
    <n v="722125.03625999996"/>
    <n v="1226135.0501899999"/>
    <n v="1219688.23917"/>
    <n v="0"/>
    <n v="0"/>
    <n v="0"/>
    <n v="65.302999999999997"/>
    <s v="Total General Sin Pensiones"/>
    <s v="Totales"/>
    <s v="Total General Sin Pensiones"/>
    <x v="1"/>
    <x v="1"/>
    <n v="1267436.976"/>
    <n v="1246423.7302300001"/>
    <n v="299929338.30901009"/>
    <n v="286204877.29896003"/>
    <n v="288421232.45699012"/>
    <n v="276418493.85822004"/>
    <n v="288421232.45699012"/>
    <n v="276418493.85822004"/>
    <n v="133101313.88157998"/>
    <n v="123282522.02188997"/>
    <n v="1267436.976"/>
    <n v="1246423.7302300001"/>
    <n v="0.43943955346248736"/>
    <n v="0.45091908028024824"/>
    <n v="21013.245769999921"/>
    <n v="1.6858829995255675"/>
    <n v="100"/>
    <n v="100"/>
    <n v="100"/>
    <n v="100"/>
    <n v="0.42257852571067578"/>
    <n v="0.43943955346248736"/>
    <n v="0.43550052046388704"/>
    <n v="0.45091908028024824"/>
    <n v="0.42511955161721432"/>
    <m/>
    <m/>
    <n v="6446.8110199999064"/>
    <n v="0.52856220245158791"/>
    <n v="0"/>
    <m/>
    <n v="-65.302999999999997"/>
    <m/>
    <n v="2.648309766986312"/>
    <n v="43.60702072652802"/>
    <n v="43.198162908102219"/>
    <n v="0.41524120889725308"/>
    <n v="4.7910120734799611"/>
    <n v="7.0053622336653243"/>
    <n v="33.712325150551486"/>
    <n v="34.424703923503877"/>
    <s v="Resto"/>
    <n v="2025"/>
    <n v="1"/>
    <d v="2026-05-08T00:00:00"/>
    <n v="1.0458677359317625"/>
    <s v="11 Total General Sin Pensiones"/>
    <n v="1.6858829995255675"/>
    <n v="-2.7736686905885723"/>
    <n v="2.6483097669863112"/>
    <n v="-1.8534502591410131"/>
    <n v="1.066118178598372E-2"/>
    <n v="1.931071211473103E-5"/>
    <m/>
    <m/>
    <m/>
    <m/>
    <n v="9.9145848892824399E-3"/>
    <n v="2.0332801696078495E-5"/>
    <x v="1"/>
    <x v="32"/>
  </r>
  <r>
    <n v="2026"/>
    <n v="3"/>
    <n v="16"/>
    <x v="50"/>
    <s v="Vida Total"/>
    <n v="14"/>
    <s v="8527a891e224136950ff32ca212b45bc93f69fbb801c3b1ebedac52775f99e61"/>
    <s v="776dae374cac039d62ec9a353119108ad2c4887d941bedca3f0ebe3c3de89ab1"/>
    <x v="32"/>
    <n v="243583.46549"/>
    <n v="129779.46493999999"/>
    <n v="863354.91672999994"/>
    <n v="820918.51189999992"/>
    <n v="178251.64997999999"/>
    <n v="99418.374249999993"/>
    <n v="474784.97805999999"/>
    <n v="441222.81893999991"/>
    <n v="35255452.915749952"/>
    <n v="34225193.414999902"/>
    <n v="145.54400000000001"/>
    <n v="139.161"/>
    <n v="5315.9335300000002"/>
    <n v="-3151.7710099999999"/>
    <n v="162516.71612"/>
    <n v="68267.775880000001"/>
    <n v="220149.14561000001"/>
    <n v="72411.806049999999"/>
    <n v="112654.96742"/>
    <n v="9258.11139"/>
    <n v="59757.907070000001"/>
    <n v="71679.35355"/>
    <n v="71170.591"/>
    <n v="48842"/>
    <s v="Vida Total"/>
    <s v="Totales"/>
    <s v="Vida Total"/>
    <x v="2"/>
    <x v="1"/>
    <n v="1278618.8197300001"/>
    <n v="1168356.06944"/>
    <n v="299929338.30901009"/>
    <n v="286204877.29896003"/>
    <n v="288421232.45699012"/>
    <n v="276418493.85822004"/>
    <n v="121198789.86534001"/>
    <n v="116547964.87996998"/>
    <n v="53724409.366050005"/>
    <n v="55147073.013400003"/>
    <n v="243583.46549"/>
    <n v="129779.46493999999"/>
    <n v="0.20097846336637318"/>
    <n v="0.11135283663996777"/>
    <n v="113804.00055000001"/>
    <n v="87.690298771546168"/>
    <n v="100"/>
    <n v="100"/>
    <n v="19.050514643718159"/>
    <n v="11.107869281853782"/>
    <n v="8.1213617468472429E-2"/>
    <n v="8.4454068590918863E-2"/>
    <n v="4.5344952247070448E-2"/>
    <n v="4.6950355285043328E-2"/>
    <n v="9.2950571160955675E-2"/>
    <n v="4.9305696151252874E-2"/>
    <n v="5.8722196054164649E-2"/>
    <n v="103396.85603"/>
    <n v="1116.8244977229638"/>
    <n v="-11921.446479999999"/>
    <n v="-16.631632247749252"/>
    <n v="22328.591"/>
    <n v="45.715963719749396"/>
    <n v="79.294472802144014"/>
    <n v="73.178879207348274"/>
    <n v="76.605628090671658"/>
    <n v="0.33178894302120021"/>
    <n v="138.05772785928937"/>
    <n v="204.02382928826287"/>
    <n v="73.821188662663545"/>
    <n v="94.277134633075491"/>
    <s v="Resto"/>
    <n v="2025"/>
    <n v="1"/>
    <d v="2026-05-08T00:00:00"/>
    <n v="1.0458677359317625"/>
    <s v="12 Vida Total"/>
    <n v="87.690298771546168"/>
    <n v="79.458924224613426"/>
    <n v="79.294472802144014"/>
    <n v="71.431306887395991"/>
    <n v="2.4488549864702105E-3"/>
    <n v="4.0392342737108609E-6"/>
    <m/>
    <m/>
    <m/>
    <m/>
    <n v="2.3237264783434208E-3"/>
    <n v="1.2399454227767347E-6"/>
    <x v="2"/>
    <x v="32"/>
  </r>
  <r>
    <n v="2026"/>
    <n v="3"/>
    <n v="3"/>
    <x v="19"/>
    <s v="Vida Gpo y Col"/>
    <n v="3"/>
    <s v="4e07408562bedb8b60ce05c1decfe3ad16b72230967de01f640b7e4729b49fce"/>
    <s v="776dae374cac039d62ec9a353119108ad2c4887d941bedca3f0ebe3c3de89ab1"/>
    <x v="32"/>
    <n v="50381.100270000003"/>
    <n v="52492.958249999996"/>
    <n v="205749.78592999998"/>
    <n v="294917.0074"/>
    <n v="207555.33493000001"/>
    <n v="208891.34855000005"/>
    <n v="846014.19368999999"/>
    <n v="874131.4351499998"/>
    <n v="35255452.915749952"/>
    <n v="34225193.414999902"/>
    <n v="145.54400000000001"/>
    <n v="139.161"/>
    <n v="659.04830000000004"/>
    <n v="-583.38367000000005"/>
    <n v="184456.26861"/>
    <n v="198525.20654000001"/>
    <n v="53669.851389999996"/>
    <n v="107026.9538"/>
    <n v="7319.9138800000001"/>
    <n v="-369.14536000000226"/>
    <n v="43061.186390000003"/>
    <n v="52862.103609999998"/>
    <n v="0"/>
    <n v="0"/>
    <s v="Vida Gpo y Col"/>
    <s v="Vida"/>
    <s v="Vida"/>
    <x v="4"/>
    <x v="1"/>
    <n v="7955018.5177499996"/>
    <n v="7215896.8496199995"/>
    <n v="299929338.30901009"/>
    <n v="286204877.29896003"/>
    <n v="288421232.45699012"/>
    <n v="276418493.85822004"/>
    <n v="35725720.857619993"/>
    <n v="38551947.676540002"/>
    <n v="14827312.85021"/>
    <n v="14507048.616379999"/>
    <n v="5258599.5069700005"/>
    <n v="4533232.9229199998"/>
    <n v="0.14102192778918873"/>
    <n v="0.13616162454470104"/>
    <n v="-2111.8579799999934"/>
    <n v="-4.0231262447472993"/>
    <n v="0.95807068409036411"/>
    <n v="1.157958550609564"/>
    <n v="0.63332473906358444"/>
    <n v="0.72746270275141689"/>
    <n v="1.6797656592731702E-2"/>
    <n v="1.7467888837730736E-2"/>
    <n v="1.8341042523593198E-2"/>
    <n v="1.8990392978888226E-2"/>
    <n v="2.0489198550177678E-2"/>
    <n v="0.12053272923901105"/>
    <m/>
    <n v="7689.0592400000023"/>
    <n v="-2082.9353618314353"/>
    <n v="-9800.9172199999957"/>
    <n v="-18.540535753756771"/>
    <n v="0"/>
    <m/>
    <n v="-0.63957345733743898"/>
    <n v="411.97062751245863"/>
    <n v="397.94165829852062"/>
    <n v="1.3998176003082068"/>
    <n v="-7.0867262526511094"/>
    <n v="-49.853892422004073"/>
    <n v="343.68693751287094"/>
    <n v="185.49085019366402"/>
    <s v="Resto"/>
    <n v="2025"/>
    <n v="1"/>
    <d v="2026-05-08T00:00:00"/>
    <n v="1.0458677359317625"/>
    <s v="14 Vida Gpo y Col"/>
    <n v="-4.0231262447472993"/>
    <n v="-8.2323027493079675"/>
    <n v="-0.63957345733744186"/>
    <n v="-4.9971395722017862"/>
    <n v="5.8359705779891923E-4"/>
    <n v="1.9887184117379161E-6"/>
    <m/>
    <m/>
    <m/>
    <m/>
    <n v="8.3480448920935431E-4"/>
    <n v="1.8539987998652132E-6"/>
    <x v="4"/>
    <x v="32"/>
  </r>
  <r>
    <n v="2026"/>
    <n v="3"/>
    <n v="120"/>
    <x v="56"/>
    <s v="Accidentes y Enfermedades Total"/>
    <n v="234"/>
    <s v="114bd151f8fb0c58642d2170da4ae7d7c57977260ac2cc8905306cab6b2acabc"/>
    <s v="776dae374cac039d62ec9a353119108ad2c4887d941bedca3f0ebe3c3de89ab1"/>
    <x v="32"/>
    <n v="41301.925810000001"/>
    <n v="26670.18806"/>
    <n v="174748.32424000002"/>
    <n v="135409.79459000003"/>
    <n v="30577.03426"/>
    <n v="27492.079529999995"/>
    <n v="113533.05424"/>
    <n v="105199.90130999999"/>
    <n v="35255452.915749952"/>
    <n v="34225193.414999902"/>
    <n v="145.54400000000001"/>
    <n v="139.161"/>
    <n v="171.43114000000003"/>
    <n v="0.32971"/>
    <n v="23876.994839999999"/>
    <n v="19628.13912"/>
    <n v="39942.208259999999"/>
    <n v="29697.290800000002"/>
    <n v="0"/>
    <n v="0"/>
    <n v="0"/>
    <n v="0"/>
    <n v="0"/>
    <n v="0"/>
    <s v="Accidentes y Enfermedades Total"/>
    <s v="Totales"/>
    <s v="Accidentes y Enfermedades Total"/>
    <x v="18"/>
    <x v="1"/>
    <n v="1267436.976"/>
    <n v="1246423.7302300001"/>
    <n v="299929338.30901009"/>
    <n v="286204877.29896003"/>
    <n v="288421232.45699012"/>
    <n v="276418493.85822004"/>
    <n v="62046993.437230021"/>
    <n v="55650266.202029996"/>
    <n v="35517726.305569991"/>
    <n v="30168381.219329994"/>
    <n v="41301.925810000001"/>
    <n v="26670.18806"/>
    <n v="6.6565555431437926E-2"/>
    <n v="4.7924636987679188E-2"/>
    <n v="14631.73775"/>
    <n v="54.861771942076068"/>
    <n v="100"/>
    <n v="100"/>
    <n v="3.2586966130929733"/>
    <n v="2.1397368658151752"/>
    <n v="1.3770552104992013E-2"/>
    <n v="1.4320001845272962E-2"/>
    <n v="9.3185651871827528E-3"/>
    <n v="9.6484817957511963E-3"/>
    <m/>
    <m/>
    <m/>
    <n v="0"/>
    <m/>
    <n v="0"/>
    <m/>
    <n v="0"/>
    <m/>
    <n v="11.221249111525488"/>
    <n v="74.032950426240674"/>
    <n v="103.08168606892079"/>
    <n v="8.6089503581778609E-2"/>
    <n v="21.646757718721531"/>
    <n v="34.497818433996663"/>
    <n v="59.778855201432471"/>
    <n v="66.094039527673004"/>
    <s v="Resto"/>
    <n v="2025"/>
    <n v="1"/>
    <d v="2026-05-08T00:00:00"/>
    <n v="1.0458677359317625"/>
    <s v="28 Accidentes y Enfermedades Total"/>
    <n v="54.861771942076068"/>
    <n v="48.07013030582673"/>
    <n v="11.221249111525488"/>
    <n v="6.3435129418526168"/>
    <n v="4.956632514623951E-4"/>
    <n v="4.4309731698958351E-7"/>
    <m/>
    <m/>
    <m/>
    <m/>
    <n v="3.832966616717695E-4"/>
    <n v="2.296770830400828E-7"/>
    <x v="18"/>
    <x v="32"/>
  </r>
  <r>
    <n v="2026"/>
    <n v="3"/>
    <n v="128"/>
    <x v="73"/>
    <s v="Accidentes Personales"/>
    <n v="267"/>
    <s v="8acc23987b8960d83c44541f9f0eb46454cea080ea94d916f56fccf033db866f"/>
    <s v="776dae374cac039d62ec9a353119108ad2c4887d941bedca3f0ebe3c3de89ab1"/>
    <x v="32"/>
    <n v="30.986549999999998"/>
    <n v="-5.9591899999999995"/>
    <n v="122.21254"/>
    <n v="90.758100000000013"/>
    <n v="128.68521000000001"/>
    <n v="-6.32456"/>
    <n v="-2208.9099399999996"/>
    <n v="6.0837499999999975"/>
    <n v="35255452.915749952"/>
    <n v="34225193.414999902"/>
    <n v="145.54400000000001"/>
    <n v="139.161"/>
    <n v="0"/>
    <n v="0"/>
    <n v="128.68521000000001"/>
    <n v="-6.32456"/>
    <n v="22.019869999999997"/>
    <n v="-2.77346"/>
    <n v="0"/>
    <n v="0"/>
    <n v="0"/>
    <n v="0"/>
    <n v="0"/>
    <n v="0"/>
    <s v="Accidentes Personales"/>
    <s v="Accidentes y Enfermedades"/>
    <s v="Accidentes Personales"/>
    <x v="19"/>
    <x v="1"/>
    <n v="29482.926070000001"/>
    <n v="28409.071170000003"/>
    <n v="299929338.30901009"/>
    <n v="286204877.29896003"/>
    <n v="288421232.45699012"/>
    <n v="276418493.85822004"/>
    <n v="1868441.4574600002"/>
    <n v="1845344.210459999"/>
    <n v="356127.37222000014"/>
    <n v="376409.51678000001"/>
    <n v="30.986549999999998"/>
    <n v="-5.9591899999999995"/>
    <n v="1.6584169590265773E-3"/>
    <n v="-3.2293108062015811E-4"/>
    <n v="36.945740000000001"/>
    <n v="-619.97922536452097"/>
    <n v="100"/>
    <n v="100"/>
    <n v="0.10509998202495237"/>
    <n v="-2.0976363374712891E-2"/>
    <n v="1.0331283419855144E-5"/>
    <n v="1.0743505162928934E-5"/>
    <n v="-2.0821413164721259E-6"/>
    <n v="-2.1558579228264568E-6"/>
    <m/>
    <m/>
    <m/>
    <n v="0"/>
    <m/>
    <n v="0"/>
    <m/>
    <n v="0"/>
    <m/>
    <n v="-2134.6903183778795"/>
    <n v="415.29376455268505"/>
    <n v="106.13120239495638"/>
    <n v="3.6134602403014346E-2"/>
    <n v="-2134.6903183778795"/>
    <n v="-893.94943500176657"/>
    <n v="584.40494880305846"/>
    <n v="228.03862323595797"/>
    <s v="Resto"/>
    <n v="2025"/>
    <n v="1"/>
    <d v="2026-05-08T00:00:00"/>
    <n v="1.0458677359317625"/>
    <s v="29 Accidentes Personales"/>
    <n v="-619.97922536452097"/>
    <n v="-597.17493665800112"/>
    <n v="-2134.6903183778791"/>
    <n v="-2045.4566275200905"/>
    <n v="3.4664861714314556E-7"/>
    <n v="2.7503468099869604E-10"/>
    <m/>
    <m/>
    <m/>
    <m/>
    <n v="2.5690369633159211E-7"/>
    <n v="1.0428448283050304E-11"/>
    <x v="19"/>
    <x v="32"/>
  </r>
  <r>
    <n v="2026"/>
    <n v="3"/>
    <n v="715"/>
    <x v="44"/>
    <s v="AP Gpo y Col"/>
    <n v="251"/>
    <s v="c75d3f1f5bcd6914d0331ce5ec17c0db8f2070a2d4285f8e3ff11c6ca19168ff"/>
    <s v="776dae374cac039d62ec9a353119108ad2c4887d941bedca3f0ebe3c3de89ab1"/>
    <x v="32"/>
    <n v="0.96"/>
    <n v="1.2"/>
    <n v="0.96"/>
    <n v="2.2214800000000001"/>
    <n v="-0.10818000000000001"/>
    <n v="-0.11033"/>
    <n v="-0.42682000000000003"/>
    <n v="-0.79453000000000007"/>
    <n v="35255452.915749952"/>
    <n v="34225193.414999902"/>
    <n v="145.54400000000001"/>
    <n v="139.161"/>
    <n v="0"/>
    <n v="0"/>
    <n v="-0.10818000000000001"/>
    <n v="-0.11033"/>
    <n v="0.58726"/>
    <n v="0.7369"/>
    <n v="0"/>
    <n v="0"/>
    <n v="0"/>
    <n v="0"/>
    <n v="0"/>
    <n v="0"/>
    <s v="AP Gpo y Col"/>
    <s v="Accidentes y Enfermedades"/>
    <s v="Accidentes Personales"/>
    <x v="21"/>
    <x v="1"/>
    <n v="24579.049769999998"/>
    <n v="17150.0059"/>
    <n v="299929338.30901009"/>
    <n v="286204877.29896003"/>
    <n v="288421232.45699012"/>
    <n v="276418493.85822004"/>
    <n v="934373.2736299996"/>
    <n v="846304.01804999996"/>
    <n v="272111.73791999999"/>
    <n v="267093.05953999993"/>
    <n v="24579.049769999998"/>
    <n v="17150.0059"/>
    <n v="1.0274266474579712E-4"/>
    <n v="1.4179301697810249E-4"/>
    <n v="-0.24"/>
    <n v="-19.999999999999996"/>
    <n v="3.9057653122608902E-3"/>
    <n v="6.9970821409455018E-3"/>
    <n v="3.9057653122608902E-3"/>
    <n v="6.9970821409455018E-3"/>
    <n v="3.2007539022772581E-7"/>
    <n v="3.3284650780457256E-7"/>
    <n v="4.1928006654705613E-7"/>
    <n v="4.3412435371111649E-7"/>
    <m/>
    <m/>
    <m/>
    <n v="0"/>
    <m/>
    <n v="0"/>
    <m/>
    <n v="0"/>
    <m/>
    <n v="-1.9486993564760136"/>
    <n v="-11.268750000000002"/>
    <n v="-9.1941666666666677"/>
    <n v="-3.9755727124055412E-5"/>
    <n v="-1.9486993564760136"/>
    <n v="-20.306690188628039"/>
    <n v="-18.4211422538569"/>
    <n v="-14.972180757226216"/>
    <s v="Resto"/>
    <n v="2025"/>
    <n v="1"/>
    <d v="2026-05-08T00:00:00"/>
    <n v="1.0458677359317625"/>
    <s v="31 AP Gpo y Col"/>
    <n v="-19.999999999999996"/>
    <n v="-23.508492277249495"/>
    <n v="-1.9486993564760131"/>
    <n v="-6.2488522450019168"/>
    <n v="2.7229830298709099E-9"/>
    <n v="1.055605515906726E-12"/>
    <m/>
    <m/>
    <m/>
    <m/>
    <n v="6.2882147524761432E-9"/>
    <n v="2.0105259663752463E-12"/>
    <x v="21"/>
    <x v="32"/>
  </r>
  <r>
    <n v="2026"/>
    <n v="3"/>
    <n v="59"/>
    <x v="30"/>
    <s v="Daños"/>
    <n v="209"/>
    <s v="83f814f7a92e365cbd79f9addceed185761a8d38a06a2d4350bb1fe4b7632b34"/>
    <s v="776dae374cac039d62ec9a353119108ad2c4887d941bedca3f0ebe3c3de89ab1"/>
    <x v="32"/>
    <n v="195949.82753000001"/>
    <n v="181988.00256999998"/>
    <n v="626229.61193999997"/>
    <n v="643446.95626000001"/>
    <n v="79935.664850000001"/>
    <n v="65732.941050000009"/>
    <n v="655038.81276999996"/>
    <n v="237657.57664000004"/>
    <n v="35255452.915749952"/>
    <n v="34225193.414999902"/>
    <n v="145.54400000000001"/>
    <n v="139.161"/>
    <n v="297.93732"/>
    <n v="388.20134999999999"/>
    <n v="6295.6526399999993"/>
    <n v="8399.8496699999996"/>
    <n v="4438.5960599999999"/>
    <n v="7618.94542"/>
    <n v="0"/>
    <n v="0"/>
    <n v="0"/>
    <n v="0"/>
    <n v="0"/>
    <n v="0"/>
    <s v="Daños"/>
    <s v="Totales"/>
    <s v="Daños Total"/>
    <x v="28"/>
    <x v="1"/>
    <n v="195949.82753000001"/>
    <n v="181988.00256999998"/>
    <n v="299929338.30901009"/>
    <n v="286204877.29896003"/>
    <n v="288421232.45699012"/>
    <n v="276418493.85822004"/>
    <n v="105175449.15441999"/>
    <n v="104220262.77622002"/>
    <n v="43859178.209959999"/>
    <n v="37967067.789159983"/>
    <n v="195949.82753000001"/>
    <n v="181988.00256999998"/>
    <n v="0.18630757377827203"/>
    <n v="0.17461863722293766"/>
    <n v="13961.824960000027"/>
    <n v="7.6718381227519394"/>
    <n v="100"/>
    <n v="100"/>
    <n v="100"/>
    <n v="100"/>
    <n v="6.5331997408042006E-2"/>
    <n v="6.7938766456529992E-2"/>
    <n v="6.3586618190262845E-2"/>
    <n v="6.5837853332398541E-2"/>
    <m/>
    <m/>
    <m/>
    <n v="0"/>
    <m/>
    <n v="0"/>
    <m/>
    <n v="0"/>
    <m/>
    <n v="21.606706733533553"/>
    <n v="40.793944989699881"/>
    <n v="36.119381564571242"/>
    <n v="0.18225527269876521"/>
    <n v="-25.050412955783298"/>
    <n v="-41.74264527019016"/>
    <n v="141.83882819920314"/>
    <n v="110.24950576427675"/>
    <s v="Resto"/>
    <n v="2025"/>
    <n v="1"/>
    <d v="2026-05-08T00:00:00"/>
    <n v="1.0458677359317625"/>
    <s v="38 Daños Total"/>
    <n v="7.6718381227519394"/>
    <n v="2.949765466115271"/>
    <n v="21.606706733533553"/>
    <n v="16.273504340579215"/>
    <n v="1.7762631313700677E-3"/>
    <n v="3.4710512047146278E-6"/>
    <m/>
    <m/>
    <m/>
    <m/>
    <n v="1.8213680261762451E-3"/>
    <n v="3.0491668465595912E-6"/>
    <x v="28"/>
    <x v="32"/>
  </r>
  <r>
    <n v="2026"/>
    <n v="3"/>
    <n v="18"/>
    <x v="24"/>
    <s v="Automoviles"/>
    <n v="5"/>
    <s v="ef2d127de37b942baad06145e54b0c619a1f22327b2ebbcfbec78f5564afe39d"/>
    <s v="776dae374cac039d62ec9a353119108ad2c4887d941bedca3f0ebe3c3de89ab1"/>
    <x v="32"/>
    <n v="239.78764000000001"/>
    <n v="213.39577"/>
    <n v="971.10091999999997"/>
    <n v="921.87473000000011"/>
    <n v="-104.16679999999999"/>
    <n v="1200.2969800000001"/>
    <n v="488.40694000000008"/>
    <n v="-2819.9243499999998"/>
    <n v="35255452.915749952"/>
    <n v="34225193.414999902"/>
    <n v="145.54400000000001"/>
    <n v="139.161"/>
    <n v="0"/>
    <n v="0"/>
    <n v="-104.16680000000001"/>
    <n v="1200.2969800000001"/>
    <n v="235.23310999999998"/>
    <n v="229.21010000000001"/>
    <n v="0"/>
    <n v="0"/>
    <n v="0"/>
    <n v="0"/>
    <n v="0"/>
    <n v="0"/>
    <s v="Automoviles"/>
    <s v="Totales"/>
    <s v="Automoviles Total"/>
    <x v="29"/>
    <x v="1"/>
    <n v="4826645.6226300001"/>
    <n v="5268679.1510399999"/>
    <n v="299929338.30901009"/>
    <n v="286204877.29896003"/>
    <n v="288421232.45699012"/>
    <n v="276418493.85822004"/>
    <n v="60758952.16269999"/>
    <n v="56224792.599020004"/>
    <n v="32544347.684180006"/>
    <n v="28276347.340569999"/>
    <n v="239.78764000000001"/>
    <n v="213.39577"/>
    <n v="3.9465400811702277E-4"/>
    <n v="3.7954034178815181E-4"/>
    <n v="26.391870000000011"/>
    <n v="12.367569422767843"/>
    <n v="100"/>
    <n v="100"/>
    <n v="4.9679976270837487E-3"/>
    <n v="4.0502707392587609E-3"/>
    <n v="7.9948044213318161E-5"/>
    <n v="8.3137998529895867E-5"/>
    <n v="7.4560493872050234E-5"/>
    <n v="7.7200250613280053E-5"/>
    <m/>
    <m/>
    <m/>
    <n v="0"/>
    <m/>
    <n v="0"/>
    <m/>
    <n v="0"/>
    <m/>
    <n v="-108.67841890262856"/>
    <n v="-43.44127161850377"/>
    <n v="562.47458888243193"/>
    <n v="-3.2007647229824823E-4"/>
    <n v="-108.67841890262859"/>
    <n v="2.6277245199927801"/>
    <n v="-44.282371644025801"/>
    <n v="523.66670578652509"/>
    <s v="Resto"/>
    <n v="2025"/>
    <n v="1"/>
    <d v="2026-05-08T00:00:00"/>
    <n v="1.0458677359317625"/>
    <s v="39 Automoviles Total"/>
    <n v="12.367569422767843"/>
    <n v="7.4395600536043869"/>
    <n v="-108.67841890262856"/>
    <n v="-108.29781683139596"/>
    <n v="2.7544701306791954E-6"/>
    <n v="1.5575178612283107E-11"/>
    <m/>
    <m/>
    <m/>
    <m/>
    <n v="2.6094973968349763E-6"/>
    <n v="1.4405087104466709E-11"/>
    <x v="29"/>
    <x v="32"/>
  </r>
  <r>
    <n v="2026"/>
    <n v="3"/>
    <n v="93"/>
    <x v="64"/>
    <s v="Daños Sin Autos"/>
    <n v="220"/>
    <s v="36790ecd55c2030dc553685bef719df653f413a20cdad1bfd1dc934c76686ddd"/>
    <s v="776dae374cac039d62ec9a353119108ad2c4887d941bedca3f0ebe3c3de89ab1"/>
    <x v="32"/>
    <n v="142670.02601"/>
    <n v="240185.64752"/>
    <n v="804467.00848000008"/>
    <n v="730207.48115999997"/>
    <n v="38048.006649999996"/>
    <n v="53570.349460000005"/>
    <n v="134231.68228999997"/>
    <n v="218698.56541000004"/>
    <n v="35255452.915749952"/>
    <n v="34225193.414999902"/>
    <n v="145.54400000000001"/>
    <n v="139.161"/>
    <n v="-62.169400000000003"/>
    <n v="0.62529999999999997"/>
    <n v="15924.162189999997"/>
    <n v="4348.6056900000003"/>
    <n v="29293.641029999999"/>
    <n v="29147.129919999999"/>
    <n v="0"/>
    <n v="0"/>
    <n v="0"/>
    <n v="0"/>
    <n v="0"/>
    <n v="0"/>
    <s v="Daños Sin Autos"/>
    <s v="Totales"/>
    <s v="Daños Sin Autos Total"/>
    <x v="34"/>
    <x v="1"/>
    <n v="143382.70109000002"/>
    <n v="240270.31215000001"/>
    <n v="299929338.30901009"/>
    <n v="286204877.29896003"/>
    <n v="288421232.45699012"/>
    <n v="276418493.85822004"/>
    <n v="44416496.991719998"/>
    <n v="47995470.177200004"/>
    <n v="11314830.52578"/>
    <n v="9690720.4485899974"/>
    <n v="143382.70109000002"/>
    <n v="240270.31215000001"/>
    <n v="0.32120954076273994"/>
    <n v="0.50043399227725238"/>
    <n v="-97515.621509999997"/>
    <n v="-40.600103510298204"/>
    <n v="99.502956022879857"/>
    <n v="99.964762758560383"/>
    <n v="99.502956022879857"/>
    <n v="99.964762758560383"/>
    <n v="4.7567879425990146E-2"/>
    <n v="4.9465854089391706E-2"/>
    <n v="8.3920878563194468E-2"/>
    <n v="8.6892032500255026E-2"/>
    <m/>
    <m/>
    <m/>
    <n v="0"/>
    <m/>
    <n v="0"/>
    <m/>
    <n v="0"/>
    <m/>
    <n v="-28.975623579962374"/>
    <n v="26.66853558107093"/>
    <n v="22.303726310515394"/>
    <n v="0.33626669496560679"/>
    <n v="266.19006930472"/>
    <n v="0.50266050345995072"/>
    <n v="54.360474253411709"/>
    <n v="14.919498770326955"/>
    <s v="Resto"/>
    <n v="2025"/>
    <n v="1"/>
    <d v="2026-05-08T00:00:00"/>
    <n v="1.0458677359317625"/>
    <s v="46 Daños Sin Autos Total"/>
    <n v="-40.600103510298204"/>
    <n v="-43.205154486592427"/>
    <n v="-28.975623579962377"/>
    <n v="-32.09047953203941"/>
    <n v="2.2818229293563095E-3"/>
    <n v="1.031755690770103E-5"/>
    <m/>
    <m/>
    <m/>
    <m/>
    <n v="2.0669560182395336E-3"/>
    <n v="2.5043418062654913E-5"/>
    <x v="34"/>
    <x v="32"/>
  </r>
  <r>
    <n v="2026"/>
    <n v="3"/>
    <n v="105"/>
    <x v="35"/>
    <s v="Responsabilidad Civil y Riesgos Profesionales"/>
    <n v="226"/>
    <s v="8f1f64db81c40ea10e1e9080c9ae60a7acb8925968c431ee16784dea9841c66f"/>
    <s v="776dae374cac039d62ec9a353119108ad2c4887d941bedca3f0ebe3c3de89ab1"/>
    <x v="32"/>
    <n v="32.230789999999999"/>
    <n v="67.81335"/>
    <n v="2729.01721"/>
    <n v="2283.0794500000002"/>
    <n v="-68.889319999999998"/>
    <n v="891.31439999999998"/>
    <n v="2778.8729499999999"/>
    <n v="3250.9783600000001"/>
    <n v="35255452.915749952"/>
    <n v="34225193.414999902"/>
    <n v="145.54400000000001"/>
    <n v="139.161"/>
    <n v="0"/>
    <n v="0"/>
    <n v="-58.304919999999996"/>
    <n v="769.67118000000005"/>
    <n v="783.22481999999991"/>
    <n v="528.97320999999999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591571.26609000005"/>
    <n v="593688.09351000004"/>
    <n v="299929338.30901009"/>
    <n v="286204877.29896003"/>
    <n v="288421232.45699012"/>
    <n v="276418493.85822004"/>
    <n v="6482889.0618800009"/>
    <n v="6624791.841479999"/>
    <n v="3138672.4045500001"/>
    <n v="1702809.9258199998"/>
    <n v="32.230789999999999"/>
    <n v="67.81335"/>
    <n v="4.9716707616547201E-4"/>
    <n v="1.0236298984580667E-3"/>
    <n v="-35.582560000000001"/>
    <n v="-52.471320175157253"/>
    <n v="100"/>
    <n v="100"/>
    <n v="5.4483359567191175E-3"/>
    <n v="1.142238672820171E-2"/>
    <n v="1.0746127798539461E-5"/>
    <n v="1.1174901974252645E-5"/>
    <n v="2.3693988250649007E-5"/>
    <n v="2.4532855618113115E-5"/>
    <m/>
    <m/>
    <m/>
    <n v="0"/>
    <m/>
    <n v="0"/>
    <m/>
    <n v="0"/>
    <m/>
    <n v="-107.72895849096571"/>
    <n v="-213.73760928602744"/>
    <n v="1314.3642070477274"/>
    <n v="-2.1948553757994648E-3"/>
    <n v="-107.5753024817689"/>
    <n v="48.065120348911414"/>
    <n v="-7.4442125059315662"/>
    <n v="145.50286582566252"/>
    <s v="Resto"/>
    <n v="2025"/>
    <n v="1"/>
    <d v="2026-05-08T00:00:00"/>
    <n v="1.0458677359317625"/>
    <s v="46 Responsabilidad Civil y Riesgos Profesionales"/>
    <n v="-52.471320175157253"/>
    <n v="-54.555745251573804"/>
    <n v="-107.72895849096571"/>
    <n v="-107.38999610125653"/>
    <n v="7.7406953656829765E-6"/>
    <n v="2.4717510162292426E-11"/>
    <m/>
    <m/>
    <m/>
    <m/>
    <n v="6.4625807473239117E-6"/>
    <n v="1.047818169017272E-10"/>
    <x v="35"/>
    <x v="32"/>
  </r>
  <r>
    <n v="2026"/>
    <n v="3"/>
    <n v="50"/>
    <x v="22"/>
    <s v="RC General"/>
    <n v="38"/>
    <s v="aea92132c4cbeb263e6ac2bf6c183b5d81737f179f21efdc5863739672f0f470"/>
    <s v="776dae374cac039d62ec9a353119108ad2c4887d941bedca3f0ebe3c3de89ab1"/>
    <x v="32"/>
    <n v="0"/>
    <n v="0"/>
    <n v="0"/>
    <n v="0"/>
    <n v="0"/>
    <n v="0"/>
    <n v="0"/>
    <n v="-92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36"/>
    <x v="1"/>
    <n v="14699110.098229999"/>
    <n v="13959565.0382"/>
    <n v="299929338.30901009"/>
    <n v="286204877.29896003"/>
    <n v="288421232.45699012"/>
    <n v="276418493.85822004"/>
    <n v="4191040.9426000006"/>
    <n v="5155326.3222199995"/>
    <n v="2776304.65221"/>
    <n v="1116237.21399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7 RC General"/>
    <m/>
    <m/>
    <m/>
    <m/>
    <n v="0"/>
    <m/>
    <m/>
    <m/>
    <m/>
    <m/>
    <n v="0"/>
    <m/>
    <x v="36"/>
    <x v="32"/>
  </r>
  <r>
    <n v="2026"/>
    <n v="3"/>
    <n v="13"/>
    <x v="7"/>
    <s v="Incendio"/>
    <n v="13"/>
    <s v="3fdba35f04dc8c462986c992bcf875546257113072a909c162f7e470e581e278"/>
    <s v="776dae374cac039d62ec9a353119108ad2c4887d941bedca3f0ebe3c3de89ab1"/>
    <x v="32"/>
    <n v="104.44064"/>
    <n v="82.977490000000003"/>
    <n v="879.85505000000012"/>
    <n v="934.01673999999991"/>
    <n v="0"/>
    <n v="0"/>
    <n v="423"/>
    <n v="0"/>
    <n v="35255452.915749952"/>
    <n v="34225193.414999902"/>
    <n v="145.54400000000001"/>
    <n v="139.161"/>
    <n v="0"/>
    <n v="0"/>
    <n v="0"/>
    <n v="0"/>
    <n v="21.30996"/>
    <n v="6.3624300000000007"/>
    <n v="0"/>
    <n v="0"/>
    <n v="0"/>
    <n v="0"/>
    <n v="0"/>
    <n v="0"/>
    <s v="Incendio"/>
    <s v="Daños Sin Autos"/>
    <s v="Incendio"/>
    <x v="43"/>
    <x v="1"/>
    <n v="2081369.17392"/>
    <n v="380253.9480099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9.9574515164135824E-4"/>
    <n v="7.0525711837622184E-4"/>
    <n v="21.463149999999999"/>
    <n v="25.866231914221551"/>
    <m/>
    <m/>
    <n v="5.017881561265705E-3"/>
    <n v="2.1821598548614634E-2"/>
    <n v="3.4821748545451492E-5"/>
    <n v="3.6211148225910993E-5"/>
    <n v="2.899233960758974E-5"/>
    <n v="3.0018791015683862E-5"/>
    <m/>
    <m/>
    <m/>
    <n v="0"/>
    <m/>
    <n v="0"/>
    <m/>
    <n v="0"/>
    <m/>
    <m/>
    <m/>
    <m/>
    <m/>
    <m/>
    <n v="234.93429397258589"/>
    <m/>
    <m/>
    <s v="Resto"/>
    <n v="2025"/>
    <n v="1"/>
    <d v="2026-05-08T00:00:00"/>
    <n v="1.0458677359317625"/>
    <s v="54 Incendio"/>
    <n v="25.866231914221551"/>
    <n v="20.346223131252302"/>
    <m/>
    <m/>
    <n v="2.4956566353085635E-6"/>
    <n v="9.9150840701727152E-11"/>
    <m/>
    <m/>
    <m/>
    <m/>
    <n v="2.6438670811925718E-6"/>
    <n v="4.9738760302033216E-11"/>
    <x v="43"/>
    <x v="32"/>
  </r>
  <r>
    <n v="2026"/>
    <n v="3"/>
    <n v="125"/>
    <x v="67"/>
    <s v="Riesgos Catastroficos"/>
    <n v="238"/>
    <s v="8ae4c23b80d1e7c8ff79e515fe791ebd68190bae842dda7af193db125f700452"/>
    <s v="776dae374cac039d62ec9a353119108ad2c4887d941bedca3f0ebe3c3de89ab1"/>
    <x v="32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Riesgos Catastroficos"/>
    <s v="Daños Sin Autos"/>
    <s v="Riesgos Catastroficos"/>
    <x v="44"/>
    <x v="1"/>
    <n v="36504.098509999996"/>
    <n v="35920.34201"/>
    <n v="299929338.30901009"/>
    <n v="286204877.29896003"/>
    <n v="288421232.45699012"/>
    <n v="276418493.85822004"/>
    <n v="11411827.944420002"/>
    <n v="12882845.518050004"/>
    <n v="1673092.91444"/>
    <n v="528711.06807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55 Riesgos Catastroficos"/>
    <m/>
    <m/>
    <m/>
    <m/>
    <n v="0"/>
    <m/>
    <m/>
    <m/>
    <m/>
    <m/>
    <n v="0"/>
    <m/>
    <x v="44"/>
    <x v="32"/>
  </r>
  <r>
    <n v="2026"/>
    <n v="3"/>
    <n v="50"/>
    <x v="22"/>
    <s v="Riesgos Catastroficos"/>
    <n v="38"/>
    <s v="aea92132c4cbeb263e6ac2bf6c183b5d81737f179f21efdc5863739672f0f470"/>
    <s v="776dae374cac039d62ec9a353119108ad2c4887d941bedca3f0ebe3c3de89ab1"/>
    <x v="32"/>
    <n v="0"/>
    <n v="0"/>
    <n v="0"/>
    <n v="0"/>
    <n v="1307.3310800000002"/>
    <n v="186.76685999999998"/>
    <n v="1156.8069100000002"/>
    <n v="594.03169000000003"/>
    <n v="35455860.883000001"/>
    <n v="34225193.414999902"/>
    <n v="145.54400000000001"/>
    <n v="139.161"/>
    <n v="0"/>
    <n v="0"/>
    <n v="1307.3310800000002"/>
    <n v="186.76685999999998"/>
    <n v="0"/>
    <n v="0"/>
    <n v="0"/>
    <n v="0"/>
    <n v="0"/>
    <n v="0"/>
    <n v="0"/>
    <n v="0"/>
    <s v="Riesgos Catastroficos"/>
    <s v="Daños Sin Autos"/>
    <s v="Riesgos Catastroficos"/>
    <x v="44"/>
    <x v="1"/>
    <n v="14699110.098229999"/>
    <n v="13959565.0382"/>
    <n v="299929338.30901009"/>
    <n v="286204877.29896003"/>
    <n v="288421232.45699012"/>
    <n v="276418493.85822004"/>
    <n v="11411827.944420002"/>
    <n v="12882845.518050004"/>
    <n v="1673092.91444"/>
    <n v="528711.06807000004"/>
    <n v="0"/>
    <n v="0"/>
    <m/>
    <m/>
    <m/>
    <m/>
    <m/>
    <m/>
    <m/>
    <m/>
    <m/>
    <m/>
    <m/>
    <m/>
    <m/>
    <m/>
    <m/>
    <n v="0"/>
    <m/>
    <n v="0"/>
    <m/>
    <n v="0"/>
    <m/>
    <n v="599.98022133048664"/>
    <m/>
    <m/>
    <n v="7.8138582066589912E-2"/>
    <n v="599.98022133048664"/>
    <m/>
    <m/>
    <m/>
    <s v="Resto"/>
    <n v="2025"/>
    <n v="1"/>
    <d v="2026-05-08T00:00:00"/>
    <n v="1.0458677359317625"/>
    <s v="55 Riesgos Catastroficos"/>
    <m/>
    <m/>
    <n v="599.98022133048676"/>
    <n v="569.28178132091909"/>
    <n v="0"/>
    <m/>
    <m/>
    <m/>
    <m/>
    <m/>
    <n v="0"/>
    <m/>
    <x v="44"/>
    <x v="32"/>
  </r>
  <r>
    <n v="2026"/>
    <n v="3"/>
    <n v="50"/>
    <x v="22"/>
    <s v="Terremoto y Erupcion Volcanica"/>
    <n v="38"/>
    <s v="aea92132c4cbeb263e6ac2bf6c183b5d81737f179f21efdc5863739672f0f470"/>
    <s v="776dae374cac039d62ec9a353119108ad2c4887d941bedca3f0ebe3c3de89ab1"/>
    <x v="32"/>
    <n v="0"/>
    <n v="0"/>
    <n v="0"/>
    <n v="0"/>
    <n v="1283.9070400000001"/>
    <n v="165.43468999999999"/>
    <n v="1065.16409"/>
    <n v="563.85647000000006"/>
    <n v="35455860.883000001"/>
    <n v="34225193.414999902"/>
    <n v="145.54400000000001"/>
    <n v="139.161"/>
    <n v="0"/>
    <n v="0"/>
    <n v="1283.9070400000001"/>
    <n v="165.43468999999999"/>
    <n v="0"/>
    <n v="0"/>
    <n v="0"/>
    <n v="0"/>
    <n v="0"/>
    <n v="0"/>
    <n v="0"/>
    <n v="0"/>
    <s v="Terremoto y Erupcion Volcanica"/>
    <s v="Daños Sin Autos"/>
    <s v="Riesgos Catastroficos"/>
    <x v="45"/>
    <x v="1"/>
    <n v="14699110.098229999"/>
    <n v="13959565.0382"/>
    <n v="299929338.30901009"/>
    <n v="286204877.29896003"/>
    <n v="288421232.45699012"/>
    <n v="276418493.85822004"/>
    <n v="4600656.5407699998"/>
    <n v="5084886.6188700013"/>
    <n v="666557.00630999985"/>
    <n v="163361.38342999999"/>
    <n v="0"/>
    <n v="0"/>
    <m/>
    <m/>
    <m/>
    <m/>
    <m/>
    <m/>
    <m/>
    <m/>
    <m/>
    <m/>
    <m/>
    <m/>
    <m/>
    <m/>
    <m/>
    <n v="0"/>
    <m/>
    <n v="0"/>
    <m/>
    <n v="0"/>
    <m/>
    <n v="676.08090540140051"/>
    <m/>
    <m/>
    <n v="0.19261773979506944"/>
    <n v="676.08090540140051"/>
    <m/>
    <m/>
    <m/>
    <s v="Resto"/>
    <n v="2025"/>
    <n v="1"/>
    <d v="2026-05-08T00:00:00"/>
    <n v="1.0458677359317625"/>
    <s v="56 Terremoto y Erupcion Volcanica"/>
    <m/>
    <m/>
    <n v="676.0809054014004"/>
    <n v="642.04498211238035"/>
    <n v="0"/>
    <m/>
    <m/>
    <m/>
    <m/>
    <m/>
    <n v="0"/>
    <m/>
    <x v="45"/>
    <x v="32"/>
  </r>
  <r>
    <n v="2026"/>
    <n v="3"/>
    <n v="50"/>
    <x v="22"/>
    <s v="Huracan y Otros Riesgos Hidrometeorologicos"/>
    <n v="38"/>
    <s v="aea92132c4cbeb263e6ac2bf6c183b5d81737f179f21efdc5863739672f0f470"/>
    <s v="776dae374cac039d62ec9a353119108ad2c4887d941bedca3f0ebe3c3de89ab1"/>
    <x v="32"/>
    <n v="0"/>
    <n v="0"/>
    <n v="0"/>
    <n v="0"/>
    <n v="23.424040000000002"/>
    <n v="21.332169999999998"/>
    <n v="91.64282"/>
    <n v="30.175220000000003"/>
    <n v="35455860.883000001"/>
    <n v="34225193.414999902"/>
    <n v="145.54400000000001"/>
    <n v="139.161"/>
    <n v="0"/>
    <n v="0"/>
    <n v="23.424040000000002"/>
    <n v="21.332169999999998"/>
    <n v="0"/>
    <n v="0"/>
    <n v="0"/>
    <n v="0"/>
    <n v="0"/>
    <n v="0"/>
    <n v="0"/>
    <n v="0"/>
    <s v="Huracan y Otros Riesgos Hidrometeorologicos"/>
    <s v="Daños Sin Autos"/>
    <s v="Riesgos Catastroficos"/>
    <x v="46"/>
    <x v="1"/>
    <n v="14699110.098229999"/>
    <n v="13959565.0382"/>
    <n v="299929338.30901009"/>
    <n v="286204877.29896003"/>
    <n v="288421232.45699012"/>
    <n v="276418493.85822004"/>
    <n v="6811171.4036499998"/>
    <n v="7797958.8991800006"/>
    <n v="1006535.90813"/>
    <n v="364394.42252000014"/>
    <n v="0"/>
    <n v="0"/>
    <m/>
    <m/>
    <m/>
    <m/>
    <m/>
    <m/>
    <m/>
    <m/>
    <m/>
    <m/>
    <m/>
    <m/>
    <m/>
    <m/>
    <m/>
    <n v="0"/>
    <m/>
    <n v="0"/>
    <m/>
    <n v="0"/>
    <m/>
    <n v="9.806175368000547"/>
    <m/>
    <m/>
    <n v="2.3271936759333826E-3"/>
    <n v="9.806175368000547"/>
    <m/>
    <m/>
    <m/>
    <s v="Resto"/>
    <n v="2025"/>
    <n v="1"/>
    <d v="2026-05-08T00:00:00"/>
    <n v="1.0458677359317625"/>
    <s v="57 Huracan y Otros Riesgos Hidrometeorologicos"/>
    <m/>
    <m/>
    <n v="9.8061753680005541"/>
    <n v="4.9904988895888795"/>
    <n v="0"/>
    <m/>
    <m/>
    <m/>
    <m/>
    <m/>
    <n v="0"/>
    <m/>
    <x v="46"/>
    <x v="32"/>
  </r>
  <r>
    <n v="2026"/>
    <n v="3"/>
    <n v="125"/>
    <x v="67"/>
    <s v="Huracan y Otros Riesgos Hidrometeorologicos"/>
    <n v="238"/>
    <s v="8ae4c23b80d1e7c8ff79e515fe791ebd68190bae842dda7af193db125f700452"/>
    <s v="776dae374cac039d62ec9a353119108ad2c4887d941bedca3f0ebe3c3de89ab1"/>
    <x v="32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Huracan y Otros Riesgos Hidrometeorologicos"/>
    <s v="Daños Sin Autos"/>
    <s v="Riesgos Catastroficos"/>
    <x v="46"/>
    <x v="1"/>
    <n v="36504.098509999996"/>
    <n v="35920.34201"/>
    <n v="299929338.30901009"/>
    <n v="286204877.29896003"/>
    <n v="288421232.45699012"/>
    <n v="276418493.85822004"/>
    <n v="6811171.4036499998"/>
    <n v="7797958.8991800006"/>
    <n v="1006535.90813"/>
    <n v="364394.42252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57 Huracan y Otros Riesgos Hidrometeorologicos"/>
    <m/>
    <m/>
    <m/>
    <m/>
    <n v="0"/>
    <m/>
    <m/>
    <m/>
    <m/>
    <m/>
    <n v="0"/>
    <m/>
    <x v="46"/>
    <x v="32"/>
  </r>
  <r>
    <n v="2026"/>
    <n v="3"/>
    <n v="93"/>
    <x v="64"/>
    <s v="Diversos"/>
    <n v="220"/>
    <s v="36790ecd55c2030dc553685bef719df653f413a20cdad1bfd1dc934c76686ddd"/>
    <s v="776dae374cac039d62ec9a353119108ad2c4887d941bedca3f0ebe3c3de89ab1"/>
    <x v="32"/>
    <n v="8612.0543300000008"/>
    <n v="17602.706590000002"/>
    <n v="103661.85388"/>
    <n v="102523.15685000001"/>
    <n v="8650.5439999999999"/>
    <n v="1097.2939500000005"/>
    <n v="22242.403119999999"/>
    <n v="14013.831830000001"/>
    <n v="35255452.915749952"/>
    <n v="34225193.414999902"/>
    <n v="145.54400000000001"/>
    <n v="139.161"/>
    <n v="0"/>
    <n v="0"/>
    <n v="7726.64689"/>
    <n v="2069.3002700000002"/>
    <n v="4843.5466799999995"/>
    <n v="7988.6697599999998"/>
    <n v="0"/>
    <n v="0"/>
    <n v="0"/>
    <n v="0"/>
    <n v="0"/>
    <n v="0"/>
    <s v="Diversos"/>
    <s v="Daños Sin Autos"/>
    <s v="Diversos"/>
    <x v="52"/>
    <x v="1"/>
    <n v="143382.70109000002"/>
    <n v="240270.31215000001"/>
    <n v="299929338.30901009"/>
    <n v="286204877.29896003"/>
    <n v="288421232.45699012"/>
    <n v="276418493.85822004"/>
    <n v="9670459.9122499991"/>
    <n v="9643676.3713200018"/>
    <n v="1771524.9683199998"/>
    <n v="2144854.7040200005"/>
    <n v="8612.0543300000008"/>
    <n v="17602.706590000002"/>
    <n v="8.9055271498418923E-2"/>
    <n v="0.18253107956162767"/>
    <n v="-8990.6522600000008"/>
    <n v="-51.075396922809247"/>
    <n v="100"/>
    <n v="100"/>
    <n v="6.0063412563237266"/>
    <n v="7.3262095647550023"/>
    <n v="2.8713610941011728E-3"/>
    <n v="2.9859293841289045E-3"/>
    <n v="6.1503866587195866E-3"/>
    <n v="6.3681363516251352E-3"/>
    <m/>
    <m/>
    <m/>
    <n v="0"/>
    <m/>
    <n v="0"/>
    <m/>
    <n v="0"/>
    <m/>
    <n v="688.35247382891305"/>
    <n v="100.44692785861697"/>
    <n v="6.2336660807796855"/>
    <n v="0.48831058860003645"/>
    <n v="273.39418556205953"/>
    <n v="-39.369797156316558"/>
    <n v="159.5245674394946"/>
    <n v="25.902939189715614"/>
    <s v="Resto"/>
    <n v="2025"/>
    <n v="1"/>
    <d v="2026-05-08T00:00:00"/>
    <n v="1.0458677359317625"/>
    <s v="63 Diversos"/>
    <n v="-51.075396922809247"/>
    <n v="-53.22104182360701"/>
    <n v="688.35247382891305"/>
    <n v="653.77836675167214"/>
    <n v="2.9403069683353947E-4"/>
    <n v="7.9308413816571059E-7"/>
    <m/>
    <m/>
    <m/>
    <m/>
    <n v="2.9020636124322337E-4"/>
    <n v="3.3317595005933255E-6"/>
    <x v="52"/>
    <x v="32"/>
  </r>
  <r>
    <n v="2026"/>
    <n v="3"/>
    <n v="93"/>
    <x v="64"/>
    <s v="Miscelaneos"/>
    <n v="220"/>
    <s v="36790ecd55c2030dc553685bef719df653f413a20cdad1bfd1dc934c76686ddd"/>
    <s v="776dae374cac039d62ec9a353119108ad2c4887d941bedca3f0ebe3c3de89ab1"/>
    <x v="32"/>
    <n v="3355.4295899999997"/>
    <n v="4621.5961500000003"/>
    <n v="26101.435279999998"/>
    <n v="22984.459000000003"/>
    <n v="4336.9670299999998"/>
    <n v="1349.3566599999999"/>
    <n v="12232.02418"/>
    <n v="8173.9819400000006"/>
    <n v="35255452.915749952"/>
    <n v="34225193.414999902"/>
    <n v="145.54400000000001"/>
    <n v="139.161"/>
    <n v="0"/>
    <n v="0"/>
    <n v="4229.9072999999999"/>
    <n v="1026.3779300000001"/>
    <n v="2138.7226600000004"/>
    <n v="3149.3853599999998"/>
    <n v="0"/>
    <n v="0"/>
    <n v="0"/>
    <n v="0"/>
    <n v="0"/>
    <n v="0"/>
    <s v="Miscelaneos"/>
    <s v="Daños Sin Autos"/>
    <s v="Diversos"/>
    <x v="53"/>
    <x v="1"/>
    <n v="143382.70109000002"/>
    <n v="240270.31215000001"/>
    <n v="299929338.30901009"/>
    <n v="286204877.29896003"/>
    <n v="288421232.45699012"/>
    <n v="276418493.85822004"/>
    <n v="4681296.8725100001"/>
    <n v="4825169.1077200007"/>
    <n v="696171.22916999983"/>
    <n v="802925.30443000002"/>
    <n v="8612.0543300000008"/>
    <n v="17602.706590000002"/>
    <n v="7.1677350985879643E-2"/>
    <n v="9.5781019210408713E-2"/>
    <n v="-1266.1665600000006"/>
    <n v="-27.396737380439451"/>
    <n v="38.962011401987979"/>
    <n v="26.255031442866311"/>
    <n v="2.3401913651311586"/>
    <n v="1.923498624796705"/>
    <n v="1.1187400368759459E-3"/>
    <n v="1.1633781470996132E-3"/>
    <n v="1.6147859511046821E-3"/>
    <n v="1.6719562014437786E-3"/>
    <m/>
    <m/>
    <m/>
    <n v="0"/>
    <m/>
    <n v="0"/>
    <m/>
    <n v="0"/>
    <m/>
    <n v="221.40998436988482"/>
    <n v="129.2522138722631"/>
    <n v="29.196767008731385"/>
    <n v="0.62297418340178845"/>
    <n v="312.1198611509505"/>
    <n v="-32.09079183628387"/>
    <n v="197.77727047601391"/>
    <n v="32.589785392283659"/>
    <s v="Resto"/>
    <n v="2025"/>
    <n v="1"/>
    <d v="2026-05-08T00:00:00"/>
    <n v="1.0458677359317625"/>
    <s v="64 Miscelaneos"/>
    <n v="-27.396737380439451"/>
    <n v="-30.580837207987514"/>
    <n v="221.40998436988482"/>
    <n v="207.31417876997705"/>
    <n v="7.4035172211160254E-5"/>
    <n v="5.137642644352982E-7"/>
    <m/>
    <m/>
    <m/>
    <m/>
    <n v="6.5060776672075873E-5"/>
    <n v="9.1740036409846826E-7"/>
    <x v="53"/>
    <x v="32"/>
  </r>
  <r>
    <n v="2026"/>
    <n v="3"/>
    <n v="13"/>
    <x v="7"/>
    <s v="Tecnicos"/>
    <n v="13"/>
    <s v="3fdba35f04dc8c462986c992bcf875546257113072a909c162f7e470e581e278"/>
    <s v="776dae374cac039d62ec9a353119108ad2c4887d941bedca3f0ebe3c3de89ab1"/>
    <x v="32"/>
    <n v="3257.7507099999998"/>
    <n v="635.07021999999995"/>
    <n v="4501.6207300000005"/>
    <n v="840.4213400000001"/>
    <n v="-7.1591399999999954"/>
    <n v="94.516700000000029"/>
    <n v="-152.62776999999988"/>
    <n v="232.95339000000001"/>
    <n v="35255452.915749952"/>
    <n v="34225193.414999902"/>
    <n v="145.54400000000001"/>
    <n v="139.161"/>
    <n v="0"/>
    <n v="0"/>
    <n v="-2.9500999999999999"/>
    <n v="33.7714"/>
    <n v="2019.33635"/>
    <n v="154.81166000000002"/>
    <n v="0"/>
    <n v="0"/>
    <n v="0"/>
    <n v="0"/>
    <n v="0"/>
    <n v="0"/>
    <s v="Tecnicos"/>
    <s v="Daños Sin Autos"/>
    <s v="Diversos"/>
    <x v="54"/>
    <x v="1"/>
    <n v="2081369.17392"/>
    <n v="380253.94800999999"/>
    <n v="299929338.30901009"/>
    <n v="286204877.29896003"/>
    <n v="288421232.45699012"/>
    <n v="276418493.85822004"/>
    <n v="4989163.0397400009"/>
    <n v="4818507.2636000002"/>
    <n v="1075353.7391499998"/>
    <n v="1341929.3995900003"/>
    <n v="6720.3596600000001"/>
    <n v="4246.0028899999998"/>
    <n v="6.529653739617558E-2"/>
    <n v="1.3179812445183006E-2"/>
    <n v="2622.6804899999997"/>
    <n v="412.97488173827458"/>
    <n v="48.475838717239128"/>
    <n v="14.956895613417728"/>
    <n v="0.15651960021414324"/>
    <n v="0.16701213053106781"/>
    <n v="1.0861727393415633E-3"/>
    <n v="1.1295114032514237E-3"/>
    <n v="2.2189357008637795E-4"/>
    <n v="2.2974954068223047E-4"/>
    <m/>
    <m/>
    <m/>
    <n v="0"/>
    <m/>
    <n v="0"/>
    <m/>
    <n v="0"/>
    <m/>
    <n v="-107.57447096650642"/>
    <n v="-0.21975714648835104"/>
    <n v="14.882873896999932"/>
    <n v="-6.6574744099172898E-4"/>
    <n v="-108.73549808417773"/>
    <n v="1204.3825962463034"/>
    <n v="-0.14609255164450438"/>
    <n v="21.814506736766464"/>
    <s v="Resto"/>
    <n v="2025"/>
    <n v="1"/>
    <d v="2026-05-08T00:00:00"/>
    <n v="1.0458677359317625"/>
    <s v="65 Tecnicos"/>
    <n v="412.97488173827458"/>
    <n v="390.4777766007532"/>
    <n v="-107.57447096650642"/>
    <n v="-107.24228380537846"/>
    <n v="1.2768580056984477E-5"/>
    <n v="4.2636377959301561E-7"/>
    <m/>
    <m/>
    <m/>
    <m/>
    <n v="2.3789320041070682E-6"/>
    <n v="1.7370745609020082E-8"/>
    <x v="54"/>
    <x v="32"/>
  </r>
  <r>
    <n v="2026"/>
    <n v="3"/>
    <n v="8"/>
    <x v="40"/>
    <s v="Total General"/>
    <n v="8"/>
    <s v="2c624232cdd221771294dfbb310aca000a0df6ac8b66b696d90ef06fdefb64a3"/>
    <s v="776dae374cac039d62ec9a353119108ad2c4887d941bedca3f0ebe3c3de89ab1"/>
    <x v="33"/>
    <n v="1281917.5166500001"/>
    <n v="1201622.1432"/>
    <n v="3403912.9965400007"/>
    <n v="3075473.9977899999"/>
    <n v="393002.66570999997"/>
    <n v="355365.30480999977"/>
    <n v="1604594.2334800004"/>
    <n v="1396737.7617399995"/>
    <n v="35255452.915749952"/>
    <n v="34225193.414999902"/>
    <n v="145.54400000000001"/>
    <n v="139.161"/>
    <n v="-48.131529999999998"/>
    <n v="853.50932999999998"/>
    <n v="362694.57566000003"/>
    <n v="327552.67566000001"/>
    <n v="825409.54200000002"/>
    <n v="726062.10285999998"/>
    <n v="27101.04478"/>
    <n v="36083.067190000002"/>
    <n v="93190.37235000002"/>
    <n v="114720.1312"/>
    <n v="199.81522000000001"/>
    <n v="0"/>
    <s v="Total General"/>
    <s v="Totales"/>
    <s v="Total General"/>
    <x v="0"/>
    <x v="1"/>
    <n v="1281917.5166500001"/>
    <n v="1201622.1432"/>
    <n v="299929338.30901009"/>
    <n v="286204877.29896003"/>
    <n v="288421232.45699012"/>
    <n v="276418493.85822004"/>
    <n v="299929338.30901009"/>
    <n v="286204877.29896003"/>
    <n v="142306587.69164005"/>
    <n v="131621014.33455998"/>
    <n v="1281917.5166500001"/>
    <n v="1201622.1432"/>
    <n v="0.42740650977240213"/>
    <n v="0.41984684347109352"/>
    <n v="80295.373450000072"/>
    <n v="6.6822481513338472"/>
    <n v="100"/>
    <n v="100"/>
    <n v="100"/>
    <n v="100"/>
    <n v="0.42740650977240213"/>
    <n v="0.44446017574006513"/>
    <n v="0.41984684347109352"/>
    <n v="0.43471119693472221"/>
    <n v="9.0358098786849708E-3"/>
    <n v="3.1070775828534711E-2"/>
    <n v="6.6620765119728014E-5"/>
    <n v="-8982.0224100000014"/>
    <n v="-24.892624462061431"/>
    <n v="-21529.758849999984"/>
    <n v="-18.767202081093835"/>
    <n v="199.81522000000001"/>
    <m/>
    <n v="10.591174881330478"/>
    <n v="30.657406627613849"/>
    <n v="29.573797954791196"/>
    <n v="0.27616617901174462"/>
    <n v="10.728625534562063"/>
    <n v="13.683049803682735"/>
    <n v="43.941165834014555"/>
    <n v="45.113589370627025"/>
    <s v="Resto"/>
    <n v="2025"/>
    <n v="1"/>
    <d v="2026-05-08T00:00:00"/>
    <n v="1.0458677359317625"/>
    <s v="10 Total General"/>
    <n v="6.6822481513338472"/>
    <n v="2.0035751043517367"/>
    <n v="10.591174881330485"/>
    <n v="5.7410713437917869"/>
    <n v="9.6549972132661029E-3"/>
    <n v="1.8267632459582647E-5"/>
    <n v="2276826.4879200002"/>
    <n v="1905060.39115"/>
    <n v="6.4580832172570256E-3"/>
    <n v="5.3925440949220355E-3"/>
    <n v="8.705566092766924E-3"/>
    <n v="1.7627137197264091E-5"/>
    <x v="0"/>
    <x v="33"/>
  </r>
  <r>
    <n v="2026"/>
    <n v="3"/>
    <n v="104"/>
    <x v="53"/>
    <s v="Total General Sin Pensiones"/>
    <n v="225"/>
    <s v="0e6523810856a138a75dec70a9cf3778a5c70b83ac915f22c33f05db97cb3e68"/>
    <s v="776dae374cac039d62ec9a353119108ad2c4887d941bedca3f0ebe3c3de89ab1"/>
    <x v="33"/>
    <n v="1255163.6912400001"/>
    <n v="1317898.61516"/>
    <n v="4841732.0174200004"/>
    <n v="5344699.8445800003"/>
    <n v="335947.78829999996"/>
    <n v="405343.40162000002"/>
    <n v="1057918.51896"/>
    <n v="1394988.1179200001"/>
    <n v="35255452.915749952"/>
    <n v="34225193.414999902"/>
    <n v="145.54400000000001"/>
    <n v="139.161"/>
    <n v="0"/>
    <n v="0"/>
    <n v="279325.30373000004"/>
    <n v="352255.56930000003"/>
    <n v="1030421.9598600001"/>
    <n v="1133867.4927999999"/>
    <n v="946342.32221999997"/>
    <n v="935304.64236000006"/>
    <n v="-58.944230000000005"/>
    <n v="105131.67075999999"/>
    <n v="284822.85048999998"/>
    <n v="264108.33876000001"/>
    <s v="Total General Sin Pensiones"/>
    <s v="Totales"/>
    <s v="Total General Sin Pensiones"/>
    <x v="1"/>
    <x v="1"/>
    <n v="1255163.6912400001"/>
    <n v="1317898.61516"/>
    <n v="299929338.30901009"/>
    <n v="286204877.29896003"/>
    <n v="288421232.45699012"/>
    <n v="276418493.85822004"/>
    <n v="288421232.45699012"/>
    <n v="276418493.85822004"/>
    <n v="133101313.88157998"/>
    <n v="123282522.02188997"/>
    <n v="1255163.6912400001"/>
    <n v="1317898.61516"/>
    <n v="0.43518422015867791"/>
    <n v="0.47677657046925875"/>
    <n v="-62734.923919999972"/>
    <n v="-4.7602238289311538"/>
    <n v="100"/>
    <n v="100"/>
    <n v="100"/>
    <n v="100"/>
    <n v="0.41848646695137065"/>
    <n v="0.43518422015867791"/>
    <n v="0.46047384922213164"/>
    <n v="0.47677657046925875"/>
    <n v="0.32811118451937138"/>
    <n v="-2.0436855323676583E-5"/>
    <n v="9.8752386592229555E-2"/>
    <n v="11037.679859999917"/>
    <n v="1.1801160135535227"/>
    <n v="-105190.61498999999"/>
    <n v="-100.05606705341397"/>
    <n v="20714.511729999969"/>
    <n v="7.8431873174680922"/>
    <n v="-17.120203028506886"/>
    <n v="26.765257045326951"/>
    <n v="30.756796991609946"/>
    <n v="0.252400054141383"/>
    <n v="-20.7037934744159"/>
    <n v="-9.1232470810631465"/>
    <n v="27.107856258027635"/>
    <n v="31.066731477602517"/>
    <s v="Resto"/>
    <n v="2025"/>
    <n v="1"/>
    <d v="2026-05-08T00:00:00"/>
    <n v="1.0458677359317625"/>
    <s v="11 Total General Sin Pensiones"/>
    <n v="-4.7602238289311538"/>
    <n v="-8.937074068720726"/>
    <n v="-17.120203028506882"/>
    <n v="-20.754992123688005"/>
    <n v="1.373328554022636E-2"/>
    <n v="1.8938530547511665E-5"/>
    <m/>
    <m/>
    <m/>
    <m/>
    <n v="1.5128932247981038E-2"/>
    <n v="2.2731589814842806E-5"/>
    <x v="1"/>
    <x v="33"/>
  </r>
  <r>
    <n v="2026"/>
    <n v="3"/>
    <n v="8"/>
    <x v="40"/>
    <s v="Vida Total"/>
    <n v="8"/>
    <s v="2c624232cdd221771294dfbb310aca000a0df6ac8b66b696d90ef06fdefb64a3"/>
    <s v="776dae374cac039d62ec9a353119108ad2c4887d941bedca3f0ebe3c3de89ab1"/>
    <x v="33"/>
    <n v="120491.23234999999"/>
    <n v="150803.19838999998"/>
    <n v="455620.53749000002"/>
    <n v="453341.78685999999"/>
    <n v="58454.622939999994"/>
    <n v="69056.456850000046"/>
    <n v="221625.00258000003"/>
    <n v="235076.2445"/>
    <n v="35255452.915749952"/>
    <n v="34225193.414999902"/>
    <n v="145.54400000000001"/>
    <n v="139.161"/>
    <n v="-48.131529999999998"/>
    <n v="853.50932999999998"/>
    <n v="44688.025460000004"/>
    <n v="53883.691340000005"/>
    <n v="99326.504589999997"/>
    <n v="95603.22851999999"/>
    <n v="27101.04478"/>
    <n v="36083.067190000002"/>
    <n v="93190.37235000002"/>
    <n v="114720.1312"/>
    <n v="199.81522000000001"/>
    <n v="0"/>
    <s v="Vida Total"/>
    <s v="Totales"/>
    <s v="Vida Total"/>
    <x v="2"/>
    <x v="1"/>
    <n v="1281917.5166500001"/>
    <n v="1201622.1432"/>
    <n v="299929338.30901009"/>
    <n v="286204877.29896003"/>
    <n v="288421232.45699012"/>
    <n v="276418493.85822004"/>
    <n v="121198789.86534001"/>
    <n v="116547964.87996998"/>
    <n v="53724409.366050005"/>
    <n v="55147073.013400003"/>
    <n v="120491.23234999999"/>
    <n v="150803.19838999998"/>
    <n v="9.9416200841504973E-2"/>
    <n v="0.1293915329583907"/>
    <n v="-30311.966039999985"/>
    <n v="-20.100346918112866"/>
    <n v="100"/>
    <n v="100"/>
    <n v="9.3992968178542728"/>
    <n v="12.54996832768086"/>
    <n v="4.0173206472339407E-2"/>
    <n v="4.1776131154965458E-2"/>
    <n v="5.2690645880390088E-2"/>
    <n v="5.4556117532190015E-2"/>
    <n v="2.236082126736668E-2"/>
    <n v="7.6890513885114517E-2"/>
    <n v="1.6486568902379978E-4"/>
    <n v="-8982.0224100000014"/>
    <n v="-24.892624462061431"/>
    <n v="-21529.758849999984"/>
    <n v="-18.767202081093835"/>
    <n v="199.81522000000001"/>
    <m/>
    <n v="-15.352415101499728"/>
    <n v="48.513590408140594"/>
    <n v="45.792435165340166"/>
    <n v="0.10880458925424528"/>
    <n v="-17.065768233984546"/>
    <n v="3.8945087186267102"/>
    <n v="44.99103803608439"/>
    <n v="56.361790468956443"/>
    <s v="Resto"/>
    <n v="2025"/>
    <n v="1"/>
    <d v="2026-05-08T00:00:00"/>
    <n v="1.0458677359317625"/>
    <s v="12 Vida Total"/>
    <n v="-20.100346918112866"/>
    <n v="-23.604438365521791"/>
    <n v="-15.35241510149973"/>
    <n v="-19.064732575302337"/>
    <n v="1.2923406162978464E-3"/>
    <n v="9.8835809897584546E-7"/>
    <m/>
    <m/>
    <m/>
    <m/>
    <n v="1.2832483353651387E-3"/>
    <n v="1.674216880132231E-6"/>
    <x v="2"/>
    <x v="33"/>
  </r>
  <r>
    <n v="2026"/>
    <n v="3"/>
    <n v="80"/>
    <x v="51"/>
    <s v="Vida Gpo y Col"/>
    <n v="52"/>
    <s v="41cfc0d1f2d127b04555b7246d84019b4d27710a3f3aff6e7764375b1e06e05d"/>
    <s v="776dae374cac039d62ec9a353119108ad2c4887d941bedca3f0ebe3c3de89ab1"/>
    <x v="33"/>
    <n v="23798.931329999999"/>
    <n v="20616.932580000001"/>
    <n v="72307.350650000008"/>
    <n v="79416.220740000004"/>
    <n v="7350.7385200000008"/>
    <n v="15505.139370000001"/>
    <n v="48844.088449999996"/>
    <n v="40041.812690000006"/>
    <n v="35255452.915749952"/>
    <n v="34225193.414999902"/>
    <n v="145.54400000000001"/>
    <n v="139.161"/>
    <n v="401.66152"/>
    <n v="208.16676999999999"/>
    <n v="7445.8530499999997"/>
    <n v="14975.634569999998"/>
    <n v="17897.97697"/>
    <n v="18870.140469999998"/>
    <n v="11403.708639999999"/>
    <n v="8012.3285800000003"/>
    <n v="12395.222690000001"/>
    <n v="12604.603999999999"/>
    <n v="0"/>
    <n v="0"/>
    <s v="Vida Gpo y Col"/>
    <s v="Vida"/>
    <s v="Vida"/>
    <x v="4"/>
    <x v="1"/>
    <n v="452100.89414999995"/>
    <n v="377875.53304000001"/>
    <n v="299929338.30901009"/>
    <n v="286204877.29896003"/>
    <n v="288421232.45699012"/>
    <n v="276418493.85822004"/>
    <n v="35725720.857619993"/>
    <n v="38551947.676540002"/>
    <n v="14827312.85021"/>
    <n v="14507048.616379999"/>
    <n v="23798.931329999999"/>
    <n v="20616.932579999997"/>
    <n v="6.6615678448721599E-2"/>
    <n v="5.3478316460120155E-2"/>
    <n v="3181.9987499999988"/>
    <n v="15.433909664557866"/>
    <n v="100"/>
    <n v="100.00000000000003"/>
    <n v="5.2640752623912945"/>
    <n v="5.456011511022492"/>
    <n v="7.9348460754714596E-3"/>
    <n v="8.2514491486159695E-3"/>
    <n v="7.2035573867821421E-3"/>
    <n v="7.4585937764984692E-3"/>
    <n v="3.1920163865826336E-2"/>
    <n v="3.469551458289527E-2"/>
    <m/>
    <n v="3391.3800599999986"/>
    <n v="42.327021740788354"/>
    <n v="-209.38130999999885"/>
    <n v="-1.6611494498359414"/>
    <n v="0"/>
    <m/>
    <n v="-52.591599826425806"/>
    <n v="30.886842850518871"/>
    <n v="75.205849899519833"/>
    <n v="4.9575662119356247E-2"/>
    <n v="-50.280216740091035"/>
    <n v="-5.1518614900909583"/>
    <n v="41.601646166382345"/>
    <n v="79.361542611770503"/>
    <s v="Resto"/>
    <n v="2025"/>
    <n v="1"/>
    <d v="2026-05-08T00:00:00"/>
    <n v="1.0458677359317625"/>
    <s v="14 Vida Gpo y Col"/>
    <n v="15.433909664557866"/>
    <n v="10.371422407172659"/>
    <n v="-52.591599826425806"/>
    <n v="-54.670749899997539"/>
    <n v="2.0509550911966177E-4"/>
    <n v="4.4376486151834711E-7"/>
    <m/>
    <m/>
    <m/>
    <m/>
    <n v="2.2479889571059384E-4"/>
    <n v="2.8599303314087579E-7"/>
    <x v="4"/>
    <x v="33"/>
  </r>
  <r>
    <n v="2026"/>
    <n v="3"/>
    <n v="702"/>
    <x v="25"/>
    <s v="Accidentes y Enfermedades Total"/>
    <n v="244"/>
    <s v="82c01ce15b431d420eb6a1febfba7d7a2b69e5bcdcb929cb42cd3e9179d43fc4"/>
    <s v="776dae374cac039d62ec9a353119108ad2c4887d941bedca3f0ebe3c3de89ab1"/>
    <x v="33"/>
    <n v="35757.492939999996"/>
    <n v="45817.01485"/>
    <n v="245602.08664999998"/>
    <n v="381884.69313999999"/>
    <n v="42853.117709999999"/>
    <n v="71539.885410000003"/>
    <n v="227465.30385000005"/>
    <n v="261372.67005999995"/>
    <n v="35255452.915749952"/>
    <n v="34225193.414999902"/>
    <n v="145.54400000000001"/>
    <n v="139.161"/>
    <n v="0"/>
    <n v="0"/>
    <n v="40447.945570000003"/>
    <n v="64355.483700000004"/>
    <n v="49972.406049999998"/>
    <n v="79317.003750000003"/>
    <n v="0"/>
    <n v="0"/>
    <n v="0"/>
    <n v="0"/>
    <n v="0"/>
    <n v="0"/>
    <s v="Accidentes y Enfermedades Total"/>
    <s v="Totales"/>
    <s v="Accidentes y Enfermedades Total"/>
    <x v="18"/>
    <x v="1"/>
    <n v="35757.492939999996"/>
    <n v="45817.01485"/>
    <n v="299929338.30901009"/>
    <n v="286204877.29896003"/>
    <n v="288421232.45699012"/>
    <n v="276418493.85822004"/>
    <n v="62046993.437230021"/>
    <n v="55650266.202029996"/>
    <n v="35517726.305569991"/>
    <n v="30168381.219329994"/>
    <n v="35757.492939999996"/>
    <n v="45817.01485"/>
    <n v="5.7629694783155196E-2"/>
    <n v="8.2330270772952199E-2"/>
    <n v="-10059.521910000003"/>
    <n v="-21.955864961813422"/>
    <n v="100"/>
    <n v="100"/>
    <n v="100"/>
    <n v="100"/>
    <n v="1.1921972402432968E-2"/>
    <n v="1.2397663180130893E-2"/>
    <n v="1.6008467529412884E-2"/>
    <n v="1.6575234967274064E-2"/>
    <m/>
    <m/>
    <m/>
    <n v="0"/>
    <m/>
    <n v="0"/>
    <m/>
    <n v="0"/>
    <m/>
    <n v="-40.098984693075991"/>
    <n v="119.84374235046693"/>
    <n v="156.14261567283231"/>
    <n v="0.12065276178244452"/>
    <n v="-37.14918567226929"/>
    <n v="-36.996603896551008"/>
    <n v="80.940560535607844"/>
    <n v="81.137058458288024"/>
    <s v="Resto"/>
    <n v="2025"/>
    <n v="1"/>
    <d v="2026-05-08T00:00:00"/>
    <n v="1.0458677359317625"/>
    <s v="28 Accidentes y Enfermedades Total"/>
    <n v="-21.955864961813422"/>
    <n v="-25.378580525139604"/>
    <n v="-40.098984693075991"/>
    <n v="-42.726012813122821"/>
    <n v="6.9663574380086945E-4"/>
    <n v="3.3211817207996253E-7"/>
    <m/>
    <m/>
    <m/>
    <m/>
    <n v="1.0809788794622385E-3"/>
    <n v="6.7782734855476263E-7"/>
    <x v="18"/>
    <x v="33"/>
  </r>
  <r>
    <n v="2026"/>
    <n v="3"/>
    <n v="715"/>
    <x v="44"/>
    <s v="Accidentes Personales"/>
    <n v="251"/>
    <s v="c75d3f1f5bcd6914d0331ce5ec17c0db8f2070a2d4285f8e3ff11c6ca19168ff"/>
    <s v="776dae374cac039d62ec9a353119108ad2c4887d941bedca3f0ebe3c3de89ab1"/>
    <x v="33"/>
    <n v="5.9779999999999998"/>
    <n v="8.9820200000000003"/>
    <n v="13.529649999999995"/>
    <n v="24.053719999999998"/>
    <n v="-0.37393999999999999"/>
    <n v="-1.5769999999999992E-2"/>
    <n v="-1.4877499999999999"/>
    <n v="-1.3675199999999998"/>
    <n v="35255452.915749952"/>
    <n v="34225193.414999902"/>
    <n v="145.54400000000001"/>
    <n v="139.161"/>
    <n v="0"/>
    <n v="0"/>
    <n v="-0.37393999999999999"/>
    <n v="-1.5769999999999999E-2"/>
    <n v="4.2849899999999996"/>
    <n v="6.52142"/>
    <n v="0"/>
    <n v="0"/>
    <n v="0"/>
    <n v="0"/>
    <n v="0"/>
    <n v="0"/>
    <s v="Accidentes Personales"/>
    <s v="Accidentes y Enfermedades"/>
    <s v="Accidentes Personales"/>
    <x v="19"/>
    <x v="1"/>
    <n v="24579.049769999998"/>
    <n v="17150.0059"/>
    <n v="299929338.30901009"/>
    <n v="286204877.29896003"/>
    <n v="288421232.45699012"/>
    <n v="276418493.85822004"/>
    <n v="1868441.4574600002"/>
    <n v="1845344.210459999"/>
    <n v="356127.37222000014"/>
    <n v="376409.51678000001"/>
    <n v="24579.049769999998"/>
    <n v="17150.0059"/>
    <n v="3.199458016804349E-4"/>
    <n v="4.8673954425884603E-4"/>
    <n v="-3.0040200000000006"/>
    <n v="-33.444815308805822"/>
    <n v="2.4321526079891249E-2"/>
    <n v="5.2373276443012769E-2"/>
    <n v="2.4321526079891249E-2"/>
    <n v="5.2373276443012769E-2"/>
    <n v="1.9931361278972344E-6"/>
    <n v="2.0726629413080568E-6"/>
    <n v="3.1383182861058246E-6"/>
    <n v="3.2494280229336018E-6"/>
    <m/>
    <m/>
    <m/>
    <n v="0"/>
    <m/>
    <n v="0"/>
    <m/>
    <n v="0"/>
    <m/>
    <n v="2271.2111604311995"/>
    <n v="-6.2552693208430918"/>
    <n v="-0.17557297801608091"/>
    <n v="-1.0500175756470526E-4"/>
    <n v="2271.2111604311986"/>
    <n v="-34.293604767059939"/>
    <n v="-8.7267414859777972"/>
    <n v="-0.24181849965191632"/>
    <s v="Resto"/>
    <n v="2025"/>
    <n v="1"/>
    <d v="2026-05-08T00:00:00"/>
    <n v="1.0458677359317625"/>
    <s v="29 Accidentes Personales"/>
    <n v="-33.444815308805822"/>
    <n v="-36.363669702555427"/>
    <n v="2271.2111604311995"/>
    <n v="2167.2189598799414"/>
    <n v="3.8376049323013478E-8"/>
    <n v="1.0236531601293618E-11"/>
    <m/>
    <m/>
    <m/>
    <m/>
    <n v="6.8087471845765198E-8"/>
    <n v="2.3691538394530915E-11"/>
    <x v="19"/>
    <x v="33"/>
  </r>
  <r>
    <n v="2026"/>
    <n v="3"/>
    <n v="74"/>
    <x v="13"/>
    <s v="AP Gpo y Col"/>
    <n v="46"/>
    <s v="25fc0e7096fc653718202dc30b0c580b8ab87eac11a700cba03a7c021bc35b0c"/>
    <s v="776dae374cac039d62ec9a353119108ad2c4887d941bedca3f0ebe3c3de89ab1"/>
    <x v="33"/>
    <n v="0"/>
    <n v="0"/>
    <n v="0"/>
    <n v="0"/>
    <n v="-1.2734100000000002"/>
    <n v="-1.15177"/>
    <n v="-0.95498000000000027"/>
    <n v="-0.88895999999999975"/>
    <n v="35455860.883000001"/>
    <n v="34225193.414999902"/>
    <n v="145.54400000000001"/>
    <n v="139.161"/>
    <n v="0"/>
    <n v="0"/>
    <n v="-5.4369899999999998"/>
    <n v="-12.636329999999999"/>
    <n v="0"/>
    <n v="0"/>
    <n v="0"/>
    <n v="0"/>
    <n v="0"/>
    <n v="0"/>
    <n v="0"/>
    <n v="0"/>
    <s v="AP Gpo y Col"/>
    <s v="Accidentes y Enfermedades"/>
    <s v="Accidentes Personales"/>
    <x v="21"/>
    <x v="1"/>
    <n v="7289032.4006400006"/>
    <n v="8503254.3343199994"/>
    <n v="299929338.30901009"/>
    <n v="286204877.29896003"/>
    <n v="288421232.45699012"/>
    <n v="276418493.85822004"/>
    <n v="934373.2736299996"/>
    <n v="846304.01804999996"/>
    <n v="272111.73791999999"/>
    <n v="267093.05953999993"/>
    <n v="0"/>
    <n v="0"/>
    <m/>
    <m/>
    <m/>
    <m/>
    <m/>
    <m/>
    <m/>
    <m/>
    <m/>
    <m/>
    <m/>
    <m/>
    <m/>
    <m/>
    <m/>
    <n v="0"/>
    <m/>
    <n v="0"/>
    <m/>
    <n v="0"/>
    <m/>
    <n v="10.561136337984166"/>
    <m/>
    <m/>
    <n v="-4.6797319723648924E-4"/>
    <n v="-56.973345900273252"/>
    <m/>
    <m/>
    <m/>
    <s v="Resto"/>
    <n v="2025"/>
    <n v="1"/>
    <d v="2026-05-08T00:00:00"/>
    <n v="1.0458677359317625"/>
    <s v="31 AP Gpo y Col"/>
    <m/>
    <m/>
    <n v="10.561136337984163"/>
    <n v="5.7123501754123343"/>
    <n v="0"/>
    <m/>
    <m/>
    <m/>
    <m/>
    <m/>
    <n v="0"/>
    <m/>
    <x v="21"/>
    <x v="33"/>
  </r>
  <r>
    <n v="2026"/>
    <n v="3"/>
    <n v="106"/>
    <x v="63"/>
    <s v="AP Gpo y Col"/>
    <n v="227"/>
    <s v="dfe62e836a0a6f2633422230c81287700a56e2639652c73f264e6562220c207a"/>
    <s v="776dae374cac039d62ec9a353119108ad2c4887d941bedca3f0ebe3c3de89ab1"/>
    <x v="33"/>
    <n v="0"/>
    <n v="0"/>
    <n v="18.053999999999998"/>
    <n v="0"/>
    <n v="7.5319999999999998E-2"/>
    <n v="0"/>
    <n v="3.6256300000000001"/>
    <n v="0"/>
    <n v="35255452.915749952"/>
    <n v="34225193.414999902"/>
    <n v="145.54400000000001"/>
    <n v="139.161"/>
    <n v="0"/>
    <n v="0"/>
    <n v="7.5319999999999998E-2"/>
    <n v="0"/>
    <n v="0"/>
    <n v="0"/>
    <n v="0"/>
    <n v="0"/>
    <n v="0"/>
    <n v="0"/>
    <n v="0"/>
    <n v="0"/>
    <s v="AP Gpo y Col"/>
    <s v="Accidentes y Enfermedades"/>
    <s v="Accidentes Personales"/>
    <x v="21"/>
    <x v="1"/>
    <n v="623416.62824999995"/>
    <n v="568242.50150999997"/>
    <n v="299929338.30901009"/>
    <n v="286204877.29896003"/>
    <n v="288421232.45699012"/>
    <n v="276418493.85822004"/>
    <n v="934373.2736299996"/>
    <n v="846304.01804999996"/>
    <n v="272111.73791999999"/>
    <n v="267093.05953999993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7679805573894003E-5"/>
    <m/>
    <m/>
    <m/>
    <m/>
    <s v="Resto"/>
    <n v="2025"/>
    <n v="1"/>
    <d v="2026-05-08T00:00:00"/>
    <n v="1.0458677359317625"/>
    <s v="31 AP Gpo y Col"/>
    <m/>
    <m/>
    <m/>
    <m/>
    <n v="5.1209099605509788E-8"/>
    <m/>
    <m/>
    <m/>
    <m/>
    <m/>
    <m/>
    <m/>
    <x v="21"/>
    <x v="33"/>
  </r>
  <r>
    <n v="2026"/>
    <n v="3"/>
    <n v="7"/>
    <x v="20"/>
    <s v="Daños"/>
    <n v="264"/>
    <s v="bba58959c32abe688d9cb5222b97de973002a67c412d6a8c8d2a79ac692f32b7"/>
    <s v="776dae374cac039d62ec9a353119108ad2c4887d941bedca3f0ebe3c3de89ab1"/>
    <x v="33"/>
    <n v="192142.94221000001"/>
    <n v="225355.91631999999"/>
    <n v="761680.95000000007"/>
    <n v="764707.14179999998"/>
    <n v="119986.9996"/>
    <n v="103727.20794000002"/>
    <n v="536284.06036999996"/>
    <n v="642245.54486000014"/>
    <n v="35255452.915749952"/>
    <n v="34225193.414999902"/>
    <n v="145.54400000000001"/>
    <n v="139.161"/>
    <n v="-2998.6914999999999"/>
    <n v="1716.7819500000001"/>
    <n v="36388.94629"/>
    <n v="-29683.40598"/>
    <n v="49792.202880000004"/>
    <n v="50852.129030000004"/>
    <n v="0"/>
    <n v="0"/>
    <n v="0"/>
    <n v="0"/>
    <n v="0"/>
    <n v="0"/>
    <s v="Daños"/>
    <s v="Totales"/>
    <s v="Daños Total"/>
    <x v="28"/>
    <x v="1"/>
    <n v="192142.94221000001"/>
    <n v="225355.91631999999"/>
    <n v="299929338.30901009"/>
    <n v="286204877.29896003"/>
    <n v="288421232.45699012"/>
    <n v="276418493.85822004"/>
    <n v="105175449.15441999"/>
    <n v="104220262.77622002"/>
    <n v="43859178.209959999"/>
    <n v="37967067.789159983"/>
    <n v="192142.94221000001"/>
    <n v="225355.91631999999"/>
    <n v="0.18268801678982441"/>
    <n v="0.21623042421595154"/>
    <n v="-33212.974109999981"/>
    <n v="-14.738008503330501"/>
    <n v="100"/>
    <n v="100"/>
    <n v="100"/>
    <n v="100"/>
    <n v="6.4062736674342827E-2"/>
    <n v="6.6618861785306571E-2"/>
    <n v="7.8739369659518679E-2"/>
    <n v="8.1527076272830373E-2"/>
    <m/>
    <m/>
    <m/>
    <n v="0"/>
    <m/>
    <n v="0"/>
    <m/>
    <n v="0"/>
    <m/>
    <n v="15.675531987138115"/>
    <n v="62.446737944119668"/>
    <n v="46.028171629055379"/>
    <n v="0.27357329639330108"/>
    <n v="-222.59019842439253"/>
    <n v="-2.0843299390173042"/>
    <n v="73.08161556478619"/>
    <n v="-58.372002404242309"/>
    <s v="Resto"/>
    <n v="2025"/>
    <n v="1"/>
    <d v="2026-05-08T00:00:00"/>
    <n v="1.0458677359317625"/>
    <s v="38 Daños Total"/>
    <n v="-14.738008503330501"/>
    <n v="-18.47727148719272"/>
    <n v="15.67553198713812"/>
    <n v="10.602448104093114"/>
    <n v="2.1604628135687008E-3"/>
    <n v="3.3374911478599163E-6"/>
    <m/>
    <m/>
    <m/>
    <m/>
    <n v="2.1646122091536395E-3"/>
    <n v="4.6755596356610363E-6"/>
    <x v="28"/>
    <x v="33"/>
  </r>
  <r>
    <n v="2026"/>
    <n v="3"/>
    <n v="50"/>
    <x v="22"/>
    <s v="Automoviles"/>
    <n v="38"/>
    <s v="aea92132c4cbeb263e6ac2bf6c183b5d81737f179f21efdc5863739672f0f470"/>
    <s v="776dae374cac039d62ec9a353119108ad2c4887d941bedca3f0ebe3c3de89ab1"/>
    <x v="33"/>
    <n v="0"/>
    <n v="-0.35863999999999996"/>
    <n v="-2.9710200000000002"/>
    <n v="-3.5280300000000002"/>
    <n v="-25.13072"/>
    <n v="-157.73243999999997"/>
    <n v="-69.445730000000012"/>
    <n v="-144.49898999999999"/>
    <n v="35255452.915749952"/>
    <n v="34225193.414999902"/>
    <n v="145.54400000000001"/>
    <n v="139.161"/>
    <n v="0"/>
    <n v="0"/>
    <n v="0"/>
    <n v="5.6074999999999999"/>
    <n v="0"/>
    <n v="0"/>
    <n v="0"/>
    <n v="0"/>
    <n v="0"/>
    <n v="0"/>
    <n v="0"/>
    <n v="0"/>
    <s v="Automoviles"/>
    <s v="Totales"/>
    <s v="Automoviles Total"/>
    <x v="29"/>
    <x v="1"/>
    <n v="14699110.098229999"/>
    <n v="13959565.0382"/>
    <n v="299929338.30901009"/>
    <n v="286204877.29896003"/>
    <n v="288421232.45699012"/>
    <n v="276418493.85822004"/>
    <n v="60758952.16269999"/>
    <n v="56224792.599020004"/>
    <n v="32544347.684180006"/>
    <n v="28276347.340569999"/>
    <n v="0"/>
    <n v="-0.35863999999999996"/>
    <m/>
    <n v="-6.3786807104425141E-7"/>
    <m/>
    <m/>
    <m/>
    <n v="100"/>
    <m/>
    <n v="-2.5691344896391153E-6"/>
    <m/>
    <m/>
    <n v="-1.2530883588869684E-7"/>
    <n v="-1.2974529851246234E-7"/>
    <m/>
    <m/>
    <m/>
    <n v="0"/>
    <m/>
    <n v="0"/>
    <m/>
    <n v="0"/>
    <m/>
    <n v="-84.067500635886944"/>
    <m/>
    <n v="43980.716038367158"/>
    <n v="-7.7219922316083744E-5"/>
    <m/>
    <m/>
    <m/>
    <m/>
    <s v="Resto"/>
    <n v="2025"/>
    <n v="1"/>
    <d v="2026-05-08T00:00:00"/>
    <n v="1.0458677359317625"/>
    <s v="39 Automoviles Total"/>
    <m/>
    <n v="-100"/>
    <n v="-84.067500635886944"/>
    <n v="-84.766238773090365"/>
    <n v="-8.4271219181323656E-9"/>
    <m/>
    <m/>
    <m/>
    <m/>
    <m/>
    <n v="-9.9865901530414021E-9"/>
    <n v="4.0687567605771409E-17"/>
    <x v="29"/>
    <x v="33"/>
  </r>
  <r>
    <n v="2026"/>
    <n v="3"/>
    <n v="603"/>
    <x v="21"/>
    <s v="Daños Sin Autos"/>
    <n v="242"/>
    <s v="14063697603e22d600d336bee6cff12c8be93509ce84a0642918d89b2aef1753"/>
    <s v="776dae374cac039d62ec9a353119108ad2c4887d941bedca3f0ebe3c3de89ab1"/>
    <x v="33"/>
    <n v="116358.10838999999"/>
    <n v="133660.96544"/>
    <n v="458893.46056999994"/>
    <n v="483073.70987000002"/>
    <n v="24600.932710000001"/>
    <n v="60649.533640000001"/>
    <n v="175891.36550999997"/>
    <n v="152911.05955999999"/>
    <n v="35255452.915749952"/>
    <n v="34225193.414999902"/>
    <n v="145.54400000000001"/>
    <n v="139.161"/>
    <n v="0"/>
    <n v="0"/>
    <n v="25927.280780000001"/>
    <n v="54520.102450000006"/>
    <n v="169643.64679"/>
    <n v="159528.11379"/>
    <n v="0"/>
    <n v="0"/>
    <n v="0"/>
    <n v="0"/>
    <n v="0"/>
    <n v="0"/>
    <s v="Daños Sin Autos"/>
    <s v="Totales"/>
    <s v="Daños Sin Autos Total"/>
    <x v="34"/>
    <x v="1"/>
    <n v="116358.10838999999"/>
    <n v="133660.96544"/>
    <n v="299929338.30901009"/>
    <n v="286204877.29896003"/>
    <n v="288421232.45699012"/>
    <n v="276418493.85822004"/>
    <n v="44416496.991719998"/>
    <n v="47995470.177200004"/>
    <n v="11314830.52578"/>
    <n v="9690720.4485899974"/>
    <n v="116358.10838999999"/>
    <n v="133660.96544"/>
    <n v="0.2619704755458116"/>
    <n v="0.27848662581389805"/>
    <n v="-17302.857050000006"/>
    <n v="-12.945332987114478"/>
    <n v="100"/>
    <n v="100"/>
    <n v="100"/>
    <n v="100"/>
    <n v="3.8795173905301315E-2"/>
    <n v="4.0343114617038989E-2"/>
    <n v="4.6701148737022476E-2"/>
    <n v="4.8354566865036565E-2"/>
    <m/>
    <m/>
    <m/>
    <n v="0"/>
    <m/>
    <n v="0"/>
    <m/>
    <n v="0"/>
    <m/>
    <n v="-59.437556674343448"/>
    <n v="21.142430940476036"/>
    <n v="45.375651328229701"/>
    <n v="0.21742201665282218"/>
    <n v="-52.444548680410641"/>
    <n v="6.3409092978532255"/>
    <n v="15.283378582455903"/>
    <n v="34.175858508406435"/>
    <s v="Resto"/>
    <n v="2025"/>
    <n v="1"/>
    <d v="2026-05-08T00:00:00"/>
    <n v="1.0458677359317625"/>
    <s v="46 Daños Sin Autos Total"/>
    <n v="-12.945332987114478"/>
    <n v="-16.763215823529919"/>
    <n v="-59.437556674343462"/>
    <n v="-61.216469413773908"/>
    <n v="1.3016240683862972E-3"/>
    <n v="6.8628530057698662E-6"/>
    <m/>
    <m/>
    <m/>
    <m/>
    <n v="1.3674087675504237E-3"/>
    <n v="7.7554800757210075E-6"/>
    <x v="34"/>
    <x v="33"/>
  </r>
  <r>
    <n v="2026"/>
    <n v="3"/>
    <n v="50"/>
    <x v="22"/>
    <s v="Responsabilidad Civil y Riesgos Profesionales"/>
    <n v="38"/>
    <s v="aea92132c4cbeb263e6ac2bf6c183b5d81737f179f21efdc5863739672f0f470"/>
    <s v="776dae374cac039d62ec9a353119108ad2c4887d941bedca3f0ebe3c3de89ab1"/>
    <x v="33"/>
    <n v="0"/>
    <n v="0"/>
    <n v="0"/>
    <n v="0"/>
    <n v="0"/>
    <n v="0"/>
    <n v="0"/>
    <n v="-92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14699110.098229999"/>
    <n v="13959565.0382"/>
    <n v="299929338.30901009"/>
    <n v="286204877.29896003"/>
    <n v="288421232.45699012"/>
    <n v="276418493.85822004"/>
    <n v="6482889.0618800009"/>
    <n v="6624791.841479999"/>
    <n v="3138672.4045500001"/>
    <n v="1702809.92581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46 Responsabilidad Civil y Riesgos Profesionales"/>
    <m/>
    <m/>
    <m/>
    <m/>
    <n v="0"/>
    <m/>
    <m/>
    <m/>
    <m/>
    <m/>
    <n v="0"/>
    <m/>
    <x v="35"/>
    <x v="33"/>
  </r>
  <r>
    <n v="2026"/>
    <n v="3"/>
    <n v="50"/>
    <x v="22"/>
    <s v="Incendio"/>
    <n v="38"/>
    <s v="aea92132c4cbeb263e6ac2bf6c183b5d81737f179f21efdc5863739672f0f470"/>
    <s v="776dae374cac039d62ec9a353119108ad2c4887d941bedca3f0ebe3c3de89ab1"/>
    <x v="33"/>
    <n v="0"/>
    <n v="0"/>
    <n v="0"/>
    <n v="0"/>
    <n v="69.046580000000006"/>
    <n v="35.465730000000001"/>
    <n v="182.46257"/>
    <n v="-62.30574"/>
    <n v="35455860.883000001"/>
    <n v="34225193.414999902"/>
    <n v="145.54400000000001"/>
    <n v="139.161"/>
    <n v="0"/>
    <n v="0"/>
    <n v="69.046580000000006"/>
    <n v="35.465730000000001"/>
    <n v="0"/>
    <n v="0"/>
    <n v="0"/>
    <n v="0"/>
    <n v="0"/>
    <n v="0"/>
    <n v="0"/>
    <n v="0"/>
    <s v="Incendio"/>
    <s v="Daños Sin Autos"/>
    <s v="Incendio"/>
    <x v="43"/>
    <x v="1"/>
    <n v="14699110.098229999"/>
    <n v="13959565.0382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m/>
    <m/>
    <m/>
    <m/>
    <m/>
    <m/>
    <m/>
    <m/>
    <m/>
    <m/>
    <m/>
    <m/>
    <m/>
    <m/>
    <m/>
    <n v="0"/>
    <m/>
    <n v="0"/>
    <m/>
    <n v="0"/>
    <m/>
    <n v="94.685348363053578"/>
    <m/>
    <m/>
    <n v="2.7175278348001374E-3"/>
    <n v="94.685348363053578"/>
    <m/>
    <m/>
    <m/>
    <s v="Resto"/>
    <n v="2025"/>
    <n v="1"/>
    <d v="2026-05-08T00:00:00"/>
    <n v="1.0458677359317625"/>
    <s v="54 Incendio"/>
    <m/>
    <m/>
    <n v="94.685348363053592"/>
    <n v="86.147197847736081"/>
    <n v="0"/>
    <m/>
    <m/>
    <m/>
    <m/>
    <m/>
    <n v="0"/>
    <m/>
    <x v="43"/>
    <x v="33"/>
  </r>
  <r>
    <n v="2026"/>
    <n v="3"/>
    <n v="107"/>
    <x v="71"/>
    <s v="Diversos"/>
    <n v="70"/>
    <s v="ff5a1ae012afa5d4c889c50ad427aaf545d31a4fac04ffc1c4d03d403ba4250a"/>
    <s v="776dae374cac039d62ec9a353119108ad2c4887d941bedca3f0ebe3c3de89ab1"/>
    <x v="33"/>
    <n v="8361.0306999999993"/>
    <n v="15155.427039999999"/>
    <n v="36804.128800000006"/>
    <n v="51044.255440000008"/>
    <n v="2887.0237000000011"/>
    <n v="30958.916549999994"/>
    <n v="19925.076620000011"/>
    <n v="44376.408659999986"/>
    <n v="35255452.915749952"/>
    <n v="34225193.414999902"/>
    <n v="145.54400000000001"/>
    <n v="139.161"/>
    <n v="0"/>
    <n v="0"/>
    <n v="1266.8387700000001"/>
    <n v="4284.9300999999996"/>
    <n v="697.11442"/>
    <n v="3652.12932"/>
    <n v="0"/>
    <n v="0"/>
    <n v="0"/>
    <n v="0"/>
    <n v="0"/>
    <n v="0"/>
    <s v="Diversos"/>
    <s v="Daños Sin Autos"/>
    <s v="Diversos"/>
    <x v="52"/>
    <x v="1"/>
    <n v="103310.76122"/>
    <n v="346104.38500999997"/>
    <n v="299929338.30901009"/>
    <n v="286204877.29896003"/>
    <n v="288421232.45699012"/>
    <n v="276418493.85822004"/>
    <n v="9670459.9122499991"/>
    <n v="9643676.3713200018"/>
    <n v="1771524.9683199998"/>
    <n v="2144854.7040200005"/>
    <n v="8361.0306999999993"/>
    <n v="15155.427039999999"/>
    <n v="8.6459493921366773E-2"/>
    <n v="0.1571540401860827"/>
    <n v="-6794.3963399999993"/>
    <n v="-44.83144105453065"/>
    <n v="100"/>
    <n v="100"/>
    <n v="8.0930878848092185"/>
    <n v="4.3788601636937114"/>
    <n v="2.7876668375088494E-3"/>
    <n v="2.8988956980643965E-3"/>
    <n v="5.2953070482335447E-3"/>
    <n v="5.4827833074633158E-3"/>
    <m/>
    <m/>
    <m/>
    <n v="0"/>
    <m/>
    <n v="0"/>
    <m/>
    <n v="0"/>
    <m/>
    <n v="-90.674661707436272"/>
    <n v="34.529519189542043"/>
    <n v="204.27610827652401"/>
    <n v="0.16296827601238206"/>
    <n v="-70.435018998326242"/>
    <n v="-80.912110198770293"/>
    <n v="181.72608881049973"/>
    <n v="117.32689958525344"/>
    <s v="Resto"/>
    <n v="2025"/>
    <n v="1"/>
    <d v="2026-05-08T00:00:00"/>
    <n v="1.0458677359317625"/>
    <s v="63 Diversos"/>
    <n v="-44.83144105453065"/>
    <n v="-47.250921842120185"/>
    <n v="-90.674661707436272"/>
    <n v="-91.083635174713748"/>
    <n v="1.0439272724123252E-4"/>
    <n v="7.4752440891388583E-7"/>
    <m/>
    <m/>
    <m/>
    <m/>
    <n v="1.444880170368262E-4"/>
    <n v="2.4697392346808892E-6"/>
    <x v="52"/>
    <x v="33"/>
  </r>
  <r>
    <n v="2026"/>
    <n v="3"/>
    <n v="107"/>
    <x v="71"/>
    <s v="Miscelaneos"/>
    <n v="70"/>
    <s v="ff5a1ae012afa5d4c889c50ad427aaf545d31a4fac04ffc1c4d03d403ba4250a"/>
    <s v="776dae374cac039d62ec9a353119108ad2c4887d941bedca3f0ebe3c3de89ab1"/>
    <x v="33"/>
    <n v="2536.5913399999999"/>
    <n v="4071.94533"/>
    <n v="10268.102930000001"/>
    <n v="16488.636920000001"/>
    <n v="-318.54870000000011"/>
    <n v="1209.5210100000004"/>
    <n v="1499.8284800000001"/>
    <n v="40.810770000000097"/>
    <n v="35255452.915749952"/>
    <n v="34225193.414999902"/>
    <n v="145.54400000000001"/>
    <n v="139.161"/>
    <n v="0"/>
    <n v="0"/>
    <n v="-87.696910000000003"/>
    <n v="416.50036999999998"/>
    <n v="438.19896999999997"/>
    <n v="1137.42821"/>
    <n v="0"/>
    <n v="0"/>
    <n v="0"/>
    <n v="0"/>
    <n v="0"/>
    <n v="0"/>
    <s v="Miscelaneos"/>
    <s v="Daños Sin Autos"/>
    <s v="Diversos"/>
    <x v="53"/>
    <x v="1"/>
    <n v="103310.76122"/>
    <n v="346104.38500999997"/>
    <n v="299929338.30901009"/>
    <n v="286204877.29896003"/>
    <n v="288421232.45699012"/>
    <n v="276418493.85822004"/>
    <n v="4681296.8725100001"/>
    <n v="4825169.1077200007"/>
    <n v="696171.22916999983"/>
    <n v="802925.30443000002"/>
    <n v="8361.0306999999993"/>
    <n v="15155.427039999999"/>
    <n v="5.4185654297971064E-2"/>
    <n v="8.4389691616924167E-2"/>
    <n v="-1535.3539900000001"/>
    <n v="-37.705663155354799"/>
    <n v="30.338261286374657"/>
    <n v="26.86790229831756"/>
    <n v="2.4553021486293525"/>
    <n v="1.1765078705611747"/>
    <n v="8.4572964895705208E-4"/>
    <n v="8.7947455129825118E-4"/>
    <n v="1.4227379241153121E-3"/>
    <n v="1.4731088622777075E-3"/>
    <m/>
    <m/>
    <m/>
    <n v="0"/>
    <m/>
    <n v="0"/>
    <m/>
    <n v="0"/>
    <m/>
    <n v="-126.33676450151121"/>
    <n v="-12.558140327010662"/>
    <n v="29.703763483484696"/>
    <n v="-4.5757234233851522E-2"/>
    <n v="-121.0556619673591"/>
    <n v="-61.474582206819015"/>
    <n v="-20.013034261582131"/>
    <n v="36.617728164136174"/>
    <s v="Resto"/>
    <n v="2025"/>
    <n v="1"/>
    <d v="2026-05-08T00:00:00"/>
    <n v="1.0458677359317625"/>
    <s v="64 Miscelaneos"/>
    <n v="-37.705663155354799"/>
    <n v="-40.437653152052491"/>
    <n v="-126.33676450151121"/>
    <n v="-125.18173531574507"/>
    <n v="2.9124864611831005E-5"/>
    <n v="2.9360851316992301E-7"/>
    <m/>
    <m/>
    <m/>
    <m/>
    <n v="4.6673429393272429E-5"/>
    <n v="7.1216200511995624E-7"/>
    <x v="53"/>
    <x v="33"/>
  </r>
  <r>
    <n v="2026"/>
    <n v="3"/>
    <n v="105"/>
    <x v="35"/>
    <s v="Tecnicos"/>
    <n v="226"/>
    <s v="8f1f64db81c40ea10e1e9080c9ae60a7acb8925968c431ee16784dea9841c66f"/>
    <s v="776dae374cac039d62ec9a353119108ad2c4887d941bedca3f0ebe3c3de89ab1"/>
    <x v="33"/>
    <n v="578.90160000000003"/>
    <n v="622.95980000000009"/>
    <n v="20528.6541"/>
    <n v="15972.04098"/>
    <n v="124.99192000000001"/>
    <n v="6754.1630700000005"/>
    <n v="-6833.3425999999999"/>
    <n v="15248.011660000002"/>
    <n v="35255452.915749952"/>
    <n v="34225193.414999902"/>
    <n v="145.54400000000001"/>
    <n v="139.161"/>
    <n v="0"/>
    <n v="0"/>
    <n v="120.7321"/>
    <n v="6173.3993399999999"/>
    <n v="2769.3245899999997"/>
    <n v="1958.87112"/>
    <n v="0"/>
    <n v="0"/>
    <n v="0"/>
    <n v="0"/>
    <n v="0"/>
    <n v="0"/>
    <s v="Tecnicos"/>
    <s v="Daños Sin Autos"/>
    <s v="Diversos"/>
    <x v="54"/>
    <x v="1"/>
    <n v="591571.26609000005"/>
    <n v="593688.09351000004"/>
    <n v="299929338.30901009"/>
    <n v="286204877.29896003"/>
    <n v="288421232.45699012"/>
    <n v="276418493.85822004"/>
    <n v="4989163.0397400009"/>
    <n v="4818507.2636000002"/>
    <n v="1075353.7391499998"/>
    <n v="1341929.3995900003"/>
    <n v="256639.78313"/>
    <n v="297203.41751999996"/>
    <n v="1.1603180641500307E-2"/>
    <n v="1.2928481081806541E-2"/>
    <n v="-44.058200000000056"/>
    <n v="-7.0723985721069083"/>
    <n v="0.2255697043301971"/>
    <n v="0.209607212863923"/>
    <n v="9.7858302656628274E-2"/>
    <n v="0.10493048568936932"/>
    <n v="1.9301266200359878E-4"/>
    <n v="2.0071393325258284E-4"/>
    <n v="2.1766218866678402E-4"/>
    <n v="2.2536835046917201E-4"/>
    <m/>
    <m/>
    <m/>
    <n v="0"/>
    <m/>
    <n v="0"/>
    <m/>
    <n v="0"/>
    <m/>
    <n v="-98.149409205780401"/>
    <n v="21.591220338655138"/>
    <n v="1084.2052841932978"/>
    <n v="1.1623330579461076E-2"/>
    <n v="-98.044317346883318"/>
    <n v="41.3734962818789"/>
    <n v="4.3596225749759441"/>
    <n v="315.15086811836807"/>
    <s v="Resto"/>
    <n v="2025"/>
    <n v="1"/>
    <d v="2026-05-08T00:00:00"/>
    <n v="1.0458677359317625"/>
    <s v="65 Tecnicos"/>
    <n v="-7.0723985721069083"/>
    <n v="-11.147845721520438"/>
    <n v="-98.149409205780387"/>
    <n v="-98.230568999653741"/>
    <n v="5.8228309104572781E-5"/>
    <n v="1.3463380099928747E-8"/>
    <m/>
    <m/>
    <m/>
    <m/>
    <n v="4.5211131190732998E-5"/>
    <n v="1.6714562308262961E-8"/>
    <x v="54"/>
    <x v="33"/>
  </r>
  <r>
    <n v="2026"/>
    <n v="3"/>
    <n v="16"/>
    <x v="50"/>
    <s v="Total General"/>
    <n v="14"/>
    <s v="8527a891e224136950ff32ca212b45bc93f69fbb801c3b1ebedac52775f99e61"/>
    <s v="776dae374cac039d62ec9a353119108ad2c4887d941bedca3f0ebe3c3de89ab1"/>
    <x v="34"/>
    <n v="1278618.8197300001"/>
    <n v="1168356.06944"/>
    <n v="4907134.370769999"/>
    <n v="4675823.1704399996"/>
    <n v="786983.55810000026"/>
    <n v="759505.19873000006"/>
    <n v="3541598.1803199998"/>
    <n v="3008479.7926300005"/>
    <n v="35255452.915749952"/>
    <n v="34225193.414999902"/>
    <n v="145.54400000000001"/>
    <n v="139.161"/>
    <n v="5315.9335300000002"/>
    <n v="-3151.7710099999999"/>
    <n v="724774.18450999993"/>
    <n v="558739.19288999995"/>
    <n v="1025949.2976"/>
    <n v="836776.75702000002"/>
    <n v="112654.96742"/>
    <n v="9258.11139"/>
    <n v="59757.907070000001"/>
    <n v="71679.35355"/>
    <n v="71170.591"/>
    <n v="48842"/>
    <s v="Total General"/>
    <s v="Totales"/>
    <s v="Total General"/>
    <x v="0"/>
    <x v="1"/>
    <n v="1278618.8197300001"/>
    <n v="1168356.06944"/>
    <n v="299929338.30901009"/>
    <n v="286204877.29896003"/>
    <n v="288421232.45699012"/>
    <n v="276418493.85822004"/>
    <n v="299929338.30901009"/>
    <n v="286204877.29896003"/>
    <n v="142306587.69164005"/>
    <n v="131621014.33455998"/>
    <n v="1278618.8197300001"/>
    <n v="1168356.06944"/>
    <n v="0.42630668508082703"/>
    <n v="0.40822367545455013"/>
    <n v="110262.75029000011"/>
    <n v="9.4374269260953714"/>
    <n v="100"/>
    <n v="100"/>
    <n v="100"/>
    <n v="100"/>
    <n v="0.42630668508082703"/>
    <n v="0.44331646766701549"/>
    <n v="0.40822367545455013"/>
    <n v="0.42267651962508362"/>
    <n v="3.7560502768800248E-2"/>
    <n v="1.9923995233981692E-2"/>
    <n v="2.3729119465690493E-2"/>
    <n v="103396.85603"/>
    <n v="1116.8244977229638"/>
    <n v="-11921.446479999999"/>
    <n v="-16.631632247749252"/>
    <n v="22328.591"/>
    <n v="45.715963719749396"/>
    <n v="3.6179290696031874"/>
    <n v="61.549505290887538"/>
    <n v="65.006312595614403"/>
    <n v="0.55301976589115587"/>
    <n v="29.716009496525086"/>
    <n v="22.607289099866644"/>
    <n v="70.644249789483936"/>
    <n v="66.772790735706991"/>
    <s v="Resto"/>
    <n v="2025"/>
    <n v="1"/>
    <d v="2026-05-08T00:00:00"/>
    <n v="1.0458677359317625"/>
    <s v="10 Total General"/>
    <n v="9.4374269260953714"/>
    <n v="4.6379223359420969"/>
    <n v="3.6179290696031958"/>
    <n v="-0.92635472946290764"/>
    <n v="1.3918795434273929E-2"/>
    <n v="1.8173738974460346E-5"/>
    <n v="3614359.6796399998"/>
    <n v="3501794.7644099998"/>
    <n v="1.02519167411556E-2"/>
    <n v="9.912327591383531E-3"/>
    <n v="1.3235581792467447E-2"/>
    <n v="1.6664656920162187E-5"/>
    <x v="0"/>
    <x v="34"/>
  </r>
  <r>
    <n v="2026"/>
    <n v="3"/>
    <n v="9"/>
    <x v="16"/>
    <s v="Total General Sin Pensiones"/>
    <n v="9"/>
    <s v="19581e27de7ced00ff1ce50b2047e7a567c76b1cbaebabe5ef03f7c3017bb5b7"/>
    <s v="776dae374cac039d62ec9a353119108ad2c4887d941bedca3f0ebe3c3de89ab1"/>
    <x v="34"/>
    <n v="1238800.9948"/>
    <n v="975839.53787999996"/>
    <n v="4205839.3790899999"/>
    <n v="3808870.2787699997"/>
    <n v="514949.84233000019"/>
    <n v="462755.05982000014"/>
    <n v="2402871.5647200006"/>
    <n v="1903803.5778000003"/>
    <n v="35255452.915749952"/>
    <n v="34225193.414999902"/>
    <n v="145.54400000000001"/>
    <n v="139.161"/>
    <n v="-14067.467790000001"/>
    <n v="14454.24483"/>
    <n v="477305.81176999997"/>
    <n v="446186.61823999998"/>
    <n v="899933.8489199999"/>
    <n v="836238.94010999997"/>
    <n v="38994.576589999997"/>
    <n v="263420.14351000002"/>
    <n v="316770.80392999999"/>
    <n v="64605.307130000001"/>
    <n v="0"/>
    <n v="0"/>
    <s v="Total General Sin Pensiones"/>
    <s v="Totales"/>
    <s v="Total General Sin Pensiones"/>
    <x v="1"/>
    <x v="1"/>
    <n v="1238800.9948"/>
    <n v="975839.53787999996"/>
    <n v="299929338.30901009"/>
    <n v="286204877.29896003"/>
    <n v="288421232.45699012"/>
    <n v="276418493.85822004"/>
    <n v="288421232.45699012"/>
    <n v="276418493.85822004"/>
    <n v="133101313.88157998"/>
    <n v="123282522.02188997"/>
    <n v="1238800.9948"/>
    <n v="975839.53787999996"/>
    <n v="0.4295110260250109"/>
    <n v="0.3530297572565913"/>
    <n v="262961.45692000003"/>
    <n v="26.947202558658432"/>
    <n v="100"/>
    <n v="100"/>
    <n v="100"/>
    <n v="100"/>
    <n v="0.41303094981781763"/>
    <n v="0.4295110260250109"/>
    <n v="0.34095838865131239"/>
    <n v="0.3530297572565913"/>
    <n v="1.352000900135358E-2"/>
    <n v="0.10982922485682027"/>
    <m/>
    <n v="-224425.56692000001"/>
    <n v="-85.196812942849348"/>
    <n v="252165.49679999999"/>
    <n v="390.31700026220432"/>
    <n v="0"/>
    <m/>
    <n v="11.279138153627644"/>
    <n v="41.568407233410163"/>
    <n v="47.421224684678194"/>
    <n v="0.3868856191668778"/>
    <n v="6.9744793451562481"/>
    <n v="7.6168312374476965"/>
    <n v="53.037877433192349"/>
    <n v="53.356355084505871"/>
    <s v="Resto"/>
    <n v="2025"/>
    <n v="1"/>
    <d v="2026-05-08T00:00:00"/>
    <n v="1.0458677359317625"/>
    <s v="11 Total General Sin Pensiones"/>
    <n v="26.947202558658432"/>
    <n v="21.379786561214928"/>
    <n v="11.27913815362764"/>
    <n v="6.3988631932403717"/>
    <n v="1.1929613807942576E-2"/>
    <n v="1.8447972147705762E-5"/>
    <m/>
    <m/>
    <m/>
    <m/>
    <n v="1.0781548461939535E-2"/>
    <n v="1.2463000950864778E-5"/>
    <x v="1"/>
    <x v="34"/>
  </r>
  <r>
    <n v="2026"/>
    <n v="3"/>
    <n v="119"/>
    <x v="62"/>
    <s v="Vida Total"/>
    <n v="217"/>
    <s v="16badfc6202cb3f8889e0f2779b19218af4cbb736e56acadce8148aba9a7a9f8"/>
    <s v="776dae374cac039d62ec9a353119108ad2c4887d941bedca3f0ebe3c3de89ab1"/>
    <x v="34"/>
    <n v="58891.674899999998"/>
    <n v="331426.76410999999"/>
    <n v="333073.19669999997"/>
    <n v="567764.35618999996"/>
    <n v="70321.951980000013"/>
    <n v="296901.06331999996"/>
    <n v="557651.21899000008"/>
    <n v="477141.24739999993"/>
    <n v="35255452.915749952"/>
    <n v="34225193.414999902"/>
    <n v="145.54400000000001"/>
    <n v="139.161"/>
    <n v="-7181.9499000000005"/>
    <n v="-10714.974050000001"/>
    <n v="46881.222840000002"/>
    <n v="289181.47279000003"/>
    <n v="67974.287980000008"/>
    <n v="344563.04582999996"/>
    <n v="38112.000659999998"/>
    <n v="24123.995039999998"/>
    <n v="20779.674239999997"/>
    <n v="307302.76906999998"/>
    <n v="0"/>
    <n v="0"/>
    <s v="Vida Total"/>
    <s v="Totales"/>
    <s v="Vida Total"/>
    <x v="2"/>
    <x v="1"/>
    <n v="225020.68987999999"/>
    <n v="490022.74757999997"/>
    <n v="299929338.30901009"/>
    <n v="286204877.29896003"/>
    <n v="288421232.45699012"/>
    <n v="276418493.85822004"/>
    <n v="121198789.86534001"/>
    <n v="116547964.87996998"/>
    <n v="53724409.366050005"/>
    <n v="55147073.013400003"/>
    <n v="58891.674899999998"/>
    <n v="331426.76410999999"/>
    <n v="4.8590976003500201E-2"/>
    <n v="0.28436941344392297"/>
    <n v="-272535.08921000001"/>
    <n v="-82.23086326231217"/>
    <n v="100"/>
    <n v="100"/>
    <n v="26.171671116734203"/>
    <n v="67.634975263243675"/>
    <n v="1.9635183150814441E-2"/>
    <n v="2.041863367627833E-2"/>
    <n v="0.11580052975959691"/>
    <n v="0.11990035814318366"/>
    <n v="3.1445859073630185E-2"/>
    <n v="1.7145116929870016E-2"/>
    <m/>
    <n v="13988.00562"/>
    <n v="57.983785839810054"/>
    <n v="-286523.09482999996"/>
    <n v="-93.238045233732777"/>
    <n v="0"/>
    <m/>
    <n v="-76.314685035598188"/>
    <n v="119.40898624365668"/>
    <n v="89.582705885955235"/>
    <n v="0.13089385776372717"/>
    <n v="-83.788303452605845"/>
    <n v="-80.27232206046348"/>
    <n v="68.969053201107172"/>
    <n v="83.927013151803862"/>
    <s v="Resto"/>
    <n v="2025"/>
    <n v="1"/>
    <d v="2026-05-08T00:00:00"/>
    <n v="1.0458677359317625"/>
    <s v="12 Vida Total"/>
    <n v="-82.23086326231217"/>
    <n v="-83.010149250031773"/>
    <n v="-76.314685035598188"/>
    <n v="-77.353431843558525"/>
    <n v="9.4474235658224522E-4"/>
    <n v="2.3610829489727324E-7"/>
    <m/>
    <m/>
    <m/>
    <m/>
    <n v="1.6071376742190244E-3"/>
    <n v="8.0865963302440791E-6"/>
    <x v="2"/>
    <x v="34"/>
  </r>
  <r>
    <n v="2026"/>
    <n v="3"/>
    <n v="88"/>
    <x v="69"/>
    <s v="Vida Gpo y Col"/>
    <n v="60"/>
    <s v="39fa9ec190eee7b6f4dff1100d6343e10918d044c75eac8f9e9a2596173f80c9"/>
    <s v="776dae374cac039d62ec9a353119108ad2c4887d941bedca3f0ebe3c3de89ab1"/>
    <x v="34"/>
    <n v="2854.5341200000003"/>
    <n v="2584.49863"/>
    <n v="8334.9384000000009"/>
    <n v="3129.3170200000004"/>
    <n v="-311.16116"/>
    <n v="-337.06233000000003"/>
    <n v="154.77289000000002"/>
    <n v="587.47659999999996"/>
    <n v="35255452.915749952"/>
    <n v="34225193.414999902"/>
    <n v="145.54400000000001"/>
    <n v="139.161"/>
    <n v="0"/>
    <n v="0"/>
    <n v="-311.16116"/>
    <n v="-337.06233000000003"/>
    <n v="1075.7393"/>
    <n v="1046.8676800000001"/>
    <n v="214.02343999999999"/>
    <n v="188.09370000000001"/>
    <n v="2640.5106800000003"/>
    <n v="2396.4049300000001"/>
    <n v="0"/>
    <n v="0"/>
    <s v="Vida Gpo y Col"/>
    <s v="Vida"/>
    <s v="Vida"/>
    <x v="4"/>
    <x v="1"/>
    <n v="362567.02049999998"/>
    <n v="303986.462"/>
    <n v="299929338.30901009"/>
    <n v="286204877.29896003"/>
    <n v="288421232.45699012"/>
    <n v="276418493.85822004"/>
    <n v="35725720.857619993"/>
    <n v="38551947.676540002"/>
    <n v="14827312.85021"/>
    <n v="14507048.616379999"/>
    <n v="362567.02049999998"/>
    <n v="303986.462"/>
    <n v="7.99013722179703E-3"/>
    <n v="6.703937896172088E-3"/>
    <n v="270.03549000000021"/>
    <n v="10.448273675424623"/>
    <n v="0.78731212675202489"/>
    <n v="0.8502018849773646"/>
    <n v="0.78731212675202489"/>
    <n v="0.8502018849773646"/>
    <n v="9.5173554414308117E-4"/>
    <n v="9.8971011796979039E-4"/>
    <n v="9.0302396464764624E-4"/>
    <n v="9.3499483118001346E-4"/>
    <n v="5.9907381814060896E-4"/>
    <n v="7.3910634036564223E-3"/>
    <m/>
    <n v="25.929739999999981"/>
    <n v="13.785544119765824"/>
    <n v="244.10575000000017"/>
    <n v="10.186331489478295"/>
    <n v="0"/>
    <m/>
    <n v="-7.6843858523140351"/>
    <n v="-10.900593474076253"/>
    <n v="-13.041691184800513"/>
    <n v="-2.0985674420135611E-3"/>
    <n v="-7.6843858523140351"/>
    <n v="2.7579053734852144"/>
    <n v="-28.925331630070595"/>
    <n v="-32.197223817244982"/>
    <s v="Resto"/>
    <n v="2025"/>
    <n v="1"/>
    <d v="2026-05-08T00:00:00"/>
    <n v="1.0458677359317625"/>
    <s v="14 Vida Gpo y Col"/>
    <n v="10.448273675424623"/>
    <n v="5.6044372351025515"/>
    <n v="-7.6843858523140307"/>
    <n v="-11.732993593647787"/>
    <n v="2.3641558143978534E-5"/>
    <n v="6.3842292823146367E-9"/>
    <m/>
    <m/>
    <m/>
    <m/>
    <n v="8.8579764167756125E-6"/>
    <n v="4.4942783315732249E-9"/>
    <x v="4"/>
    <x v="34"/>
  </r>
  <r>
    <n v="2026"/>
    <n v="3"/>
    <n v="715"/>
    <x v="44"/>
    <s v="Accidentes y Enfermedades Total"/>
    <n v="251"/>
    <s v="c75d3f1f5bcd6914d0331ce5ec17c0db8f2070a2d4285f8e3ff11c6ca19168ff"/>
    <s v="776dae374cac039d62ec9a353119108ad2c4887d941bedca3f0ebe3c3de89ab1"/>
    <x v="34"/>
    <n v="24579.049769999998"/>
    <n v="17150.0059"/>
    <n v="129100.55941"/>
    <n v="104322.38087999998"/>
    <n v="10253.631299999999"/>
    <n v="7324.9443799999999"/>
    <n v="39645.518650000005"/>
    <n v="38011.890619999998"/>
    <n v="35255452.915749952"/>
    <n v="34225193.414999902"/>
    <n v="145.54400000000001"/>
    <n v="139.161"/>
    <n v="0"/>
    <n v="0"/>
    <n v="10201.631300000001"/>
    <n v="7318.9443799999999"/>
    <n v="27365.47178"/>
    <n v="24562.687020000001"/>
    <n v="0"/>
    <n v="0"/>
    <n v="0"/>
    <n v="0"/>
    <n v="0"/>
    <n v="0"/>
    <s v="Accidentes y Enfermedades Total"/>
    <s v="Totales"/>
    <s v="Accidentes y Enfermedades Total"/>
    <x v="18"/>
    <x v="1"/>
    <n v="24579.049769999998"/>
    <n v="17150.0059"/>
    <n v="299929338.30901009"/>
    <n v="286204877.29896003"/>
    <n v="288421232.45699012"/>
    <n v="276418493.85822004"/>
    <n v="62046993.437230021"/>
    <n v="55650266.202029996"/>
    <n v="35517726.305569991"/>
    <n v="30168381.219329994"/>
    <n v="24579.049769999998"/>
    <n v="17150.0059"/>
    <n v="3.9613603187502462E-2"/>
    <n v="3.0817473249345223E-2"/>
    <n v="7429.0438699999977"/>
    <n v="43.318025155898042"/>
    <n v="100"/>
    <n v="100"/>
    <n v="100"/>
    <n v="100"/>
    <n v="8.1949468193327542E-3"/>
    <n v="8.5219280011450838E-3"/>
    <n v="5.9922130125286714E-3"/>
    <n v="6.2043626895661131E-3"/>
    <m/>
    <m/>
    <m/>
    <n v="0"/>
    <m/>
    <n v="0"/>
    <m/>
    <n v="0"/>
    <m/>
    <n v="39.982377586326457"/>
    <n v="41.716955683596389"/>
    <n v="42.711031253930933"/>
    <n v="2.8869053192720824E-2"/>
    <n v="39.386648816150746"/>
    <n v="11.410741657530599"/>
    <n v="37.279208566233606"/>
    <n v="29.797002152250684"/>
    <s v="Resto"/>
    <n v="2025"/>
    <n v="1"/>
    <d v="2026-05-08T00:00:00"/>
    <n v="1.0458677359317625"/>
    <s v="28 Accidentes y Enfermedades Total"/>
    <n v="43.318025155898042"/>
    <n v="37.032647850271573"/>
    <n v="39.982377586326457"/>
    <n v="33.843288952418341"/>
    <n v="3.6618607543778249E-4"/>
    <n v="1.5692375574969051E-7"/>
    <m/>
    <m/>
    <m/>
    <m/>
    <n v="2.9529932048141387E-4"/>
    <n v="9.4971665747410836E-8"/>
    <x v="18"/>
    <x v="34"/>
  </r>
  <r>
    <n v="2026"/>
    <n v="3"/>
    <n v="106"/>
    <x v="63"/>
    <s v="Accidentes Personales"/>
    <n v="227"/>
    <s v="dfe62e836a0a6f2633422230c81287700a56e2639652c73f264e6562220c207a"/>
    <s v="776dae374cac039d62ec9a353119108ad2c4887d941bedca3f0ebe3c3de89ab1"/>
    <x v="34"/>
    <n v="0"/>
    <n v="0"/>
    <n v="18.053999999999998"/>
    <n v="0"/>
    <n v="7.5319999999999998E-2"/>
    <n v="0"/>
    <n v="3.6256300000000001"/>
    <n v="0"/>
    <n v="35255452.915749952"/>
    <n v="34225193.414999902"/>
    <n v="145.54400000000001"/>
    <n v="139.161"/>
    <n v="0"/>
    <n v="0"/>
    <n v="7.5319999999999998E-2"/>
    <n v="0"/>
    <n v="0"/>
    <n v="0"/>
    <n v="0"/>
    <n v="0"/>
    <n v="0"/>
    <n v="0"/>
    <n v="0"/>
    <n v="0"/>
    <s v="Accidentes Personales"/>
    <s v="Accidentes y Enfermedades"/>
    <s v="Accidentes Personales"/>
    <x v="19"/>
    <x v="1"/>
    <n v="623416.62824999995"/>
    <n v="568242.50150999997"/>
    <n v="299929338.30901009"/>
    <n v="286204877.29896003"/>
    <n v="288421232.45699012"/>
    <n v="276418493.85822004"/>
    <n v="1868441.4574600002"/>
    <n v="1845344.210459999"/>
    <n v="356127.37222000014"/>
    <n v="376409.51678000001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1149736267245011E-5"/>
    <m/>
    <m/>
    <m/>
    <m/>
    <s v="Resto"/>
    <n v="2025"/>
    <n v="1"/>
    <d v="2026-05-08T00:00:00"/>
    <n v="1.0458677359317625"/>
    <s v="29 Accidentes Personales"/>
    <m/>
    <m/>
    <m/>
    <m/>
    <n v="5.1209099605509788E-8"/>
    <m/>
    <m/>
    <m/>
    <m/>
    <m/>
    <m/>
    <m/>
    <x v="19"/>
    <x v="34"/>
  </r>
  <r>
    <n v="2026"/>
    <n v="3"/>
    <n v="74"/>
    <x v="13"/>
    <s v="Accidentes Personales"/>
    <n v="46"/>
    <s v="25fc0e7096fc653718202dc30b0c580b8ab87eac11a700cba03a7c021bc35b0c"/>
    <s v="776dae374cac039d62ec9a353119108ad2c4887d941bedca3f0ebe3c3de89ab1"/>
    <x v="34"/>
    <n v="0"/>
    <n v="0"/>
    <n v="0"/>
    <n v="0"/>
    <n v="-1.2734100000000002"/>
    <n v="-1.15177"/>
    <n v="-0.95498000000000027"/>
    <n v="-0.88895999999999975"/>
    <n v="35455860.883000001"/>
    <n v="34225193.414999902"/>
    <n v="145.54400000000001"/>
    <n v="139.161"/>
    <n v="0"/>
    <n v="0"/>
    <n v="-5.4369899999999998"/>
    <n v="-12.636329999999999"/>
    <n v="0"/>
    <n v="0"/>
    <n v="0"/>
    <n v="0"/>
    <n v="0"/>
    <n v="0"/>
    <n v="0"/>
    <n v="0"/>
    <s v="Accidentes Personales"/>
    <s v="Accidentes y Enfermedades"/>
    <s v="Accidentes Personales"/>
    <x v="19"/>
    <x v="1"/>
    <n v="7289032.4006400006"/>
    <n v="8503254.3343199994"/>
    <n v="299929338.30901009"/>
    <n v="286204877.29896003"/>
    <n v="288421232.45699012"/>
    <n v="276418493.85822004"/>
    <n v="1868441.4574600002"/>
    <n v="1845344.210459999"/>
    <n v="356127.37222000014"/>
    <n v="376409.51678000001"/>
    <n v="0"/>
    <n v="0"/>
    <m/>
    <m/>
    <m/>
    <m/>
    <m/>
    <m/>
    <m/>
    <m/>
    <m/>
    <m/>
    <m/>
    <m/>
    <m/>
    <m/>
    <m/>
    <n v="0"/>
    <m/>
    <n v="0"/>
    <m/>
    <n v="0"/>
    <m/>
    <n v="10.561136337984166"/>
    <m/>
    <m/>
    <n v="-3.5757150371843431E-4"/>
    <n v="-56.973345900273252"/>
    <m/>
    <m/>
    <m/>
    <s v="Resto"/>
    <n v="2025"/>
    <n v="1"/>
    <d v="2026-05-08T00:00:00"/>
    <n v="1.0458677359317625"/>
    <s v="29 Accidentes Personales"/>
    <m/>
    <m/>
    <n v="10.561136337984163"/>
    <n v="5.7123501754123343"/>
    <n v="0"/>
    <m/>
    <m/>
    <m/>
    <m/>
    <m/>
    <n v="0"/>
    <m/>
    <x v="19"/>
    <x v="34"/>
  </r>
  <r>
    <n v="2026"/>
    <n v="3"/>
    <n v="13"/>
    <x v="7"/>
    <s v="Daños"/>
    <n v="13"/>
    <s v="3fdba35f04dc8c462986c992bcf875546257113072a909c162f7e470e581e278"/>
    <s v="776dae374cac039d62ec9a353119108ad2c4887d941bedca3f0ebe3c3de89ab1"/>
    <x v="34"/>
    <n v="176508.81162999998"/>
    <n v="108211.12801"/>
    <n v="481075.95278000005"/>
    <n v="471028.04693999997"/>
    <n v="59161.681779999977"/>
    <n v="55640.640509999983"/>
    <n v="205506.23009000003"/>
    <n v="273312.4453100001"/>
    <n v="35255452.915749952"/>
    <n v="34225193.414999902"/>
    <n v="145.54400000000001"/>
    <n v="139.161"/>
    <n v="1600"/>
    <n v="1627.0411799999999"/>
    <n v="40009.20652"/>
    <n v="30421.916829999998"/>
    <n v="105853.27506"/>
    <n v="67263.487260000009"/>
    <n v="0"/>
    <n v="0"/>
    <n v="0"/>
    <n v="0"/>
    <n v="0"/>
    <n v="0"/>
    <s v="Daños"/>
    <s v="Totales"/>
    <s v="Daños Total"/>
    <x v="28"/>
    <x v="1"/>
    <n v="2081369.17392"/>
    <n v="380253.94800999999"/>
    <n v="299929338.30901009"/>
    <n v="286204877.29896003"/>
    <n v="288421232.45699012"/>
    <n v="276418493.85822004"/>
    <n v="105175449.15441999"/>
    <n v="104220262.77622002"/>
    <n v="43859178.209959999"/>
    <n v="37967067.789159983"/>
    <n v="176508.81162999998"/>
    <n v="108211.12801"/>
    <n v="0.16782320688818489"/>
    <n v="0.10382926038322231"/>
    <n v="68297.683619999982"/>
    <n v="63.115212710552711"/>
    <n v="100"/>
    <n v="100"/>
    <n v="8.4804182670567574"/>
    <n v="28.457594872139037"/>
    <n v="5.8850132042817083E-2"/>
    <n v="6.1198272445604808E-2"/>
    <n v="3.780897412763734E-2"/>
    <n v="3.9147571676410121E-2"/>
    <m/>
    <m/>
    <m/>
    <n v="0"/>
    <m/>
    <n v="0"/>
    <m/>
    <n v="0"/>
    <m/>
    <n v="6.3281824898604011"/>
    <n v="33.517693101925957"/>
    <n v="51.418593940595578"/>
    <n v="0.13489008274798212"/>
    <n v="31.514416871147578"/>
    <n v="57.371078087038782"/>
    <n v="37.796852763716466"/>
    <n v="45.227980393593398"/>
    <s v="Resto"/>
    <n v="2025"/>
    <n v="1"/>
    <d v="2026-05-08T00:00:00"/>
    <n v="1.0458677359317625"/>
    <s v="38 Daños Total"/>
    <n v="63.115212710552711"/>
    <n v="55.961606909341675"/>
    <n v="6.3281824898604055"/>
    <n v="1.6650374008647815"/>
    <n v="1.3645433911447075E-3"/>
    <n v="2.8164628770234513E-6"/>
    <m/>
    <m/>
    <m/>
    <m/>
    <n v="1.3333118072627861E-3"/>
    <n v="1.0780515311726977E-6"/>
    <x v="28"/>
    <x v="34"/>
  </r>
  <r>
    <n v="2026"/>
    <n v="3"/>
    <n v="102"/>
    <x v="36"/>
    <s v="Daños Sin Autos"/>
    <n v="224"/>
    <s v="84a5092e4a5b6fe968fd523fb2fc917dbffae44105f82b6b94c8ed5b9a800223"/>
    <s v="776dae374cac039d62ec9a353119108ad2c4887d941bedca3f0ebe3c3de89ab1"/>
    <x v="34"/>
    <n v="79219.514439999999"/>
    <n v="138797.63574"/>
    <n v="269835.80538000003"/>
    <n v="378840.86043"/>
    <n v="31396.861709999997"/>
    <n v="35151.168609999993"/>
    <n v="187309.45597000001"/>
    <n v="37030.724149999987"/>
    <n v="35255452.915749952"/>
    <n v="34225193.414999902"/>
    <n v="145.54400000000001"/>
    <n v="139.161"/>
    <n v="2215.2936800000002"/>
    <n v="-1712.4140400000001"/>
    <n v="8480.7098100000003"/>
    <n v="5154.1299200000003"/>
    <n v="14053.000400000001"/>
    <n v="22644.295679999999"/>
    <n v="0"/>
    <n v="0"/>
    <n v="0"/>
    <n v="0"/>
    <n v="0"/>
    <n v="0"/>
    <s v="Daños Sin Autos"/>
    <s v="Totales"/>
    <s v="Daños Sin Autos Total"/>
    <x v="34"/>
    <x v="1"/>
    <n v="79219.514439999999"/>
    <n v="138797.63574"/>
    <n v="299929338.30901009"/>
    <n v="286204877.29896003"/>
    <n v="288421232.45699012"/>
    <n v="276418493.85822004"/>
    <n v="44416496.991719998"/>
    <n v="47995470.177200004"/>
    <n v="11314830.52578"/>
    <n v="9690720.4485899974"/>
    <n v="79219.514439999999"/>
    <n v="138797.63574"/>
    <n v="0.1783560609355751"/>
    <n v="0.28918903227233117"/>
    <n v="-59578.121299999999"/>
    <n v="-42.924449672618039"/>
    <n v="100"/>
    <n v="100"/>
    <n v="100"/>
    <n v="100"/>
    <n v="2.6412726039618709E-2"/>
    <n v="2.7466602845133241E-2"/>
    <n v="4.8495901624701049E-2"/>
    <n v="5.0212861593548722E-2"/>
    <m/>
    <m/>
    <m/>
    <n v="0"/>
    <m/>
    <n v="0"/>
    <m/>
    <n v="0"/>
    <m/>
    <n v="-10.680461129625007"/>
    <n v="39.632736872907294"/>
    <n v="25.325480814274275"/>
    <n v="0.27748415354931372"/>
    <n v="64.542026329053044"/>
    <n v="-37.94021859371869"/>
    <n v="60.348036494754531"/>
    <n v="22.76127282930798"/>
    <s v="Resto"/>
    <n v="2025"/>
    <n v="1"/>
    <d v="2026-05-08T00:00:00"/>
    <n v="1.0458677359317625"/>
    <s v="46 Daños Sin Autos Total"/>
    <n v="-42.924449672618039"/>
    <n v="-45.427563766910339"/>
    <n v="-10.680461129625005"/>
    <n v="-14.59767253380247"/>
    <n v="7.6537324885550995E-4"/>
    <n v="3.1810884472454579E-6"/>
    <m/>
    <m/>
    <m/>
    <m/>
    <n v="1.072362878529936E-3"/>
    <n v="8.3630296386607403E-6"/>
    <x v="34"/>
    <x v="34"/>
  </r>
  <r>
    <n v="2026"/>
    <n v="3"/>
    <n v="13"/>
    <x v="7"/>
    <s v="Diversos"/>
    <n v="13"/>
    <s v="3fdba35f04dc8c462986c992bcf875546257113072a909c162f7e470e581e278"/>
    <s v="776dae374cac039d62ec9a353119108ad2c4887d941bedca3f0ebe3c3de89ab1"/>
    <x v="34"/>
    <n v="6720.3596600000001"/>
    <n v="4246.0028899999998"/>
    <n v="17580.168669999999"/>
    <n v="14851.23446"/>
    <n v="1606.99342"/>
    <n v="1729.6277599999999"/>
    <n v="2564.6800600000001"/>
    <n v="2067.6811400000006"/>
    <n v="35255452.915749952"/>
    <n v="34225193.414999902"/>
    <n v="145.54400000000001"/>
    <n v="139.161"/>
    <n v="1600"/>
    <n v="1627.0411799999999"/>
    <n v="1611.20246"/>
    <n v="1668.88246"/>
    <n v="5395.2454400000006"/>
    <n v="3429.1813399999996"/>
    <n v="0"/>
    <n v="0"/>
    <n v="0"/>
    <n v="0"/>
    <n v="0"/>
    <n v="0"/>
    <s v="Diversos"/>
    <s v="Daños Sin Autos"/>
    <s v="Diversos"/>
    <x v="52"/>
    <x v="1"/>
    <n v="2081369.17392"/>
    <n v="380253.94800999999"/>
    <n v="299929338.30901009"/>
    <n v="286204877.29896003"/>
    <n v="288421232.45699012"/>
    <n v="276418493.85822004"/>
    <n v="9670459.9122499991"/>
    <n v="9643676.3713200018"/>
    <n v="1771524.9683199998"/>
    <n v="2144854.7040200005"/>
    <n v="6720.3596600000001"/>
    <n v="4246.0028899999998"/>
    <n v="6.9493692347424169E-2"/>
    <n v="4.4028882000099898E-2"/>
    <n v="2474.3567700000003"/>
    <n v="58.274966694617603"/>
    <n v="100"/>
    <n v="100"/>
    <n v="0.32288167539942175"/>
    <n v="1.1166229600562456"/>
    <n v="2.2406476465053823E-3"/>
    <n v="2.3300502541892965E-3"/>
    <n v="1.483553645231827E-3"/>
    <n v="1.5360777170639857E-3"/>
    <m/>
    <m/>
    <m/>
    <n v="0"/>
    <m/>
    <n v="0"/>
    <m/>
    <n v="0"/>
    <m/>
    <n v="-7.0902157583317198"/>
    <n v="23.912312752618362"/>
    <n v="40.735435297831366"/>
    <n v="9.0712434130915412E-2"/>
    <n v="-3.4562050583238801"/>
    <n v="57.333337174872213"/>
    <n v="29.863376521383977"/>
    <n v="48.667080989073625"/>
    <s v="Resto"/>
    <n v="2025"/>
    <n v="1"/>
    <d v="2026-05-08T00:00:00"/>
    <n v="1.0458677359317625"/>
    <s v="63 Diversos"/>
    <n v="58.274966694617603"/>
    <n v="51.333635465492755"/>
    <n v="-7.0902157583317154"/>
    <n v="-11.164881514491837"/>
    <n v="4.9865105156956498E-5"/>
    <n v="4.8293732760784403E-7"/>
    <m/>
    <m/>
    <m/>
    <m/>
    <n v="4.203852909945356E-5"/>
    <n v="1.9385424501787205E-7"/>
    <x v="52"/>
    <x v="34"/>
  </r>
  <r>
    <n v="2026"/>
    <n v="3"/>
    <n v="50"/>
    <x v="22"/>
    <s v="Miscelaneos"/>
    <n v="38"/>
    <s v="aea92132c4cbeb263e6ac2bf6c183b5d81737f179f21efdc5863739672f0f470"/>
    <s v="776dae374cac039d62ec9a353119108ad2c4887d941bedca3f0ebe3c3de89ab1"/>
    <x v="34"/>
    <n v="0"/>
    <n v="0"/>
    <n v="0"/>
    <n v="0"/>
    <n v="57.778040000000004"/>
    <n v="7.7476000000000003"/>
    <n v="533.35254999999995"/>
    <n v="31.545660000000002"/>
    <n v="35455860.883000001"/>
    <n v="34225193.414999902"/>
    <n v="145.54400000000001"/>
    <n v="139.161"/>
    <n v="0"/>
    <n v="0"/>
    <n v="57.778040000000004"/>
    <n v="7.7476000000000003"/>
    <n v="0"/>
    <n v="0"/>
    <n v="0"/>
    <n v="0"/>
    <n v="0"/>
    <n v="0"/>
    <n v="0"/>
    <n v="0"/>
    <s v="Miscelaneos"/>
    <s v="Daños Sin Autos"/>
    <s v="Diversos"/>
    <x v="53"/>
    <x v="1"/>
    <n v="14699110.098229999"/>
    <n v="13959565.0382"/>
    <n v="299929338.30901009"/>
    <n v="286204877.29896003"/>
    <n v="288421232.45699012"/>
    <n v="276418493.85822004"/>
    <n v="4681296.8725100001"/>
    <n v="4825169.1077200007"/>
    <n v="696171.22916999983"/>
    <n v="802925.30443000002"/>
    <n v="0"/>
    <n v="0"/>
    <m/>
    <m/>
    <m/>
    <m/>
    <m/>
    <m/>
    <m/>
    <m/>
    <m/>
    <m/>
    <m/>
    <m/>
    <m/>
    <m/>
    <m/>
    <n v="0"/>
    <m/>
    <n v="0"/>
    <m/>
    <n v="0"/>
    <m/>
    <n v="645.75403996076204"/>
    <m/>
    <m/>
    <n v="8.2994007191140376E-3"/>
    <n v="645.75403996076204"/>
    <m/>
    <m/>
    <m/>
    <s v="Resto"/>
    <n v="2025"/>
    <n v="1"/>
    <d v="2026-05-08T00:00:00"/>
    <n v="1.0458677359317625"/>
    <s v="64 Miscelaneos"/>
    <m/>
    <m/>
    <n v="645.75403996076204"/>
    <n v="613.04813633663775"/>
    <n v="0"/>
    <m/>
    <m/>
    <m/>
    <m/>
    <m/>
    <n v="0"/>
    <m/>
    <x v="53"/>
    <x v="34"/>
  </r>
  <r>
    <n v="2026"/>
    <n v="3"/>
    <n v="125"/>
    <x v="67"/>
    <s v="Tecnicos"/>
    <n v="238"/>
    <s v="8ae4c23b80d1e7c8ff79e515fe791ebd68190bae842dda7af193db125f700452"/>
    <s v="776dae374cac039d62ec9a353119108ad2c4887d941bedca3f0ebe3c3de89ab1"/>
    <x v="34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0"/>
    <m/>
    <m/>
    <n v="0"/>
    <n v="0"/>
    <n v="0"/>
    <n v="0"/>
    <n v="0"/>
    <n v="0"/>
    <s v="Tecnicos"/>
    <s v="Daños Sin Autos"/>
    <s v="Diversos"/>
    <x v="54"/>
    <x v="1"/>
    <n v="36504.098509999996"/>
    <n v="35920.34201"/>
    <n v="299929338.30901009"/>
    <n v="286204877.29896003"/>
    <n v="288421232.45699012"/>
    <n v="276418493.85822004"/>
    <n v="4989163.0397400009"/>
    <n v="4818507.2636000002"/>
    <n v="1075353.7391499998"/>
    <n v="1341929.3995900003"/>
    <n v="35616.617559999999"/>
    <n v="35568.358039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65 Tecnicos"/>
    <m/>
    <m/>
    <m/>
    <m/>
    <n v="0"/>
    <m/>
    <m/>
    <m/>
    <m/>
    <m/>
    <n v="0"/>
    <m/>
    <x v="54"/>
    <x v="34"/>
  </r>
  <r>
    <n v="2026"/>
    <n v="3"/>
    <n v="50"/>
    <x v="22"/>
    <s v="Tecnicos"/>
    <n v="38"/>
    <s v="aea92132c4cbeb263e6ac2bf6c183b5d81737f179f21efdc5863739672f0f470"/>
    <s v="776dae374cac039d62ec9a353119108ad2c4887d941bedca3f0ebe3c3de89ab1"/>
    <x v="34"/>
    <n v="0"/>
    <n v="0"/>
    <n v="0"/>
    <n v="0"/>
    <n v="0"/>
    <n v="0"/>
    <n v="0"/>
    <n v="-103.92680000000001"/>
    <n v="35455860.883000001"/>
    <n v="34225193.414999902"/>
    <n v="145.54400000000001"/>
    <n v="139.161"/>
    <n v="0"/>
    <n v="0"/>
    <n v="0"/>
    <n v="0"/>
    <n v="0"/>
    <n v="0"/>
    <n v="0"/>
    <n v="0"/>
    <n v="0"/>
    <n v="0"/>
    <n v="0"/>
    <n v="0"/>
    <s v="Tecnicos"/>
    <s v="Daños Sin Autos"/>
    <s v="Diversos"/>
    <x v="54"/>
    <x v="1"/>
    <n v="14699110.098229999"/>
    <n v="13959565.0382"/>
    <n v="299929338.30901009"/>
    <n v="286204877.29896003"/>
    <n v="288421232.45699012"/>
    <n v="276418493.85822004"/>
    <n v="4989163.0397400009"/>
    <n v="4818507.2636000002"/>
    <n v="1075353.7391499998"/>
    <n v="1341929.39959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5"/>
    <n v="1"/>
    <d v="2026-05-08T00:00:00"/>
    <n v="1.0458677359317625"/>
    <s v="65 Tecnicos"/>
    <m/>
    <m/>
    <m/>
    <m/>
    <n v="0"/>
    <m/>
    <m/>
    <m/>
    <m/>
    <m/>
    <n v="0"/>
    <m/>
    <x v="54"/>
    <x v="34"/>
  </r>
  <r>
    <n v="2026"/>
    <n v="3"/>
    <n v="120"/>
    <x v="56"/>
    <s v="Total General"/>
    <n v="234"/>
    <s v="114bd151f8fb0c58642d2170da4ae7d7c57977260ac2cc8905306cab6b2acabc"/>
    <s v="776dae374cac039d62ec9a353119108ad2c4887d941bedca3f0ebe3c3de89ab1"/>
    <x v="35"/>
    <n v="1267436.976"/>
    <n v="1246423.7302300001"/>
    <n v="3758647.9248200003"/>
    <n v="3502592.2152500004"/>
    <n v="552691.50482000003"/>
    <n v="538432.15350999997"/>
    <n v="2371541.75936"/>
    <n v="2392991.7552200006"/>
    <n v="35255452.915749952"/>
    <n v="34225193.414999902"/>
    <n v="145.54400000000001"/>
    <n v="139.161"/>
    <n v="1934.4054599999999"/>
    <n v="-136.13439"/>
    <n v="260499.35412999999"/>
    <n v="248589.40568999999"/>
    <n v="772712.51083000004"/>
    <n v="722125.03625999996"/>
    <n v="1226135.0501899999"/>
    <n v="1219688.23917"/>
    <n v="0"/>
    <n v="0"/>
    <n v="0"/>
    <n v="65.302999999999997"/>
    <s v="Total General"/>
    <s v="Totales"/>
    <s v="Total General"/>
    <x v="0"/>
    <x v="1"/>
    <n v="1267436.976"/>
    <n v="1246423.7302300001"/>
    <n v="299929338.30901009"/>
    <n v="286204877.29896003"/>
    <n v="288421232.45699012"/>
    <n v="276418493.85822004"/>
    <n v="299929338.30901009"/>
    <n v="286204877.29896003"/>
    <n v="142306587.69164005"/>
    <n v="131621014.33455998"/>
    <n v="1267436.976"/>
    <n v="1246423.7302300001"/>
    <n v="0.42257852571067578"/>
    <n v="0.43550052046388704"/>
    <n v="21013.245769999921"/>
    <n v="1.6858829995255675"/>
    <n v="100"/>
    <n v="100"/>
    <n v="100"/>
    <n v="100"/>
    <n v="0.42257852571067578"/>
    <n v="0.43943955346248736"/>
    <n v="0.43550052046388704"/>
    <n v="0.45091908028024824"/>
    <n v="0.40880797360568377"/>
    <m/>
    <m/>
    <n v="6446.8110199999064"/>
    <n v="0.52856220245158791"/>
    <n v="0"/>
    <m/>
    <n v="-65.302999999999997"/>
    <m/>
    <n v="2.648309766986312"/>
    <n v="43.60702072652802"/>
    <n v="43.198162908102219"/>
    <n v="0.38838082887463438"/>
    <n v="4.7910120734799611"/>
    <n v="7.0053622336653243"/>
    <n v="33.712325150551486"/>
    <n v="34.424703923503877"/>
    <s v="Resto"/>
    <n v="2025"/>
    <n v="1"/>
    <d v="2026-05-08T00:00:00"/>
    <n v="1.0458677359317625"/>
    <s v="10 Total General"/>
    <n v="1.6858829995255675"/>
    <n v="-2.7736686905885723"/>
    <n v="2.6483097669863112"/>
    <n v="-1.8534502591410131"/>
    <n v="1.066118178598372E-2"/>
    <n v="1.7857261039180826E-5"/>
    <n v="883781.24528999999"/>
    <n v="761913.32053000003"/>
    <n v="2.5067930552529682E-3"/>
    <n v="2.156703901122149E-3"/>
    <n v="9.9145848892824399E-3"/>
    <n v="1.8966070332431649E-5"/>
    <x v="0"/>
    <x v="35"/>
  </r>
  <r>
    <n v="2026"/>
    <n v="3"/>
    <n v="60"/>
    <x v="61"/>
    <s v="Total General Sin Pensiones"/>
    <n v="210"/>
    <s v="d29d53701d3c859e29e1b90028eec1ca8e2f29439198b6e036c60951fb458aa1"/>
    <s v="776dae374cac039d62ec9a353119108ad2c4887d941bedca3f0ebe3c3de89ab1"/>
    <x v="35"/>
    <n v="1217825.6247"/>
    <n v="1125496.297"/>
    <n v="5706845.2747499999"/>
    <n v="5149143.2055200003"/>
    <n v="884771.63449000008"/>
    <n v="580239.55530000001"/>
    <n v="3523297.2224500002"/>
    <n v="3068962.7066699998"/>
    <n v="35255452.915749952"/>
    <n v="34225193.414999902"/>
    <n v="145.54400000000001"/>
    <n v="139.161"/>
    <n v="886.81200000000001"/>
    <n v="-11302.03068"/>
    <n v="777431.75157000008"/>
    <n v="487135.92251"/>
    <n v="1018695.43938"/>
    <n v="650269.92640999996"/>
    <n v="509122.85629000003"/>
    <n v="1033133.06762"/>
    <n v="646233.11060999997"/>
    <n v="19526.173909999998"/>
    <n v="62469.657800000001"/>
    <n v="72837.055469999992"/>
    <s v="Total General Sin Pensiones"/>
    <s v="Totales"/>
    <s v="Total General Sin Pensiones"/>
    <x v="1"/>
    <x v="1"/>
    <n v="1217825.6247"/>
    <n v="1125496.297"/>
    <n v="299929338.30901009"/>
    <n v="286204877.29896003"/>
    <n v="288421232.45699012"/>
    <n v="276418493.85822004"/>
    <n v="288421232.45699012"/>
    <n v="276418493.85822004"/>
    <n v="133101313.88157998"/>
    <n v="123282522.02188997"/>
    <n v="1217825.6247"/>
    <n v="1125496.297"/>
    <n v="0.42223854822533019"/>
    <n v="0.40717112711614983"/>
    <n v="92329.327700000023"/>
    <n v="8.2034323832164588"/>
    <n v="100"/>
    <n v="100"/>
    <n v="100"/>
    <n v="100"/>
    <n v="0.4060375125574755"/>
    <n v="0.42223854822533019"/>
    <n v="0.39324846858718776"/>
    <n v="0.40717112711614983"/>
    <n v="0.17652058829126641"/>
    <n v="0.22405878551481723"/>
    <n v="2.1659174419246537E-2"/>
    <n v="-524010.21132999996"/>
    <n v="-50.720495525048648"/>
    <n v="626706.93669999996"/>
    <n v="3209.5736706464686"/>
    <n v="-10367.397669999991"/>
    <n v="-14.233685866488788"/>
    <n v="52.483853678770402"/>
    <n v="72.651750508859209"/>
    <n v="51.55410611715233"/>
    <n v="0.66473546254936289"/>
    <n v="59.592367478101728"/>
    <n v="56.657319984640523"/>
    <n v="76.316406407312655"/>
    <n v="74.91287890236174"/>
    <s v="Resto"/>
    <n v="2025"/>
    <n v="1"/>
    <d v="2026-05-08T00:00:00"/>
    <n v="1.0458677359317625"/>
    <s v="11 Total General Sin Pensiones"/>
    <n v="8.2034323832164588"/>
    <n v="3.4580460471114236"/>
    <n v="52.483853678770402"/>
    <n v="45.796498390805304"/>
    <n v="1.6187127955461709E-2"/>
    <n v="1.7828539160743449E-5"/>
    <m/>
    <m/>
    <m/>
    <m/>
    <n v="1.4575381397790289E-2"/>
    <n v="1.6578832675703585E-5"/>
    <x v="1"/>
    <x v="35"/>
  </r>
  <r>
    <n v="2026"/>
    <n v="3"/>
    <n v="80"/>
    <x v="51"/>
    <s v="Vida Total"/>
    <n v="52"/>
    <s v="41cfc0d1f2d127b04555b7246d84019b4d27710a3f3aff6e7764375b1e06e05d"/>
    <s v="776dae374cac039d62ec9a353119108ad2c4887d941bedca3f0ebe3c3de89ab1"/>
    <x v="35"/>
    <n v="23798.931329999999"/>
    <n v="20616.932579999997"/>
    <n v="72307.350650000008"/>
    <n v="79416.22073999999"/>
    <n v="7350.7385200000008"/>
    <n v="15505.139370000001"/>
    <n v="48844.088449999996"/>
    <n v="40041.812690000006"/>
    <n v="35255452.915749952"/>
    <n v="34225193.414999902"/>
    <n v="145.54400000000001"/>
    <n v="139.161"/>
    <n v="401.66152"/>
    <n v="208.16676999999999"/>
    <n v="7445.8530499999997"/>
    <n v="14975.63457"/>
    <n v="17897.97697"/>
    <n v="18870.140469999998"/>
    <n v="11403.708639999999"/>
    <n v="8012.3285800000003"/>
    <n v="12395.222690000001"/>
    <n v="12604.603999999999"/>
    <n v="0"/>
    <n v="0"/>
    <s v="Vida Total"/>
    <s v="Totales"/>
    <s v="Vida Total"/>
    <x v="2"/>
    <x v="1"/>
    <n v="452100.89414999995"/>
    <n v="377875.53304000001"/>
    <n v="299929338.30901009"/>
    <n v="286204877.29896003"/>
    <n v="288421232.45699012"/>
    <n v="276418493.85822004"/>
    <n v="121198789.86534001"/>
    <n v="116547964.87996998"/>
    <n v="53724409.366050005"/>
    <n v="55147073.013400003"/>
    <n v="23798.931329999999"/>
    <n v="20616.932579999997"/>
    <n v="1.963627801601172E-2"/>
    <n v="1.7689654728191E-2"/>
    <n v="3181.9987500000025"/>
    <n v="15.433909664557888"/>
    <n v="100"/>
    <n v="100"/>
    <n v="5.2640752623912945"/>
    <n v="5.4560115110224912"/>
    <n v="7.9348460754714596E-3"/>
    <n v="8.2514491486159695E-3"/>
    <n v="7.2035573867821412E-3"/>
    <n v="7.4585937764984674E-3"/>
    <n v="9.4090944741859923E-3"/>
    <n v="1.0227183541825727E-2"/>
    <m/>
    <n v="3391.3800599999986"/>
    <n v="42.327021740788354"/>
    <n v="-209.38130999999885"/>
    <n v="-1.6611494498359414"/>
    <n v="0"/>
    <m/>
    <n v="-52.591599826425806"/>
    <n v="30.886842850518871"/>
    <n v="75.205849899519833"/>
    <n v="1.3682306807536805E-2"/>
    <n v="-50.280216740091042"/>
    <n v="-5.1518614900909583"/>
    <n v="41.601646166382345"/>
    <n v="79.361542611770503"/>
    <s v="Resto"/>
    <n v="2025"/>
    <n v="1"/>
    <d v="2026-05-08T00:00:00"/>
    <n v="1.0458677359317625"/>
    <s v="12 Vida Total"/>
    <n v="15.433909664557888"/>
    <n v="10.371422407172677"/>
    <n v="-52.591599826425806"/>
    <n v="-54.670749899997539"/>
    <n v="2.0509550911966177E-4"/>
    <n v="3.8558341432210519E-8"/>
    <m/>
    <m/>
    <m/>
    <m/>
    <n v="2.2479889571059379E-4"/>
    <n v="3.1292388440261016E-8"/>
    <x v="2"/>
    <x v="35"/>
  </r>
  <r>
    <n v="2026"/>
    <n v="3"/>
    <n v="106"/>
    <x v="63"/>
    <s v="Vida Gpo y Col"/>
    <n v="227"/>
    <s v="dfe62e836a0a6f2633422230c81287700a56e2639652c73f264e6562220c207a"/>
    <s v="776dae374cac039d62ec9a353119108ad2c4887d941bedca3f0ebe3c3de89ab1"/>
    <x v="35"/>
    <n v="479.22"/>
    <n v="0"/>
    <n v="479.51800000000003"/>
    <n v="-975.17837999999983"/>
    <n v="224.64060999999998"/>
    <n v="-15.95918"/>
    <n v="710.07170999999994"/>
    <n v="-476.9653000000003"/>
    <n v="35255452.915749952"/>
    <n v="34225193.414999902"/>
    <n v="145.54400000000001"/>
    <n v="139.161"/>
    <n v="0"/>
    <n v="0"/>
    <n v="223.44060999999999"/>
    <n v="-15.95918"/>
    <n v="479.22"/>
    <n v="0"/>
    <n v="479.22"/>
    <n v="0"/>
    <n v="0"/>
    <n v="0"/>
    <n v="0"/>
    <n v="0"/>
    <s v="Vida Gpo y Col"/>
    <s v="Vida"/>
    <s v="Vida"/>
    <x v="4"/>
    <x v="1"/>
    <n v="623416.62824999995"/>
    <n v="568242.50150999997"/>
    <n v="299929338.30901009"/>
    <n v="286204877.29896003"/>
    <n v="288421232.45699012"/>
    <n v="276418493.85822004"/>
    <n v="35725720.857619993"/>
    <n v="38551947.676540002"/>
    <n v="14827312.85021"/>
    <n v="14507048.616379999"/>
    <n v="623416.62824999995"/>
    <n v="568242.50150999997"/>
    <n v="1.3413865094839268E-3"/>
    <m/>
    <m/>
    <m/>
    <n v="7.6869941911113931E-2"/>
    <m/>
    <n v="7.6869941911113931E-2"/>
    <m/>
    <n v="1.5977763385930288E-4"/>
    <n v="1.6615281611469509E-4"/>
    <m/>
    <m/>
    <n v="1.3413865094839268E-3"/>
    <m/>
    <m/>
    <n v="479.22"/>
    <m/>
    <n v="0"/>
    <m/>
    <n v="0"/>
    <m/>
    <n v="-1507.5949390883491"/>
    <n v="46.876301072576268"/>
    <m/>
    <n v="1.5150459983503915E-3"/>
    <n v="-1500.075755771913"/>
    <m/>
    <n v="46.625894161345514"/>
    <m/>
    <s v="Resto"/>
    <n v="2025"/>
    <n v="1"/>
    <d v="2026-05-08T00:00:00"/>
    <n v="1.0458677359317625"/>
    <s v="14 Vida Gpo y Col"/>
    <m/>
    <m/>
    <n v="-1507.5949390883491"/>
    <n v="-1445.8632394222623"/>
    <n v="1.3601243505392073E-6"/>
    <n v="1.799317767825473E-10"/>
    <m/>
    <m/>
    <m/>
    <m/>
    <n v="-2.7603809511729958E-6"/>
    <m/>
    <x v="4"/>
    <x v="35"/>
  </r>
  <r>
    <n v="2026"/>
    <n v="3"/>
    <n v="104"/>
    <x v="53"/>
    <s v="Accidentes y Enfermedades Total"/>
    <n v="225"/>
    <s v="0e6523810856a138a75dec70a9cf3778a5c70b83ac915f22c33f05db97cb3e68"/>
    <s v="776dae374cac039d62ec9a353119108ad2c4887d941bedca3f0ebe3c3de89ab1"/>
    <x v="35"/>
    <n v="24057.462760000002"/>
    <n v="13353.96328"/>
    <n v="94652.888430000006"/>
    <n v="122768.49741"/>
    <n v="3334.1701699999999"/>
    <n v="3928.6644500000002"/>
    <n v="25968.78715"/>
    <n v="21677.247199999998"/>
    <n v="35255452.915749952"/>
    <n v="34225193.414999902"/>
    <n v="145.54400000000001"/>
    <n v="139.161"/>
    <n v="0"/>
    <n v="0"/>
    <n v="4626.3863000000001"/>
    <n v="3702.5323699999999"/>
    <n v="23563.358029999999"/>
    <n v="18542.256699999998"/>
    <n v="0"/>
    <n v="0"/>
    <n v="0"/>
    <n v="0"/>
    <n v="0"/>
    <n v="0"/>
    <s v="Accidentes y Enfermedades Total"/>
    <s v="Totales"/>
    <s v="Accidentes y Enfermedades Total"/>
    <x v="18"/>
    <x v="1"/>
    <n v="1255163.6912400001"/>
    <n v="1317898.61516"/>
    <n v="299929338.30901009"/>
    <n v="286204877.29896003"/>
    <n v="288421232.45699012"/>
    <n v="276418493.85822004"/>
    <n v="62046993.437230021"/>
    <n v="55650266.202029996"/>
    <n v="35517726.305569991"/>
    <n v="30168381.219329994"/>
    <n v="24057.462760000002"/>
    <n v="13353.96328"/>
    <n v="3.877297098099973E-2"/>
    <n v="2.3996225339732297E-2"/>
    <n v="10703.499480000002"/>
    <n v="80.152230881377733"/>
    <n v="100"/>
    <n v="100"/>
    <n v="1.9166793086751239"/>
    <n v="1.0132769794570848"/>
    <n v="8.0210435216624808E-3"/>
    <n v="8.3410859024005777E-3"/>
    <n v="4.6658755105877872E-3"/>
    <n v="4.8310672320099847E-3"/>
    <m/>
    <m/>
    <m/>
    <n v="0"/>
    <m/>
    <n v="0"/>
    <m/>
    <n v="0"/>
    <m/>
    <n v="-15.132223369191033"/>
    <n v="13.859192896865569"/>
    <n v="29.419464226653169"/>
    <n v="9.387341242834921E-3"/>
    <n v="24.951947415384801"/>
    <n v="27.079235344638498"/>
    <n v="19.633815749477879"/>
    <n v="19.968078480975837"/>
    <s v="Resto"/>
    <n v="2025"/>
    <n v="1"/>
    <d v="2026-05-08T00:00:00"/>
    <n v="1.0458677359317625"/>
    <s v="28 Accidentes y Enfermedades Total"/>
    <n v="80.152230881377733"/>
    <n v="72.251446996670452"/>
    <n v="-15.132223369191031"/>
    <n v="-18.854197605397637"/>
    <n v="2.6847730096161933E-4"/>
    <n v="1.5033432786934472E-7"/>
    <m/>
    <m/>
    <m/>
    <m/>
    <n v="3.4751367401592243E-4"/>
    <n v="5.7581883055521049E-8"/>
    <x v="18"/>
    <x v="35"/>
  </r>
  <r>
    <n v="2026"/>
    <n v="3"/>
    <n v="718"/>
    <x v="48"/>
    <s v="Gastos Medicos"/>
    <n v="281"/>
    <s v="71a1c003a2b855d85582c8f6c7648c49d3fe836408a7e1b5d9b222448acb3c1b"/>
    <s v="776dae374cac039d62ec9a353119108ad2c4887d941bedca3f0ebe3c3de89ab1"/>
    <x v="35"/>
    <n v="-230.58482999999998"/>
    <n v="-56.602220000000003"/>
    <n v="89184.079499999993"/>
    <n v="85166.349939999986"/>
    <n v="14459.920619999999"/>
    <n v="10547.719920000001"/>
    <n v="64806.671269999992"/>
    <n v="34324.041280000005"/>
    <n v="35255452.915749952"/>
    <n v="34225193.414999902"/>
    <n v="145.54400000000001"/>
    <n v="139.161"/>
    <n v="0"/>
    <n v="0"/>
    <n v="8678.2501499999998"/>
    <n v="8680.1347799999985"/>
    <n v="18211.052600000003"/>
    <n v="17542.091130000001"/>
    <n v="0"/>
    <n v="0"/>
    <n v="0"/>
    <n v="0"/>
    <n v="0"/>
    <n v="0"/>
    <s v="Gastos Medicos"/>
    <s v="Accidentes y Enfermedades"/>
    <s v="Gastos Medicos"/>
    <x v="22"/>
    <x v="1"/>
    <n v="12782.876099999999"/>
    <n v="12089.056859999999"/>
    <n v="299929338.30901009"/>
    <n v="286204877.29896003"/>
    <n v="288421232.45699012"/>
    <n v="276418493.85822004"/>
    <n v="58270019.802700005"/>
    <n v="52140391.075669996"/>
    <n v="34338123.082540013"/>
    <n v="28893520.681470007"/>
    <n v="12782.876099999999"/>
    <n v="12089.056859999999"/>
    <n v="-3.9571778211291352E-4"/>
    <n v="-1.0855733689809628E-4"/>
    <n v="-173.98260999999997"/>
    <n v="307.37771416032791"/>
    <n v="-1.8038571929833536"/>
    <n v="-0.4682103877539377"/>
    <n v="-1.8038571929833536"/>
    <n v="-0.4682103877539377"/>
    <n v="-7.6879718169628971E-5"/>
    <n v="-7.9947245227303157E-5"/>
    <n v="-1.977681880692593E-5"/>
    <n v="-2.0477001813428694E-5"/>
    <m/>
    <m/>
    <m/>
    <n v="0"/>
    <m/>
    <n v="0"/>
    <m/>
    <n v="0"/>
    <m/>
    <n v="37.090487135346663"/>
    <n v="-6270.9765512327931"/>
    <n v="-18634.816655601142"/>
    <n v="4.2110398944176626E-2"/>
    <n v="-2.1711990052741825E-2"/>
    <n v="3.8134647975688774"/>
    <n v="47.653753688021297"/>
    <n v="49.481756283636393"/>
    <s v="Resto"/>
    <n v="2025"/>
    <n v="1"/>
    <d v="2026-05-08T00:00:00"/>
    <n v="1.0458677359317625"/>
    <s v="32 Gastos Medicos"/>
    <n v="307.37771416032791"/>
    <n v="289.51169460963968"/>
    <n v="37.090487135346663"/>
    <n v="31.078225692862482"/>
    <n v="2.5296534897203965E-4"/>
    <n v="1.5659256308036329E-11"/>
    <m/>
    <m/>
    <m/>
    <m/>
    <n v="2.4107545334968295E-4"/>
    <n v="1.1784695394406777E-12"/>
    <x v="22"/>
    <x v="35"/>
  </r>
  <r>
    <n v="2026"/>
    <n v="3"/>
    <n v="93"/>
    <x v="64"/>
    <s v="Daños"/>
    <n v="220"/>
    <s v="36790ecd55c2030dc553685bef719df653f413a20cdad1bfd1dc934c76686ddd"/>
    <s v="776dae374cac039d62ec9a353119108ad2c4887d941bedca3f0ebe3c3de89ab1"/>
    <x v="35"/>
    <n v="143382.70109000002"/>
    <n v="240270.31215000001"/>
    <n v="806140.74179"/>
    <n v="730621.62979000004"/>
    <n v="37991.025570000005"/>
    <n v="53551.915870000004"/>
    <n v="134282.43087000001"/>
    <n v="218728.72146"/>
    <n v="35255452.915749952"/>
    <n v="34225193.414999902"/>
    <n v="145.54400000000001"/>
    <n v="139.161"/>
    <n v="-62.169400000000003"/>
    <n v="0.62529999999999997"/>
    <n v="15867.18111"/>
    <n v="4330.1720999999998"/>
    <n v="29655.841940000002"/>
    <n v="29262.954329999997"/>
    <n v="0"/>
    <n v="0"/>
    <n v="0"/>
    <n v="0"/>
    <n v="0"/>
    <n v="0"/>
    <s v="Daños"/>
    <s v="Totales"/>
    <s v="Daños Total"/>
    <x v="28"/>
    <x v="1"/>
    <n v="143382.70109000002"/>
    <n v="240270.31215000001"/>
    <n v="299929338.30901009"/>
    <n v="286204877.29896003"/>
    <n v="288421232.45699012"/>
    <n v="276418493.85822004"/>
    <n v="105175449.15441999"/>
    <n v="104220262.77622002"/>
    <n v="43859178.209959999"/>
    <n v="37967067.789159983"/>
    <n v="143382.70109000002"/>
    <n v="240270.31215000001"/>
    <n v="0.13632715832711456"/>
    <n v="0.23054088115849825"/>
    <n v="-96887.611059999996"/>
    <n v="-40.324420521630387"/>
    <n v="100"/>
    <n v="100"/>
    <n v="100"/>
    <n v="100"/>
    <n v="4.7805493753424091E-2"/>
    <n v="4.9712949309784774E-2"/>
    <n v="8.3950460389611625E-2"/>
    <n v="8.6922661648405813E-2"/>
    <m/>
    <m/>
    <m/>
    <n v="0"/>
    <m/>
    <n v="0"/>
    <m/>
    <n v="0"/>
    <m/>
    <n v="-29.057579074808171"/>
    <n v="26.496240677007044"/>
    <n v="22.288195071127934"/>
    <n v="8.6620468327362796E-2"/>
    <n v="266.43303646060627"/>
    <n v="1.3426108846338325"/>
    <n v="53.504402748378013"/>
    <n v="14.797453637689495"/>
    <s v="Resto"/>
    <n v="2025"/>
    <n v="1"/>
    <d v="2026-05-08T00:00:00"/>
    <n v="1.0458677359317625"/>
    <s v="38 Daños Total"/>
    <n v="-40.324420521630387"/>
    <n v="-42.941561893383486"/>
    <n v="-29.057579074808178"/>
    <n v="-32.168840774125904"/>
    <n v="2.2865703745642884E-3"/>
    <n v="1.8585094097546164E-6"/>
    <m/>
    <m/>
    <m/>
    <m/>
    <n v="2.0681283247761142E-3"/>
    <n v="5.3149097885336816E-6"/>
    <x v="28"/>
    <x v="35"/>
  </r>
  <r>
    <n v="2026"/>
    <n v="3"/>
    <n v="107"/>
    <x v="71"/>
    <s v="Daños Sin Autos"/>
    <n v="70"/>
    <s v="ff5a1ae012afa5d4c889c50ad427aaf545d31a4fac04ffc1c4d03d403ba4250a"/>
    <s v="776dae374cac039d62ec9a353119108ad2c4887d941bedca3f0ebe3c3de89ab1"/>
    <x v="35"/>
    <n v="56610.680039999992"/>
    <n v="82723.342829999994"/>
    <n v="179108.74245000002"/>
    <n v="417238.93607000005"/>
    <n v="-4533.9172999999992"/>
    <n v="90292.978810000015"/>
    <n v="38344.446729999996"/>
    <n v="213684.77090999999"/>
    <n v="35255452.915749952"/>
    <n v="34225193.414999902"/>
    <n v="145.54400000000001"/>
    <n v="139.161"/>
    <n v="0"/>
    <n v="0"/>
    <n v="1526.6950499999998"/>
    <n v="17752.095239999999"/>
    <n v="21252.151450000001"/>
    <n v="28579.892540000001"/>
    <n v="0"/>
    <n v="0"/>
    <n v="0"/>
    <n v="0"/>
    <n v="0"/>
    <n v="0"/>
    <s v="Daños Sin Autos"/>
    <s v="Totales"/>
    <s v="Daños Sin Autos Total"/>
    <x v="34"/>
    <x v="1"/>
    <n v="103310.76122"/>
    <n v="346104.38500999997"/>
    <n v="299929338.30901009"/>
    <n v="286204877.29896003"/>
    <n v="288421232.45699012"/>
    <n v="276418493.85822004"/>
    <n v="44416496.991719998"/>
    <n v="47995470.177200004"/>
    <n v="11314830.52578"/>
    <n v="9690720.4485899974"/>
    <n v="103310.76122"/>
    <n v="346104.38500999997"/>
    <n v="0.1274541755297659"/>
    <n v="0.17235656307685737"/>
    <n v="-26112.662790000002"/>
    <n v="-31.566256750120271"/>
    <n v="54.796498807561491"/>
    <n v="23.901269793969778"/>
    <n v="54.796498807561491"/>
    <n v="23.901269793969778"/>
    <n v="1.8874672400895756E-2"/>
    <n v="1.9627778287245854E-2"/>
    <n v="2.8903540572297784E-2"/>
    <n v="2.9926848119080723E-2"/>
    <m/>
    <m/>
    <m/>
    <n v="0"/>
    <m/>
    <n v="0"/>
    <m/>
    <n v="0"/>
    <m/>
    <n v="-105.02133982038686"/>
    <n v="-8.0089433597978719"/>
    <n v="109.15054411613411"/>
    <n v="-4.0070571889431361E-2"/>
    <n v="-91.399916295176425"/>
    <n v="-25.639498398197968"/>
    <n v="7.1837199805010785"/>
    <n v="62.113932776879501"/>
    <s v="Resto"/>
    <n v="2025"/>
    <n v="1"/>
    <d v="2026-05-08T00:00:00"/>
    <n v="1.0458677359317625"/>
    <s v="46 Daños Sin Autos Total"/>
    <n v="-31.566256750120271"/>
    <n v="-34.567497496313734"/>
    <n v="-105.02133982038686"/>
    <n v="-104.80112317062095"/>
    <n v="5.0803131895090566E-4"/>
    <n v="1.6244566859972375E-6"/>
    <m/>
    <m/>
    <m/>
    <m/>
    <n v="1.1810540869613166E-3"/>
    <n v="2.9706784835666712E-6"/>
    <x v="34"/>
    <x v="35"/>
  </r>
  <r>
    <n v="2026"/>
    <n v="3"/>
    <n v="50"/>
    <x v="22"/>
    <s v="Diversos"/>
    <n v="38"/>
    <s v="aea92132c4cbeb263e6ac2bf6c183b5d81737f179f21efdc5863739672f0f470"/>
    <s v="776dae374cac039d62ec9a353119108ad2c4887d941bedca3f0ebe3c3de89ab1"/>
    <x v="35"/>
    <n v="0"/>
    <n v="0"/>
    <n v="0"/>
    <n v="0"/>
    <n v="57.778040000000004"/>
    <n v="7.7476000000000003"/>
    <n v="533.35254999999995"/>
    <n v="-72.381139999999988"/>
    <n v="35455860.883000001"/>
    <n v="34225193.414999902"/>
    <n v="145.54400000000001"/>
    <n v="139.161"/>
    <n v="0"/>
    <n v="0"/>
    <n v="57.778040000000004"/>
    <n v="7.7476000000000003"/>
    <n v="0"/>
    <n v="0"/>
    <n v="0"/>
    <n v="0"/>
    <n v="0"/>
    <n v="0"/>
    <n v="0"/>
    <n v="0"/>
    <s v="Diversos"/>
    <s v="Daños Sin Autos"/>
    <s v="Diversos"/>
    <x v="52"/>
    <x v="1"/>
    <n v="14699110.098229999"/>
    <n v="13959565.0382"/>
    <n v="299929338.30901009"/>
    <n v="286204877.29896003"/>
    <n v="288421232.45699012"/>
    <n v="276418493.85822004"/>
    <n v="9670459.9122499991"/>
    <n v="9643676.3713200018"/>
    <n v="1771524.9683199998"/>
    <n v="2144854.7040200005"/>
    <n v="0"/>
    <n v="0"/>
    <m/>
    <m/>
    <m/>
    <m/>
    <m/>
    <m/>
    <m/>
    <m/>
    <m/>
    <m/>
    <m/>
    <m/>
    <m/>
    <m/>
    <m/>
    <n v="0"/>
    <m/>
    <n v="0"/>
    <m/>
    <n v="0"/>
    <m/>
    <n v="645.75403996076204"/>
    <m/>
    <m/>
    <n v="3.2614860661429445E-3"/>
    <n v="645.75403996076204"/>
    <m/>
    <m/>
    <m/>
    <s v="Resto"/>
    <n v="2025"/>
    <n v="1"/>
    <d v="2026-05-08T00:00:00"/>
    <n v="1.0458677359317625"/>
    <s v="63 Diversos"/>
    <m/>
    <m/>
    <n v="645.75403996076204"/>
    <n v="613.04813633663775"/>
    <n v="0"/>
    <m/>
    <m/>
    <m/>
    <m/>
    <m/>
    <n v="0"/>
    <m/>
    <x v="52"/>
    <x v="35"/>
  </r>
  <r>
    <n v="2026"/>
    <n v="3"/>
    <n v="104"/>
    <x v="53"/>
    <s v="Total General"/>
    <n v="225"/>
    <s v="0e6523810856a138a75dec70a9cf3778a5c70b83ac915f22c33f05db97cb3e68"/>
    <s v="776dae374cac039d62ec9a353119108ad2c4887d941bedca3f0ebe3c3de89ab1"/>
    <x v="36"/>
    <n v="1255163.6912400001"/>
    <n v="1317898.61516"/>
    <n v="4841732.0174200004"/>
    <n v="5344699.8445800003"/>
    <n v="335947.78829999996"/>
    <n v="405343.40162000002"/>
    <n v="1057918.5189599998"/>
    <n v="1394988.1179200001"/>
    <n v="35255452.915749952"/>
    <n v="34225193.414999902"/>
    <n v="145.54400000000001"/>
    <n v="139.161"/>
    <n v="0"/>
    <n v="0"/>
    <n v="279325.30373000004"/>
    <n v="352255.56930000003"/>
    <n v="1030421.9598600001"/>
    <n v="1133867.4927999999"/>
    <n v="946342.32221999997"/>
    <n v="935304.64236000006"/>
    <n v="-58.944230000000005"/>
    <n v="105131.67075999999"/>
    <n v="284822.85048999998"/>
    <n v="264108.33876000001"/>
    <s v="Total General"/>
    <s v="Totales"/>
    <s v="Total General"/>
    <x v="0"/>
    <x v="1"/>
    <n v="1255163.6912400001"/>
    <n v="1317898.61516"/>
    <n v="299929338.30901009"/>
    <n v="286204877.29896003"/>
    <n v="288421232.45699012"/>
    <n v="276418493.85822004"/>
    <n v="299929338.30901009"/>
    <n v="286204877.29896003"/>
    <n v="142306587.69164005"/>
    <n v="131621014.33455998"/>
    <n v="1255163.6912400001"/>
    <n v="1317898.61516"/>
    <n v="0.41848646695137065"/>
    <n v="0.46047384922213164"/>
    <n v="-62734.923919999972"/>
    <n v="-4.7602238289311538"/>
    <n v="100"/>
    <n v="100"/>
    <n v="100"/>
    <n v="100"/>
    <n v="0.41848646695137065"/>
    <n v="0.43518422015867791"/>
    <n v="0.46047384922213164"/>
    <n v="0.47677657046925875"/>
    <n v="0.31552175840997787"/>
    <n v="-1.9652705644711277E-5"/>
    <n v="9.4963317725374946E-2"/>
    <n v="11037.679859999917"/>
    <n v="1.1801160135535227"/>
    <n v="-105190.61498999999"/>
    <n v="-100.05606705341397"/>
    <n v="20714.511729999969"/>
    <n v="7.8431873174680922"/>
    <n v="-17.120203028506886"/>
    <n v="26.765257045326951"/>
    <n v="30.756796991609946"/>
    <n v="0.23607325124537121"/>
    <n v="-20.7037934744159"/>
    <n v="-9.1232470810631465"/>
    <n v="27.107856258027635"/>
    <n v="31.066731477602517"/>
    <s v="Resto"/>
    <n v="2025"/>
    <n v="1"/>
    <d v="2026-05-08T00:00:00"/>
    <n v="1.0458677359317625"/>
    <s v="10 Total General"/>
    <n v="-4.7602238289311538"/>
    <n v="-8.937074068720726"/>
    <n v="-17.120203028506882"/>
    <n v="-20.754992123688005"/>
    <n v="1.373328554022636E-2"/>
    <n v="1.7513092302144064E-5"/>
    <n v="3945652.1872800002"/>
    <n v="3276843.6240400001"/>
    <n v="1.1191608278892163E-2"/>
    <n v="9.2755714290678835E-3"/>
    <n v="1.5128932247981038E-2"/>
    <n v="2.1203616581744642E-5"/>
    <x v="0"/>
    <x v="36"/>
  </r>
  <r>
    <n v="2026"/>
    <n v="3"/>
    <n v="76"/>
    <x v="15"/>
    <s v="Total General Sin Pensiones"/>
    <n v="48"/>
    <s v="98010bd9270f9b100b6214a21754fd33bdc8d41b2bc9f9dd16ff54d3c34ffd71"/>
    <s v="776dae374cac039d62ec9a353119108ad2c4887d941bedca3f0ebe3c3de89ab1"/>
    <x v="36"/>
    <n v="1197482.4843299999"/>
    <n v="1270133.73486"/>
    <n v="2630445.1152300006"/>
    <n v="2604890.4864299996"/>
    <n v="33291.981889999995"/>
    <n v="495858.72625000001"/>
    <n v="1495792.7194400001"/>
    <n v="1887019.92466"/>
    <n v="35255452.915749952"/>
    <n v="34225193.414999902"/>
    <n v="145.54400000000001"/>
    <n v="139.161"/>
    <n v="0"/>
    <n v="0"/>
    <n v="3031.6470399999998"/>
    <n v="7105.4427300000007"/>
    <n v="-27666.909420000004"/>
    <n v="-29304.187239999999"/>
    <n v="0"/>
    <n v="0"/>
    <n v="0"/>
    <n v="0"/>
    <n v="0"/>
    <n v="0"/>
    <s v="Total General Sin Pensiones"/>
    <s v="Totales"/>
    <s v="Total General Sin Pensiones"/>
    <x v="1"/>
    <x v="1"/>
    <n v="1197482.4843299999"/>
    <n v="1270133.73486"/>
    <n v="299929338.30901009"/>
    <n v="286204877.29896003"/>
    <n v="288421232.45699012"/>
    <n v="276418493.85822004"/>
    <n v="288421232.45699012"/>
    <n v="276418493.85822004"/>
    <n v="133101313.88157998"/>
    <n v="123282522.02188997"/>
    <n v="1197482.4843299999"/>
    <n v="1270133.73486"/>
    <n v="0.41518527402748356"/>
    <n v="0.45949665564398673"/>
    <n v="-72651.250530000078"/>
    <n v="-5.7199685777976743"/>
    <n v="100"/>
    <n v="100"/>
    <n v="100"/>
    <n v="100"/>
    <n v="0.39925486819040762"/>
    <n v="0.41518527402748356"/>
    <n v="0.44378479739646814"/>
    <n v="0.45949665564398673"/>
    <m/>
    <m/>
    <m/>
    <n v="0"/>
    <m/>
    <n v="0"/>
    <m/>
    <n v="0"/>
    <m/>
    <n v="-93.285994552969711"/>
    <n v="2.7801644137306192"/>
    <n v="39.039883174558454"/>
    <n v="2.5012511837125679E-2"/>
    <n v="-57.33345330896784"/>
    <n v="-5.5871804482777954"/>
    <n v="-10.95766424061976"/>
    <n v="-24.247192634304231"/>
    <s v="Resto"/>
    <n v="2025"/>
    <n v="1"/>
    <d v="2026-05-08T00:00:00"/>
    <n v="1.0458677359317625"/>
    <s v="11 Total General Sin Pensiones"/>
    <n v="-5.7199685777976743"/>
    <n v="-9.8547281045931356"/>
    <n v="-93.285994552969711"/>
    <n v="-93.580445006223684"/>
    <n v="7.4611014685188768E-3"/>
    <n v="1.723788117692766E-5"/>
    <m/>
    <m/>
    <m/>
    <m/>
    <n v="7.373512606619859E-3"/>
    <n v="2.111371765480085E-5"/>
    <x v="1"/>
    <x v="36"/>
  </r>
  <r>
    <n v="2026"/>
    <n v="3"/>
    <n v="27"/>
    <x v="34"/>
    <s v="Vida Total"/>
    <n v="21"/>
    <s v="6f4b6612125fb3a0daecd2799dfd6c9c299424fd920f9b308110a2c1fbd8f443"/>
    <s v="776dae374cac039d62ec9a353119108ad2c4887d941bedca3f0ebe3c3de89ab1"/>
    <x v="36"/>
    <n v="12.38879"/>
    <n v="64.361639999999994"/>
    <n v="21896.460250000004"/>
    <n v="8755.7239700000009"/>
    <n v="-548.12339000000031"/>
    <n v="4382.9769600000009"/>
    <n v="6926.6183199999987"/>
    <n v="4791.5892099999983"/>
    <n v="35255452.915749952"/>
    <n v="34225193.414999902"/>
    <n v="145.54400000000001"/>
    <n v="139.161"/>
    <n v="0"/>
    <n v="0"/>
    <n v="-548.12338999999997"/>
    <n v="4382.97696"/>
    <n v="2932.95795"/>
    <n v="-182.30185999999998"/>
    <n v="0"/>
    <n v="0"/>
    <n v="12.38879"/>
    <n v="64.361639999999994"/>
    <n v="0"/>
    <n v="0"/>
    <s v="Vida Total"/>
    <s v="Totales"/>
    <s v="Vida Total"/>
    <x v="2"/>
    <x v="1"/>
    <n v="4137685.76327"/>
    <n v="3901951.9240700002"/>
    <n v="299929338.30901009"/>
    <n v="286204877.29896003"/>
    <n v="288421232.45699012"/>
    <n v="276418493.85822004"/>
    <n v="121198789.86534001"/>
    <n v="116547964.87996998"/>
    <n v="53724409.366050005"/>
    <n v="55147073.013400003"/>
    <n v="12.38879"/>
    <n v="64.361639999999994"/>
    <n v="1.0221875988831883E-5"/>
    <n v="5.5223306615679254E-5"/>
    <n v="-51.972849999999994"/>
    <n v="-80.751282907023494"/>
    <n v="100"/>
    <n v="100"/>
    <n v="2.9941350573246958E-4"/>
    <n v="1.6494729113132292E-3"/>
    <n v="4.1305695767701533E-6"/>
    <n v="4.2953807160668863E-6"/>
    <n v="2.248796058523139E-5"/>
    <n v="2.3284129473989617E-5"/>
    <m/>
    <n v="1.0221875988831883E-5"/>
    <m/>
    <n v="0"/>
    <m/>
    <n v="-51.972849999999994"/>
    <n v="-80.751282907023494"/>
    <n v="0"/>
    <m/>
    <n v="-112.50573286152981"/>
    <n v="-4424.3496741812587"/>
    <n v="6809.9211890809511"/>
    <n v="-1.0202501925435316E-3"/>
    <n v="-112.50573286152981"/>
    <n v="-1708.8469695262575"/>
    <n v="-18.68841624544941"/>
    <n v="-2404.2414926539973"/>
    <s v="Resto"/>
    <n v="2025"/>
    <n v="1"/>
    <d v="2026-05-08T00:00:00"/>
    <n v="1.0458677359317625"/>
    <s v="12 Vida Total"/>
    <n v="-80.751282907023494"/>
    <n v="-81.595457597869355"/>
    <n v="-112.50573286152981"/>
    <n v="-111.95727952195453"/>
    <n v="6.2108010078117657E-5"/>
    <n v="1.0448674873105778E-14"/>
    <m/>
    <m/>
    <m/>
    <m/>
    <n v="2.4784320649640325E-5"/>
    <n v="3.0496135935693241E-13"/>
    <x v="2"/>
    <x v="36"/>
  </r>
  <r>
    <n v="2026"/>
    <n v="3"/>
    <n v="27"/>
    <x v="34"/>
    <s v="Vida Gpo y Col"/>
    <n v="21"/>
    <s v="6f4b6612125fb3a0daecd2799dfd6c9c299424fd920f9b308110a2c1fbd8f443"/>
    <s v="776dae374cac039d62ec9a353119108ad2c4887d941bedca3f0ebe3c3de89ab1"/>
    <x v="36"/>
    <n v="12.38879"/>
    <n v="64.361639999999994"/>
    <n v="21896.460250000004"/>
    <n v="8755.7239699999991"/>
    <n v="-548.12339000000031"/>
    <n v="4382.9769600000009"/>
    <n v="6926.6183199999987"/>
    <n v="4791.5892099999983"/>
    <n v="35255452.915749952"/>
    <n v="34225193.414999902"/>
    <n v="145.54400000000001"/>
    <n v="139.161"/>
    <n v="0"/>
    <n v="0"/>
    <n v="-548.12338999999997"/>
    <n v="4382.97696"/>
    <n v="2932.95795"/>
    <n v="-182.30185999999998"/>
    <n v="0"/>
    <n v="0"/>
    <n v="12.38879"/>
    <n v="64.361639999999994"/>
    <n v="0"/>
    <n v="0"/>
    <s v="Vida Gpo y Col"/>
    <s v="Vida"/>
    <s v="Vida"/>
    <x v="4"/>
    <x v="1"/>
    <n v="4137685.76327"/>
    <n v="3901951.9240700002"/>
    <n v="299929338.30901009"/>
    <n v="286204877.29896003"/>
    <n v="288421232.45699012"/>
    <n v="276418493.85822004"/>
    <n v="35725720.857619993"/>
    <n v="38551947.676540002"/>
    <n v="14827312.85021"/>
    <n v="14507048.616379999"/>
    <n v="12.38879"/>
    <n v="64.361639999999994"/>
    <n v="3.4677508816053954E-5"/>
    <n v="1.669478298217497E-4"/>
    <n v="-51.972849999999994"/>
    <n v="-80.751282907023494"/>
    <n v="100"/>
    <n v="100"/>
    <n v="2.9941350573246958E-4"/>
    <n v="1.6494729113132292E-3"/>
    <n v="4.1305695767701533E-6"/>
    <n v="4.2953807160668863E-6"/>
    <n v="2.248796058523139E-5"/>
    <n v="2.3284129473989617E-5"/>
    <m/>
    <n v="3.4677508816053954E-5"/>
    <m/>
    <n v="0"/>
    <m/>
    <n v="-51.972849999999994"/>
    <n v="-80.751282907023494"/>
    <n v="0"/>
    <m/>
    <n v="-112.50573286152981"/>
    <n v="-4424.3496741812587"/>
    <n v="6809.9211890809511"/>
    <n v="-3.6967142700589689E-3"/>
    <n v="-112.50573286152981"/>
    <n v="-1708.8469695262575"/>
    <n v="-18.68841624544941"/>
    <n v="-2404.2414926539973"/>
    <s v="Resto"/>
    <n v="2025"/>
    <n v="1"/>
    <d v="2026-05-08T00:00:00"/>
    <n v="1.0458677359317625"/>
    <s v="14 Vida Gpo y Col"/>
    <n v="-80.751282907023494"/>
    <n v="-81.595457597869355"/>
    <n v="-112.50573286152981"/>
    <n v="-111.95727952195453"/>
    <n v="6.2108010078117657E-5"/>
    <n v="1.2025296176874996E-13"/>
    <m/>
    <m/>
    <m/>
    <m/>
    <n v="2.4784320649640325E-5"/>
    <n v="2.7871577882191899E-12"/>
    <x v="4"/>
    <x v="36"/>
  </r>
  <r>
    <n v="2026"/>
    <n v="3"/>
    <n v="8"/>
    <x v="40"/>
    <s v="Accidentes y Enfermedades Total"/>
    <n v="8"/>
    <s v="2c624232cdd221771294dfbb310aca000a0df6ac8b66b696d90ef06fdefb64a3"/>
    <s v="776dae374cac039d62ec9a353119108ad2c4887d941bedca3f0ebe3c3de89ab1"/>
    <x v="36"/>
    <n v="14568.791650000001"/>
    <n v="14173.04189"/>
    <n v="72343.931200000006"/>
    <n v="63866.46761"/>
    <n v="8683.5702600000022"/>
    <n v="7955.766660000003"/>
    <n v="30020.923330000012"/>
    <n v="30391.116689999999"/>
    <n v="35255452.915749952"/>
    <n v="34225193.414999902"/>
    <n v="145.54400000000001"/>
    <n v="139.161"/>
    <n v="0"/>
    <n v="0"/>
    <n v="8683.5702600000004"/>
    <n v="7955.7666600000002"/>
    <n v="16376.165779999999"/>
    <n v="15560.476970000002"/>
    <n v="0"/>
    <n v="0"/>
    <n v="0"/>
    <n v="0"/>
    <n v="0"/>
    <n v="0"/>
    <s v="Accidentes y Enfermedades Total"/>
    <s v="Totales"/>
    <s v="Accidentes y Enfermedades Total"/>
    <x v="18"/>
    <x v="1"/>
    <n v="1281917.5166500001"/>
    <n v="1201622.1432"/>
    <n v="299929338.30901009"/>
    <n v="286204877.29896003"/>
    <n v="288421232.45699012"/>
    <n v="276418493.85822004"/>
    <n v="62046993.437230021"/>
    <n v="55650266.202029996"/>
    <n v="35517726.305569991"/>
    <n v="30168381.219329994"/>
    <n v="14568.791650000001"/>
    <n v="14173.04189"/>
    <n v="2.3480253986421683E-2"/>
    <n v="2.5468057670284781E-2"/>
    <n v="395.74976000000061"/>
    <n v="2.7922711516095156"/>
    <n v="100"/>
    <n v="100"/>
    <n v="1.1364843260799045"/>
    <n v="1.1794924028493885"/>
    <n v="4.8574079922085248E-3"/>
    <n v="5.0512202329530383E-3"/>
    <n v="4.9520616223445125E-3"/>
    <n v="5.1273855421806926E-3"/>
    <m/>
    <m/>
    <m/>
    <n v="0"/>
    <m/>
    <n v="0"/>
    <m/>
    <n v="0"/>
    <m/>
    <n v="9.1481265238616096"/>
    <n v="59.60391546954412"/>
    <n v="56.133092117742997"/>
    <n v="2.4448553337261963E-2"/>
    <n v="9.1481265238616327"/>
    <n v="5.2420553147092708"/>
    <n v="53.025661663764623"/>
    <n v="51.128038525672515"/>
    <s v="Resto"/>
    <n v="2025"/>
    <n v="1"/>
    <d v="2026-05-08T00:00:00"/>
    <n v="1.0458677359317625"/>
    <s v="28 Accidentes y Enfermedades Total"/>
    <n v="2.7922711516095156"/>
    <n v="-1.7158024670949708"/>
    <n v="9.1481265238616096"/>
    <n v="4.3613095365463739"/>
    <n v="2.0519926767890485E-4"/>
    <n v="5.513223272668713E-8"/>
    <m/>
    <m/>
    <m/>
    <m/>
    <n v="1.8078311027501569E-4"/>
    <n v="6.4862196149695152E-8"/>
    <x v="18"/>
    <x v="36"/>
  </r>
  <r>
    <n v="2026"/>
    <n v="3"/>
    <n v="18"/>
    <x v="24"/>
    <s v="AP Gpo y Col"/>
    <n v="5"/>
    <s v="ef2d127de37b942baad06145e54b0c619a1f22327b2ebbcfbec78f5564afe39d"/>
    <s v="776dae374cac039d62ec9a353119108ad2c4887d941bedca3f0ebe3c3de89ab1"/>
    <x v="36"/>
    <n v="-6990.0857100000003"/>
    <n v="167.35415"/>
    <n v="41063.872510000001"/>
    <n v="48652.604610000002"/>
    <n v="604.97299999999996"/>
    <n v="856.76790000000005"/>
    <n v="2371.5418800000002"/>
    <n v="2844.09465"/>
    <n v="35255452.915749952"/>
    <n v="34225193.414999902"/>
    <n v="145.54400000000001"/>
    <n v="139.161"/>
    <n v="0"/>
    <n v="0"/>
    <n v="604.97299999999996"/>
    <n v="856.76790000000005"/>
    <n v="-2601.24836"/>
    <n v="3969.8455800000002"/>
    <n v="0"/>
    <n v="0"/>
    <n v="0"/>
    <n v="0"/>
    <n v="0"/>
    <n v="0"/>
    <s v="AP Gpo y Col"/>
    <s v="Accidentes y Enfermedades"/>
    <s v="Accidentes Personales"/>
    <x v="21"/>
    <x v="1"/>
    <n v="4826645.6226300001"/>
    <n v="5268679.1510399999"/>
    <n v="299929338.30901009"/>
    <n v="286204877.29896003"/>
    <n v="288421232.45699012"/>
    <n v="276418493.85822004"/>
    <n v="934373.2736299996"/>
    <n v="846304.01804999996"/>
    <n v="272111.73791999999"/>
    <n v="267093.05953999993"/>
    <n v="246107.73402"/>
    <n v="232911.57709000001"/>
    <n v="-0.74810420067387207"/>
    <n v="1.9774708193588258E-2"/>
    <n v="-7157.4398600000004"/>
    <n v="-4276.8224510715745"/>
    <n v="-2.8402543860860341"/>
    <n v="7.1853083513891719E-2"/>
    <n v="-0.14482284916934007"/>
    <n v="3.1763966869564541E-3"/>
    <n v="-2.3305775118265624E-3"/>
    <n v="-2.4235683519043187E-3"/>
    <n v="5.8473549290771682E-5"/>
    <n v="6.0543760174686036E-5"/>
    <m/>
    <m/>
    <m/>
    <n v="0"/>
    <m/>
    <n v="0"/>
    <m/>
    <n v="0"/>
    <m/>
    <n v="-29.388927853156044"/>
    <n v="-8.6547293566733678"/>
    <n v="511.94900156345096"/>
    <n v="0.22232521265872779"/>
    <n v="-29.388927853156044"/>
    <n v="-165.52517743020121"/>
    <n v="-23.257025715145474"/>
    <n v="21.581894880656794"/>
    <s v="Resto"/>
    <n v="2025"/>
    <n v="1"/>
    <d v="2026-05-08T00:00:00"/>
    <n v="1.0458677359317625"/>
    <s v="31 AP Gpo y Col"/>
    <n v="-4276.8224510715745"/>
    <n v="-4093.6430846587377"/>
    <n v="-29.388927853156037"/>
    <n v="-32.485657869599898"/>
    <n v="1.1647523748490892E-4"/>
    <n v="5.5965989506589307E-5"/>
    <m/>
    <m/>
    <m/>
    <m/>
    <n v="1.377181095733434E-4"/>
    <n v="3.9103908414156655E-8"/>
    <x v="21"/>
    <x v="36"/>
  </r>
  <r>
    <n v="2026"/>
    <n v="3"/>
    <n v="603"/>
    <x v="21"/>
    <s v="Daños"/>
    <n v="242"/>
    <s v="14063697603e22d600d336bee6cff12c8be93509ce84a0642918d89b2aef1753"/>
    <s v="776dae374cac039d62ec9a353119108ad2c4887d941bedca3f0ebe3c3de89ab1"/>
    <x v="36"/>
    <n v="116358.10838999999"/>
    <n v="133660.96544"/>
    <n v="458893.46057"/>
    <n v="483073.70987000002"/>
    <n v="24600.932710000001"/>
    <n v="60649.533640000001"/>
    <n v="175891.36550999997"/>
    <n v="152911.05955999999"/>
    <n v="35255452.915749952"/>
    <n v="34225193.414999902"/>
    <n v="145.54400000000001"/>
    <n v="139.161"/>
    <n v="0"/>
    <n v="0"/>
    <n v="25927.280780000001"/>
    <n v="54520.102450000006"/>
    <n v="169643.64679"/>
    <n v="159528.11379"/>
    <n v="0"/>
    <n v="0"/>
    <n v="0"/>
    <n v="0"/>
    <n v="0"/>
    <n v="0"/>
    <s v="Daños"/>
    <s v="Totales"/>
    <s v="Daños Total"/>
    <x v="28"/>
    <x v="1"/>
    <n v="116358.10838999999"/>
    <n v="133660.96544"/>
    <n v="299929338.30901009"/>
    <n v="286204877.29896003"/>
    <n v="288421232.45699012"/>
    <n v="276418493.85822004"/>
    <n v="105175449.15441999"/>
    <n v="104220262.77622002"/>
    <n v="43859178.209959999"/>
    <n v="37967067.789159983"/>
    <n v="116358.10838999999"/>
    <n v="133660.96544"/>
    <n v="0.11063238552864317"/>
    <n v="0.12824854004349862"/>
    <n v="-17302.857050000006"/>
    <n v="-12.945332987114478"/>
    <n v="100"/>
    <n v="100"/>
    <n v="100"/>
    <n v="100"/>
    <n v="3.8795173905301315E-2"/>
    <n v="4.0343114617038989E-2"/>
    <n v="4.6701148737022476E-2"/>
    <n v="4.8354566865036565E-2"/>
    <m/>
    <m/>
    <m/>
    <n v="0"/>
    <m/>
    <n v="0"/>
    <m/>
    <n v="0"/>
    <m/>
    <n v="-59.437556674343448"/>
    <n v="21.142430940476036"/>
    <n v="45.375651328229701"/>
    <n v="5.609072881446138E-2"/>
    <n v="-52.444548680410641"/>
    <n v="6.3409092978532255"/>
    <n v="15.283378582455903"/>
    <n v="34.175858508406435"/>
    <s v="Resto"/>
    <n v="2025"/>
    <n v="1"/>
    <d v="2026-05-08T00:00:00"/>
    <n v="1.0458677359317625"/>
    <s v="38 Daños Total"/>
    <n v="-12.945332987114478"/>
    <n v="-16.763215823529919"/>
    <n v="-59.437556674343462"/>
    <n v="-61.216469413773908"/>
    <n v="1.3016240683862974E-3"/>
    <n v="1.2239524727758335E-6"/>
    <m/>
    <m/>
    <m/>
    <m/>
    <n v="1.3674087675504237E-3"/>
    <n v="1.644768802328887E-6"/>
    <x v="28"/>
    <x v="36"/>
  </r>
  <r>
    <n v="2026"/>
    <n v="3"/>
    <n v="601"/>
    <x v="31"/>
    <s v="Daños Sin Autos"/>
    <n v="241"/>
    <s v="749fc650cacb0f06547520d53c31505c8156e0a3be07073eddb2ef3ad9e383ba"/>
    <s v="776dae374cac039d62ec9a353119108ad2c4887d941bedca3f0ebe3c3de89ab1"/>
    <x v="36"/>
    <n v="43512.5236"/>
    <n v="41842.14213"/>
    <n v="173225.81741000002"/>
    <n v="161190.29771999997"/>
    <n v="35330.751520000005"/>
    <n v="31675.553309999999"/>
    <n v="162303.12743000002"/>
    <n v="101379.91789"/>
    <n v="35255452.915749952"/>
    <n v="34225193.414999902"/>
    <n v="145.54400000000001"/>
    <n v="139.161"/>
    <n v="0"/>
    <n v="0"/>
    <n v="33806.474179999997"/>
    <n v="32568.35615"/>
    <n v="41497.483659999998"/>
    <n v="52395.142810000005"/>
    <n v="0"/>
    <n v="0"/>
    <n v="0"/>
    <n v="0"/>
    <n v="0"/>
    <n v="0"/>
    <s v="Daños Sin Autos"/>
    <s v="Totales"/>
    <s v="Daños Sin Autos Total"/>
    <x v="34"/>
    <x v="1"/>
    <n v="43512.5236"/>
    <n v="41842.14213"/>
    <n v="299929338.30901009"/>
    <n v="286204877.29896003"/>
    <n v="288421232.45699012"/>
    <n v="276418493.85822004"/>
    <n v="44416496.991719998"/>
    <n v="47995470.177200004"/>
    <n v="11314830.52578"/>
    <n v="9690720.4485899974"/>
    <n v="43512.5236"/>
    <n v="41842.14213"/>
    <n v="9.7964780086352801E-2"/>
    <n v="8.717935666744836E-2"/>
    <n v="1670.3814700000003"/>
    <n v="3.9921031404421603"/>
    <n v="100"/>
    <n v="100"/>
    <n v="100"/>
    <n v="100"/>
    <n v="1.4507591636524092E-2"/>
    <n v="1.508644950627505E-2"/>
    <n v="1.4619646780614818E-2"/>
    <n v="1.5137244091729108E-2"/>
    <m/>
    <m/>
    <m/>
    <n v="0"/>
    <m/>
    <n v="0"/>
    <m/>
    <n v="0"/>
    <m/>
    <n v="11.53949285187721"/>
    <n v="81.196741988092839"/>
    <n v="75.702513536679675"/>
    <n v="0.31225170752227804"/>
    <n v="3.8015981657090636"/>
    <n v="-20.798987397587755"/>
    <n v="81.466323252237402"/>
    <n v="62.159113237084419"/>
    <s v="Resto"/>
    <n v="2025"/>
    <n v="1"/>
    <d v="2026-05-08T00:00:00"/>
    <n v="1.0458677359317625"/>
    <s v="46 Daños Sin Autos Total"/>
    <n v="3.9921031404421603"/>
    <n v="-0.56859049409752671"/>
    <n v="11.539492851877213"/>
    <n v="6.6477997358880003"/>
    <n v="4.913447511905696E-4"/>
    <n v="9.5970981373674652E-7"/>
    <m/>
    <m/>
    <m/>
    <m/>
    <n v="4.5627203849637435E-4"/>
    <n v="7.6002402289501739E-7"/>
    <x v="34"/>
    <x v="36"/>
  </r>
  <r>
    <n v="2026"/>
    <n v="3"/>
    <n v="9"/>
    <x v="16"/>
    <s v="Total General"/>
    <n v="9"/>
    <s v="19581e27de7ced00ff1ce50b2047e7a567c76b1cbaebabe5ef03f7c3017bb5b7"/>
    <s v="776dae374cac039d62ec9a353119108ad2c4887d941bedca3f0ebe3c3de89ab1"/>
    <x v="37"/>
    <n v="1238800.9948"/>
    <n v="975839.53787999996"/>
    <n v="4205839.3790899999"/>
    <n v="3808870.2787700002"/>
    <n v="514949.84233000019"/>
    <n v="462755.05982000014"/>
    <n v="2402871.5647200006"/>
    <n v="1903803.5778000003"/>
    <n v="35255452.915749952"/>
    <n v="34225193.414999902"/>
    <n v="145.54400000000001"/>
    <n v="139.161"/>
    <n v="-14067.467790000001"/>
    <n v="14454.24483"/>
    <n v="477305.81176999997"/>
    <n v="446186.61823999998"/>
    <n v="899933.8489199999"/>
    <n v="836238.94010999997"/>
    <n v="38994.576589999997"/>
    <n v="263420.14351000002"/>
    <n v="316770.80392999999"/>
    <n v="64605.307130000001"/>
    <n v="0"/>
    <n v="0"/>
    <s v="Total General"/>
    <s v="Totales"/>
    <s v="Total General"/>
    <x v="0"/>
    <x v="1"/>
    <n v="1238800.9948"/>
    <n v="975839.53787999996"/>
    <n v="299929338.30901009"/>
    <n v="286204877.29896003"/>
    <n v="288421232.45699012"/>
    <n v="276418493.85822004"/>
    <n v="299929338.30901009"/>
    <n v="286204877.29896003"/>
    <n v="142306587.69164005"/>
    <n v="131621014.33455998"/>
    <n v="1238800.9948"/>
    <n v="975839.53787999996"/>
    <n v="0.41303094981781763"/>
    <n v="0.34095838865131239"/>
    <n v="262961.45692000003"/>
    <n v="26.947202558658432"/>
    <n v="100"/>
    <n v="100"/>
    <n v="100"/>
    <n v="100"/>
    <n v="0.41303094981781763"/>
    <n v="0.4295110260250109"/>
    <n v="0.34095838865131239"/>
    <n v="0.3530297572565913"/>
    <n v="1.3001254498759572E-2"/>
    <n v="0.1056151444590054"/>
    <m/>
    <n v="-224425.56692000001"/>
    <n v="-85.196812942849348"/>
    <n v="252165.49679999999"/>
    <n v="390.31700026220432"/>
    <n v="0"/>
    <m/>
    <n v="11.279138153627644"/>
    <n v="41.568407233410163"/>
    <n v="47.421224684678194"/>
    <n v="0.3618594547750873"/>
    <n v="6.9744793451562481"/>
    <n v="7.6168312374476965"/>
    <n v="53.037877433192349"/>
    <n v="53.356355084505871"/>
    <s v="Resto"/>
    <n v="2025"/>
    <n v="1"/>
    <d v="2026-05-08T00:00:00"/>
    <n v="1.0458677359317625"/>
    <s v="10 Total General"/>
    <n v="26.947202558658432"/>
    <n v="21.379786561214928"/>
    <n v="11.27913815362764"/>
    <n v="6.3988631932403717"/>
    <n v="1.1929613807942576E-2"/>
    <n v="1.7059456550740857E-5"/>
    <n v="3590564.2281999998"/>
    <n v="3731371.8084999998"/>
    <n v="1.0184422355260563E-2"/>
    <n v="1.0562178031394967E-2"/>
    <n v="1.0781548461939535E-2"/>
    <n v="1.162526227916994E-5"/>
    <x v="0"/>
    <x v="37"/>
  </r>
  <r>
    <n v="2026"/>
    <n v="3"/>
    <n v="68"/>
    <x v="70"/>
    <s v="Total General Sin Pensiones"/>
    <n v="213"/>
    <s v="d48ff4b2f68a10fd7c86f185a6ccede0dc0f2c48538d697cb33b6ada3f1e85db"/>
    <s v="776dae374cac039d62ec9a353119108ad2c4887d941bedca3f0ebe3c3de89ab1"/>
    <x v="37"/>
    <n v="1043991.76511"/>
    <n v="990935.71594000002"/>
    <n v="1228987.7436899999"/>
    <n v="1142980.5445500002"/>
    <n v="39980.780700000003"/>
    <n v="63333.841970000001"/>
    <n v="211890.38102"/>
    <n v="215889.70765000003"/>
    <n v="35255452.915749952"/>
    <n v="34225193.414999902"/>
    <n v="145.54400000000001"/>
    <n v="139.161"/>
    <n v="85.205699999999993"/>
    <n v="-100.88772"/>
    <n v="-747.79459999999995"/>
    <n v="8113.1441599999998"/>
    <n v="-43447.927840000004"/>
    <n v="-5246.0871999999999"/>
    <n v="1041933.0909500001"/>
    <n v="988726.44110000005"/>
    <n v="2058.67416"/>
    <n v="2209.27484"/>
    <n v="0"/>
    <n v="0"/>
    <s v="Total General Sin Pensiones"/>
    <s v="Totales"/>
    <s v="Total General Sin Pensiones"/>
    <x v="1"/>
    <x v="1"/>
    <n v="1043991.76511"/>
    <n v="990935.71594000002"/>
    <n v="299929338.30901009"/>
    <n v="286204877.29896003"/>
    <n v="288421232.45699012"/>
    <n v="276418493.85822004"/>
    <n v="288421232.45699012"/>
    <n v="276418493.85822004"/>
    <n v="133101313.88157998"/>
    <n v="123282522.02188997"/>
    <n v="1043991.76511"/>
    <n v="990935.71594000002"/>
    <n v="0.36196772207666161"/>
    <n v="0.35849110604309586"/>
    <n v="53056.049170000013"/>
    <n v="5.3541363295873445"/>
    <n v="100"/>
    <n v="100"/>
    <n v="100"/>
    <n v="100"/>
    <n v="0.34807924126262035"/>
    <n v="0.36196772207666161"/>
    <n v="0.34623299410264829"/>
    <n v="0.35849110604309586"/>
    <n v="0.36125394863409543"/>
    <n v="7.1377344256615821E-4"/>
    <m/>
    <n v="53206.649850000045"/>
    <n v="5.3813317453921261"/>
    <n v="-150.60068000000001"/>
    <n v="-6.8167471639698718"/>
    <n v="0"/>
    <m/>
    <n v="-36.872958506230979"/>
    <n v="3.8296069026739334"/>
    <n v="6.3913169089804809"/>
    <n v="3.0037855776217835E-2"/>
    <n v="-109.21707522081057"/>
    <n v="728.19682905766422"/>
    <n v="1.7211283418482124"/>
    <n v="-154.6513401454707"/>
    <s v="Resto"/>
    <n v="2025"/>
    <n v="1"/>
    <d v="2026-05-08T00:00:00"/>
    <n v="1.0458677359317625"/>
    <s v="11 Total General Sin Pensiones"/>
    <n v="5.3541363295873445"/>
    <n v="0.73370915847925555"/>
    <n v="-36.872958506230972"/>
    <n v="-39.641467725812191"/>
    <n v="3.4859508020700092E-3"/>
    <n v="1.3102063182536735E-5"/>
    <m/>
    <m/>
    <m/>
    <m/>
    <n v="3.2353688180998832E-3"/>
    <n v="1.285158731120022E-5"/>
    <x v="1"/>
    <x v="37"/>
  </r>
  <r>
    <n v="2026"/>
    <n v="3"/>
    <n v="718"/>
    <x v="48"/>
    <s v="Accidentes y Enfermedades Total"/>
    <n v="281"/>
    <s v="71a1c003a2b855d85582c8f6c7648c49d3fe836408a7e1b5d9b222448acb3c1b"/>
    <s v="776dae374cac039d62ec9a353119108ad2c4887d941bedca3f0ebe3c3de89ab1"/>
    <x v="37"/>
    <n v="12782.876099999999"/>
    <n v="12089.056859999999"/>
    <n v="172399.29593999998"/>
    <n v="120985.43412999999"/>
    <n v="33436.174009999995"/>
    <n v="15930.851930000001"/>
    <n v="122229.29532999996"/>
    <n v="46640.639910000005"/>
    <n v="35255452.915749952"/>
    <n v="34225193.414999902"/>
    <n v="145.54400000000001"/>
    <n v="139.161"/>
    <n v="0"/>
    <n v="0"/>
    <n v="22590.79061"/>
    <n v="12608.365310000001"/>
    <n v="32740.575410000001"/>
    <n v="24933.123629999998"/>
    <n v="0"/>
    <n v="0"/>
    <n v="0"/>
    <n v="0"/>
    <n v="0"/>
    <n v="0"/>
    <s v="Accidentes y Enfermedades Total"/>
    <s v="Totales"/>
    <s v="Accidentes y Enfermedades Total"/>
    <x v="18"/>
    <x v="1"/>
    <n v="12782.876099999999"/>
    <n v="12089.056859999999"/>
    <n v="299929338.30901009"/>
    <n v="286204877.29896003"/>
    <n v="288421232.45699012"/>
    <n v="276418493.85822004"/>
    <n v="62046993.437230021"/>
    <n v="55650266.202029996"/>
    <n v="35517726.305569991"/>
    <n v="30168381.219329994"/>
    <n v="12782.876099999999"/>
    <n v="12089.056859999999"/>
    <n v="2.0601926687925376E-2"/>
    <n v="2.1723268701199883E-2"/>
    <n v="693.81924000000072"/>
    <n v="5.739233821421541"/>
    <n v="100"/>
    <n v="100"/>
    <n v="100"/>
    <n v="100"/>
    <n v="4.2619625582710104E-3"/>
    <n v="4.4320163224828481E-3"/>
    <n v="4.2239171372932876E-3"/>
    <n v="4.3734616636036993E-3"/>
    <m/>
    <m/>
    <m/>
    <n v="0"/>
    <m/>
    <n v="0"/>
    <m/>
    <n v="0"/>
    <m/>
    <n v="109.88315098852341"/>
    <n v="261.57003907751243"/>
    <n v="131.77911324672189"/>
    <n v="9.4139398795796345E-2"/>
    <n v="79.173033573850333"/>
    <n v="31.313572642803301"/>
    <n v="68.999369519633007"/>
    <n v="50.568735378303664"/>
    <s v="Resto"/>
    <n v="2025"/>
    <n v="1"/>
    <d v="2026-05-08T00:00:00"/>
    <n v="1.0458677359317625"/>
    <s v="28 Accidentes y Enfermedades Total"/>
    <n v="5.739233821421541"/>
    <n v="1.1019177556123392"/>
    <n v="109.8831509885234"/>
    <n v="100.67848330892311"/>
    <n v="4.8900037208990908E-4"/>
    <n v="4.244393832546519E-8"/>
    <m/>
    <m/>
    <m/>
    <m/>
    <n v="3.4246646007661416E-4"/>
    <n v="4.7190040306453047E-8"/>
    <x v="18"/>
    <x v="37"/>
  </r>
  <r>
    <n v="2026"/>
    <n v="3"/>
    <n v="107"/>
    <x v="71"/>
    <s v="Daños"/>
    <n v="70"/>
    <s v="ff5a1ae012afa5d4c889c50ad427aaf545d31a4fac04ffc1c4d03d403ba4250a"/>
    <s v="776dae374cac039d62ec9a353119108ad2c4887d941bedca3f0ebe3c3de89ab1"/>
    <x v="37"/>
    <n v="103310.76122"/>
    <n v="346104.38500999997"/>
    <n v="204973.4648800001"/>
    <n v="1768111.5024999999"/>
    <n v="19524.504619999985"/>
    <n v="355301.70771999989"/>
    <n v="690765.43979000021"/>
    <n v="1339677.6037999999"/>
    <n v="35255452.915749952"/>
    <n v="34225193.414999902"/>
    <n v="145.54400000000001"/>
    <n v="139.161"/>
    <n v="0"/>
    <n v="0"/>
    <n v="24892.092359999999"/>
    <n v="278499.70773000002"/>
    <n v="101362.47237"/>
    <n v="317430.31125999999"/>
    <n v="0"/>
    <n v="0"/>
    <n v="0"/>
    <n v="0"/>
    <n v="0"/>
    <n v="0"/>
    <s v="Daños"/>
    <s v="Totales"/>
    <s v="Daños Total"/>
    <x v="28"/>
    <x v="1"/>
    <n v="103310.76122"/>
    <n v="346104.38500999997"/>
    <n v="299929338.30901009"/>
    <n v="286204877.29896003"/>
    <n v="288421232.45699012"/>
    <n v="276418493.85822004"/>
    <n v="105175449.15441999"/>
    <n v="104220262.77622002"/>
    <n v="43859178.209959999"/>
    <n v="37967067.789159983"/>
    <n v="103310.76122"/>
    <n v="346104.38500999997"/>
    <n v="9.8227069197791367E-2"/>
    <n v="0.33208934212068669"/>
    <n v="-242793.62378999998"/>
    <n v="-70.150403839288231"/>
    <n v="100"/>
    <n v="100"/>
    <n v="100"/>
    <n v="100"/>
    <n v="3.4445033554390526E-2"/>
    <n v="3.5819402177821938E-2"/>
    <n v="0.12092889131601726"/>
    <n v="0.12521028538254139"/>
    <m/>
    <m/>
    <m/>
    <n v="0"/>
    <m/>
    <n v="0"/>
    <m/>
    <n v="0"/>
    <m/>
    <n v="-94.504809800861835"/>
    <n v="18.898810142752314"/>
    <n v="102.6573840460687"/>
    <n v="4.4516348497305305E-2"/>
    <n v="-91.062075948699956"/>
    <n v="-68.067802987164555"/>
    <n v="24.557503164620172"/>
    <n v="87.735700672229513"/>
    <s v="Resto"/>
    <n v="2025"/>
    <n v="1"/>
    <d v="2026-05-08T00:00:00"/>
    <n v="1.0458677359317625"/>
    <s v="38 Daños Total"/>
    <n v="-70.150403839288231"/>
    <n v="-71.459492309399167"/>
    <n v="-94.504809800861835"/>
    <n v="-94.745807705558008"/>
    <n v="5.8139506921050122E-4"/>
    <n v="9.6485571231876934E-7"/>
    <m/>
    <m/>
    <m/>
    <m/>
    <n v="5.0048908088496241E-3"/>
    <n v="1.1028333115015049E-5"/>
    <x v="28"/>
    <x v="37"/>
  </r>
  <r>
    <n v="2026"/>
    <n v="3"/>
    <n v="125"/>
    <x v="67"/>
    <s v="Daños Sin Autos"/>
    <n v="238"/>
    <s v="8ae4c23b80d1e7c8ff79e515fe791ebd68190bae842dda7af193db125f700452"/>
    <s v="776dae374cac039d62ec9a353119108ad2c4887d941bedca3f0ebe3c3de89ab1"/>
    <x v="37"/>
    <n v="35616.617559999999"/>
    <n v="35568.358039999999"/>
    <n v="146092.76113999999"/>
    <n v="117465.26791"/>
    <n v="17865.706330000001"/>
    <n v="8216.0840000000007"/>
    <n v="52632.709699999999"/>
    <n v="34598.67755"/>
    <n v="35255452.915749952"/>
    <n v="34225193.414999902"/>
    <n v="145.54400000000001"/>
    <n v="139.161"/>
    <n v="0"/>
    <n v="0"/>
    <n v="15863.046789999999"/>
    <n v="5732.2719100000004"/>
    <n v="31031.24152"/>
    <n v="23734.213500000002"/>
    <n v="0"/>
    <n v="0"/>
    <n v="0"/>
    <n v="0"/>
    <n v="0"/>
    <n v="0"/>
    <s v="Daños Sin Autos"/>
    <s v="Totales"/>
    <s v="Daños Sin Autos Total"/>
    <x v="34"/>
    <x v="1"/>
    <n v="36504.098509999996"/>
    <n v="35920.34201"/>
    <n v="299929338.30901009"/>
    <n v="286204877.29896003"/>
    <n v="288421232.45699012"/>
    <n v="276418493.85822004"/>
    <n v="44416496.991719998"/>
    <n v="47995470.177200004"/>
    <n v="11314830.52578"/>
    <n v="9690720.4485899974"/>
    <n v="36504.098509999996"/>
    <n v="35920.34201"/>
    <n v="8.0187813025055871E-2"/>
    <n v="7.410773956100665E-2"/>
    <n v="48.259519999999611"/>
    <n v="0.13568104534296133"/>
    <n v="97.568818334859358"/>
    <n v="99.020098500448555"/>
    <n v="97.568818334859358"/>
    <n v="99.020098500448555"/>
    <n v="1.1875002879279865E-2"/>
    <n v="1.2348819556934391E-2"/>
    <n v="1.2427586271650599E-2"/>
    <n v="1.2867575372233828E-2"/>
    <m/>
    <m/>
    <m/>
    <n v="0"/>
    <m/>
    <n v="0"/>
    <m/>
    <n v="0"/>
    <m/>
    <n v="117.44795123808372"/>
    <n v="50.161153848771036"/>
    <n v="23.099418845143859"/>
    <n v="0.15789636697866857"/>
    <n v="176.73228065693758"/>
    <n v="30.744764388337529"/>
    <n v="51.119600805453047"/>
    <n v="24.151935390654508"/>
    <s v="Resto"/>
    <n v="2025"/>
    <n v="1"/>
    <d v="2026-05-08T00:00:00"/>
    <n v="1.0458677359317625"/>
    <s v="46 Daños Sin Autos Total"/>
    <n v="0.13568104534296133"/>
    <n v="-4.2558847499658352"/>
    <n v="117.44795123808373"/>
    <n v="107.91152051780195"/>
    <n v="4.1438344726167111E-4"/>
    <n v="6.4300853577413207E-7"/>
    <m/>
    <m/>
    <m/>
    <m/>
    <n v="3.3250212947009413E-4"/>
    <n v="5.491957062841991E-7"/>
    <x v="34"/>
    <x v="37"/>
  </r>
  <r>
    <n v="2026"/>
    <n v="3"/>
    <n v="60"/>
    <x v="61"/>
    <s v="Total General"/>
    <n v="210"/>
    <s v="d29d53701d3c859e29e1b90028eec1ca8e2f29439198b6e036c60951fb458aa1"/>
    <s v="776dae374cac039d62ec9a353119108ad2c4887d941bedca3f0ebe3c3de89ab1"/>
    <x v="38"/>
    <n v="1217825.6247"/>
    <n v="1125496.297"/>
    <n v="5706845.2747499999"/>
    <n v="5149143.2055200003"/>
    <n v="884771.63449000008"/>
    <n v="580239.55530000001"/>
    <n v="3523297.2224500002"/>
    <n v="3068962.7066699998"/>
    <n v="35255452.915749952"/>
    <n v="34225193.414999902"/>
    <n v="145.54400000000001"/>
    <n v="139.161"/>
    <n v="886.81200000000001"/>
    <n v="-11302.03068"/>
    <n v="777431.75157000008"/>
    <n v="487135.92251"/>
    <n v="1018695.43938"/>
    <n v="650269.92640999996"/>
    <n v="509122.85629000003"/>
    <n v="1033133.06762"/>
    <n v="646233.11060999997"/>
    <n v="19526.173909999998"/>
    <n v="62469.657800000001"/>
    <n v="72837.055469999992"/>
    <s v="Total General"/>
    <s v="Totales"/>
    <s v="Total General"/>
    <x v="0"/>
    <x v="1"/>
    <n v="1217825.6247"/>
    <n v="1125496.297"/>
    <n v="299929338.30901009"/>
    <n v="286204877.29896003"/>
    <n v="288421232.45699012"/>
    <n v="276418493.85822004"/>
    <n v="299929338.30901009"/>
    <n v="286204877.29896003"/>
    <n v="142306587.69164005"/>
    <n v="131621014.33455998"/>
    <n v="1217825.6247"/>
    <n v="1125496.297"/>
    <n v="0.4060375125574755"/>
    <n v="0.39324846858718776"/>
    <n v="92329.327700000023"/>
    <n v="8.2034323832164588"/>
    <n v="100"/>
    <n v="100"/>
    <n v="100"/>
    <n v="100"/>
    <n v="0.4060375125574755"/>
    <n v="0.42223854822533019"/>
    <n v="0.39324846858718776"/>
    <n v="0.40717112711614983"/>
    <n v="0.16974760093841262"/>
    <n v="0.21546178651726339"/>
    <n v="2.0828125101799478E-2"/>
    <n v="-524010.21132999996"/>
    <n v="-50.720495525048648"/>
    <n v="626706.93669999996"/>
    <n v="3209.5736706464686"/>
    <n v="-10367.397669999991"/>
    <n v="-14.233685866488788"/>
    <n v="52.483853678770402"/>
    <n v="72.651750508859209"/>
    <n v="51.55410611715233"/>
    <n v="0.62173624485128243"/>
    <n v="59.592367478101728"/>
    <n v="56.657319984640523"/>
    <n v="76.316406407312655"/>
    <n v="74.91287890236174"/>
    <s v="Resto"/>
    <n v="2025"/>
    <n v="1"/>
    <d v="2026-05-08T00:00:00"/>
    <n v="1.0458677359317625"/>
    <s v="10 Total General"/>
    <n v="8.2034323832164588"/>
    <n v="3.4580460471114236"/>
    <n v="52.483853678770402"/>
    <n v="45.796498390805304"/>
    <n v="1.6187127955461709E-2"/>
    <n v="1.6486646160386208E-5"/>
    <n v="7419008.6762799993"/>
    <n v="5680600.0037200004"/>
    <n v="2.1043577837474459E-2"/>
    <n v="1.6079745370792511E-2"/>
    <n v="1.4575381397790289E-2"/>
    <n v="1.546443580461684E-5"/>
    <x v="0"/>
    <x v="38"/>
  </r>
  <r>
    <n v="2026"/>
    <n v="3"/>
    <n v="109"/>
    <x v="60"/>
    <s v="Total General Sin Pensiones"/>
    <n v="228"/>
    <s v="9d693eeee1d1899cbc50b6d45df953d3835acf28ee869879b45565fccc814765"/>
    <s v="776dae374cac039d62ec9a353119108ad2c4887d941bedca3f0ebe3c3de89ab1"/>
    <x v="38"/>
    <n v="727036.66246999998"/>
    <n v="819593.15071000007"/>
    <n v="4830249.7493699994"/>
    <n v="4613665.7788000004"/>
    <n v="158453.91062000004"/>
    <n v="3675189.7614999996"/>
    <n v="2607201.3269800008"/>
    <n v="7530052.7213599999"/>
    <n v="35255452.915749952"/>
    <n v="34225193.414999902"/>
    <n v="145.54400000000001"/>
    <n v="139.161"/>
    <n v="0"/>
    <n v="0"/>
    <n v="-10857.27218"/>
    <n v="5522.8587099999995"/>
    <n v="15534.25986"/>
    <n v="22802.785780000002"/>
    <n v="0"/>
    <n v="0"/>
    <n v="0"/>
    <n v="0"/>
    <n v="0"/>
    <n v="0"/>
    <s v="Total General Sin Pensiones"/>
    <s v="Totales"/>
    <s v="Total General Sin Pensiones"/>
    <x v="1"/>
    <x v="1"/>
    <n v="727036.66246999998"/>
    <n v="819593.15071000007"/>
    <n v="299929338.30901009"/>
    <n v="286204877.29896003"/>
    <n v="288421232.45699012"/>
    <n v="276418493.85822004"/>
    <n v="288421232.45699012"/>
    <n v="276418493.85822004"/>
    <n v="133101313.88157998"/>
    <n v="123282522.02188997"/>
    <n v="727036.66246999998"/>
    <n v="819593.15071000007"/>
    <n v="0.25207459807190752"/>
    <n v="0.29650445571503042"/>
    <n v="-92556.488240000093"/>
    <n v="-11.292979713144247"/>
    <n v="100"/>
    <n v="100"/>
    <n v="100"/>
    <n v="100"/>
    <n v="0.24240264942702985"/>
    <n v="0.25207459807190752"/>
    <n v="0.28636589230933357"/>
    <n v="0.29650445571503042"/>
    <m/>
    <m/>
    <m/>
    <n v="0"/>
    <m/>
    <n v="0"/>
    <m/>
    <n v="0"/>
    <m/>
    <n v="-95.688551587732746"/>
    <n v="21.794486963240097"/>
    <n v="448.41635856964439"/>
    <n v="0.11904759314470495"/>
    <n v="-296.58790402045253"/>
    <n v="-31.875604981454163"/>
    <n v="-69.892433098515198"/>
    <n v="24.220105224353862"/>
    <s v="Resto"/>
    <n v="2025"/>
    <n v="1"/>
    <d v="2026-05-08T00:00:00"/>
    <n v="1.0458677359317625"/>
    <s v="11 Total General Sin Pensiones"/>
    <n v="-11.292979713144247"/>
    <n v="-15.183328408322346"/>
    <n v="-95.688551587732746"/>
    <n v="-95.877635130960243"/>
    <n v="1.370071676830492E-2"/>
    <n v="6.3541602993113712E-6"/>
    <m/>
    <m/>
    <m/>
    <m/>
    <n v="1.3059636464539183E-2"/>
    <n v="8.7914892258866434E-6"/>
    <x v="1"/>
    <x v="38"/>
  </r>
  <r>
    <n v="2026"/>
    <n v="3"/>
    <n v="9"/>
    <x v="16"/>
    <s v="Accidentes y Enfermedades Total"/>
    <n v="9"/>
    <s v="19581e27de7ced00ff1ce50b2047e7a567c76b1cbaebabe5ef03f7c3017bb5b7"/>
    <s v="776dae374cac039d62ec9a353119108ad2c4887d941bedca3f0ebe3c3de89ab1"/>
    <x v="38"/>
    <n v="11031.787179999999"/>
    <n v="12605.68218"/>
    <n v="65071.588879999996"/>
    <n v="59606.889920000001"/>
    <n v="7140.0973299999987"/>
    <n v="5410.3525099999988"/>
    <n v="25576.88078"/>
    <n v="22945.467180000003"/>
    <n v="35255452.915749952"/>
    <n v="34225193.414999902"/>
    <n v="145.54400000000001"/>
    <n v="139.161"/>
    <n v="0"/>
    <n v="0"/>
    <n v="7140.0973300000005"/>
    <n v="5410.3525099999997"/>
    <n v="15539.90941"/>
    <n v="16112.18943"/>
    <n v="0"/>
    <n v="0"/>
    <n v="0"/>
    <n v="0"/>
    <n v="0"/>
    <n v="0"/>
    <s v="Accidentes y Enfermedades Total"/>
    <s v="Totales"/>
    <s v="Accidentes y Enfermedades Total"/>
    <x v="18"/>
    <x v="1"/>
    <n v="1238800.9948"/>
    <n v="975839.53787999996"/>
    <n v="299929338.30901009"/>
    <n v="286204877.29896003"/>
    <n v="288421232.45699012"/>
    <n v="276418493.85822004"/>
    <n v="62046993.437230021"/>
    <n v="55650266.202029996"/>
    <n v="35517726.305569991"/>
    <n v="30168381.219329994"/>
    <n v="11031.787179999999"/>
    <n v="12605.68218"/>
    <n v="1.7779728829504578E-2"/>
    <n v="2.2651611645911899E-2"/>
    <n v="-1573.8950000000004"/>
    <n v="-12.485599569510963"/>
    <n v="100"/>
    <n v="100"/>
    <n v="0.89052133686581703"/>
    <n v="1.2917781756809832"/>
    <n v="3.678128735987211E-3"/>
    <n v="3.8248873309440143E-3"/>
    <n v="4.4044260527511996E-3"/>
    <n v="4.5603613579001979E-3"/>
    <m/>
    <m/>
    <m/>
    <n v="0"/>
    <m/>
    <n v="0"/>
    <m/>
    <n v="0"/>
    <m/>
    <n v="31.971018834778285"/>
    <n v="64.722943014569651"/>
    <n v="42.919950168059842"/>
    <n v="2.0102912186921909E-2"/>
    <n v="31.97101883477831"/>
    <n v="-3.5518451572723375"/>
    <n v="45.946840110955321"/>
    <n v="33.579250874038415"/>
    <s v="Resto"/>
    <n v="2025"/>
    <n v="1"/>
    <d v="2026-05-08T00:00:00"/>
    <n v="1.0458677359317625"/>
    <s v="28 Accidentes y Enfermedades Total"/>
    <n v="-12.485599569510963"/>
    <n v="-16.3236445452421"/>
    <n v="31.971018834778299"/>
    <n v="26.183277579746211"/>
    <n v="1.8457170025726728E-4"/>
    <n v="3.1611875725071627E-8"/>
    <m/>
    <m/>
    <m/>
    <m/>
    <n v="1.6872577045220558E-4"/>
    <n v="5.1309551015721163E-8"/>
    <x v="18"/>
    <x v="38"/>
  </r>
  <r>
    <n v="2026"/>
    <n v="3"/>
    <n v="129"/>
    <x v="72"/>
    <s v="Daños"/>
    <n v="208"/>
    <s v="8df66f64b57424391d363fd6b811fed3c430c77597da265025728bd637bad804"/>
    <s v="776dae374cac039d62ec9a353119108ad2c4887d941bedca3f0ebe3c3de89ab1"/>
    <x v="38"/>
    <n v="94594.199120000005"/>
    <n v="94285.992639999997"/>
    <n v="389048.46846"/>
    <n v="299279.64967000001"/>
    <n v="82021.775469999993"/>
    <n v="52183.738820000006"/>
    <n v="298651.4220299999"/>
    <n v="177529.89444999999"/>
    <n v="35255452.915749952"/>
    <n v="34225193.414999902"/>
    <n v="145.54400000000001"/>
    <n v="139.161"/>
    <n v="0"/>
    <n v="0"/>
    <n v="81812.781569999992"/>
    <n v="52189.330299999994"/>
    <n v="94949.784079999998"/>
    <n v="70036.032500000001"/>
    <n v="0"/>
    <n v="0"/>
    <n v="0"/>
    <n v="0"/>
    <n v="0"/>
    <n v="0"/>
    <s v="Daños"/>
    <s v="Totales"/>
    <s v="Daños Total"/>
    <x v="28"/>
    <x v="1"/>
    <n v="94594.199120000005"/>
    <n v="94285.992639999997"/>
    <n v="299929338.30901009"/>
    <n v="286204877.29896003"/>
    <n v="288421232.45699012"/>
    <n v="276418493.85822004"/>
    <n v="105175449.15441999"/>
    <n v="104220262.77622002"/>
    <n v="43859178.209959999"/>
    <n v="37967067.789159983"/>
    <n v="94594.199120000005"/>
    <n v="94285.992639999997"/>
    <n v="8.9939429667769286E-2"/>
    <n v="9.0468005096522627E-2"/>
    <n v="308.20648000000801"/>
    <n v="0.32688469556321209"/>
    <n v="100"/>
    <n v="100"/>
    <n v="100"/>
    <n v="100"/>
    <n v="3.1538828329805417E-2"/>
    <n v="3.2797238370481638E-2"/>
    <n v="3.2943531057128703E-2"/>
    <n v="3.4109871349042573E-2"/>
    <m/>
    <m/>
    <m/>
    <n v="0"/>
    <m/>
    <n v="0"/>
    <m/>
    <n v="0"/>
    <m/>
    <n v="57.178801911687138"/>
    <n v="86.709096575730911"/>
    <n v="55.346226262098575"/>
    <n v="0.18701165598076264"/>
    <n v="56.761508721639984"/>
    <n v="35.572762606162755"/>
    <n v="86.164262891918312"/>
    <n v="74.517828090847374"/>
    <s v="Resto"/>
    <n v="2025"/>
    <n v="1"/>
    <d v="2026-05-08T00:00:00"/>
    <n v="1.0458677359317625"/>
    <s v="38 Daños Total"/>
    <n v="0.32688469556321209"/>
    <n v="-4.0730665563728525"/>
    <n v="57.178801911687138"/>
    <n v="50.28554425350611"/>
    <n v="1.1035128931394249E-3"/>
    <n v="8.0891010089636171E-7"/>
    <m/>
    <m/>
    <m/>
    <m/>
    <n v="8.4715356796855534E-4"/>
    <n v="8.1844599461444432E-7"/>
    <x v="28"/>
    <x v="38"/>
  </r>
  <r>
    <n v="2026"/>
    <n v="3"/>
    <n v="128"/>
    <x v="73"/>
    <s v="Daños Sin Autos"/>
    <n v="267"/>
    <s v="8acc23987b8960d83c44541f9f0eb46454cea080ea94d916f56fccf033db866f"/>
    <s v="776dae374cac039d62ec9a353119108ad2c4887d941bedca3f0ebe3c3de89ab1"/>
    <x v="38"/>
    <n v="29451.93952"/>
    <n v="28415.030360000001"/>
    <n v="120783.54101999999"/>
    <n v="102190.06672999999"/>
    <n v="2897.5608700000003"/>
    <n v="1633.9259399999999"/>
    <n v="21611.449130000005"/>
    <n v="3939.7739299999994"/>
    <n v="35255452.915749952"/>
    <n v="34225193.414999902"/>
    <n v="145.54400000000001"/>
    <n v="139.161"/>
    <n v="0"/>
    <n v="0"/>
    <n v="2879.93667"/>
    <n v="1796.61681"/>
    <n v="26301.760389999999"/>
    <n v="24319.312519999999"/>
    <n v="0"/>
    <n v="0"/>
    <n v="0"/>
    <n v="0"/>
    <n v="0"/>
    <n v="0"/>
    <s v="Daños Sin Autos"/>
    <s v="Totales"/>
    <s v="Daños Sin Autos Total"/>
    <x v="34"/>
    <x v="1"/>
    <n v="29482.926070000001"/>
    <n v="28409.071170000003"/>
    <n v="299929338.30901009"/>
    <n v="286204877.29896003"/>
    <n v="288421232.45699012"/>
    <n v="276418493.85822004"/>
    <n v="44416496.991719998"/>
    <n v="47995470.177200004"/>
    <n v="11314830.52578"/>
    <n v="9690720.4485899974"/>
    <n v="29451.93952"/>
    <n v="28415.030360000001"/>
    <n v="6.6308559915227785E-2"/>
    <n v="5.9203567034745733E-2"/>
    <n v="1036.9091599999992"/>
    <n v="3.64915731872546"/>
    <n v="100"/>
    <n v="100"/>
    <n v="99.894900017975047"/>
    <n v="100.0209763633747"/>
    <n v="9.8196260779451865E-3"/>
    <n v="1.0211432518024456E-2"/>
    <n v="9.9282131835645177E-3"/>
    <n v="1.0279713908930628E-2"/>
    <m/>
    <m/>
    <m/>
    <n v="0"/>
    <m/>
    <n v="0"/>
    <m/>
    <n v="0"/>
    <m/>
    <n v="77.33734431072196"/>
    <n v="9.8382684374057821"/>
    <n v="5.750217118543314"/>
    <n v="2.5608522048988041E-2"/>
    <n v="60.297769339027838"/>
    <n v="8.151743057578841"/>
    <n v="10.949596632683795"/>
    <n v="7.3876134801198727"/>
    <s v="Resto"/>
    <n v="2025"/>
    <n v="1"/>
    <d v="2026-05-08T00:00:00"/>
    <n v="1.0458677359317625"/>
    <s v="46 Daños Sin Autos Total"/>
    <n v="3.64915731872546"/>
    <n v="-0.8964960312266268"/>
    <n v="77.33734431072196"/>
    <n v="69.560010523445683"/>
    <n v="3.4259534633872594E-4"/>
    <n v="4.3968251180313523E-7"/>
    <m/>
    <m/>
    <m/>
    <m/>
    <n v="2.8926350233542846E-4"/>
    <n v="3.5050623496376317E-7"/>
    <x v="34"/>
    <x v="38"/>
  </r>
  <r>
    <n v="2026"/>
    <n v="3"/>
    <n v="76"/>
    <x v="15"/>
    <s v="Total General"/>
    <n v="48"/>
    <s v="98010bd9270f9b100b6214a21754fd33bdc8d41b2bc9f9dd16ff54d3c34ffd71"/>
    <s v="776dae374cac039d62ec9a353119108ad2c4887d941bedca3f0ebe3c3de89ab1"/>
    <x v="39"/>
    <n v="1197482.4843299999"/>
    <n v="1270133.73486"/>
    <n v="2630445.1152300006"/>
    <n v="2604890.4864299996"/>
    <n v="33291.981889999995"/>
    <n v="495858.72625000001"/>
    <n v="1495792.7194400001"/>
    <n v="1887019.92466"/>
    <n v="35255452.915749952"/>
    <n v="34225193.414999902"/>
    <n v="145.54400000000001"/>
    <n v="139.161"/>
    <n v="0"/>
    <n v="0"/>
    <n v="3031.6470399999998"/>
    <n v="7105.4427300000007"/>
    <n v="-27666.909420000004"/>
    <n v="-29304.187239999999"/>
    <n v="0"/>
    <n v="0"/>
    <n v="0"/>
    <n v="0"/>
    <n v="0"/>
    <n v="0"/>
    <s v="Total General"/>
    <s v="Totales"/>
    <s v="Total General"/>
    <x v="0"/>
    <x v="1"/>
    <n v="1197482.4843299999"/>
    <n v="1270133.73486"/>
    <n v="299929338.30901009"/>
    <n v="286204877.29896003"/>
    <n v="288421232.45699012"/>
    <n v="276418493.85822004"/>
    <n v="299929338.30901009"/>
    <n v="286204877.29896003"/>
    <n v="142306587.69164005"/>
    <n v="131621014.33455998"/>
    <n v="1197482.4843299999"/>
    <n v="1270133.73486"/>
    <n v="0.39925486819040762"/>
    <n v="0.44378479739646814"/>
    <n v="-72651.250530000078"/>
    <n v="-5.7199685777976743"/>
    <n v="100"/>
    <n v="100"/>
    <n v="100"/>
    <n v="100"/>
    <n v="0.39925486819040762"/>
    <n v="0.41518527402748356"/>
    <n v="0.44378479739646814"/>
    <n v="0.45949665564398673"/>
    <m/>
    <m/>
    <m/>
    <n v="0"/>
    <m/>
    <n v="0"/>
    <m/>
    <n v="0"/>
    <m/>
    <n v="-93.285994552969711"/>
    <n v="2.7801644137306192"/>
    <n v="39.039883174558454"/>
    <n v="2.339454724481161E-2"/>
    <n v="-57.33345330896784"/>
    <n v="-5.5871804482777954"/>
    <n v="-10.95766424061976"/>
    <n v="-24.247192634304231"/>
    <s v="Resto"/>
    <n v="2025"/>
    <n v="1"/>
    <d v="2026-05-08T00:00:00"/>
    <n v="1.0458677359317625"/>
    <s v="10 Total General"/>
    <n v="-5.7199685777976743"/>
    <n v="-9.8547281045931356"/>
    <n v="-93.285994552969711"/>
    <n v="-93.580445006223684"/>
    <n v="7.4611014685188768E-3"/>
    <n v="1.5940444977373975E-5"/>
    <n v="468001.08278"/>
    <n v="573814.95434000005"/>
    <n v="1.327457298303282E-3"/>
    <n v="1.624264751909634E-3"/>
    <n v="7.373512606619859E-3"/>
    <n v="1.9694494640022428E-5"/>
    <x v="0"/>
    <x v="39"/>
  </r>
  <r>
    <n v="2026"/>
    <n v="3"/>
    <n v="98"/>
    <x v="58"/>
    <s v="Total General Sin Pensiones"/>
    <n v="205"/>
    <s v="f8809aff4d69bece79dabe35be0c708b890d7eafb841f121330667b77d2e2590"/>
    <s v="776dae374cac039d62ec9a353119108ad2c4887d941bedca3f0ebe3c3de89ab1"/>
    <x v="39"/>
    <n v="675143.29685000004"/>
    <n v="977558.00120000006"/>
    <n v="3202169.2962600002"/>
    <n v="3527164.5991200004"/>
    <n v="119380.59778999999"/>
    <n v="198803.83288999996"/>
    <n v="615479.55809999991"/>
    <n v="984201.58259999973"/>
    <n v="35255452.915749952"/>
    <n v="34225193.414999902"/>
    <n v="145.54400000000001"/>
    <n v="139.161"/>
    <n v="0"/>
    <n v="0"/>
    <n v="115039.37259999999"/>
    <n v="144405.58006000001"/>
    <n v="687588.52885"/>
    <n v="730555.98594000004"/>
    <n v="582068.00557000004"/>
    <n v="663620.84323999996"/>
    <n v="2196.9440499999996"/>
    <n v="2142.6575499999999"/>
    <n v="21981.52016"/>
    <n v="33034.748930000002"/>
    <s v="Total General Sin Pensiones"/>
    <s v="Totales"/>
    <s v="Total General Sin Pensiones"/>
    <x v="1"/>
    <x v="1"/>
    <n v="675143.29685000004"/>
    <n v="977558.00120000006"/>
    <n v="299929338.30901009"/>
    <n v="286204877.29896003"/>
    <n v="288421232.45699012"/>
    <n v="276418493.85822004"/>
    <n v="288421232.45699012"/>
    <n v="276418493.85822004"/>
    <n v="133101313.88157998"/>
    <n v="123282522.02188997"/>
    <n v="675143.29685000004"/>
    <n v="977558.00120000006"/>
    <n v="0.23408238398352957"/>
    <n v="0.35365144623840072"/>
    <n v="-302414.70435000001"/>
    <n v="-30.93573005169732"/>
    <n v="100"/>
    <n v="100"/>
    <n v="100"/>
    <n v="100"/>
    <n v="0.22510078562385114"/>
    <n v="0.23408238398352957"/>
    <n v="0.34155881983061931"/>
    <n v="0.35365144623840072"/>
    <n v="0.20181177391536145"/>
    <n v="7.6171370300472303E-4"/>
    <n v="7.6213252307206344E-3"/>
    <n v="-81552.837669999921"/>
    <n v="-12.289071161754661"/>
    <n v="54.286499999999705"/>
    <n v="2.5336059885071149"/>
    <n v="-11053.228770000002"/>
    <n v="-33.459399959181098"/>
    <n v="-39.950555251087941"/>
    <n v="17.682260691469676"/>
    <n v="20.336781310772206"/>
    <n v="8.969152468037446E-2"/>
    <n v="-20.335922924722482"/>
    <n v="-5.8814735512315526"/>
    <n v="16.730845232744752"/>
    <n v="19.766531633327812"/>
    <s v="Resto"/>
    <n v="2025"/>
    <n v="1"/>
    <d v="2026-05-08T00:00:00"/>
    <n v="1.0458677359317625"/>
    <s v="11 Total General Sin Pensiones"/>
    <n v="-30.93573005169732"/>
    <n v="-33.964623273540994"/>
    <n v="-39.950555251087941"/>
    <n v="-42.584092915521417"/>
    <n v="9.0827631796767221E-3"/>
    <n v="5.4794562491412578E-6"/>
    <m/>
    <m/>
    <m/>
    <m/>
    <n v="9.9841405129004069E-3"/>
    <n v="1.2506934542651243E-5"/>
    <x v="1"/>
    <x v="39"/>
  </r>
  <r>
    <n v="2026"/>
    <n v="3"/>
    <n v="80"/>
    <x v="51"/>
    <s v="Accidentes y Enfermedades Total"/>
    <n v="52"/>
    <s v="41cfc0d1f2d127b04555b7246d84019b4d27710a3f3aff6e7764375b1e06e05d"/>
    <s v="776dae374cac039d62ec9a353119108ad2c4887d941bedca3f0ebe3c3de89ab1"/>
    <x v="39"/>
    <n v="139.90681000000001"/>
    <n v="0"/>
    <n v="139.90681000000001"/>
    <n v="0"/>
    <n v="0.19972999999999999"/>
    <n v="0"/>
    <n v="0.19972999999999999"/>
    <n v="0"/>
    <n v="35255452.915749952"/>
    <n v="34225193.414999902"/>
    <n v="145.54400000000001"/>
    <n v="139.161"/>
    <n v="0"/>
    <n v="0"/>
    <n v="0.19972999999999999"/>
    <n v="0"/>
    <n v="125.76951"/>
    <n v="0"/>
    <n v="0"/>
    <n v="0"/>
    <n v="0"/>
    <n v="0"/>
    <n v="0"/>
    <n v="0"/>
    <s v="Accidentes y Enfermedades Total"/>
    <s v="Totales"/>
    <s v="Accidentes y Enfermedades Total"/>
    <x v="18"/>
    <x v="1"/>
    <n v="452100.89414999995"/>
    <n v="377875.53304000001"/>
    <n v="299929338.30901009"/>
    <n v="286204877.29896003"/>
    <n v="288421232.45699012"/>
    <n v="276418493.85822004"/>
    <n v="62046993.437230021"/>
    <n v="55650266.202029996"/>
    <n v="35517726.305569991"/>
    <n v="30168381.219329994"/>
    <n v="139.90681000000001"/>
    <n v="0"/>
    <n v="2.2548523667232487E-4"/>
    <m/>
    <m/>
    <m/>
    <n v="100"/>
    <m/>
    <n v="3.0945926409422477E-2"/>
    <m/>
    <n v="4.664659042319406E-5"/>
    <n v="4.8507805340185268E-5"/>
    <m/>
    <m/>
    <m/>
    <m/>
    <m/>
    <n v="0"/>
    <m/>
    <n v="0"/>
    <m/>
    <n v="0"/>
    <m/>
    <m/>
    <n v="0.14275931243089596"/>
    <m/>
    <n v="5.6233892418017127E-7"/>
    <m/>
    <m/>
    <n v="0.15880637524945432"/>
    <m/>
    <s v="Resto"/>
    <n v="2025"/>
    <n v="1"/>
    <d v="2026-05-08T00:00:00"/>
    <n v="1.0458677359317625"/>
    <s v="28 Accidentes y Enfermedades Total"/>
    <m/>
    <m/>
    <m/>
    <m/>
    <n v="3.9683736395143094E-7"/>
    <n v="5.0843591957174367E-12"/>
    <m/>
    <m/>
    <m/>
    <m/>
    <n v="0"/>
    <m/>
    <x v="18"/>
    <x v="39"/>
  </r>
  <r>
    <n v="2026"/>
    <n v="3"/>
    <n v="102"/>
    <x v="36"/>
    <s v="Daños"/>
    <n v="224"/>
    <s v="84a5092e4a5b6fe968fd523fb2fc917dbffae44105f82b6b94c8ed5b9a800223"/>
    <s v="776dae374cac039d62ec9a353119108ad2c4887d941bedca3f0ebe3c3de89ab1"/>
    <x v="39"/>
    <n v="79219.514439999999"/>
    <n v="138797.63574"/>
    <n v="269835.80538000003"/>
    <n v="378840.86043"/>
    <n v="31396.861709999997"/>
    <n v="35151.168609999993"/>
    <n v="187309.45597000001"/>
    <n v="37030.724149999987"/>
    <n v="35255452.915749952"/>
    <n v="34225193.414999902"/>
    <n v="145.54400000000001"/>
    <n v="139.161"/>
    <n v="2215.2936800000002"/>
    <n v="-1712.4140400000001"/>
    <n v="8480.7098100000003"/>
    <n v="5154.1299200000003"/>
    <n v="14053.000400000001"/>
    <n v="22644.295679999999"/>
    <n v="0"/>
    <n v="0"/>
    <n v="0"/>
    <n v="0"/>
    <n v="0"/>
    <n v="0"/>
    <s v="Daños"/>
    <s v="Totales"/>
    <s v="Daños Total"/>
    <x v="28"/>
    <x v="1"/>
    <n v="79219.514439999999"/>
    <n v="138797.63574"/>
    <n v="299929338.30901009"/>
    <n v="286204877.29896003"/>
    <n v="288421232.45699012"/>
    <n v="276418493.85822004"/>
    <n v="105175449.15441999"/>
    <n v="104220262.77622002"/>
    <n v="43859178.209959999"/>
    <n v="37967067.789159983"/>
    <n v="79219.514439999999"/>
    <n v="138797.63574"/>
    <n v="7.5321298912342988E-2"/>
    <n v="0.13317720762038751"/>
    <n v="-59578.121299999999"/>
    <n v="-42.924449672618039"/>
    <n v="100"/>
    <n v="100"/>
    <n v="100"/>
    <n v="100"/>
    <n v="2.6412726039618709E-2"/>
    <n v="2.7466602845133241E-2"/>
    <n v="4.8495901624701049E-2"/>
    <n v="5.0212861593548722E-2"/>
    <m/>
    <m/>
    <m/>
    <n v="0"/>
    <m/>
    <n v="0"/>
    <m/>
    <n v="0"/>
    <m/>
    <n v="-10.680461129625007"/>
    <n v="39.632736872907294"/>
    <n v="25.325480814274275"/>
    <n v="7.1585613300137185E-2"/>
    <n v="64.542026329053044"/>
    <n v="-37.94021859371869"/>
    <n v="60.348036494754531"/>
    <n v="22.76127282930798"/>
    <s v="Resto"/>
    <n v="2025"/>
    <n v="1"/>
    <d v="2026-05-08T00:00:00"/>
    <n v="1.0458677359317625"/>
    <s v="38 Daños Total"/>
    <n v="-42.924449672618039"/>
    <n v="-45.427563766910339"/>
    <n v="-10.680461129625005"/>
    <n v="-14.59767253380247"/>
    <n v="7.6537324885550995E-4"/>
    <n v="5.6732980698425215E-7"/>
    <m/>
    <m/>
    <m/>
    <m/>
    <n v="1.072362878529936E-3"/>
    <n v="1.7736168629563803E-6"/>
    <x v="28"/>
    <x v="39"/>
  </r>
  <r>
    <n v="2026"/>
    <n v="3"/>
    <n v="123"/>
    <x v="18"/>
    <s v="Daños Sin Autos"/>
    <n v="236"/>
    <s v="9a049b03f6fc40bfcf2f136320359257ed4af8513f71aa6fef47f17059bbae23"/>
    <s v="776dae374cac039d62ec9a353119108ad2c4887d941bedca3f0ebe3c3de89ab1"/>
    <x v="39"/>
    <n v="19365.913530000002"/>
    <n v="9874.2959800000008"/>
    <n v="148950.7507"/>
    <n v="130045.24274"/>
    <n v="6529.8460400000004"/>
    <n v="2611.4477099999999"/>
    <n v="49255.864010000005"/>
    <n v="97151.697329999981"/>
    <n v="35255452.915749952"/>
    <n v="34225193.414999902"/>
    <n v="145.54400000000001"/>
    <n v="139.161"/>
    <n v="0"/>
    <n v="0"/>
    <n v="-305.64683000000002"/>
    <n v="-781.61959000000002"/>
    <n v="5438.4857599999996"/>
    <n v="5385.3846900000008"/>
    <n v="0"/>
    <n v="0"/>
    <n v="0"/>
    <n v="0"/>
    <n v="0"/>
    <n v="0"/>
    <s v="Daños Sin Autos"/>
    <s v="Totales"/>
    <s v="Daños Sin Autos Total"/>
    <x v="34"/>
    <x v="1"/>
    <n v="19365.913530000002"/>
    <n v="9874.2959800000008"/>
    <n v="299929338.30901009"/>
    <n v="286204877.29896003"/>
    <n v="288421232.45699012"/>
    <n v="276418493.85822004"/>
    <n v="44416496.991719998"/>
    <n v="47995470.177200004"/>
    <n v="11314830.52578"/>
    <n v="9690720.4485899974"/>
    <n v="19365.913530000002"/>
    <n v="9874.2959800000008"/>
    <n v="4.3600722347847787E-2"/>
    <n v="2.0573391496205684E-2"/>
    <n v="9491.6175500000008"/>
    <n v="96.124499095681344"/>
    <n v="100"/>
    <n v="100"/>
    <n v="100"/>
    <n v="100"/>
    <n v="6.4568253439907771E-3"/>
    <n v="6.7144548842768981E-3"/>
    <n v="3.4500795629997744E-3"/>
    <n v="3.5722269672248137E-3"/>
    <m/>
    <m/>
    <m/>
    <n v="0"/>
    <m/>
    <n v="0"/>
    <m/>
    <n v="0"/>
    <m/>
    <n v="150.04697643361968"/>
    <n v="33.718244325962345"/>
    <n v="26.446925586283669"/>
    <n v="5.7710506800099495E-2"/>
    <n v="-60.895705032162773"/>
    <n v="0.9860218546430044"/>
    <n v="-5.6200722680572035"/>
    <n v="-14.513718796196153"/>
    <s v="Resto"/>
    <n v="2025"/>
    <n v="1"/>
    <d v="2026-05-08T00:00:00"/>
    <n v="1.0458677359317625"/>
    <s v="46 Daños Sin Autos Total"/>
    <n v="96.124499095681344"/>
    <n v="87.523232964973559"/>
    <n v="150.04697643361965"/>
    <n v="139.08087786153291"/>
    <n v="4.2248996504440887E-4"/>
    <n v="1.9010229892541135E-7"/>
    <m/>
    <m/>
    <m/>
    <m/>
    <n v="3.6811153550201183E-4"/>
    <n v="4.232644376561484E-8"/>
    <x v="34"/>
    <x v="39"/>
  </r>
  <r>
    <n v="2026"/>
    <n v="3"/>
    <n v="68"/>
    <x v="70"/>
    <s v="Total General"/>
    <n v="213"/>
    <s v="d48ff4b2f68a10fd7c86f185a6ccede0dc0f2c48538d697cb33b6ada3f1e85db"/>
    <s v="776dae374cac039d62ec9a353119108ad2c4887d941bedca3f0ebe3c3de89ab1"/>
    <x v="40"/>
    <n v="1043991.76511"/>
    <n v="990935.71594000002"/>
    <n v="1228987.7436899999"/>
    <n v="1142980.5445500002"/>
    <n v="39980.780700000003"/>
    <n v="63333.841970000001"/>
    <n v="211890.38102"/>
    <n v="215889.70765000003"/>
    <n v="35255452.915749952"/>
    <n v="34225193.414999902"/>
    <n v="145.54400000000001"/>
    <n v="139.161"/>
    <n v="85.205699999999993"/>
    <n v="-100.88772"/>
    <n v="-747.79459999999995"/>
    <n v="8113.1441599999998"/>
    <n v="-43447.927840000004"/>
    <n v="-5246.0871999999999"/>
    <n v="1041933.0909500001"/>
    <n v="988726.44110000005"/>
    <n v="2058.67416"/>
    <n v="2209.27484"/>
    <n v="0"/>
    <n v="0"/>
    <s v="Total General"/>
    <s v="Totales"/>
    <s v="Total General"/>
    <x v="0"/>
    <x v="1"/>
    <n v="1043991.76511"/>
    <n v="990935.71594000002"/>
    <n v="299929338.30901009"/>
    <n v="286204877.29896003"/>
    <n v="288421232.45699012"/>
    <n v="276418493.85822004"/>
    <n v="299929338.30901009"/>
    <n v="286204877.29896003"/>
    <n v="142306587.69164005"/>
    <n v="131621014.33455998"/>
    <n v="1043991.76511"/>
    <n v="990935.71594000002"/>
    <n v="0.34807924126262035"/>
    <n v="0.34623299410264829"/>
    <n v="53056.049170000013"/>
    <n v="5.3541363295873445"/>
    <n v="100"/>
    <n v="100"/>
    <n v="100"/>
    <n v="100"/>
    <n v="0.34807924126262035"/>
    <n v="0.36196772207666161"/>
    <n v="0.34623299410264829"/>
    <n v="0.35849110604309586"/>
    <n v="0.34739285487187688"/>
    <n v="6.8638639074347467E-4"/>
    <m/>
    <n v="53206.649850000045"/>
    <n v="5.3813317453921261"/>
    <n v="-150.60068000000001"/>
    <n v="-6.8167471639698718"/>
    <n v="0"/>
    <m/>
    <n v="-36.872958506230979"/>
    <n v="3.8296069026739334"/>
    <n v="6.3913169089804809"/>
    <n v="2.8094820730740294E-2"/>
    <n v="-109.21707522081057"/>
    <n v="728.19682905766422"/>
    <n v="1.7211283418482124"/>
    <n v="-154.6513401454707"/>
    <s v="Resto"/>
    <n v="2025"/>
    <n v="1"/>
    <d v="2026-05-08T00:00:00"/>
    <n v="1.0458677359317625"/>
    <s v="10 Total General"/>
    <n v="5.3541363295873445"/>
    <n v="0.73370915847925555"/>
    <n v="-36.872958506230972"/>
    <n v="-39.641467725812191"/>
    <n v="3.4859508020700092E-3"/>
    <n v="1.2115915819796147E-5"/>
    <n v="182984.90883999999"/>
    <n v="134049.06771999999"/>
    <n v="5.190258348893702E-4"/>
    <n v="3.794449309435951E-4"/>
    <n v="3.2353688180998832E-3"/>
    <n v="1.1987728620528448E-5"/>
    <x v="0"/>
    <x v="40"/>
  </r>
  <r>
    <n v="2026"/>
    <n v="3"/>
    <n v="111"/>
    <x v="65"/>
    <s v="Total General Sin Pensiones"/>
    <n v="230"/>
    <s v="a0eaec5a55dc2f5b2ba523018adc485ff620b9d83509b9f37186a7716e438d21"/>
    <s v="776dae374cac039d62ec9a353119108ad2c4887d941bedca3f0ebe3c3de89ab1"/>
    <x v="40"/>
    <n v="652918.71909000003"/>
    <n v="600408.22382000007"/>
    <n v="2762042.1924400004"/>
    <n v="2374606.2503199996"/>
    <n v="231869.18202000001"/>
    <n v="241360.16972000003"/>
    <n v="1269324.5711400001"/>
    <n v="1108499.94288"/>
    <n v="35255452.915749952"/>
    <n v="34225193.414999902"/>
    <n v="145.54400000000001"/>
    <n v="139.161"/>
    <n v="13130.781499999999"/>
    <n v="12356.998720000001"/>
    <n v="207765.0962"/>
    <n v="215309.17900999999"/>
    <n v="388829.72119999997"/>
    <n v="392627.37659"/>
    <n v="183845.35401000001"/>
    <n v="131755.94933"/>
    <n v="468986.98858"/>
    <n v="468742.57725999999"/>
    <n v="86.376499999999993"/>
    <n v="-90.30277000000001"/>
    <s v="Total General Sin Pensiones"/>
    <s v="Totales"/>
    <s v="Total General Sin Pensiones"/>
    <x v="1"/>
    <x v="1"/>
    <n v="652918.71909000003"/>
    <n v="600408.22382000007"/>
    <n v="299929338.30901009"/>
    <n v="286204877.29896003"/>
    <n v="288421232.45699012"/>
    <n v="276418493.85822004"/>
    <n v="288421232.45699012"/>
    <n v="276418493.85822004"/>
    <n v="133101313.88157998"/>
    <n v="123282522.02188997"/>
    <n v="652918.71909000003"/>
    <n v="600408.22382000007"/>
    <n v="0.22637678700973043"/>
    <n v="0.21720986010724744"/>
    <n v="52510.495269999956"/>
    <n v="8.7457988060041014"/>
    <n v="100"/>
    <n v="100"/>
    <n v="100"/>
    <n v="100"/>
    <n v="0.21769084770804026"/>
    <n v="0.22637678700973043"/>
    <n v="0.20978266669887452"/>
    <n v="0.21720986010724744"/>
    <n v="6.374196256075404E-2"/>
    <n v="0.16260487641107912"/>
    <n v="2.9948037897272562E-5"/>
    <n v="52089.404680000007"/>
    <n v="39.534764801804336"/>
    <n v="244.4113200000138"/>
    <n v="5.2141907276426203E-2"/>
    <n v="176.67927"/>
    <n v="-195.65210458106654"/>
    <n v="-3.9322924370704726"/>
    <n v="35.512717776443246"/>
    <n v="40.199344403443554"/>
    <n v="0.17420502867935145"/>
    <n v="-3.5038370610523839"/>
    <n v="-0.96724161798980024"/>
    <n v="53.433440108127215"/>
    <n v="54.838045395605718"/>
    <s v="Resto"/>
    <n v="2025"/>
    <n v="1"/>
    <d v="2026-05-08T00:00:00"/>
    <n v="1.0458677359317625"/>
    <s v="11 Total General Sin Pensiones"/>
    <n v="8.7457988060041014"/>
    <n v="3.9766263648266795"/>
    <n v="-3.9322924370704762"/>
    <n v="-8.145452563040493"/>
    <n v="7.8343687685432945E-3"/>
    <n v="5.1246449696848863E-6"/>
    <m/>
    <m/>
    <m/>
    <m/>
    <n v="6.7216603591228738E-3"/>
    <n v="4.7180123327809998E-6"/>
    <x v="1"/>
    <x v="40"/>
  </r>
  <r>
    <n v="2026"/>
    <n v="3"/>
    <n v="128"/>
    <x v="73"/>
    <s v="Accidentes y Enfermedades Total"/>
    <n v="267"/>
    <s v="8acc23987b8960d83c44541f9f0eb46454cea080ea94d916f56fccf033db866f"/>
    <s v="776dae374cac039d62ec9a353119108ad2c4887d941bedca3f0ebe3c3de89ab1"/>
    <x v="40"/>
    <n v="30.986549999999998"/>
    <n v="-5.9591899999999995"/>
    <n v="122.21254"/>
    <n v="90.758100000000013"/>
    <n v="128.68521000000001"/>
    <n v="-6.32456"/>
    <n v="-2208.9099399999996"/>
    <n v="6.0837499999999975"/>
    <n v="35255452.915749952"/>
    <n v="34225193.414999902"/>
    <n v="145.54400000000001"/>
    <n v="139.161"/>
    <n v="0"/>
    <n v="0"/>
    <n v="128.68521000000001"/>
    <n v="-6.32456"/>
    <n v="22.019869999999997"/>
    <n v="-2.77346"/>
    <n v="0"/>
    <n v="0"/>
    <n v="0"/>
    <n v="0"/>
    <n v="0"/>
    <n v="0"/>
    <s v="Accidentes y Enfermedades Total"/>
    <s v="Totales"/>
    <s v="Accidentes y Enfermedades Total"/>
    <x v="18"/>
    <x v="1"/>
    <n v="29482.926070000001"/>
    <n v="28409.071170000003"/>
    <n v="299929338.30901009"/>
    <n v="286204877.29896003"/>
    <n v="288421232.45699012"/>
    <n v="276418493.85822004"/>
    <n v="62046993.437230021"/>
    <n v="55650266.202029996"/>
    <n v="35517726.305569991"/>
    <n v="30168381.219329994"/>
    <n v="30.986549999999998"/>
    <n v="-5.9591899999999995"/>
    <n v="4.9940453652033297E-5"/>
    <n v="-1.0708286602558285E-5"/>
    <n v="36.945740000000001"/>
    <n v="-619.97922536452097"/>
    <n v="100"/>
    <n v="100"/>
    <n v="0.10509998202495237"/>
    <n v="-2.0976363374712891E-2"/>
    <n v="1.0331283419855144E-5"/>
    <n v="1.0743505162928934E-5"/>
    <n v="-2.0821413164721259E-6"/>
    <n v="-2.1558579228264568E-6"/>
    <m/>
    <m/>
    <m/>
    <n v="0"/>
    <m/>
    <n v="0"/>
    <m/>
    <n v="0"/>
    <m/>
    <n v="-2134.6903183778795"/>
    <n v="415.29376455268505"/>
    <n v="106.13120239495638"/>
    <n v="3.6231263480348186E-4"/>
    <n v="-2134.6903183778795"/>
    <n v="-893.94943500176657"/>
    <n v="584.40494880305846"/>
    <n v="228.03862323595797"/>
    <s v="Resto"/>
    <n v="2025"/>
    <n v="1"/>
    <d v="2026-05-08T00:00:00"/>
    <n v="1.0458677359317625"/>
    <s v="28 Accidentes y Enfermedades Total"/>
    <n v="-619.97922536452097"/>
    <n v="-597.17493665800112"/>
    <n v="-2134.6903183778791"/>
    <n v="-2045.4566275200905"/>
    <n v="3.4664861714314556E-7"/>
    <n v="2.4940489109708857E-13"/>
    <m/>
    <m/>
    <m/>
    <m/>
    <n v="2.5690369633159211E-7"/>
    <n v="1.1466740196252927E-14"/>
    <x v="18"/>
    <x v="40"/>
  </r>
  <r>
    <n v="2026"/>
    <n v="3"/>
    <n v="130"/>
    <x v="57"/>
    <s v="Daños"/>
    <n v="282"/>
    <s v="27e1615212f3c6ea846ed6c412df1361ce97f006ee20bb5aa2483a3b61d5cadd"/>
    <s v="776dae374cac039d62ec9a353119108ad2c4887d941bedca3f0ebe3c3de89ab1"/>
    <x v="40"/>
    <n v="59334.417990000002"/>
    <n v="23778.726200000001"/>
    <n v="151214.62484999999"/>
    <n v="61018.085860000007"/>
    <n v="19703.762839999996"/>
    <n v="8674.7068600000002"/>
    <n v="67262.962249999982"/>
    <n v="20638.618209999997"/>
    <n v="35255452.915749952"/>
    <n v="34225193.414999902"/>
    <n v="145.54400000000001"/>
    <n v="139.161"/>
    <n v="0"/>
    <n v="0"/>
    <n v="8779.4968100000006"/>
    <n v="2863.5724"/>
    <n v="18259.603729999999"/>
    <n v="5193.4054299999998"/>
    <n v="0"/>
    <n v="0"/>
    <n v="0"/>
    <n v="0"/>
    <n v="0"/>
    <n v="0"/>
    <s v="Daños"/>
    <s v="Totales"/>
    <s v="Daños Total"/>
    <x v="28"/>
    <x v="1"/>
    <n v="59334.417990000002"/>
    <n v="23778.726200000001"/>
    <n v="299929338.30901009"/>
    <n v="286204877.29896003"/>
    <n v="288421232.45699012"/>
    <n v="276418493.85822004"/>
    <n v="105175449.15441999"/>
    <n v="104220262.77622002"/>
    <n v="43859178.209959999"/>
    <n v="37967067.789159983"/>
    <n v="59334.417990000002"/>
    <n v="23778.726200000001"/>
    <n v="5.6414703685157948E-2"/>
    <n v="2.2815837886589557E-2"/>
    <n v="35555.691789999997"/>
    <n v="149.52731904537427"/>
    <n v="100"/>
    <n v="100"/>
    <n v="100"/>
    <n v="100"/>
    <n v="1.9782798950087756E-2"/>
    <n v="2.0572139396446153E-2"/>
    <n v="8.3082882529501891E-3"/>
    <n v="8.6024367863738287E-3"/>
    <m/>
    <m/>
    <m/>
    <n v="0"/>
    <m/>
    <n v="0"/>
    <m/>
    <n v="0"/>
    <m/>
    <n v="127.14038823439844"/>
    <n v="33.207981990015966"/>
    <n v="36.480956915177401"/>
    <n v="4.4925061627181739E-2"/>
    <n v="206.59245109360603"/>
    <n v="251.59210995780086"/>
    <n v="48.081529806561697"/>
    <n v="55.138626063322768"/>
    <s v="Resto"/>
    <n v="2025"/>
    <n v="1"/>
    <d v="2026-05-08T00:00:00"/>
    <n v="1.0458677359317625"/>
    <s v="38 Daños Total"/>
    <n v="149.52731904537427"/>
    <n v="138.58401064745595"/>
    <n v="127.14038823439846"/>
    <n v="117.17888450975047"/>
    <n v="4.2891130972379785E-4"/>
    <n v="3.1826187918841738E-7"/>
    <m/>
    <m/>
    <m/>
    <m/>
    <n v="1.7272036105331045E-4"/>
    <n v="5.2056245846713551E-8"/>
    <x v="28"/>
    <x v="40"/>
  </r>
  <r>
    <n v="2026"/>
    <n v="3"/>
    <n v="13"/>
    <x v="7"/>
    <s v="Daños Sin Autos"/>
    <n v="13"/>
    <s v="3fdba35f04dc8c462986c992bcf875546257113072a909c162f7e470e581e278"/>
    <s v="776dae374cac039d62ec9a353119108ad2c4887d941bedca3f0ebe3c3de89ab1"/>
    <x v="40"/>
    <n v="19126.953720000001"/>
    <n v="30320.37729"/>
    <n v="106607.27122"/>
    <n v="202532.58721999999"/>
    <n v="7092.8717900000011"/>
    <n v="2182.2434000000003"/>
    <n v="12239.941930000003"/>
    <n v="8419.982469999999"/>
    <n v="35255452.915749952"/>
    <n v="34225193.414999902"/>
    <n v="145.54400000000001"/>
    <n v="139.161"/>
    <n v="1600"/>
    <n v="1627.0411799999999"/>
    <n v="7375.8906299999999"/>
    <n v="2061.3385900000003"/>
    <n v="20736.155030000002"/>
    <n v="19912.213660000001"/>
    <n v="0"/>
    <n v="0"/>
    <n v="0"/>
    <n v="0"/>
    <n v="0"/>
    <n v="0"/>
    <s v="Daños Sin Autos"/>
    <s v="Totales"/>
    <s v="Daños Sin Autos Total"/>
    <x v="34"/>
    <x v="1"/>
    <n v="2081369.17392"/>
    <n v="380253.94800999999"/>
    <n v="299929338.30901009"/>
    <n v="286204877.29896003"/>
    <n v="288421232.45699012"/>
    <n v="276418493.85822004"/>
    <n v="44416496.991719998"/>
    <n v="47995470.177200004"/>
    <n v="11314830.52578"/>
    <n v="9690720.4485899974"/>
    <n v="176508.81162999998"/>
    <n v="108211.12801"/>
    <n v="4.3062724472768744E-2"/>
    <n v="6.3173414445273079E-2"/>
    <n v="-11193.423569999999"/>
    <n v="-36.917164529122516"/>
    <n v="10.836259982359502"/>
    <n v="28.019648115301077"/>
    <n v="0.91896017100977634"/>
    <n v="7.9737179452513214"/>
    <n v="6.3771533081215127E-3"/>
    <n v="6.6316039069184143E-3"/>
    <n v="1.0593941506569208E-2"/>
    <n v="1.0969011829415386E-2"/>
    <m/>
    <m/>
    <m/>
    <n v="0"/>
    <m/>
    <n v="0"/>
    <m/>
    <n v="0"/>
    <m/>
    <n v="225.02661206353059"/>
    <n v="37.083123082916103"/>
    <n v="7.1972831311691117"/>
    <n v="6.2686504882591212E-2"/>
    <n v="257.82043114032996"/>
    <n v="4.1378692699302944"/>
    <n v="35.570194278201242"/>
    <n v="10.352131737823067"/>
    <s v="Resto"/>
    <n v="2025"/>
    <n v="1"/>
    <d v="2026-05-08T00:00:00"/>
    <n v="1.0458677359317625"/>
    <s v="46 Daños Sin Autos Total"/>
    <n v="-36.917164529122516"/>
    <n v="-39.683735042579691"/>
    <n v="225.02661206353059"/>
    <n v="210.77219508446228"/>
    <n v="3.0238519832594314E-4"/>
    <n v="1.8543982390175961E-7"/>
    <m/>
    <m/>
    <m/>
    <m/>
    <n v="5.7329726255197675E-4"/>
    <n v="3.9908802926742377E-7"/>
    <x v="34"/>
    <x v="40"/>
  </r>
  <r>
    <n v="2026"/>
    <n v="3"/>
    <n v="109"/>
    <x v="60"/>
    <s v="Total General"/>
    <n v="228"/>
    <s v="9d693eeee1d1899cbc50b6d45df953d3835acf28ee869879b45565fccc814765"/>
    <s v="776dae374cac039d62ec9a353119108ad2c4887d941bedca3f0ebe3c3de89ab1"/>
    <x v="41"/>
    <n v="727036.66246999998"/>
    <n v="819593.15071000007"/>
    <n v="4830249.7493699994"/>
    <n v="4613665.7788000004"/>
    <n v="158453.91062000004"/>
    <n v="3675189.7614999996"/>
    <n v="2607201.3269800008"/>
    <n v="7530052.7213599999"/>
    <n v="35255452.915749952"/>
    <n v="34225193.414999902"/>
    <n v="145.54400000000001"/>
    <n v="139.161"/>
    <n v="0"/>
    <n v="0"/>
    <n v="-10857.27218"/>
    <n v="5522.8587099999995"/>
    <n v="15534.25986"/>
    <n v="22802.785780000002"/>
    <n v="0"/>
    <n v="0"/>
    <n v="0"/>
    <n v="0"/>
    <n v="0"/>
    <n v="0"/>
    <s v="Total General"/>
    <s v="Totales"/>
    <s v="Total General"/>
    <x v="0"/>
    <x v="1"/>
    <n v="727036.66246999998"/>
    <n v="819593.15071000007"/>
    <n v="299929338.30901009"/>
    <n v="286204877.29896003"/>
    <n v="288421232.45699012"/>
    <n v="276418493.85822004"/>
    <n v="299929338.30901009"/>
    <n v="286204877.29896003"/>
    <n v="142306587.69164005"/>
    <n v="131621014.33455998"/>
    <n v="727036.66246999998"/>
    <n v="819593.15071000007"/>
    <n v="0.24240264942702985"/>
    <n v="0.28636589230933357"/>
    <n v="-92556.488240000093"/>
    <n v="-11.292979713144247"/>
    <n v="100"/>
    <n v="100"/>
    <n v="100"/>
    <n v="100"/>
    <n v="0.24240264942702985"/>
    <n v="0.25207459807190752"/>
    <n v="0.28636589230933357"/>
    <n v="0.29650445571503042"/>
    <m/>
    <m/>
    <m/>
    <n v="0"/>
    <m/>
    <n v="0"/>
    <m/>
    <n v="0"/>
    <m/>
    <n v="-95.688551587732746"/>
    <n v="21.794486963240097"/>
    <n v="448.41635856964439"/>
    <n v="0.11134685553935784"/>
    <n v="-296.58790402045253"/>
    <n v="-31.875604981454163"/>
    <n v="-69.892433098515198"/>
    <n v="24.220105224353862"/>
    <s v="Resto"/>
    <n v="2025"/>
    <n v="1"/>
    <d v="2026-05-08T00:00:00"/>
    <n v="1.0458677359317625"/>
    <s v="10 Total General"/>
    <n v="-11.292979713144247"/>
    <n v="-15.183328408322346"/>
    <n v="-95.688551587732746"/>
    <n v="-95.877635130960243"/>
    <n v="1.370071676830492E-2"/>
    <n v="5.875904444924353E-6"/>
    <n v="605327.06553000002"/>
    <n v="662431.42310000001"/>
    <n v="1.7169742989164023E-3"/>
    <n v="1.8751062567482879E-3"/>
    <n v="1.3059636464539183E-2"/>
    <n v="8.200542427812083E-6"/>
    <x v="0"/>
    <x v="41"/>
  </r>
  <r>
    <n v="2026"/>
    <n v="3"/>
    <n v="705"/>
    <x v="9"/>
    <s v="Total General Sin Pensiones"/>
    <n v="36"/>
    <s v="76a50887d8f1c2e9301755428990ad81479ee21c25b43215cf524541e0503269"/>
    <s v="776dae374cac039d62ec9a353119108ad2c4887d941bedca3f0ebe3c3de89ab1"/>
    <x v="41"/>
    <n v="623811.96055999992"/>
    <n v="612710.5779400001"/>
    <n v="773941.61991999962"/>
    <n v="730391.63513999991"/>
    <n v="210476.20840999999"/>
    <n v="134751.37116999997"/>
    <n v="964799.06762999983"/>
    <n v="676906.58824999991"/>
    <n v="35255452.915749952"/>
    <n v="34225193.414999902"/>
    <n v="145.54400000000001"/>
    <n v="139.161"/>
    <n v="0"/>
    <n v="0"/>
    <n v="42913.252460000003"/>
    <n v="22895.523379999999"/>
    <n v="-64312.281860000003"/>
    <n v="-100278.84418"/>
    <n v="0"/>
    <n v="0"/>
    <n v="0"/>
    <n v="0"/>
    <n v="0"/>
    <n v="0"/>
    <s v="Total General Sin Pensiones"/>
    <s v="Totales"/>
    <s v="Total General Sin Pensiones"/>
    <x v="1"/>
    <x v="1"/>
    <n v="623811.96055999992"/>
    <n v="612710.5779400001"/>
    <n v="299929338.30901009"/>
    <n v="286204877.29896003"/>
    <n v="288421232.45699012"/>
    <n v="276418493.85822004"/>
    <n v="288421232.45699012"/>
    <n v="276418493.85822004"/>
    <n v="133101313.88157998"/>
    <n v="123282522.02188997"/>
    <n v="623811.96055999992"/>
    <n v="612710.5779400001"/>
    <n v="0.21628503395741638"/>
    <n v="0.22166048638347269"/>
    <n v="11101.382619999815"/>
    <n v="1.8118477172899272"/>
    <n v="100"/>
    <n v="100"/>
    <n v="100"/>
    <n v="100"/>
    <n v="0.20798630906767157"/>
    <n v="0.21628503395741638"/>
    <n v="0.21408110991064039"/>
    <n v="0.22166048638347269"/>
    <m/>
    <m/>
    <m/>
    <n v="0"/>
    <m/>
    <n v="0"/>
    <m/>
    <n v="0"/>
    <m/>
    <n v="56.195967864747651"/>
    <n v="33.740329092288349"/>
    <n v="21.992662771230229"/>
    <n v="0.15813232963069046"/>
    <n v="87.430755557595859"/>
    <n v="-35.866550531276772"/>
    <n v="-66.726372037952132"/>
    <n v="-22.831858072578754"/>
    <s v="Resto"/>
    <n v="2025"/>
    <n v="1"/>
    <d v="2026-05-08T00:00:00"/>
    <n v="1.0458677359317625"/>
    <s v="11 Total General Sin Pensiones"/>
    <n v="1.8118477172899272"/>
    <n v="-2.6532283008177378"/>
    <n v="56.195967864747651"/>
    <n v="49.345813527360448"/>
    <n v="2.1952394762010008E-3"/>
    <n v="4.6779215913960766E-6"/>
    <m/>
    <m/>
    <m/>
    <m/>
    <n v="2.0674772922432442E-3"/>
    <n v="4.9133371223757682E-6"/>
    <x v="1"/>
    <x v="41"/>
  </r>
  <r>
    <n v="2026"/>
    <n v="3"/>
    <n v="74"/>
    <x v="13"/>
    <s v="Accidentes y Enfermedades Total"/>
    <n v="46"/>
    <s v="25fc0e7096fc653718202dc30b0c580b8ab87eac11a700cba03a7c021bc35b0c"/>
    <s v="776dae374cac039d62ec9a353119108ad2c4887d941bedca3f0ebe3c3de89ab1"/>
    <x v="41"/>
    <n v="0"/>
    <n v="0"/>
    <n v="0"/>
    <n v="0"/>
    <n v="-1.2734100000000002"/>
    <n v="-1.15177"/>
    <n v="-0.95498000000000027"/>
    <n v="-0.88895999999999975"/>
    <n v="35455860.883000001"/>
    <n v="34225193.414999902"/>
    <n v="145.54400000000001"/>
    <n v="139.161"/>
    <n v="0"/>
    <n v="0"/>
    <n v="-5.4369899999999998"/>
    <n v="-12.636329999999999"/>
    <n v="0"/>
    <n v="0"/>
    <n v="0"/>
    <n v="0"/>
    <n v="0"/>
    <n v="0"/>
    <n v="0"/>
    <n v="0"/>
    <s v="Accidentes y Enfermedades Total"/>
    <s v="Totales"/>
    <s v="Accidentes y Enfermedades Total"/>
    <x v="18"/>
    <x v="1"/>
    <n v="7289032.4006400006"/>
    <n v="8503254.3343199994"/>
    <n v="299929338.30901009"/>
    <n v="286204877.29896003"/>
    <n v="288421232.45699012"/>
    <n v="276418493.85822004"/>
    <n v="62046993.437230021"/>
    <n v="55650266.202029996"/>
    <n v="35517726.305569991"/>
    <n v="30168381.219329994"/>
    <n v="0"/>
    <n v="0"/>
    <m/>
    <m/>
    <m/>
    <m/>
    <m/>
    <m/>
    <m/>
    <m/>
    <m/>
    <m/>
    <m/>
    <m/>
    <m/>
    <m/>
    <m/>
    <n v="0"/>
    <m/>
    <n v="0"/>
    <m/>
    <n v="0"/>
    <m/>
    <n v="10.561136337984166"/>
    <m/>
    <m/>
    <n v="-3.5852801754382019E-6"/>
    <n v="-56.973345900273252"/>
    <m/>
    <m/>
    <m/>
    <s v="Resto"/>
    <n v="2025"/>
    <n v="1"/>
    <d v="2026-05-08T00:00:00"/>
    <n v="1.0458677359317625"/>
    <s v="28 Accidentes y Enfermedades Total"/>
    <m/>
    <m/>
    <n v="10.561136337984163"/>
    <n v="5.7123501754123343"/>
    <n v="0"/>
    <m/>
    <m/>
    <m/>
    <m/>
    <m/>
    <n v="0"/>
    <m/>
    <x v="18"/>
    <x v="41"/>
  </r>
  <r>
    <n v="2026"/>
    <n v="3"/>
    <n v="106"/>
    <x v="63"/>
    <s v="Accidentes y Enfermedades Total"/>
    <n v="227"/>
    <s v="dfe62e836a0a6f2633422230c81287700a56e2639652c73f264e6562220c207a"/>
    <s v="776dae374cac039d62ec9a353119108ad2c4887d941bedca3f0ebe3c3de89ab1"/>
    <x v="41"/>
    <n v="0"/>
    <n v="0"/>
    <n v="18.053999999999998"/>
    <n v="0.16563999999999998"/>
    <n v="7.5319999999999998E-2"/>
    <n v="5.7599999999999995E-3"/>
    <n v="3.6178300000000001"/>
    <n v="1.132E-2"/>
    <n v="35255452.915749952"/>
    <n v="34225193.414999902"/>
    <n v="145.54400000000001"/>
    <n v="139.161"/>
    <n v="0"/>
    <n v="0"/>
    <n v="7.5319999999999998E-2"/>
    <n v="5.7599999999999995E-3"/>
    <n v="0"/>
    <n v="1.899E-2"/>
    <n v="0"/>
    <n v="0"/>
    <n v="0"/>
    <n v="0"/>
    <n v="0"/>
    <n v="0"/>
    <s v="Accidentes y Enfermedades Total"/>
    <s v="Totales"/>
    <s v="Accidentes y Enfermedades Total"/>
    <x v="18"/>
    <x v="1"/>
    <n v="623416.62824999995"/>
    <n v="568242.50150999997"/>
    <n v="299929338.30901009"/>
    <n v="286204877.29896003"/>
    <n v="288421232.45699012"/>
    <n v="276418493.85822004"/>
    <n v="62046993.437230021"/>
    <n v="55650266.202029996"/>
    <n v="35517726.305569991"/>
    <n v="30168381.219329994"/>
    <n v="0"/>
    <n v="0"/>
    <m/>
    <m/>
    <m/>
    <m/>
    <m/>
    <m/>
    <m/>
    <m/>
    <m/>
    <m/>
    <m/>
    <m/>
    <m/>
    <m/>
    <m/>
    <n v="0"/>
    <m/>
    <n v="0"/>
    <m/>
    <n v="0"/>
    <m/>
    <n v="1207.6388888888889"/>
    <m/>
    <m/>
    <n v="2.1206312406373858E-7"/>
    <n v="1207.6388888888889"/>
    <m/>
    <m/>
    <n v="30.331753554502367"/>
    <s v="Resto"/>
    <n v="2025"/>
    <n v="1"/>
    <d v="2026-05-08T00:00:00"/>
    <n v="1.0458677359317625"/>
    <s v="28 Accidentes y Enfermedades Total"/>
    <m/>
    <m/>
    <n v="1207.6388888888889"/>
    <n v="1150.2908771001669"/>
    <n v="5.1209099605509788E-8"/>
    <m/>
    <m/>
    <m/>
    <m/>
    <m/>
    <n v="4.6886755298276304E-10"/>
    <m/>
    <x v="18"/>
    <x v="41"/>
  </r>
  <r>
    <n v="2026"/>
    <n v="3"/>
    <n v="601"/>
    <x v="31"/>
    <s v="Daños"/>
    <n v="241"/>
    <s v="749fc650cacb0f06547520d53c31505c8156e0a3be07073eddb2ef3ad9e383ba"/>
    <s v="776dae374cac039d62ec9a353119108ad2c4887d941bedca3f0ebe3c3de89ab1"/>
    <x v="41"/>
    <n v="43512.5236"/>
    <n v="41842.14213"/>
    <n v="173225.81741000002"/>
    <n v="161190.29771999997"/>
    <n v="35330.751520000005"/>
    <n v="31675.553309999999"/>
    <n v="162303.12743000002"/>
    <n v="101379.91789"/>
    <n v="35255452.915749952"/>
    <n v="34225193.414999902"/>
    <n v="145.54400000000001"/>
    <n v="139.161"/>
    <n v="0"/>
    <n v="0"/>
    <n v="33806.474179999997"/>
    <n v="32568.35615"/>
    <n v="41497.483659999998"/>
    <n v="52395.142810000005"/>
    <n v="0"/>
    <n v="0"/>
    <n v="0"/>
    <n v="0"/>
    <n v="0"/>
    <n v="0"/>
    <s v="Daños"/>
    <s v="Totales"/>
    <s v="Daños Total"/>
    <x v="28"/>
    <x v="1"/>
    <n v="43512.5236"/>
    <n v="41842.14213"/>
    <n v="299929338.30901009"/>
    <n v="286204877.29896003"/>
    <n v="288421232.45699012"/>
    <n v="276418493.85822004"/>
    <n v="105175449.15441999"/>
    <n v="104220262.77622002"/>
    <n v="43859178.209959999"/>
    <n v="37967067.789159983"/>
    <n v="43512.5236"/>
    <n v="41842.14213"/>
    <n v="4.1371369411614622E-2"/>
    <n v="4.0147799492544683E-2"/>
    <n v="1670.3814700000003"/>
    <n v="3.9921031404421603"/>
    <n v="100"/>
    <n v="100"/>
    <n v="100"/>
    <n v="100"/>
    <n v="1.4507591636524092E-2"/>
    <n v="1.508644950627505E-2"/>
    <n v="1.4619646780614818E-2"/>
    <n v="1.5137244091729108E-2"/>
    <m/>
    <m/>
    <m/>
    <n v="0"/>
    <m/>
    <n v="0"/>
    <m/>
    <n v="0"/>
    <m/>
    <n v="11.53949285187721"/>
    <n v="81.196741988092839"/>
    <n v="75.702513536679675"/>
    <n v="8.0554978369331898E-2"/>
    <n v="3.8015981657090636"/>
    <n v="-20.798987397587755"/>
    <n v="81.466323252237402"/>
    <n v="62.159113237084419"/>
    <s v="Resto"/>
    <n v="2025"/>
    <n v="1"/>
    <d v="2026-05-08T00:00:00"/>
    <n v="1.0458677359317625"/>
    <s v="38 Daños Total"/>
    <n v="3.9921031404421603"/>
    <n v="-0.56859049409752671"/>
    <n v="11.539492851877213"/>
    <n v="6.6477997358880003"/>
    <n v="4.913447511905696E-4"/>
    <n v="1.7115902069922821E-7"/>
    <m/>
    <m/>
    <m/>
    <m/>
    <n v="4.5627203849637435E-4"/>
    <n v="1.6118458040935711E-7"/>
    <x v="28"/>
    <x v="41"/>
  </r>
  <r>
    <n v="2026"/>
    <n v="3"/>
    <n v="46"/>
    <x v="10"/>
    <s v="Daños Sin Autos"/>
    <n v="34"/>
    <s v="86e50149658661312a9e0b35558d84f6c6d3da797f552a9657fe0558ca40cdef"/>
    <s v="776dae374cac039d62ec9a353119108ad2c4887d941bedca3f0ebe3c3de89ab1"/>
    <x v="41"/>
    <n v="511.24132000000003"/>
    <n v="916.32042000000001"/>
    <n v="1522.4877299999998"/>
    <n v="2701.1755599999997"/>
    <n v="-334.25134000000003"/>
    <n v="273.40527999999995"/>
    <n v="-254.59119000000001"/>
    <n v="908.05790999999988"/>
    <n v="35255452.915749952"/>
    <n v="34225193.414999902"/>
    <n v="145.54400000000001"/>
    <n v="139.161"/>
    <n v="0"/>
    <n v="0"/>
    <n v="-334.25134000000003"/>
    <n v="45.405279999999998"/>
    <n v="530.11427000000003"/>
    <n v="583.33087999999998"/>
    <n v="0"/>
    <n v="0"/>
    <n v="0"/>
    <n v="0"/>
    <n v="0"/>
    <n v="0"/>
    <s v="Daños Sin Autos"/>
    <s v="Totales"/>
    <s v="Daños Sin Autos Total"/>
    <x v="34"/>
    <x v="1"/>
    <n v="20762372.77462"/>
    <n v="17809663.19325"/>
    <n v="299929338.30901009"/>
    <n v="286204877.29896003"/>
    <n v="288421232.45699012"/>
    <n v="276418493.85822004"/>
    <n v="44416496.991719998"/>
    <n v="47995470.177200004"/>
    <n v="11314830.52578"/>
    <n v="9690720.4485899974"/>
    <n v="20762372.77462"/>
    <n v="17809663.19325"/>
    <n v="1.1510167496894322E-3"/>
    <n v="1.9091810469132422E-3"/>
    <n v="-405.07909999999998"/>
    <n v="-44.207145356424562"/>
    <n v="2.462345347276219E-3"/>
    <n v="5.1450743905549689E-3"/>
    <n v="2.462345347276219E-3"/>
    <n v="5.1450743905549689E-3"/>
    <n v="1.7045392187451839E-4"/>
    <n v="1.7725509167437498E-4"/>
    <n v="3.2016240556335539E-4"/>
    <n v="3.3149750843733237E-4"/>
    <m/>
    <m/>
    <m/>
    <n v="0"/>
    <m/>
    <n v="0"/>
    <m/>
    <n v="0"/>
    <m/>
    <n v="-222.25489573573708"/>
    <n v="-65.380345235005649"/>
    <n v="29.83730079921169"/>
    <n v="-2.9540993940513132E-3"/>
    <n v="-836.15081770225856"/>
    <n v="-9.1228857968225441"/>
    <n v="-63.052696166809476"/>
    <n v="7.7837950221322076"/>
    <s v="Resto"/>
    <n v="2025"/>
    <n v="1"/>
    <d v="2026-05-08T00:00:00"/>
    <n v="1.0458677359317625"/>
    <s v="46 Daños Sin Autos Total"/>
    <n v="-44.207145356424562"/>
    <n v="-46.654005351958148"/>
    <n v="-222.25489573573708"/>
    <n v="-216.89326626642739"/>
    <n v="4.3184460958090444E-6"/>
    <n v="1.324839558065625E-10"/>
    <m/>
    <m/>
    <m/>
    <m/>
    <n v="7.6460611868754204E-6"/>
    <n v="3.6449722698927438E-10"/>
    <x v="34"/>
    <x v="41"/>
  </r>
  <r>
    <n v="2026"/>
    <n v="3"/>
    <n v="98"/>
    <x v="58"/>
    <s v="Total General"/>
    <n v="205"/>
    <s v="f8809aff4d69bece79dabe35be0c708b890d7eafb841f121330667b77d2e2590"/>
    <s v="776dae374cac039d62ec9a353119108ad2c4887d941bedca3f0ebe3c3de89ab1"/>
    <x v="42"/>
    <n v="675143.29685000004"/>
    <n v="977558.00120000006"/>
    <n v="3202169.2962600002"/>
    <n v="3527164.5991200004"/>
    <n v="119380.59778999999"/>
    <n v="198803.83288999996"/>
    <n v="615479.55809999991"/>
    <n v="984201.58259999973"/>
    <n v="35255452.915749952"/>
    <n v="34225193.414999902"/>
    <n v="145.54400000000001"/>
    <n v="139.161"/>
    <n v="0"/>
    <n v="0"/>
    <n v="115039.37259999999"/>
    <n v="144405.58006000001"/>
    <n v="687588.52885"/>
    <n v="730555.98594000004"/>
    <n v="582068.00557000004"/>
    <n v="663620.84323999996"/>
    <n v="2196.9440499999996"/>
    <n v="2142.6575499999999"/>
    <n v="21981.52016"/>
    <n v="33034.748930000002"/>
    <s v="Total General"/>
    <s v="Totales"/>
    <s v="Total General"/>
    <x v="0"/>
    <x v="1"/>
    <n v="675143.29685000004"/>
    <n v="977558.00120000006"/>
    <n v="299929338.30901009"/>
    <n v="286204877.29896003"/>
    <n v="288421232.45699012"/>
    <n v="276418493.85822004"/>
    <n v="299929338.30901009"/>
    <n v="286204877.29896003"/>
    <n v="142306587.69164005"/>
    <n v="131621014.33455998"/>
    <n v="675143.29685000004"/>
    <n v="977558.00120000006"/>
    <n v="0.22510078562385114"/>
    <n v="0.34155881983061931"/>
    <n v="-302414.70435000001"/>
    <n v="-30.93573005169732"/>
    <n v="100"/>
    <n v="100"/>
    <n v="100"/>
    <n v="100"/>
    <n v="0.22510078562385114"/>
    <n v="0.23408238398352957"/>
    <n v="0.34155881983061931"/>
    <n v="0.35365144623840072"/>
    <n v="0.19406837918947067"/>
    <n v="7.3248721261690648E-4"/>
    <n v="7.3288996281360656E-3"/>
    <n v="-81552.837669999921"/>
    <n v="-12.289071161754661"/>
    <n v="54.286499999999705"/>
    <n v="2.5336059885071149"/>
    <n v="-11053.228770000002"/>
    <n v="-33.459399959181098"/>
    <n v="-39.950555251087941"/>
    <n v="17.682260691469676"/>
    <n v="20.336781310772206"/>
    <n v="8.3889719883300337E-2"/>
    <n v="-20.335922924722482"/>
    <n v="-5.8814735512315526"/>
    <n v="16.730845232744752"/>
    <n v="19.766531633327812"/>
    <s v="Resto"/>
    <n v="2025"/>
    <n v="1"/>
    <d v="2026-05-08T00:00:00"/>
    <n v="1.0458677359317625"/>
    <s v="10 Total General"/>
    <n v="-30.93573005169732"/>
    <n v="-33.964623273540994"/>
    <n v="-39.950555251087941"/>
    <n v="-42.584092915521417"/>
    <n v="9.0827631796767221E-3"/>
    <n v="5.0670363688474985E-6"/>
    <n v="4777513.8037900003"/>
    <n v="5388570.1535499999"/>
    <n v="1.3551134388223115E-2"/>
    <n v="1.5253113390309955E-2"/>
    <n v="9.9841405129004069E-3"/>
    <n v="1.1666242740408548E-5"/>
    <x v="0"/>
    <x v="42"/>
  </r>
  <r>
    <n v="2026"/>
    <n v="3"/>
    <n v="106"/>
    <x v="63"/>
    <s v="Total General Sin Pensiones"/>
    <n v="227"/>
    <s v="dfe62e836a0a6f2633422230c81287700a56e2639652c73f264e6562220c207a"/>
    <s v="776dae374cac039d62ec9a353119108ad2c4887d941bedca3f0ebe3c3de89ab1"/>
    <x v="42"/>
    <n v="623416.62824999995"/>
    <n v="568242.50150999997"/>
    <n v="2609837.8029100001"/>
    <n v="2281223.1444800003"/>
    <n v="110048.52256999999"/>
    <n v="47744.331709999999"/>
    <n v="414677.31534000003"/>
    <n v="291338.48113999999"/>
    <n v="35255452.915749952"/>
    <n v="34225193.414999902"/>
    <n v="145.54400000000001"/>
    <n v="139.161"/>
    <n v="0"/>
    <n v="0"/>
    <n v="109230.13743"/>
    <n v="77349.93323000001"/>
    <n v="316941.84354999999"/>
    <n v="606107.42652999994"/>
    <n v="108437.42766"/>
    <n v="109057.71223"/>
    <n v="507890.68082000001"/>
    <n v="456057.03824000002"/>
    <n v="7088.5197699999999"/>
    <n v="3127.7510400000001"/>
    <s v="Total General Sin Pensiones"/>
    <s v="Totales"/>
    <s v="Total General Sin Pensiones"/>
    <x v="1"/>
    <x v="1"/>
    <n v="623416.62824999995"/>
    <n v="568242.50150999997"/>
    <n v="299929338.30901009"/>
    <n v="286204877.29896003"/>
    <n v="288421232.45699012"/>
    <n v="276418493.85822004"/>
    <n v="288421232.45699012"/>
    <n v="276418493.85822004"/>
    <n v="133101313.88157998"/>
    <n v="123282522.02188997"/>
    <n v="623416.62824999995"/>
    <n v="568242.50150999997"/>
    <n v="0.21614796627116034"/>
    <n v="0.20557325726601405"/>
    <n v="55174.126739999978"/>
    <n v="9.709609294163112"/>
    <n v="100"/>
    <n v="100"/>
    <n v="100"/>
    <n v="100"/>
    <n v="0.20785450058497063"/>
    <n v="0.21614796627116034"/>
    <n v="0.19854396153998205"/>
    <n v="0.20557325726601405"/>
    <n v="3.7596894908272879E-2"/>
    <n v="0.17609337443481646"/>
    <n v="2.4576969280710125E-3"/>
    <n v="-620.28457000000344"/>
    <n v="-0.56876726763884777"/>
    <n v="51833.642579999985"/>
    <n v="11.365605227809805"/>
    <n v="3960.7687299999998"/>
    <n v="126.63312007083532"/>
    <n v="130.49547166863044"/>
    <n v="17.652484323191452"/>
    <n v="8.4021050138150901"/>
    <n v="8.2680267655291503E-2"/>
    <n v="41.215554905786675"/>
    <n v="-47.708635519529864"/>
    <n v="34.463779287245835"/>
    <n v="12.761753089354613"/>
    <s v="Resto"/>
    <n v="2025"/>
    <n v="1"/>
    <d v="2026-05-08T00:00:00"/>
    <n v="1.0458677359317625"/>
    <s v="11 Total General Sin Pensiones"/>
    <n v="9.709609294163112"/>
    <n v="4.898167832305238"/>
    <n v="130.49547166863044"/>
    <n v="120.38682689000082"/>
    <n v="7.4026500500411563E-3"/>
    <n v="4.6719943323158667E-6"/>
    <m/>
    <m/>
    <m/>
    <m/>
    <n v="6.4573262108185338E-3"/>
    <n v="4.2260364102958792E-6"/>
    <x v="1"/>
    <x v="42"/>
  </r>
  <r>
    <n v="2026"/>
    <n v="3"/>
    <n v="125"/>
    <x v="67"/>
    <s v="Daños"/>
    <n v="238"/>
    <s v="8ae4c23b80d1e7c8ff79e515fe791ebd68190bae842dda7af193db125f700452"/>
    <s v="776dae374cac039d62ec9a353119108ad2c4887d941bedca3f0ebe3c3de89ab1"/>
    <x v="42"/>
    <n v="36504.098509999996"/>
    <n v="35920.34201"/>
    <n v="148628.52933999998"/>
    <n v="119102.00779"/>
    <n v="18019.06796"/>
    <n v="8329.1310599999997"/>
    <n v="52906.511960000003"/>
    <n v="35007.566080000011"/>
    <n v="35255452.915749952"/>
    <n v="34225193.414999902"/>
    <n v="145.54400000000001"/>
    <n v="139.161"/>
    <n v="0"/>
    <n v="0"/>
    <n v="16016.40842"/>
    <n v="5845.3189699999994"/>
    <n v="31727.673730000002"/>
    <n v="24168.893680000001"/>
    <n v="0"/>
    <n v="0"/>
    <n v="0"/>
    <n v="0"/>
    <n v="0"/>
    <n v="0"/>
    <s v="Daños"/>
    <s v="Totales"/>
    <s v="Daños Total"/>
    <x v="28"/>
    <x v="1"/>
    <n v="36504.098509999996"/>
    <n v="35920.34201"/>
    <n v="299929338.30901009"/>
    <n v="286204877.29896003"/>
    <n v="288421232.45699012"/>
    <n v="276418493.85822004"/>
    <n v="105175449.15441999"/>
    <n v="104220262.77622002"/>
    <n v="43859178.209959999"/>
    <n v="37967067.789159983"/>
    <n v="36504.098509999996"/>
    <n v="35920.34201"/>
    <n v="3.4707813281029301E-2"/>
    <n v="3.4465794897416011E-2"/>
    <n v="583.75649999999587"/>
    <n v="1.6251418203019341"/>
    <n v="100"/>
    <n v="100"/>
    <n v="100"/>
    <n v="100"/>
    <n v="1.2170899557812077E-2"/>
    <n v="1.2656522614174583E-2"/>
    <n v="1.2550569490288181E-2"/>
    <n v="1.2994912716811266E-2"/>
    <m/>
    <m/>
    <m/>
    <n v="0"/>
    <m/>
    <n v="0"/>
    <m/>
    <n v="0"/>
    <m/>
    <n v="116.33790884303843"/>
    <n v="49.361766748092208"/>
    <n v="23.187783283581268"/>
    <n v="4.1083916059120422E-2"/>
    <n v="174.00401076829519"/>
    <n v="31.274828505100196"/>
    <n v="50.480878479457303"/>
    <n v="24.185298042156802"/>
    <s v="Resto"/>
    <n v="2025"/>
    <n v="1"/>
    <d v="2026-05-08T00:00:00"/>
    <n v="1.0458677359317625"/>
    <s v="38 Daños Total"/>
    <n v="1.6251418203019341"/>
    <n v="-2.831745995334483"/>
    <n v="116.33790884303843"/>
    <n v="106.8501603123871"/>
    <n v="4.2157600327863599E-4"/>
    <n v="1.2046323027507937E-7"/>
    <m/>
    <m/>
    <m/>
    <m/>
    <n v="3.3713515423708823E-4"/>
    <n v="1.1878910179107475E-7"/>
    <x v="28"/>
    <x v="42"/>
  </r>
  <r>
    <n v="2026"/>
    <n v="3"/>
    <n v="50"/>
    <x v="22"/>
    <s v="Daños Sin Autos"/>
    <n v="38"/>
    <s v="aea92132c4cbeb263e6ac2bf6c183b5d81737f179f21efdc5863739672f0f470"/>
    <s v="776dae374cac039d62ec9a353119108ad2c4887d941bedca3f0ebe3c3de89ab1"/>
    <x v="42"/>
    <n v="0"/>
    <n v="0"/>
    <n v="0"/>
    <n v="0"/>
    <n v="1434.1557"/>
    <n v="229.98018999999999"/>
    <n v="1872.6220299999998"/>
    <n v="367.34480999999994"/>
    <n v="35455860.883000001"/>
    <n v="34225193.414999902"/>
    <n v="145.54400000000001"/>
    <n v="139.161"/>
    <n v="0"/>
    <n v="0"/>
    <n v="1434.1557"/>
    <n v="229.98018999999999"/>
    <n v="0"/>
    <n v="0"/>
    <n v="0"/>
    <n v="0"/>
    <n v="0"/>
    <n v="0"/>
    <n v="0"/>
    <n v="0"/>
    <s v="Daños Sin Autos"/>
    <s v="Totales"/>
    <s v="Daños Sin Autos Total"/>
    <x v="34"/>
    <x v="1"/>
    <n v="14699110.098229999"/>
    <n v="13959565.0382"/>
    <n v="299929338.30901009"/>
    <n v="286204877.29896003"/>
    <n v="288421232.45699012"/>
    <n v="276418493.85822004"/>
    <n v="44416496.991719998"/>
    <n v="47995470.177200004"/>
    <n v="11314830.52578"/>
    <n v="9690720.4485899974"/>
    <n v="0"/>
    <n v="-0.35863999999999996"/>
    <m/>
    <m/>
    <m/>
    <m/>
    <m/>
    <m/>
    <m/>
    <m/>
    <m/>
    <m/>
    <m/>
    <m/>
    <m/>
    <m/>
    <m/>
    <n v="0"/>
    <m/>
    <n v="0"/>
    <m/>
    <n v="0"/>
    <m/>
    <n v="523.59966743222537"/>
    <m/>
    <m/>
    <n v="1.2675008226878724E-2"/>
    <n v="523.59966743222537"/>
    <m/>
    <m/>
    <m/>
    <s v="Resto"/>
    <n v="2025"/>
    <n v="1"/>
    <d v="2026-05-08T00:00:00"/>
    <n v="1.0458677359317625"/>
    <s v="46 Daños Sin Autos Total"/>
    <m/>
    <m/>
    <n v="523.59966743222537"/>
    <n v="496.25098471620896"/>
    <n v="0"/>
    <m/>
    <m/>
    <m/>
    <m/>
    <m/>
    <n v="0"/>
    <m/>
    <x v="34"/>
    <x v="42"/>
  </r>
  <r>
    <n v="2026"/>
    <n v="3"/>
    <n v="111"/>
    <x v="65"/>
    <s v="Total General"/>
    <n v="230"/>
    <s v="a0eaec5a55dc2f5b2ba523018adc485ff620b9d83509b9f37186a7716e438d21"/>
    <s v="776dae374cac039d62ec9a353119108ad2c4887d941bedca3f0ebe3c3de89ab1"/>
    <x v="43"/>
    <n v="652918.71909000003"/>
    <n v="600408.22382000007"/>
    <n v="2762042.1924400004"/>
    <n v="2374606.2503199996"/>
    <n v="231869.18202000001"/>
    <n v="241360.16972000003"/>
    <n v="1269324.5711400001"/>
    <n v="1108499.94288"/>
    <n v="35255452.915749952"/>
    <n v="34225193.414999902"/>
    <n v="145.54400000000001"/>
    <n v="139.161"/>
    <n v="13130.781499999999"/>
    <n v="12356.998720000001"/>
    <n v="207765.0962"/>
    <n v="215309.17900999999"/>
    <n v="388829.72119999997"/>
    <n v="392627.37659"/>
    <n v="183845.35401000001"/>
    <n v="131755.94933"/>
    <n v="468986.98858"/>
    <n v="468742.57725999999"/>
    <n v="86.376499999999993"/>
    <n v="-90.30277000000001"/>
    <s v="Total General"/>
    <s v="Totales"/>
    <s v="Total General"/>
    <x v="0"/>
    <x v="1"/>
    <n v="652918.71909000003"/>
    <n v="600408.22382000007"/>
    <n v="299929338.30901009"/>
    <n v="286204877.29896003"/>
    <n v="288421232.45699012"/>
    <n v="276418493.85822004"/>
    <n v="299929338.30901009"/>
    <n v="286204877.29896003"/>
    <n v="142306587.69164005"/>
    <n v="131621014.33455998"/>
    <n v="652918.71909000003"/>
    <n v="600408.22382000007"/>
    <n v="0.21769084770804026"/>
    <n v="0.20978266669887452"/>
    <n v="52510.495269999956"/>
    <n v="8.7457988060041014"/>
    <n v="100"/>
    <n v="100"/>
    <n v="100"/>
    <n v="100"/>
    <n v="0.21769084770804026"/>
    <n v="0.22637678700973043"/>
    <n v="0.20978266669887452"/>
    <n v="0.21720986010724744"/>
    <n v="6.1296222319067874E-2"/>
    <n v="0.15636582643903074"/>
    <n v="2.8798949941672037E-5"/>
    <n v="52089.404680000007"/>
    <n v="39.534764801804336"/>
    <n v="244.4113200000138"/>
    <n v="5.2141907276426203E-2"/>
    <n v="176.67927"/>
    <n v="-195.65210458106654"/>
    <n v="-3.9322924370704726"/>
    <n v="35.512717776443246"/>
    <n v="40.199344403443554"/>
    <n v="0.1629363656181754"/>
    <n v="-3.5038370610523839"/>
    <n v="-0.96724161798980024"/>
    <n v="53.433440108127215"/>
    <n v="54.838045395605718"/>
    <s v="Resto"/>
    <n v="2025"/>
    <n v="1"/>
    <d v="2026-05-08T00:00:00"/>
    <n v="1.0458677359317625"/>
    <s v="10 Total General"/>
    <n v="8.7457988060041014"/>
    <n v="3.9766263648266795"/>
    <n v="-3.9322924370704762"/>
    <n v="-8.145452563040493"/>
    <n v="7.8343687685432945E-3"/>
    <n v="4.7389305175845172E-6"/>
    <n v="4998880.3255900005"/>
    <n v="3629634.6571900002"/>
    <n v="1.4179027390559521E-2"/>
    <n v="1.0274196570502932E-2"/>
    <n v="6.7216603591228738E-3"/>
    <n v="4.4008767247291077E-6"/>
    <x v="0"/>
    <x v="43"/>
  </r>
  <r>
    <n v="2026"/>
    <n v="3"/>
    <n v="105"/>
    <x v="35"/>
    <s v="Total General Sin Pensiones"/>
    <n v="226"/>
    <s v="8f1f64db81c40ea10e1e9080c9ae60a7acb8925968c431ee16784dea9841c66f"/>
    <s v="776dae374cac039d62ec9a353119108ad2c4887d941bedca3f0ebe3c3de89ab1"/>
    <x v="43"/>
    <n v="591571.26609000005"/>
    <n v="593688.09351000004"/>
    <n v="2941188.7064400003"/>
    <n v="2926586.2709500003"/>
    <n v="80742.093000000008"/>
    <n v="130617.90915000002"/>
    <n v="302996.73197999992"/>
    <n v="584905.05695"/>
    <n v="35255452.915749952"/>
    <n v="34225193.414999902"/>
    <n v="145.54400000000001"/>
    <n v="139.161"/>
    <n v="0"/>
    <n v="0"/>
    <n v="68114.73784999999"/>
    <n v="124113.70770999999"/>
    <n v="496184.29185000004"/>
    <n v="616429.01809000003"/>
    <n v="0"/>
    <n v="0"/>
    <n v="0"/>
    <n v="0"/>
    <n v="0"/>
    <n v="0"/>
    <s v="Total General Sin Pensiones"/>
    <s v="Totales"/>
    <s v="Total General Sin Pensiones"/>
    <x v="1"/>
    <x v="1"/>
    <n v="591571.26609000005"/>
    <n v="593688.09351000004"/>
    <n v="299929338.30901009"/>
    <n v="286204877.29896003"/>
    <n v="288421232.45699012"/>
    <n v="276418493.85822004"/>
    <n v="288421232.45699012"/>
    <n v="276418493.85822004"/>
    <n v="133101313.88157998"/>
    <n v="123282522.02188997"/>
    <n v="591571.26609000005"/>
    <n v="593688.09351000004"/>
    <n v="0.20510669795373551"/>
    <n v="0.21477871658417805"/>
    <n v="-2116.8274199999869"/>
    <n v="-0.35655547806001664"/>
    <n v="100"/>
    <n v="100"/>
    <n v="100"/>
    <n v="100"/>
    <n v="0.19723687900131937"/>
    <n v="0.20510669795373551"/>
    <n v="0.20743465279588974"/>
    <n v="0.21477871658417805"/>
    <m/>
    <m/>
    <m/>
    <n v="0"/>
    <m/>
    <n v="0"/>
    <m/>
    <n v="0"/>
    <m/>
    <n v="-38.184515794632134"/>
    <n v="13.648751659908399"/>
    <n v="22.001099664600211"/>
    <n v="6.0662130707316769E-2"/>
    <n v="-45.119085468661815"/>
    <n v="-19.50666219649705"/>
    <n v="13.727709435548102"/>
    <n v="20.134306476123598"/>
    <s v="Resto"/>
    <n v="2025"/>
    <n v="1"/>
    <d v="2026-05-08T00:00:00"/>
    <n v="1.0458677359317625"/>
    <s v="11 Total General Sin Pensiones"/>
    <n v="-0.35655547806001664"/>
    <n v="-4.7265336728570739"/>
    <n v="-38.184515794632134"/>
    <n v="-40.895505156494274"/>
    <n v="8.3425072242542635E-3"/>
    <n v="4.2068757545484888E-6"/>
    <m/>
    <m/>
    <m/>
    <m/>
    <n v="8.2841182290103611E-3"/>
    <n v="4.6129897097546678E-6"/>
    <x v="1"/>
    <x v="43"/>
  </r>
  <r>
    <n v="2026"/>
    <n v="3"/>
    <n v="128"/>
    <x v="73"/>
    <s v="Daños"/>
    <n v="267"/>
    <s v="8acc23987b8960d83c44541f9f0eb46454cea080ea94d916f56fccf033db866f"/>
    <s v="776dae374cac039d62ec9a353119108ad2c4887d941bedca3f0ebe3c3de89ab1"/>
    <x v="43"/>
    <n v="29451.93952"/>
    <n v="28415.030360000001"/>
    <n v="120783.54101999999"/>
    <n v="102190.06672999999"/>
    <n v="2897.5608700000003"/>
    <n v="1633.9259399999999"/>
    <n v="21611.449130000005"/>
    <n v="3939.7739299999994"/>
    <n v="35255452.915749952"/>
    <n v="34225193.414999902"/>
    <n v="145.54400000000001"/>
    <n v="139.161"/>
    <n v="0"/>
    <n v="0"/>
    <n v="2879.93667"/>
    <n v="1796.61681"/>
    <n v="26301.760389999999"/>
    <n v="24319.312519999999"/>
    <n v="0"/>
    <n v="0"/>
    <n v="0"/>
    <n v="0"/>
    <n v="0"/>
    <n v="0"/>
    <s v="Daños"/>
    <s v="Totales"/>
    <s v="Daños Total"/>
    <x v="28"/>
    <x v="1"/>
    <n v="29482.926070000001"/>
    <n v="28409.071170000003"/>
    <n v="299929338.30901009"/>
    <n v="286204877.29896003"/>
    <n v="288421232.45699012"/>
    <n v="276418493.85822004"/>
    <n v="105175449.15441999"/>
    <n v="104220262.77622002"/>
    <n v="43859178.209959999"/>
    <n v="37967067.789159983"/>
    <n v="29451.93952"/>
    <n v="28415.030360000001"/>
    <n v="2.8002675298071007E-2"/>
    <n v="2.7264400993703374E-2"/>
    <n v="1036.9091599999992"/>
    <n v="3.64915731872546"/>
    <n v="100"/>
    <n v="100"/>
    <n v="99.894900017975047"/>
    <n v="100.0209763633747"/>
    <n v="9.8196260779451865E-3"/>
    <n v="1.0211432518024456E-2"/>
    <n v="9.9282131835645177E-3"/>
    <n v="1.0279713908930628E-2"/>
    <m/>
    <m/>
    <m/>
    <n v="0"/>
    <m/>
    <n v="0"/>
    <m/>
    <n v="0"/>
    <m/>
    <n v="77.33734431072196"/>
    <n v="9.8382684374057821"/>
    <n v="5.750217118543314"/>
    <n v="6.606509716458828E-3"/>
    <n v="60.297769339027838"/>
    <n v="8.151743057578841"/>
    <n v="10.949596632683795"/>
    <n v="7.3876134801198727"/>
    <s v="Resto"/>
    <n v="2025"/>
    <n v="1"/>
    <d v="2026-05-08T00:00:00"/>
    <n v="1.0458677359317625"/>
    <s v="38 Daños Total"/>
    <n v="3.64915731872546"/>
    <n v="-0.8964960312266268"/>
    <n v="77.33734431072196"/>
    <n v="69.560010523445683"/>
    <n v="3.4259534633872594E-4"/>
    <n v="7.8414982384919609E-8"/>
    <m/>
    <m/>
    <m/>
    <m/>
    <n v="2.8926350233542846E-4"/>
    <n v="7.4334756154545342E-8"/>
    <x v="28"/>
    <x v="43"/>
  </r>
  <r>
    <n v="2026"/>
    <n v="3"/>
    <n v="705"/>
    <x v="9"/>
    <s v="Total General"/>
    <n v="36"/>
    <s v="76a50887d8f1c2e9301755428990ad81479ee21c25b43215cf524541e0503269"/>
    <s v="776dae374cac039d62ec9a353119108ad2c4887d941bedca3f0ebe3c3de89ab1"/>
    <x v="44"/>
    <n v="623811.96055999992"/>
    <n v="612710.5779400001"/>
    <n v="773941.61991999962"/>
    <n v="730391.63513999991"/>
    <n v="210476.20840999999"/>
    <n v="134751.37116999997"/>
    <n v="964799.06762999995"/>
    <n v="676906.58824999991"/>
    <n v="35255452.915749952"/>
    <n v="34225193.414999902"/>
    <n v="145.54400000000001"/>
    <n v="139.161"/>
    <n v="0"/>
    <n v="0"/>
    <n v="42913.252460000003"/>
    <n v="22895.523379999999"/>
    <n v="-64312.281860000003"/>
    <n v="-100278.84418"/>
    <n v="0"/>
    <n v="0"/>
    <n v="0"/>
    <n v="0"/>
    <n v="0"/>
    <n v="0"/>
    <s v="Total General"/>
    <s v="Totales"/>
    <s v="Total General"/>
    <x v="0"/>
    <x v="1"/>
    <n v="623811.96055999992"/>
    <n v="612710.5779400001"/>
    <n v="299929338.30901009"/>
    <n v="286204877.29896003"/>
    <n v="288421232.45699012"/>
    <n v="276418493.85822004"/>
    <n v="299929338.30901009"/>
    <n v="286204877.29896003"/>
    <n v="142306587.69164005"/>
    <n v="131621014.33455998"/>
    <n v="623811.96055999992"/>
    <n v="612710.5779400001"/>
    <n v="0.20798630906767157"/>
    <n v="0.21408110991064039"/>
    <n v="11101.382619999815"/>
    <n v="1.8118477172899272"/>
    <n v="100"/>
    <n v="100"/>
    <n v="100"/>
    <n v="100"/>
    <n v="0.20798630906767157"/>
    <n v="0.21628503395741638"/>
    <n v="0.21408110991064039"/>
    <n v="0.22166048638347269"/>
    <m/>
    <m/>
    <m/>
    <n v="0"/>
    <m/>
    <n v="0"/>
    <m/>
    <n v="0"/>
    <m/>
    <n v="56.195967864747651"/>
    <n v="33.740329092288349"/>
    <n v="21.992662771230229"/>
    <n v="0.14790334855479403"/>
    <n v="87.430755557595859"/>
    <n v="-35.866550531276772"/>
    <n v="-66.726372037952132"/>
    <n v="-22.831858072578754"/>
    <s v="Resto"/>
    <n v="2025"/>
    <n v="1"/>
    <d v="2026-05-08T00:00:00"/>
    <n v="1.0458677359317625"/>
    <s v="10 Total General"/>
    <n v="1.8118477172899272"/>
    <n v="-2.6532283008177378"/>
    <n v="56.195967864747651"/>
    <n v="49.345813527360448"/>
    <n v="2.1952394762010008E-3"/>
    <n v="4.3258304759593002E-6"/>
    <n v="377357.03545999998"/>
    <n v="376631.07539999997"/>
    <n v="1.0703508372499739E-3"/>
    <n v="1.066107768051585E-3"/>
    <n v="2.0674772922432442E-3"/>
    <n v="4.5830721620571695E-6"/>
    <x v="0"/>
    <x v="44"/>
  </r>
  <r>
    <n v="2026"/>
    <n v="3"/>
    <n v="103"/>
    <x v="59"/>
    <s v="Total General Sin Pensiones"/>
    <n v="205"/>
    <s v="f8809aff4d69bece79dabe35be0c708b890d7eafb841f121330667b77d2e2590"/>
    <s v="776dae374cac039d62ec9a353119108ad2c4887d941bedca3f0ebe3c3de89ab1"/>
    <x v="44"/>
    <n v="483327.49163999996"/>
    <n v="1404442.7234499999"/>
    <n v="1823028.5414299998"/>
    <n v="2370242.2842800003"/>
    <n v="18582.636790000011"/>
    <n v="34829.99843"/>
    <n v="670612.93414999999"/>
    <n v="-305117.9327399999"/>
    <n v="35255452.915749952"/>
    <n v="34225193.414999902"/>
    <n v="145.54400000000001"/>
    <n v="139.161"/>
    <n v="3399.8096399999999"/>
    <n v="2471.9955599999998"/>
    <n v="27671.567219999997"/>
    <n v="6827.9325199999994"/>
    <n v="140653.29485000001"/>
    <n v="119641.91754000001"/>
    <n v="0"/>
    <n v="0"/>
    <n v="0"/>
    <n v="0"/>
    <n v="0"/>
    <n v="0"/>
    <s v="Total General Sin Pensiones"/>
    <s v="Totales"/>
    <s v="Total General Sin Pensiones"/>
    <x v="1"/>
    <x v="1"/>
    <n v="483327.49163999996"/>
    <n v="1404442.7234499999"/>
    <n v="299929338.30901009"/>
    <n v="286204877.29896003"/>
    <n v="288421232.45699012"/>
    <n v="276418493.85822004"/>
    <n v="288421232.45699012"/>
    <n v="276418493.85822004"/>
    <n v="133101313.88157998"/>
    <n v="123282522.02188997"/>
    <n v="483327.49163999996"/>
    <n v="1404442.7234499999"/>
    <n v="0.16757694553991431"/>
    <n v="0.5080856580350096"/>
    <n v="-921115.23181000003"/>
    <n v="-65.585816810477638"/>
    <n v="100"/>
    <n v="100"/>
    <n v="100"/>
    <n v="100"/>
    <n v="0.16114712030673009"/>
    <n v="0.16757694553991431"/>
    <n v="0.49071236545803726"/>
    <n v="0.5080856580350096"/>
    <m/>
    <m/>
    <m/>
    <n v="0"/>
    <m/>
    <n v="0"/>
    <m/>
    <n v="0"/>
    <m/>
    <n v="-46.647609452677166"/>
    <n v="3.8447299422067718"/>
    <n v="2.4799871043826154"/>
    <n v="1.3961272242986987E-2"/>
    <n v="305.27007463746872"/>
    <n v="17.561886119867019"/>
    <n v="19.673600429702269"/>
    <n v="5.7069734925614259"/>
    <s v="Resto"/>
    <n v="2025"/>
    <n v="1"/>
    <d v="2026-05-08T00:00:00"/>
    <n v="1.0458677359317625"/>
    <s v="11 Total General Sin Pensiones"/>
    <n v="-65.585816810477638"/>
    <n v="-67.095090509831252"/>
    <n v="-46.647609452677166"/>
    <n v="-48.987440080278176"/>
    <n v="5.1709122721710476E-3"/>
    <n v="2.808203267648741E-6"/>
    <m/>
    <m/>
    <m/>
    <m/>
    <n v="6.709307533244618E-3"/>
    <n v="2.5815103590086873E-5"/>
    <x v="1"/>
    <x v="44"/>
  </r>
  <r>
    <n v="2026"/>
    <n v="3"/>
    <n v="123"/>
    <x v="18"/>
    <s v="Daños"/>
    <n v="236"/>
    <s v="9a049b03f6fc40bfcf2f136320359257ed4af8513f71aa6fef47f17059bbae23"/>
    <s v="776dae374cac039d62ec9a353119108ad2c4887d941bedca3f0ebe3c3de89ab1"/>
    <x v="44"/>
    <n v="19365.913530000002"/>
    <n v="9874.2959800000008"/>
    <n v="148950.7507"/>
    <n v="130045.24274"/>
    <n v="6529.8460400000004"/>
    <n v="2611.4477099999999"/>
    <n v="49255.864010000005"/>
    <n v="97151.697329999981"/>
    <n v="35255452.915749952"/>
    <n v="34225193.414999902"/>
    <n v="145.54400000000001"/>
    <n v="139.161"/>
    <n v="0"/>
    <n v="0"/>
    <n v="-305.64683000000002"/>
    <n v="-781.61959000000002"/>
    <n v="5438.4857599999996"/>
    <n v="5385.3846900000008"/>
    <n v="0"/>
    <n v="0"/>
    <n v="0"/>
    <n v="0"/>
    <n v="0"/>
    <n v="0"/>
    <s v="Daños"/>
    <s v="Totales"/>
    <s v="Daños Total"/>
    <x v="28"/>
    <x v="1"/>
    <n v="19365.913530000002"/>
    <n v="9874.2959800000008"/>
    <n v="299929338.30901009"/>
    <n v="286204877.29896003"/>
    <n v="288421232.45699012"/>
    <n v="276418493.85822004"/>
    <n v="105175449.15441999"/>
    <n v="104220262.77622002"/>
    <n v="43859178.209959999"/>
    <n v="37967067.789159983"/>
    <n v="19365.913530000002"/>
    <n v="9874.2959800000008"/>
    <n v="1.8412960140124252E-2"/>
    <n v="9.4744493220113267E-3"/>
    <n v="9491.6175500000008"/>
    <n v="96.124499095681344"/>
    <n v="100"/>
    <n v="100"/>
    <n v="100"/>
    <n v="100"/>
    <n v="6.4568253439907771E-3"/>
    <n v="6.7144548842768981E-3"/>
    <n v="3.4500795629997744E-3"/>
    <n v="3.5722269672248137E-3"/>
    <m/>
    <m/>
    <m/>
    <n v="0"/>
    <m/>
    <n v="0"/>
    <m/>
    <n v="0"/>
    <m/>
    <n v="150.04697643361968"/>
    <n v="33.718244325962345"/>
    <n v="26.446925586283669"/>
    <n v="1.4888208823112729E-2"/>
    <n v="-60.895705032162773"/>
    <n v="0.9860218546430044"/>
    <n v="-5.6200722680572035"/>
    <n v="-14.513718796196153"/>
    <s v="Resto"/>
    <n v="2025"/>
    <n v="1"/>
    <d v="2026-05-08T00:00:00"/>
    <n v="1.0458677359317625"/>
    <s v="38 Daños Total"/>
    <n v="96.124499095681344"/>
    <n v="87.523232964973559"/>
    <n v="150.04697643361965"/>
    <n v="139.08087786153291"/>
    <n v="4.2248996504440887E-4"/>
    <n v="3.3903710112180452E-8"/>
    <m/>
    <m/>
    <m/>
    <m/>
    <n v="3.6811153550201183E-4"/>
    <n v="8.9765189955360888E-9"/>
    <x v="28"/>
    <x v="44"/>
  </r>
  <r>
    <n v="2026"/>
    <n v="3"/>
    <n v="106"/>
    <x v="63"/>
    <s v="Total General"/>
    <n v="227"/>
    <s v="dfe62e836a0a6f2633422230c81287700a56e2639652c73f264e6562220c207a"/>
    <s v="776dae374cac039d62ec9a353119108ad2c4887d941bedca3f0ebe3c3de89ab1"/>
    <x v="45"/>
    <n v="623416.62824999995"/>
    <n v="568242.50150999997"/>
    <n v="2609837.8029100001"/>
    <n v="2281223.1444800003"/>
    <n v="110048.52256999999"/>
    <n v="47744.331709999999"/>
    <n v="414677.31534000003"/>
    <n v="291338.48113999999"/>
    <n v="35255452.915749952"/>
    <n v="34225193.414999902"/>
    <n v="145.54400000000001"/>
    <n v="139.161"/>
    <n v="0"/>
    <n v="0"/>
    <n v="109230.13743"/>
    <n v="77349.93323000001"/>
    <n v="316941.84354999999"/>
    <n v="606107.42652999994"/>
    <n v="108437.42766"/>
    <n v="109057.71223"/>
    <n v="507890.68082000001"/>
    <n v="456057.03824000002"/>
    <n v="7088.5197699999999"/>
    <n v="3127.7510400000001"/>
    <s v="Total General"/>
    <s v="Totales"/>
    <s v="Total General"/>
    <x v="0"/>
    <x v="1"/>
    <n v="623416.62824999995"/>
    <n v="568242.50150999997"/>
    <n v="299929338.30901009"/>
    <n v="286204877.29896003"/>
    <n v="288421232.45699012"/>
    <n v="276418493.85822004"/>
    <n v="299929338.30901009"/>
    <n v="286204877.29896003"/>
    <n v="142306587.69164005"/>
    <n v="131621014.33455998"/>
    <n v="623416.62824999995"/>
    <n v="568242.50150999997"/>
    <n v="0.20785450058497063"/>
    <n v="0.19854396153998205"/>
    <n v="55174.126739999978"/>
    <n v="9.709609294163112"/>
    <n v="100"/>
    <n v="100"/>
    <n v="100"/>
    <n v="100"/>
    <n v="0.20785450058497063"/>
    <n v="0.21614796627116034"/>
    <n v="0.19854396153998205"/>
    <n v="0.20557325726601405"/>
    <n v="3.6154324972463847E-2"/>
    <n v="0.16933677901717381"/>
    <n v="2.3633965953330201E-3"/>
    <n v="-620.28457000000344"/>
    <n v="-0.56876726763884777"/>
    <n v="51833.642579999985"/>
    <n v="11.365605227809805"/>
    <n v="3960.7687299999998"/>
    <n v="126.63312007083532"/>
    <n v="130.49547166863044"/>
    <n v="17.652484323191452"/>
    <n v="8.4021050138150901"/>
    <n v="7.7331994502222834E-2"/>
    <n v="41.215554905786675"/>
    <n v="-47.708635519529864"/>
    <n v="34.463779287245835"/>
    <n v="12.761753089354613"/>
    <s v="Resto"/>
    <n v="2025"/>
    <n v="1"/>
    <d v="2026-05-08T00:00:00"/>
    <n v="1.0458677359317625"/>
    <s v="10 Total General"/>
    <n v="9.709609294163112"/>
    <n v="4.898167832305238"/>
    <n v="130.49547166863044"/>
    <n v="120.38682689000082"/>
    <n v="7.4026500500411563E-3"/>
    <n v="4.3203493413427562E-6"/>
    <n v="6848212.80437"/>
    <n v="5380514.0917199999"/>
    <n v="1.9424549220046022E-2"/>
    <n v="1.5230309562750729E-2"/>
    <n v="6.4573262108185338E-3"/>
    <n v="3.9419704663989863E-6"/>
    <x v="0"/>
    <x v="45"/>
  </r>
  <r>
    <n v="2026"/>
    <n v="3"/>
    <n v="81"/>
    <x v="55"/>
    <s v="Total General Sin Pensiones"/>
    <n v="53"/>
    <s v="2858dcd1057d3eae7f7d5f782167e24b61153c01551450a628cee722509f6529"/>
    <s v="776dae374cac039d62ec9a353119108ad2c4887d941bedca3f0ebe3c3de89ab1"/>
    <x v="45"/>
    <n v="478919.76442000002"/>
    <n v="477689.46314999997"/>
    <n v="1900869.2589800002"/>
    <n v="1856698.2499900002"/>
    <n v="225658.75017000001"/>
    <n v="502546.01577999984"/>
    <n v="1027621.6939200002"/>
    <n v="1098017.2726300005"/>
    <n v="35255452.915749952"/>
    <n v="34225193.414999902"/>
    <n v="145.54400000000001"/>
    <n v="139.161"/>
    <n v="0"/>
    <n v="0"/>
    <n v="135882.59672"/>
    <n v="190480.57038999998"/>
    <n v="348026.00842000003"/>
    <n v="360534.86702000001"/>
    <n v="0"/>
    <n v="0"/>
    <n v="0"/>
    <n v="0"/>
    <n v="0"/>
    <n v="0"/>
    <s v="Total General Sin Pensiones"/>
    <s v="Totales"/>
    <s v="Total General Sin Pensiones"/>
    <x v="1"/>
    <x v="1"/>
    <n v="478919.76442000002"/>
    <n v="477689.46314999997"/>
    <n v="299929338.30901009"/>
    <n v="286204877.29896003"/>
    <n v="288421232.45699012"/>
    <n v="276418493.85822004"/>
    <n v="288421232.45699012"/>
    <n v="276418493.85822004"/>
    <n v="133101313.88157998"/>
    <n v="123282522.02188997"/>
    <n v="478919.76442000002"/>
    <n v="477689.46314999997"/>
    <n v="0.16604871990185999"/>
    <n v="0.17281385788716994"/>
    <n v="1230.3012700000545"/>
    <n v="0.25755252416228558"/>
    <n v="100"/>
    <n v="100"/>
    <n v="100"/>
    <n v="100"/>
    <n v="0.1596775317546896"/>
    <n v="0.16604871990185999"/>
    <n v="0.16690472491529959"/>
    <n v="0.17281385788716994"/>
    <m/>
    <m/>
    <m/>
    <n v="0"/>
    <m/>
    <n v="0"/>
    <m/>
    <n v="0"/>
    <m/>
    <n v="-55.096897978634672"/>
    <n v="47.118278871469428"/>
    <n v="105.20349610939495"/>
    <n v="0.16953908536978698"/>
    <n v="-28.663277077663718"/>
    <n v="-3.4695281217575147"/>
    <n v="39.04380518481711"/>
    <n v="52.832773696596014"/>
    <s v="Resto"/>
    <n v="2025"/>
    <n v="1"/>
    <d v="2026-05-08T00:00:00"/>
    <n v="1.0458677359317625"/>
    <s v="11 Total General Sin Pensiones"/>
    <n v="0.25755252416228558"/>
    <n v="-4.1393580854247043"/>
    <n v="-55.096897978634672"/>
    <n v="-57.066175311966006"/>
    <n v="5.3917028481310749E-3"/>
    <n v="2.7572177381046351E-6"/>
    <m/>
    <m/>
    <m/>
    <m/>
    <n v="5.2556481834109513E-3"/>
    <n v="2.9864629477846969E-6"/>
    <x v="1"/>
    <x v="45"/>
  </r>
  <r>
    <n v="2026"/>
    <n v="3"/>
    <n v="115"/>
    <x v="74"/>
    <s v="Daños"/>
    <n v="232"/>
    <s v="835d5e8314340ab852a2f979ab4cd53e994dbe38366afb6eed84fe4957b980c8"/>
    <s v="776dae374cac039d62ec9a353119108ad2c4887d941bedca3f0ebe3c3de89ab1"/>
    <x v="45"/>
    <n v="16937.299709999999"/>
    <n v="16643.393499999998"/>
    <n v="57855.219660000002"/>
    <n v="58362.907109999993"/>
    <n v="11243.39329"/>
    <n v="10390.281370000001"/>
    <n v="51489.604100000004"/>
    <n v="43059.916890000008"/>
    <n v="35255452.915749952"/>
    <n v="34225193.414999902"/>
    <n v="145.54400000000001"/>
    <n v="139.161"/>
    <n v="0"/>
    <n v="0"/>
    <n v="11243.39329"/>
    <n v="10390.281369999999"/>
    <n v="13864.03066"/>
    <n v="13798.82423"/>
    <n v="0"/>
    <n v="0"/>
    <n v="0"/>
    <n v="0"/>
    <n v="0"/>
    <n v="0"/>
    <s v="Daños"/>
    <s v="Totales"/>
    <s v="Daños Total"/>
    <x v="28"/>
    <x v="1"/>
    <n v="16937.299709999999"/>
    <n v="16643.393499999998"/>
    <n v="299929338.30901009"/>
    <n v="286204877.29896003"/>
    <n v="288421232.45699012"/>
    <n v="276418493.85822004"/>
    <n v="105175449.15441999"/>
    <n v="104220262.77622002"/>
    <n v="43859178.209959999"/>
    <n v="37967067.789159983"/>
    <n v="16937.299709999999"/>
    <n v="16643.393499999998"/>
    <n v="1.6103852986767312E-2"/>
    <n v="1.5969441120808156E-2"/>
    <n v="293.90621000000101"/>
    <n v="1.7659031494989375"/>
    <n v="100"/>
    <n v="100"/>
    <n v="100"/>
    <n v="100"/>
    <n v="5.6470966813356224E-3"/>
    <n v="5.8724177709509372E-3"/>
    <n v="5.8152026118740343E-3"/>
    <n v="6.0210853722894135E-3"/>
    <m/>
    <m/>
    <m/>
    <n v="0"/>
    <m/>
    <n v="0"/>
    <m/>
    <n v="0"/>
    <m/>
    <n v="8.210671969511818"/>
    <n v="66.382442789045982"/>
    <n v="62.428863260368153"/>
    <n v="2.5635211941674577E-2"/>
    <n v="8.2106719695118393"/>
    <n v="0.47255062397442149"/>
    <n v="81.0975795259818"/>
    <n v="75.29830945603689"/>
    <s v="Resto"/>
    <n v="2025"/>
    <n v="1"/>
    <d v="2026-05-08T00:00:00"/>
    <n v="1.0458677359317625"/>
    <s v="38 Daños Total"/>
    <n v="1.7659031494989375"/>
    <n v="-2.6971579165927784"/>
    <n v="8.2106719695118269"/>
    <n v="3.4649681329991875"/>
    <n v="1.6410289721211857E-4"/>
    <n v="2.5933408101941453E-8"/>
    <m/>
    <m/>
    <m/>
    <m/>
    <n v="1.6520450037204785E-4"/>
    <n v="2.5502304971095841E-8"/>
    <x v="28"/>
    <x v="45"/>
  </r>
  <r>
    <n v="2026"/>
    <n v="3"/>
    <n v="105"/>
    <x v="35"/>
    <s v="Total General"/>
    <n v="226"/>
    <s v="8f1f64db81c40ea10e1e9080c9ae60a7acb8925968c431ee16784dea9841c66f"/>
    <s v="776dae374cac039d62ec9a353119108ad2c4887d941bedca3f0ebe3c3de89ab1"/>
    <x v="46"/>
    <n v="591571.26609000005"/>
    <n v="593688.09351000004"/>
    <n v="2941188.7064400003"/>
    <n v="2926586.2709500003"/>
    <n v="80742.093000000008"/>
    <n v="130617.90915000002"/>
    <n v="302996.73197999992"/>
    <n v="584905.05695"/>
    <n v="35255452.915749952"/>
    <n v="34225193.414999902"/>
    <n v="145.54400000000001"/>
    <n v="139.161"/>
    <n v="0"/>
    <n v="0"/>
    <n v="68114.73784999999"/>
    <n v="124113.70770999999"/>
    <n v="496184.29185000004"/>
    <n v="616429.01809000003"/>
    <n v="0"/>
    <n v="0"/>
    <n v="0"/>
    <n v="0"/>
    <n v="0"/>
    <n v="0"/>
    <s v="Total General"/>
    <s v="Totales"/>
    <s v="Total General"/>
    <x v="0"/>
    <x v="1"/>
    <n v="591571.26609000005"/>
    <n v="593688.09351000004"/>
    <n v="299929338.30901009"/>
    <n v="286204877.29896003"/>
    <n v="288421232.45699012"/>
    <n v="276418493.85822004"/>
    <n v="299929338.30901009"/>
    <n v="286204877.29896003"/>
    <n v="142306587.69164005"/>
    <n v="131621014.33455998"/>
    <n v="591571.26609000005"/>
    <n v="593688.09351000004"/>
    <n v="0.19723687900131937"/>
    <n v="0.20743465279588974"/>
    <n v="-2116.8274199999869"/>
    <n v="-0.35655547806001664"/>
    <n v="100"/>
    <n v="100"/>
    <n v="100"/>
    <n v="100"/>
    <n v="0.19723687900131937"/>
    <n v="0.20510669795373551"/>
    <n v="0.20743465279588974"/>
    <n v="0.21477871658417805"/>
    <m/>
    <m/>
    <m/>
    <n v="0"/>
    <m/>
    <n v="0"/>
    <m/>
    <n v="0"/>
    <m/>
    <n v="-38.184515794632134"/>
    <n v="13.648751659908399"/>
    <n v="22.001099664600211"/>
    <n v="5.6738127383784698E-2"/>
    <n v="-45.119085468661815"/>
    <n v="-19.50666219649705"/>
    <n v="13.727709435548102"/>
    <n v="20.134306476123598"/>
    <s v="Resto"/>
    <n v="2025"/>
    <n v="1"/>
    <d v="2026-05-08T00:00:00"/>
    <n v="1.0458677359317625"/>
    <s v="10 Total General"/>
    <n v="-0.35655547806001664"/>
    <n v="-4.7265336728570739"/>
    <n v="-38.184515794632134"/>
    <n v="-40.895505156494274"/>
    <n v="8.3425072242542635E-3"/>
    <n v="3.8902386438181095E-6"/>
    <n v="2561264.3294699998"/>
    <n v="2380693.8724099998"/>
    <n v="7.2648742751671913E-3"/>
    <n v="6.7388922383357589E-3"/>
    <n v="8.2841182290103611E-3"/>
    <n v="4.3029135180551326E-6"/>
    <x v="0"/>
    <x v="46"/>
  </r>
  <r>
    <n v="2026"/>
    <n v="3"/>
    <n v="80"/>
    <x v="51"/>
    <s v="Total General Sin Pensiones"/>
    <n v="52"/>
    <s v="41cfc0d1f2d127b04555b7246d84019b4d27710a3f3aff6e7764375b1e06e05d"/>
    <s v="776dae374cac039d62ec9a353119108ad2c4887d941bedca3f0ebe3c3de89ab1"/>
    <x v="46"/>
    <n v="452100.89414999995"/>
    <n v="377875.53304000001"/>
    <n v="1384187.5655199999"/>
    <n v="1201513.9595600001"/>
    <n v="6894.1104400000022"/>
    <n v="170925.94498999993"/>
    <n v="358949.24567999993"/>
    <n v="748923.62109999999"/>
    <n v="35255452.915749952"/>
    <n v="34225193.414999902"/>
    <n v="145.54400000000001"/>
    <n v="139.161"/>
    <n v="753.07822999999996"/>
    <n v="1058.94732"/>
    <n v="14426.04435"/>
    <n v="26287.864249999999"/>
    <n v="57548.042119999998"/>
    <n v="60425.953179999997"/>
    <n v="11403.708639999999"/>
    <n v="8012.3285800000003"/>
    <n v="12395.222690000001"/>
    <n v="12604.603999999999"/>
    <n v="0"/>
    <n v="0"/>
    <s v="Total General Sin Pensiones"/>
    <s v="Totales"/>
    <s v="Total General Sin Pensiones"/>
    <x v="1"/>
    <x v="1"/>
    <n v="452100.89414999995"/>
    <n v="377875.53304000001"/>
    <n v="299929338.30901009"/>
    <n v="286204877.29896003"/>
    <n v="288421232.45699012"/>
    <n v="276418493.85822004"/>
    <n v="288421232.45699012"/>
    <n v="276418493.85822004"/>
    <n v="133101313.88157998"/>
    <n v="123282522.02188997"/>
    <n v="452100.89414999995"/>
    <n v="377875.53304000001"/>
    <n v="0.15675021228453354"/>
    <n v="0.1367041429701947"/>
    <n v="74225.36110999994"/>
    <n v="19.642806855701565"/>
    <n v="100"/>
    <n v="100"/>
    <n v="100"/>
    <n v="100"/>
    <n v="0.15073580220558855"/>
    <n v="0.15675021228453354"/>
    <n v="0.13202973219959627"/>
    <n v="0.1367041429701947"/>
    <n v="3.9538381217133663E-3"/>
    <n v="4.2976110269026041E-3"/>
    <m/>
    <n v="3391.3800599999986"/>
    <n v="42.327021740788354"/>
    <n v="-209.38130999999885"/>
    <n v="-1.6611494498359414"/>
    <n v="0"/>
    <m/>
    <n v="-95.966609726567057"/>
    <n v="1.5249052875601359"/>
    <n v="45.233398313699915"/>
    <n v="5.1795960828258094E-3"/>
    <n v="-45.12279806070589"/>
    <n v="-4.762706930624871"/>
    <n v="25.067828232833023"/>
    <n v="43.50426077962284"/>
    <s v="Resto"/>
    <n v="2025"/>
    <n v="1"/>
    <d v="2026-05-08T00:00:00"/>
    <n v="1.0458677359317625"/>
    <s v="11 Total General Sin Pensiones"/>
    <n v="19.642806855701565"/>
    <n v="14.395733557180531"/>
    <n v="-95.966609726567071"/>
    <n v="-96.143498709385469"/>
    <n v="3.9261658865305084E-3"/>
    <n v="2.457062905124633E-6"/>
    <m/>
    <m/>
    <m/>
    <m/>
    <n v="3.4010559653074608E-3"/>
    <n v="1.8688022705215434E-6"/>
    <x v="1"/>
    <x v="46"/>
  </r>
  <r>
    <n v="2026"/>
    <n v="3"/>
    <n v="50"/>
    <x v="22"/>
    <s v="Daños"/>
    <n v="38"/>
    <s v="aea92132c4cbeb263e6ac2bf6c183b5d81737f179f21efdc5863739672f0f470"/>
    <s v="776dae374cac039d62ec9a353119108ad2c4887d941bedca3f0ebe3c3de89ab1"/>
    <x v="46"/>
    <n v="0"/>
    <n v="-0.35863999999999996"/>
    <n v="-2.9710200000000002"/>
    <n v="-3.5280300000000002"/>
    <n v="1409.0249800000001"/>
    <n v="72.247749999999982"/>
    <n v="1803.1763000000001"/>
    <n v="222.84582000000003"/>
    <n v="35255452.915749952"/>
    <n v="34225193.414999902"/>
    <n v="145.54400000000001"/>
    <n v="139.161"/>
    <n v="0"/>
    <n v="0"/>
    <n v="1434.1557"/>
    <n v="235.58769000000001"/>
    <n v="0"/>
    <n v="0"/>
    <n v="0"/>
    <n v="0"/>
    <n v="0"/>
    <n v="0"/>
    <n v="0"/>
    <n v="0"/>
    <s v="Daños"/>
    <s v="Totales"/>
    <s v="Daños Total"/>
    <x v="28"/>
    <x v="1"/>
    <n v="14699110.098229999"/>
    <n v="13959565.0382"/>
    <n v="299929338.30901009"/>
    <n v="286204877.29896003"/>
    <n v="288421232.45699012"/>
    <n v="276418493.85822004"/>
    <n v="105175449.15441999"/>
    <n v="104220262.77622002"/>
    <n v="43859178.209959999"/>
    <n v="37967067.789159983"/>
    <n v="0"/>
    <n v="-0.35863999999999996"/>
    <m/>
    <n v="-3.4411734383175145E-7"/>
    <m/>
    <m/>
    <m/>
    <n v="100"/>
    <m/>
    <n v="-2.5691344896391153E-6"/>
    <m/>
    <m/>
    <n v="-1.2530883588869684E-7"/>
    <n v="-1.2974529851246234E-7"/>
    <m/>
    <m/>
    <m/>
    <n v="0"/>
    <m/>
    <n v="0"/>
    <m/>
    <n v="0"/>
    <m/>
    <n v="1850.2683197746649"/>
    <m/>
    <n v="-20144.922484943116"/>
    <n v="3.2126114476080723E-3"/>
    <n v="508.75663749663664"/>
    <m/>
    <m/>
    <m/>
    <s v="Resto"/>
    <n v="2025"/>
    <n v="1"/>
    <d v="2026-05-08T00:00:00"/>
    <n v="1.0458677359317625"/>
    <s v="38 Daños Total"/>
    <m/>
    <n v="-100"/>
    <n v="1850.2683197746649"/>
    <n v="1764.737053043493"/>
    <n v="-8.4271219181323656E-9"/>
    <m/>
    <m/>
    <m/>
    <m/>
    <m/>
    <n v="-9.9865901530414021E-9"/>
    <n v="1.1841674632581987E-17"/>
    <x v="28"/>
    <x v="46"/>
  </r>
  <r>
    <n v="2026"/>
    <n v="3"/>
    <n v="103"/>
    <x v="59"/>
    <s v="Total General"/>
    <n v="205"/>
    <s v="f8809aff4d69bece79dabe35be0c708b890d7eafb841f121330667b77d2e2590"/>
    <s v="776dae374cac039d62ec9a353119108ad2c4887d941bedca3f0ebe3c3de89ab1"/>
    <x v="47"/>
    <n v="483327.49163999996"/>
    <n v="1404442.7234499999"/>
    <n v="1823028.5414299995"/>
    <n v="2370242.2842800003"/>
    <n v="18582.636790000011"/>
    <n v="34829.99843"/>
    <n v="670612.93414999999"/>
    <n v="-305117.93273999996"/>
    <n v="35255452.915749952"/>
    <n v="34225193.414999902"/>
    <n v="145.54400000000001"/>
    <n v="139.161"/>
    <n v="3399.8096399999999"/>
    <n v="2471.9955599999998"/>
    <n v="27671.567219999997"/>
    <n v="6827.9325199999994"/>
    <n v="140653.29485000001"/>
    <n v="119641.91754000001"/>
    <n v="0"/>
    <n v="0"/>
    <n v="0"/>
    <n v="0"/>
    <n v="0"/>
    <n v="0"/>
    <s v="Total General"/>
    <s v="Totales"/>
    <s v="Total General"/>
    <x v="0"/>
    <x v="1"/>
    <n v="483327.49163999996"/>
    <n v="1404442.7234499999"/>
    <n v="299929338.30901009"/>
    <n v="286204877.29896003"/>
    <n v="288421232.45699012"/>
    <n v="276418493.85822004"/>
    <n v="299929338.30901009"/>
    <n v="286204877.29896003"/>
    <n v="142306587.69164005"/>
    <n v="131621014.33455998"/>
    <n v="483327.49163999996"/>
    <n v="1404442.7234499999"/>
    <n v="0.16114712030673009"/>
    <n v="0.49071236545803726"/>
    <n v="-921115.23181000003"/>
    <n v="-65.585816810477638"/>
    <n v="100"/>
    <n v="100"/>
    <n v="100"/>
    <n v="100"/>
    <n v="0.16114712030673009"/>
    <n v="0.16757694553991431"/>
    <n v="0.49071236545803726"/>
    <n v="0.5080856580350096"/>
    <m/>
    <m/>
    <m/>
    <n v="0"/>
    <m/>
    <n v="0"/>
    <m/>
    <n v="0"/>
    <m/>
    <n v="-46.647609452677166"/>
    <n v="3.8447299422067718"/>
    <n v="2.4799871043826154"/>
    <n v="1.3058170455373561E-2"/>
    <n v="305.27007463746872"/>
    <n v="17.561886119867019"/>
    <n v="19.673600429702269"/>
    <n v="5.7069734925614259"/>
    <s v="Resto"/>
    <n v="2025"/>
    <n v="1"/>
    <d v="2026-05-08T00:00:00"/>
    <n v="1.0458677359317625"/>
    <s v="10 Total General"/>
    <n v="-65.585816810477638"/>
    <n v="-67.095090509831252"/>
    <n v="-46.647609452677166"/>
    <n v="-48.987440080278176"/>
    <n v="5.1709122721710467E-3"/>
    <n v="2.5968394383151746E-6"/>
    <n v="1965207.2327699999"/>
    <n v="1935949.1692899999"/>
    <n v="5.5741936927211251E-3"/>
    <n v="5.479979169910742E-3"/>
    <n v="6.709307533244618E-3"/>
    <n v="2.4079862561342235E-5"/>
    <x v="0"/>
    <x v="47"/>
  </r>
  <r>
    <n v="2026"/>
    <n v="3"/>
    <n v="88"/>
    <x v="69"/>
    <s v="Total General Sin Pensiones"/>
    <n v="60"/>
    <s v="39fa9ec190eee7b6f4dff1100d6343e10918d044c75eac8f9e9a2596173f80c9"/>
    <s v="776dae374cac039d62ec9a353119108ad2c4887d941bedca3f0ebe3c3de89ab1"/>
    <x v="47"/>
    <n v="362567.02049999998"/>
    <n v="303986.462"/>
    <n v="917261.05058000004"/>
    <n v="673440.03997000004"/>
    <n v="25458.56911"/>
    <n v="19593.77246"/>
    <n v="108741.09273"/>
    <n v="130563.48881"/>
    <n v="35255452.915749952"/>
    <n v="34225193.414999902"/>
    <n v="145.54400000000001"/>
    <n v="139.161"/>
    <n v="0"/>
    <n v="0"/>
    <n v="21662.115809999999"/>
    <n v="14485.36312"/>
    <n v="77168.318050000002"/>
    <n v="37656.747560000003"/>
    <n v="275539.55520999996"/>
    <n v="237022.03476000001"/>
    <n v="87027.465289999993"/>
    <n v="66964.427240000005"/>
    <n v="0"/>
    <n v="0"/>
    <s v="Total General Sin Pensiones"/>
    <s v="Totales"/>
    <s v="Total General Sin Pensiones"/>
    <x v="1"/>
    <x v="1"/>
    <n v="362567.02049999998"/>
    <n v="303986.462"/>
    <n v="299929338.30901009"/>
    <n v="286204877.29896003"/>
    <n v="288421232.45699012"/>
    <n v="276418493.85822004"/>
    <n v="288421232.45699012"/>
    <n v="276418493.85822004"/>
    <n v="133101313.88157998"/>
    <n v="123282522.02188997"/>
    <n v="362567.02049999998"/>
    <n v="303986.462"/>
    <n v="0.12570746522763945"/>
    <n v="0.10997327196056574"/>
    <n v="58580.558499999985"/>
    <n v="19.270778742771768"/>
    <n v="100"/>
    <n v="100"/>
    <n v="100"/>
    <n v="100"/>
    <n v="0.12088414642733476"/>
    <n v="0.12570746522763945"/>
    <n v="0.10621288668063679"/>
    <n v="0.10997327196056574"/>
    <n v="9.5533727826743436E-2"/>
    <n v="3.0173737400895993E-2"/>
    <m/>
    <n v="38517.520449999953"/>
    <n v="16.250607454704124"/>
    <n v="20063.038049999988"/>
    <n v="29.960740167453693"/>
    <n v="0"/>
    <m/>
    <n v="29.931942212622786"/>
    <n v="7.0217553364040732"/>
    <n v="6.4456069296928096"/>
    <n v="1.9127210970021263E-2"/>
    <n v="49.544858700097258"/>
    <n v="104.9256057683809"/>
    <n v="28.071255610319728"/>
    <n v="38.466846072991011"/>
    <s v="Resto"/>
    <n v="2025"/>
    <n v="1"/>
    <d v="2026-05-08T00:00:00"/>
    <n v="1.0458677359317625"/>
    <s v="11 Total General Sin Pensiones"/>
    <n v="19.270778742771768"/>
    <n v="14.040021166264932"/>
    <n v="29.931942212622797"/>
    <n v="24.233627014860119"/>
    <n v="2.6017565361363564E-3"/>
    <n v="1.5802366813958182E-6"/>
    <m/>
    <m/>
    <m/>
    <m/>
    <n v="1.9062677108267812E-3"/>
    <n v="1.2094120545712554E-6"/>
    <x v="1"/>
    <x v="47"/>
  </r>
  <r>
    <n v="2026"/>
    <n v="3"/>
    <n v="81"/>
    <x v="55"/>
    <s v="Total General"/>
    <n v="53"/>
    <s v="2858dcd1057d3eae7f7d5f782167e24b61153c01551450a628cee722509f6529"/>
    <s v="776dae374cac039d62ec9a353119108ad2c4887d941bedca3f0ebe3c3de89ab1"/>
    <x v="48"/>
    <n v="478919.76442000002"/>
    <n v="477689.46314999997"/>
    <n v="1900869.2589799999"/>
    <n v="1856698.2499900004"/>
    <n v="225658.75017000001"/>
    <n v="502546.01577999984"/>
    <n v="1027621.6939200002"/>
    <n v="1098017.2726300005"/>
    <n v="35255452.915749952"/>
    <n v="34225193.414999902"/>
    <n v="145.54400000000001"/>
    <n v="139.161"/>
    <n v="0"/>
    <n v="0"/>
    <n v="135882.59672"/>
    <n v="190480.57038999998"/>
    <n v="348026.00842000003"/>
    <n v="360534.86702000001"/>
    <n v="0"/>
    <n v="0"/>
    <n v="0"/>
    <n v="0"/>
    <n v="0"/>
    <n v="0"/>
    <s v="Total General"/>
    <s v="Totales"/>
    <s v="Total General"/>
    <x v="0"/>
    <x v="1"/>
    <n v="478919.76442000002"/>
    <n v="477689.46314999997"/>
    <n v="299929338.30901009"/>
    <n v="286204877.29896003"/>
    <n v="288421232.45699012"/>
    <n v="276418493.85822004"/>
    <n v="299929338.30901009"/>
    <n v="286204877.29896003"/>
    <n v="142306587.69164005"/>
    <n v="131621014.33455998"/>
    <n v="478919.76442000002"/>
    <n v="477689.46314999997"/>
    <n v="0.1596775317546896"/>
    <n v="0.16690472491529959"/>
    <n v="1230.3012700000545"/>
    <n v="0.25755252416228558"/>
    <n v="100"/>
    <n v="100"/>
    <n v="100"/>
    <n v="100"/>
    <n v="0.1596775317546896"/>
    <n v="0.16604871990185999"/>
    <n v="0.16690472491529959"/>
    <n v="0.17281385788716994"/>
    <m/>
    <m/>
    <m/>
    <n v="0"/>
    <m/>
    <n v="0"/>
    <m/>
    <n v="0"/>
    <m/>
    <n v="-55.096897978634672"/>
    <n v="47.118278871469428"/>
    <n v="105.20349610939495"/>
    <n v="0.15857224449719315"/>
    <n v="-28.663277077663718"/>
    <n v="-3.4695281217575147"/>
    <n v="39.04380518481711"/>
    <n v="52.832773696596014"/>
    <s v="Resto"/>
    <n v="2025"/>
    <n v="1"/>
    <d v="2026-05-08T00:00:00"/>
    <n v="1.0458677359317625"/>
    <s v="10 Total General"/>
    <n v="0.25755252416228558"/>
    <n v="-4.1393580854247043"/>
    <n v="-55.096897978634672"/>
    <n v="-57.066175311966006"/>
    <n v="5.391702848131074E-3"/>
    <n v="2.5496914147269905E-6"/>
    <n v="1117722.5507999999"/>
    <n v="1018447.1230499999"/>
    <n v="3.1703536853462766E-3"/>
    <n v="2.8828592756990372E-3"/>
    <n v="5.2556481834109521E-3"/>
    <n v="2.7857187199051827E-6"/>
    <x v="0"/>
    <x v="48"/>
  </r>
  <r>
    <n v="2026"/>
    <n v="3"/>
    <n v="707"/>
    <x v="26"/>
    <s v="Total General Sin Pensiones"/>
    <n v="9"/>
    <s v="19581e27de7ced00ff1ce50b2047e7a567c76b1cbaebabe5ef03f7c3017bb5b7"/>
    <s v="776dae374cac039d62ec9a353119108ad2c4887d941bedca3f0ebe3c3de89ab1"/>
    <x v="48"/>
    <n v="281210.36296"/>
    <n v="338850.30685000005"/>
    <n v="622204.03289999999"/>
    <n v="1348385.2969400003"/>
    <n v="127081.94961000001"/>
    <n v="254973.88636999999"/>
    <n v="676954.8965700001"/>
    <n v="970536.38937000011"/>
    <n v="35255452.915749952"/>
    <n v="34225193.414999902"/>
    <n v="145.54400000000001"/>
    <n v="139.161"/>
    <n v="0"/>
    <n v="0"/>
    <n v="16461.033449999999"/>
    <n v="139371.07297000001"/>
    <n v="-6785.1529400000009"/>
    <n v="150817.86750999998"/>
    <n v="0"/>
    <n v="0"/>
    <n v="0"/>
    <n v="0"/>
    <n v="0"/>
    <n v="0"/>
    <s v="Total General Sin Pensiones"/>
    <s v="Totales"/>
    <s v="Total General Sin Pensiones"/>
    <x v="1"/>
    <x v="1"/>
    <n v="281210.36296"/>
    <n v="338850.30685000005"/>
    <n v="299929338.30901009"/>
    <n v="286204877.29896003"/>
    <n v="288421232.45699012"/>
    <n v="276418493.85822004"/>
    <n v="288421232.45699012"/>
    <n v="276418493.85822004"/>
    <n v="133101313.88157998"/>
    <n v="123282522.02188997"/>
    <n v="281210.36296"/>
    <n v="338850.30685000005"/>
    <n v="9.7499882572596175E-2"/>
    <n v="0.12258597538839149"/>
    <n v="-57639.943890000053"/>
    <n v="-17.010444649092705"/>
    <n v="100"/>
    <n v="100"/>
    <n v="100"/>
    <n v="100"/>
    <n v="9.3758871521356674E-2"/>
    <n v="9.7499882572596175E-2"/>
    <n v="0.11839431600463202"/>
    <n v="0.12258597538839149"/>
    <m/>
    <m/>
    <m/>
    <n v="0"/>
    <m/>
    <n v="0"/>
    <m/>
    <n v="0"/>
    <m/>
    <n v="-50.158837275756277"/>
    <n v="45.191062047765449"/>
    <n v="75.246762719583458"/>
    <n v="9.547760717303258E-2"/>
    <n v="-88.189060255320499"/>
    <n v="-104.49890523717298"/>
    <n v="-242.60372014547394"/>
    <n v="92.410186717935801"/>
    <s v="Resto"/>
    <n v="2025"/>
    <n v="1"/>
    <d v="2026-05-08T00:00:00"/>
    <n v="1.0458677359317625"/>
    <s v="11 Total General Sin Pensiones"/>
    <n v="-17.010444649092705"/>
    <n v="-20.650047324605552"/>
    <n v="-50.158837275756262"/>
    <n v="-52.344678957095567"/>
    <n v="1.7648448153166055E-3"/>
    <n v="9.5062271016700425E-7"/>
    <m/>
    <m/>
    <m/>
    <m/>
    <n v="3.8167961522228579E-3"/>
    <n v="1.5027321361923323E-6"/>
    <x v="1"/>
    <x v="48"/>
  </r>
  <r>
    <n v="2026"/>
    <n v="3"/>
    <n v="80"/>
    <x v="51"/>
    <s v="Total General"/>
    <n v="52"/>
    <s v="41cfc0d1f2d127b04555b7246d84019b4d27710a3f3aff6e7764375b1e06e05d"/>
    <s v="776dae374cac039d62ec9a353119108ad2c4887d941bedca3f0ebe3c3de89ab1"/>
    <x v="49"/>
    <n v="452100.89414999995"/>
    <n v="377875.53304000001"/>
    <n v="1384187.5655199997"/>
    <n v="1201513.9595599999"/>
    <n v="6894.1104400000022"/>
    <n v="170925.94498999993"/>
    <n v="358949.24567999993"/>
    <n v="748923.62109999999"/>
    <n v="35255452.915749952"/>
    <n v="34225193.414999902"/>
    <n v="145.54400000000001"/>
    <n v="139.161"/>
    <n v="753.07822999999996"/>
    <n v="1058.94732"/>
    <n v="14426.04435"/>
    <n v="26287.864249999999"/>
    <n v="57548.042119999998"/>
    <n v="60425.953179999997"/>
    <n v="11403.708639999999"/>
    <n v="8012.3285800000003"/>
    <n v="12395.222690000001"/>
    <n v="12604.603999999999"/>
    <n v="0"/>
    <n v="0"/>
    <s v="Total General"/>
    <s v="Totales"/>
    <s v="Total General"/>
    <x v="0"/>
    <x v="1"/>
    <n v="452100.89414999995"/>
    <n v="377875.53304000001"/>
    <n v="299929338.30901009"/>
    <n v="286204877.29896003"/>
    <n v="288421232.45699012"/>
    <n v="276418493.85822004"/>
    <n v="299929338.30901009"/>
    <n v="286204877.29896003"/>
    <n v="142306587.69164005"/>
    <n v="131621014.33455998"/>
    <n v="452100.89414999995"/>
    <n v="377875.53304000001"/>
    <n v="0.15073580220558855"/>
    <n v="0.13202973219959627"/>
    <n v="74225.36110999994"/>
    <n v="19.642806855701565"/>
    <n v="100"/>
    <n v="100"/>
    <n v="100"/>
    <n v="100"/>
    <n v="0.15073580220558855"/>
    <n v="0.15675021228453354"/>
    <n v="0.13202973219959627"/>
    <n v="0.1367041429701947"/>
    <n v="3.802131763532592E-3"/>
    <n v="4.1327143119388662E-3"/>
    <m/>
    <n v="3391.3800599999986"/>
    <n v="42.327021740788354"/>
    <n v="-209.38130999999885"/>
    <n v="-1.6611494498359414"/>
    <n v="0"/>
    <m/>
    <n v="-95.966609726567057"/>
    <n v="1.5249052875601359"/>
    <n v="45.233398313699915"/>
    <n v="4.8445476431060574E-3"/>
    <n v="-45.12279806070589"/>
    <n v="-4.762706930624871"/>
    <n v="25.067828232833023"/>
    <n v="43.50426077962284"/>
    <s v="Resto"/>
    <n v="2025"/>
    <n v="1"/>
    <d v="2026-05-08T00:00:00"/>
    <n v="1.0458677359317625"/>
    <s v="10 Total General"/>
    <n v="19.642806855701565"/>
    <n v="14.395733557180531"/>
    <n v="-95.966609726567071"/>
    <n v="-96.143498709385469"/>
    <n v="3.9261658865305075E-3"/>
    <n v="2.272128206656231E-6"/>
    <n v="734890.68515000003"/>
    <n v="792090.79735000001"/>
    <n v="2.0844738171600583E-3"/>
    <n v="2.2421255366678354E-3"/>
    <n v="3.4010559653074608E-3"/>
    <n v="1.7431850184697106E-6"/>
    <x v="0"/>
    <x v="49"/>
  </r>
  <r>
    <n v="2026"/>
    <n v="3"/>
    <n v="126"/>
    <x v="45"/>
    <s v="Total General Sin Pensiones"/>
    <n v="239"/>
    <s v="79bf08685d3138f9b109c3546780f056bc954fd69377b84a2cf23622e464897b"/>
    <s v="776dae374cac039d62ec9a353119108ad2c4887d941bedca3f0ebe3c3de89ab1"/>
    <x v="49"/>
    <n v="277789.63212000002"/>
    <n v="240990.39916999999"/>
    <n v="1074555.5615000001"/>
    <n v="933169.90067"/>
    <n v="146487.16089"/>
    <n v="65533.639059999987"/>
    <n v="538372.83085000003"/>
    <n v="276783.02521999995"/>
    <n v="35255452.915749952"/>
    <n v="34225193.414999902"/>
    <n v="145.54400000000001"/>
    <n v="139.161"/>
    <n v="18371.10268"/>
    <n v="2943.1679700000004"/>
    <n v="28587.3171"/>
    <n v="4715.0810799999999"/>
    <n v="7813.1297599999998"/>
    <n v="10955.30781"/>
    <n v="0"/>
    <n v="0"/>
    <n v="0"/>
    <n v="0"/>
    <n v="0"/>
    <n v="0"/>
    <s v="Total General Sin Pensiones"/>
    <s v="Totales"/>
    <s v="Total General Sin Pensiones"/>
    <x v="1"/>
    <x v="1"/>
    <n v="277789.63212000002"/>
    <n v="240990.39916999999"/>
    <n v="299929338.30901009"/>
    <n v="286204877.29896003"/>
    <n v="288421232.45699012"/>
    <n v="276418493.85822004"/>
    <n v="288421232.45699012"/>
    <n v="276418493.85822004"/>
    <n v="133101313.88157998"/>
    <n v="123282522.02188997"/>
    <n v="277789.63212000002"/>
    <n v="240990.39916999999"/>
    <n v="9.6313863495269714E-2"/>
    <n v="8.7183167741883519E-2"/>
    <n v="36799.232950000034"/>
    <n v="15.269999583693394"/>
    <n v="100"/>
    <n v="100"/>
    <n v="100"/>
    <n v="100"/>
    <n v="9.2618359272943138E-2"/>
    <n v="9.6313863495269714E-2"/>
    <n v="8.4202058834332683E-2"/>
    <n v="8.7183167741883519E-2"/>
    <m/>
    <m/>
    <m/>
    <n v="0"/>
    <m/>
    <n v="0"/>
    <m/>
    <n v="0"/>
    <m/>
    <n v="123.52972151581905"/>
    <n v="52.733127500856561"/>
    <n v="27.193464671499672"/>
    <n v="0.11005688570462152"/>
    <n v="506.29534497845793"/>
    <n v="-28.681786988511824"/>
    <n v="365.88816489846698"/>
    <n v="43.039238712180008"/>
    <s v="Resto"/>
    <n v="2025"/>
    <n v="1"/>
    <d v="2026-05-08T00:00:00"/>
    <n v="1.0458677359317625"/>
    <s v="11 Total General Sin Pensiones"/>
    <n v="15.269999583693394"/>
    <n v="10.214700791969126"/>
    <n v="123.52972151581906"/>
    <n v="113.7265677448943"/>
    <n v="3.0479130818936526E-3"/>
    <n v="9.276360301385449E-7"/>
    <m/>
    <m/>
    <m/>
    <m/>
    <n v="2.6414699821559469E-3"/>
    <n v="7.6009047375093991E-7"/>
    <x v="1"/>
    <x v="49"/>
  </r>
  <r>
    <n v="2026"/>
    <n v="3"/>
    <n v="88"/>
    <x v="69"/>
    <s v="Total General"/>
    <n v="60"/>
    <s v="39fa9ec190eee7b6f4dff1100d6343e10918d044c75eac8f9e9a2596173f80c9"/>
    <s v="776dae374cac039d62ec9a353119108ad2c4887d941bedca3f0ebe3c3de89ab1"/>
    <x v="50"/>
    <n v="362567.02049999998"/>
    <n v="303986.462"/>
    <n v="917261.05058000004"/>
    <n v="673440.03997000004"/>
    <n v="25458.56911"/>
    <n v="19593.77246"/>
    <n v="108741.09273"/>
    <n v="130563.48881"/>
    <n v="35255452.915749952"/>
    <n v="34225193.414999902"/>
    <n v="145.54400000000001"/>
    <n v="139.161"/>
    <n v="0"/>
    <n v="0"/>
    <n v="21662.115809999999"/>
    <n v="14485.36312"/>
    <n v="77168.318050000002"/>
    <n v="37656.747560000003"/>
    <n v="275539.55520999996"/>
    <n v="237022.03476000001"/>
    <n v="87027.465289999993"/>
    <n v="66964.427240000005"/>
    <n v="0"/>
    <n v="0"/>
    <s v="Total General"/>
    <s v="Totales"/>
    <s v="Total General"/>
    <x v="0"/>
    <x v="1"/>
    <n v="362567.02049999998"/>
    <n v="303986.462"/>
    <n v="299929338.30901009"/>
    <n v="286204877.29896003"/>
    <n v="288421232.45699012"/>
    <n v="276418493.85822004"/>
    <n v="299929338.30901009"/>
    <n v="286204877.29896003"/>
    <n v="142306587.69164005"/>
    <n v="131621014.33455998"/>
    <n v="362567.02049999998"/>
    <n v="303986.462"/>
    <n v="0.12088414642733476"/>
    <n v="0.10621288668063679"/>
    <n v="58580.558499999985"/>
    <n v="19.270778742771768"/>
    <n v="100"/>
    <n v="100"/>
    <n v="100"/>
    <n v="100"/>
    <n v="0.12088414642733476"/>
    <n v="0.12570746522763945"/>
    <n v="0.10621288668063679"/>
    <n v="0.10997327196056574"/>
    <n v="9.1868156934390363E-2"/>
    <n v="2.9015989492944389E-2"/>
    <m/>
    <n v="38517.520449999953"/>
    <n v="16.250607454704124"/>
    <n v="20063.038049999988"/>
    <n v="29.960740167453693"/>
    <n v="0"/>
    <m/>
    <n v="29.931942212622786"/>
    <n v="7.0217553364040732"/>
    <n v="6.4456069296928096"/>
    <n v="1.7889944185272309E-2"/>
    <n v="49.544858700097258"/>
    <n v="104.9256057683809"/>
    <n v="28.071255610319728"/>
    <n v="38.466846072991011"/>
    <s v="Resto"/>
    <n v="2025"/>
    <n v="1"/>
    <d v="2026-05-08T00:00:00"/>
    <n v="1.0458677359317625"/>
    <s v="10 Total General"/>
    <n v="19.270778742771768"/>
    <n v="14.040021166264932"/>
    <n v="29.931942212622797"/>
    <n v="24.233627014860119"/>
    <n v="2.6017565361363564E-3"/>
    <n v="1.4612976857465313E-6"/>
    <n v="2415458.6529699997"/>
    <n v="1648506.4844599999"/>
    <n v="6.8513051264501631E-3"/>
    <n v="4.6663318126357019E-3"/>
    <n v="1.9062677108267817E-3"/>
    <n v="1.1281177297033792E-6"/>
    <x v="0"/>
    <x v="50"/>
  </r>
  <r>
    <n v="2026"/>
    <n v="3"/>
    <n v="127"/>
    <x v="52"/>
    <s v="Total General Sin Pensiones"/>
    <n v="263"/>
    <s v="4be84111a613654b362415e563cb7607df7b203b5d303802a8a546061bbc7847"/>
    <s v="776dae374cac039d62ec9a353119108ad2c4887d941bedca3f0ebe3c3de89ab1"/>
    <x v="50"/>
    <n v="242282.02638999998"/>
    <n v="408775.34256000002"/>
    <n v="1722053.36454"/>
    <n v="1837354.4812099999"/>
    <n v="-5827.3621999999987"/>
    <n v="133078.70647999994"/>
    <n v="477418.22287000006"/>
    <n v="302489.10817999998"/>
    <n v="35255452.915749952"/>
    <n v="34225193.414999902"/>
    <n v="145.54400000000001"/>
    <n v="139.161"/>
    <n v="0"/>
    <n v="0"/>
    <n v="-607.88552000000004"/>
    <n v="-3123.2125899999996"/>
    <n v="9329.6571100000001"/>
    <n v="8708.3835600000002"/>
    <n v="0"/>
    <n v="0"/>
    <n v="0"/>
    <n v="0"/>
    <n v="0"/>
    <n v="0"/>
    <s v="Total General Sin Pensiones"/>
    <s v="Totales"/>
    <s v="Total General Sin Pensiones"/>
    <x v="1"/>
    <x v="1"/>
    <n v="242282.02638999998"/>
    <n v="408775.34256000002"/>
    <n v="299929338.30901009"/>
    <n v="286204877.29896003"/>
    <n v="288421232.45699012"/>
    <n v="276418493.85822004"/>
    <n v="288421232.45699012"/>
    <n v="276418493.85822004"/>
    <n v="133101313.88157998"/>
    <n v="123282522.02188997"/>
    <n v="242282.02638999998"/>
    <n v="408775.34256000002"/>
    <n v="8.4002839987215402E-2"/>
    <n v="0.14788277616825024"/>
    <n v="-166493.31617000003"/>
    <n v="-40.729784513742331"/>
    <n v="100"/>
    <n v="100"/>
    <n v="100"/>
    <n v="100"/>
    <n v="8.0779702231191047E-2"/>
    <n v="8.4002839987215402E-2"/>
    <n v="0.1428261273594604"/>
    <n v="0.14788277616825024"/>
    <m/>
    <m/>
    <m/>
    <n v="0"/>
    <m/>
    <n v="0"/>
    <m/>
    <n v="0"/>
    <m/>
    <n v="-104.3788840109261"/>
    <n v="-2.4051978955383704"/>
    <n v="32.55546326414408"/>
    <n v="-4.3781402527585814E-3"/>
    <n v="-80.536530816174761"/>
    <n v="7.1342005748768367"/>
    <n v="-6.5156255244197281"/>
    <n v="-35.864435328110417"/>
    <s v="Resto"/>
    <n v="2025"/>
    <n v="1"/>
    <d v="2026-05-08T00:00:00"/>
    <n v="1.0458677359317625"/>
    <s v="11 Total General Sin Pensiones"/>
    <n v="-40.729784513742331"/>
    <n v="-43.32914818004793"/>
    <n v="-104.3788840109261"/>
    <n v="-104.1868430017348"/>
    <n v="4.8845021751817951E-3"/>
    <n v="7.0564771259177145E-7"/>
    <m/>
    <m/>
    <m/>
    <m/>
    <n v="5.2008928976506087E-3"/>
    <n v="2.1869315487228802E-6"/>
    <x v="1"/>
    <x v="50"/>
  </r>
  <r>
    <n v="2026"/>
    <n v="3"/>
    <n v="707"/>
    <x v="26"/>
    <s v="Total General"/>
    <n v="9"/>
    <s v="19581e27de7ced00ff1ce50b2047e7a567c76b1cbaebabe5ef03f7c3017bb5b7"/>
    <s v="776dae374cac039d62ec9a353119108ad2c4887d941bedca3f0ebe3c3de89ab1"/>
    <x v="51"/>
    <n v="281210.36296"/>
    <n v="338850.30685000005"/>
    <n v="622204.03289999999"/>
    <n v="1348385.29694"/>
    <n v="127081.94961000001"/>
    <n v="254973.88636999999"/>
    <n v="676954.89656999998"/>
    <n v="970536.38937000011"/>
    <n v="35255452.915749952"/>
    <n v="34225193.414999902"/>
    <n v="145.54400000000001"/>
    <n v="139.161"/>
    <n v="0"/>
    <n v="0"/>
    <n v="16461.033449999999"/>
    <n v="139371.07297000001"/>
    <n v="-6785.1529400000009"/>
    <n v="150817.86750999998"/>
    <n v="0"/>
    <n v="0"/>
    <n v="0"/>
    <n v="0"/>
    <n v="0"/>
    <n v="0"/>
    <s v="Total General"/>
    <s v="Totales"/>
    <s v="Total General"/>
    <x v="0"/>
    <x v="1"/>
    <n v="281210.36296"/>
    <n v="338850.30685000005"/>
    <n v="299929338.30901009"/>
    <n v="286204877.29896003"/>
    <n v="288421232.45699012"/>
    <n v="276418493.85822004"/>
    <n v="299929338.30901009"/>
    <n v="286204877.29896003"/>
    <n v="142306587.69164005"/>
    <n v="131621014.33455998"/>
    <n v="281210.36296"/>
    <n v="338850.30685000005"/>
    <n v="9.3758871521356674E-2"/>
    <n v="0.11839431600463202"/>
    <n v="-57639.943890000053"/>
    <n v="-17.010444649092705"/>
    <n v="100"/>
    <n v="100"/>
    <n v="100"/>
    <n v="100"/>
    <n v="9.3758871521356674E-2"/>
    <n v="9.7499882572596175E-2"/>
    <n v="0.11839431600463202"/>
    <n v="0.12258597538839149"/>
    <m/>
    <m/>
    <m/>
    <n v="0"/>
    <m/>
    <n v="0"/>
    <m/>
    <n v="0"/>
    <m/>
    <n v="-50.158837275756277"/>
    <n v="45.191062047765449"/>
    <n v="75.246762719583458"/>
    <n v="8.9301522628994628E-2"/>
    <n v="-88.189060255320499"/>
    <n v="-104.49890523717298"/>
    <n v="-242.60372014547394"/>
    <n v="92.410186717935801"/>
    <s v="Resto"/>
    <n v="2025"/>
    <n v="1"/>
    <d v="2026-05-08T00:00:00"/>
    <n v="1.0458677359317625"/>
    <s v="10 Total General"/>
    <n v="-17.010444649092705"/>
    <n v="-20.650047324605552"/>
    <n v="-50.158837275756262"/>
    <n v="-52.344678957095567"/>
    <n v="1.7648448153166055E-3"/>
    <n v="8.790725988958267E-7"/>
    <n v="517037.49161000003"/>
    <n v="530697.22869999998"/>
    <n v="1.4665461619385966E-3"/>
    <n v="1.5022139036181042E-3"/>
    <n v="3.8167961522228579E-3"/>
    <n v="1.4017214062204666E-6"/>
    <x v="0"/>
    <x v="51"/>
  </r>
  <r>
    <n v="2026"/>
    <n v="3"/>
    <n v="112"/>
    <x v="66"/>
    <s v="Total General Sin Pensiones"/>
    <n v="231"/>
    <s v="138d9e809e386a7b800791d1f664f56d1c55f3d1ba411b950862729bc486c5ce"/>
    <s v="776dae374cac039d62ec9a353119108ad2c4887d941bedca3f0ebe3c3de89ab1"/>
    <x v="51"/>
    <n v="230608.27124"/>
    <n v="193321.77777000002"/>
    <n v="764413.04663"/>
    <n v="644890.95162000007"/>
    <n v="158501.81188000002"/>
    <n v="126988.09048999999"/>
    <n v="624964.09126999998"/>
    <n v="479608.91757999995"/>
    <n v="35255452.915749952"/>
    <n v="34225193.414999902"/>
    <n v="145.54400000000001"/>
    <n v="139.161"/>
    <n v="0"/>
    <n v="0"/>
    <n v="90295.77291"/>
    <n v="122963.70026000001"/>
    <n v="122420.59062999999"/>
    <n v="236094.85144"/>
    <n v="0"/>
    <n v="0"/>
    <n v="0"/>
    <n v="0"/>
    <n v="0"/>
    <n v="0"/>
    <s v="Total General Sin Pensiones"/>
    <s v="Totales"/>
    <s v="Total General Sin Pensiones"/>
    <x v="1"/>
    <x v="1"/>
    <n v="230608.27124"/>
    <n v="193321.77777000002"/>
    <n v="299929338.30901009"/>
    <n v="286204877.29896003"/>
    <n v="288421232.45699012"/>
    <n v="276418493.85822004"/>
    <n v="288421232.45699012"/>
    <n v="276418493.85822004"/>
    <n v="133101313.88157998"/>
    <n v="123282522.02188997"/>
    <n v="230608.27124"/>
    <n v="193321.77777000002"/>
    <n v="7.9955372659462134E-2"/>
    <n v="6.9938076527237797E-2"/>
    <n v="37286.493469999987"/>
    <n v="19.287270115196598"/>
    <n v="100"/>
    <n v="100"/>
    <n v="100"/>
    <n v="100"/>
    <n v="7.6887533757171084E-2"/>
    <n v="7.9955372659462134E-2"/>
    <n v="6.7546639873667338E-2"/>
    <n v="6.9938076527237797E-2"/>
    <m/>
    <m/>
    <m/>
    <n v="0"/>
    <m/>
    <n v="0"/>
    <m/>
    <n v="0"/>
    <m/>
    <n v="24.816281013755127"/>
    <n v="68.73205849370558"/>
    <n v="65.687421228394172"/>
    <n v="0.11908358171506769"/>
    <n v="-26.567131015840829"/>
    <n v="-48.147708481007953"/>
    <n v="73.758648316692899"/>
    <n v="52.082330262610334"/>
    <s v="Resto"/>
    <n v="2025"/>
    <n v="1"/>
    <d v="2026-05-08T00:00:00"/>
    <n v="1.0458677359317625"/>
    <s v="11 Total General Sin Pensiones"/>
    <n v="19.287270115196598"/>
    <n v="14.055789290529827"/>
    <n v="24.816281013755116"/>
    <n v="19.342319038608082"/>
    <n v="2.168212243526469E-3"/>
    <n v="6.3928616171134647E-7"/>
    <m/>
    <m/>
    <m/>
    <m/>
    <n v="1.8254554601955741E-3"/>
    <n v="4.8913345483297709E-7"/>
    <x v="1"/>
    <x v="51"/>
  </r>
  <r>
    <n v="2026"/>
    <n v="3"/>
    <n v="126"/>
    <x v="45"/>
    <s v="Total General"/>
    <n v="239"/>
    <s v="79bf08685d3138f9b109c3546780f056bc954fd69377b84a2cf23622e464897b"/>
    <s v="776dae374cac039d62ec9a353119108ad2c4887d941bedca3f0ebe3c3de89ab1"/>
    <x v="52"/>
    <n v="277789.63212000002"/>
    <n v="240990.39916999999"/>
    <n v="1074555.5615000001"/>
    <n v="933169.90067"/>
    <n v="146487.16089"/>
    <n v="65533.639059999987"/>
    <n v="538372.83085000003"/>
    <n v="276783.02521999995"/>
    <n v="35255452.915749952"/>
    <n v="34225193.414999902"/>
    <n v="145.54400000000001"/>
    <n v="139.161"/>
    <n v="18371.10268"/>
    <n v="2943.1679700000004"/>
    <n v="28587.3171"/>
    <n v="4715.0810799999999"/>
    <n v="7813.1297599999998"/>
    <n v="10955.30781"/>
    <n v="0"/>
    <n v="0"/>
    <n v="0"/>
    <n v="0"/>
    <n v="0"/>
    <n v="0"/>
    <s v="Total General"/>
    <s v="Totales"/>
    <s v="Total General"/>
    <x v="0"/>
    <x v="1"/>
    <n v="277789.63212000002"/>
    <n v="240990.39916999999"/>
    <n v="299929338.30901009"/>
    <n v="286204877.29896003"/>
    <n v="288421232.45699012"/>
    <n v="276418493.85822004"/>
    <n v="299929338.30901009"/>
    <n v="286204877.29896003"/>
    <n v="142306587.69164005"/>
    <n v="131621014.33455998"/>
    <n v="277789.63212000002"/>
    <n v="240990.39916999999"/>
    <n v="9.2618359272943138E-2"/>
    <n v="8.4202058834332683E-2"/>
    <n v="36799.232950000034"/>
    <n v="15.269999583693394"/>
    <n v="100"/>
    <n v="100"/>
    <n v="100"/>
    <n v="100"/>
    <n v="9.2618359272943138E-2"/>
    <n v="9.6313863495269714E-2"/>
    <n v="8.4202058834332683E-2"/>
    <n v="8.7183167741883519E-2"/>
    <m/>
    <m/>
    <m/>
    <n v="0"/>
    <m/>
    <n v="0"/>
    <m/>
    <n v="0"/>
    <m/>
    <n v="123.52972151581905"/>
    <n v="52.733127500856561"/>
    <n v="27.193464671499672"/>
    <n v="0.10293772288842926"/>
    <n v="506.29534497845793"/>
    <n v="-28.681786988511824"/>
    <n v="365.88816489846698"/>
    <n v="43.039238712180008"/>
    <s v="Resto"/>
    <n v="2025"/>
    <n v="1"/>
    <d v="2026-05-08T00:00:00"/>
    <n v="1.0458677359317625"/>
    <s v="10 Total General"/>
    <n v="15.269999583693394"/>
    <n v="10.214700791969126"/>
    <n v="123.52972151581906"/>
    <n v="113.7265677448943"/>
    <n v="3.0479130818936526E-3"/>
    <n v="8.5781604744119728E-7"/>
    <n v="538436.60657000006"/>
    <n v="573982.36939000001"/>
    <n v="1.5272434816160309E-3"/>
    <n v="1.6247386439938285E-3"/>
    <n v="2.6414699821559469E-3"/>
    <n v="7.0899867119404228E-7"/>
    <x v="0"/>
    <x v="52"/>
  </r>
  <r>
    <n v="2026"/>
    <n v="3"/>
    <n v="119"/>
    <x v="62"/>
    <s v="Total General Sin Pensiones"/>
    <n v="217"/>
    <s v="16badfc6202cb3f8889e0f2779b19218af4cbb736e56acadce8148aba9a7a9f8"/>
    <s v="776dae374cac039d62ec9a353119108ad2c4887d941bedca3f0ebe3c3de89ab1"/>
    <x v="52"/>
    <n v="225020.68987999999"/>
    <n v="490022.74757999997"/>
    <n v="1012732.7699199999"/>
    <n v="1221838.2730399999"/>
    <n v="177566.90646"/>
    <n v="393329.02798999997"/>
    <n v="998619.62975999992"/>
    <n v="878673.61306999985"/>
    <n v="35255452.915749952"/>
    <n v="34225193.414999902"/>
    <n v="145.54400000000001"/>
    <n v="139.161"/>
    <n v="-7181.9499000000005"/>
    <n v="-10714.974050000001"/>
    <n v="129186.18577"/>
    <n v="379272.50276"/>
    <n v="231252.00725999998"/>
    <n v="501200.64145999996"/>
    <n v="38112.000659999998"/>
    <n v="24123.995039999998"/>
    <n v="20779.674239999997"/>
    <n v="307302.76906999998"/>
    <n v="0"/>
    <n v="0"/>
    <s v="Total General Sin Pensiones"/>
    <s v="Totales"/>
    <s v="Total General Sin Pensiones"/>
    <x v="1"/>
    <x v="1"/>
    <n v="225020.68987999999"/>
    <n v="490022.74757999997"/>
    <n v="299929338.30901009"/>
    <n v="286204877.29896003"/>
    <n v="288421232.45699012"/>
    <n v="276418493.85822004"/>
    <n v="288421232.45699012"/>
    <n v="276418493.85822004"/>
    <n v="133101313.88157998"/>
    <n v="123282522.02188997"/>
    <n v="225020.68987999999"/>
    <n v="490022.74757999997"/>
    <n v="7.8018073760764292E-2"/>
    <n v="0.17727567383076087"/>
    <n v="-265002.0577"/>
    <n v="-54.079542023043814"/>
    <n v="100"/>
    <n v="100"/>
    <n v="100"/>
    <n v="100"/>
    <n v="7.5024567836096942E-2"/>
    <n v="7.8018073760764292E-2"/>
    <n v="0.17121397517909473"/>
    <n v="0.17727567383076087"/>
    <n v="1.3214006588673504E-2"/>
    <n v="7.2046270876048269E-3"/>
    <m/>
    <n v="13988.00562"/>
    <n v="57.983785839810054"/>
    <n v="-286523.09482999996"/>
    <n v="-93.238045233732777"/>
    <n v="0"/>
    <m/>
    <n v="-54.855377095505276"/>
    <n v="78.911368796662046"/>
    <n v="80.267503892926115"/>
    <n v="0.13340732805836988"/>
    <n v="-65.938425583215093"/>
    <n v="-53.860392798707977"/>
    <n v="55.863811648888351"/>
    <n v="75.672788776801497"/>
    <s v="Resto"/>
    <n v="2025"/>
    <n v="1"/>
    <d v="2026-05-08T00:00:00"/>
    <n v="1.0458677359317625"/>
    <s v="11 Total General Sin Pensiones"/>
    <n v="-54.079542023043814"/>
    <n v="-56.093436675292693"/>
    <n v="-54.855377095505276"/>
    <n v="-56.835246605752275"/>
    <n v="2.8725564023815834E-3"/>
    <n v="6.0868198333400581E-7"/>
    <m/>
    <m/>
    <m/>
    <m/>
    <n v="3.4585868221501444E-3"/>
    <n v="3.1426664532150318E-6"/>
    <x v="1"/>
    <x v="52"/>
  </r>
  <r>
    <n v="2026"/>
    <n v="3"/>
    <n v="127"/>
    <x v="52"/>
    <s v="Total General"/>
    <n v="263"/>
    <s v="4be84111a613654b362415e563cb7607df7b203b5d303802a8a546061bbc7847"/>
    <s v="776dae374cac039d62ec9a353119108ad2c4887d941bedca3f0ebe3c3de89ab1"/>
    <x v="53"/>
    <n v="242282.02638999998"/>
    <n v="408775.34256000002"/>
    <n v="1722053.3645399997"/>
    <n v="1837354.4812099999"/>
    <n v="-5827.3621999999987"/>
    <n v="133078.70647999994"/>
    <n v="477418.22287000006"/>
    <n v="302489.10817999998"/>
    <n v="35255452.915749952"/>
    <n v="34225193.414999902"/>
    <n v="145.54400000000001"/>
    <n v="139.161"/>
    <n v="0"/>
    <n v="0"/>
    <n v="-607.88552000000004"/>
    <n v="-3123.2125899999996"/>
    <n v="9329.6571100000001"/>
    <n v="8708.3835600000002"/>
    <n v="0"/>
    <n v="0"/>
    <n v="0"/>
    <n v="0"/>
    <n v="0"/>
    <n v="0"/>
    <s v="Total General"/>
    <s v="Totales"/>
    <s v="Total General"/>
    <x v="0"/>
    <x v="1"/>
    <n v="242282.02638999998"/>
    <n v="408775.34256000002"/>
    <n v="299929338.30901009"/>
    <n v="286204877.29896003"/>
    <n v="288421232.45699012"/>
    <n v="276418493.85822004"/>
    <n v="299929338.30901009"/>
    <n v="286204877.29896003"/>
    <n v="142306587.69164005"/>
    <n v="131621014.33455998"/>
    <n v="242282.02638999998"/>
    <n v="408775.34256000002"/>
    <n v="8.0779702231191047E-2"/>
    <n v="0.1428261273594604"/>
    <n v="-166493.31617000003"/>
    <n v="-40.729784513742331"/>
    <n v="100"/>
    <n v="100"/>
    <n v="100"/>
    <n v="100"/>
    <n v="8.0779702231191047E-2"/>
    <n v="8.4002839987215402E-2"/>
    <n v="0.1428261273594604"/>
    <n v="0.14788277616825024"/>
    <m/>
    <m/>
    <m/>
    <n v="0"/>
    <m/>
    <n v="0"/>
    <m/>
    <n v="0"/>
    <m/>
    <n v="-104.3788840109261"/>
    <n v="-2.4051978955383704"/>
    <n v="32.55546326414408"/>
    <n v="-4.0949349531359275E-3"/>
    <n v="-80.536530816174761"/>
    <n v="7.1342005748768367"/>
    <n v="-6.5156255244197281"/>
    <n v="-35.864435328110417"/>
    <s v="Resto"/>
    <n v="2025"/>
    <n v="1"/>
    <d v="2026-05-08T00:00:00"/>
    <n v="1.0458677359317625"/>
    <s v="10 Total General"/>
    <n v="-40.729784513742331"/>
    <n v="-43.32914818004793"/>
    <n v="-104.3788840109261"/>
    <n v="-104.1868430017348"/>
    <n v="4.8845021751817942E-3"/>
    <n v="6.5253602925598907E-7"/>
    <n v="1117810.3581900001"/>
    <n v="927057.95621000009"/>
    <n v="3.1706027457971803E-3"/>
    <n v="2.6241692550192245E-3"/>
    <n v="5.2008928976506087E-3"/>
    <n v="2.0399302656500806E-6"/>
    <x v="0"/>
    <x v="53"/>
  </r>
  <r>
    <n v="2026"/>
    <n v="3"/>
    <n v="714"/>
    <x v="38"/>
    <s v="Total General Sin Pensiones"/>
    <n v="250"/>
    <s v="1e472b39b105d349bcd069c4a711b44a2fffb8e274714bb07ecfff69a9a7f67b"/>
    <s v="776dae374cac039d62ec9a353119108ad2c4887d941bedca3f0ebe3c3de89ab1"/>
    <x v="53"/>
    <n v="214062.72141"/>
    <n v="179414.37324000002"/>
    <n v="693115.48754999996"/>
    <n v="603503.19325000001"/>
    <n v="50019.257150000005"/>
    <n v="50159.516779999998"/>
    <n v="242836.5949"/>
    <n v="219492.31339"/>
    <n v="35255452.915749952"/>
    <n v="34225193.414999902"/>
    <n v="145.54400000000001"/>
    <n v="139.161"/>
    <n v="80.498019999999997"/>
    <n v="398.31749999999994"/>
    <n v="50019.257149999998"/>
    <n v="50159.516779999998"/>
    <n v="197543.12831999999"/>
    <n v="158615.93271000002"/>
    <n v="0"/>
    <n v="0"/>
    <n v="0"/>
    <n v="0"/>
    <n v="0"/>
    <n v="0"/>
    <s v="Total General Sin Pensiones"/>
    <s v="Totales"/>
    <s v="Total General Sin Pensiones"/>
    <x v="1"/>
    <x v="1"/>
    <n v="214062.72141"/>
    <n v="179414.37324000002"/>
    <n v="299929338.30901009"/>
    <n v="286204877.29896003"/>
    <n v="288421232.45699012"/>
    <n v="276418493.85822004"/>
    <n v="288421232.45699012"/>
    <n v="276418493.85822004"/>
    <n v="133101313.88157998"/>
    <n v="123282522.02188997"/>
    <n v="214062.72141"/>
    <n v="179414.37324000002"/>
    <n v="7.4218780492147501E-2"/>
    <n v="6.4906790691083363E-2"/>
    <n v="34648.348169999983"/>
    <n v="19.311913278905134"/>
    <n v="100"/>
    <n v="100"/>
    <n v="100"/>
    <n v="100"/>
    <n v="7.137105113386949E-2"/>
    <n v="7.4218780492147501E-2"/>
    <n v="6.2687391959637975E-2"/>
    <n v="6.4906790691083363E-2"/>
    <m/>
    <m/>
    <m/>
    <n v="0"/>
    <m/>
    <n v="0"/>
    <m/>
    <n v="0"/>
    <m/>
    <n v="-0.27962715553097039"/>
    <n v="23.366636105777989"/>
    <n v="27.957356968776597"/>
    <n v="3.7579837261788457E-2"/>
    <n v="-0.2796271555309815"/>
    <n v="24.541794096543356"/>
    <n v="25.320676844285789"/>
    <n v="31.623252420491337"/>
    <s v="Resto"/>
    <n v="2025"/>
    <n v="1"/>
    <d v="2026-05-08T00:00:00"/>
    <n v="1.0458677359317625"/>
    <s v="11 Total General Sin Pensiones"/>
    <n v="19.311913278905134"/>
    <n v="14.07935169986888"/>
    <n v="-0.27962715553096923"/>
    <n v="-4.6529791306467221"/>
    <n v="1.9659809482701581E-3"/>
    <n v="5.5084273777415741E-7"/>
    <m/>
    <m/>
    <m/>
    <m/>
    <m/>
    <m/>
    <x v="1"/>
    <x v="53"/>
  </r>
  <r>
    <n v="2026"/>
    <n v="3"/>
    <n v="112"/>
    <x v="66"/>
    <s v="Total General"/>
    <n v="231"/>
    <s v="138d9e809e386a7b800791d1f664f56d1c55f3d1ba411b950862729bc486c5ce"/>
    <s v="776dae374cac039d62ec9a353119108ad2c4887d941bedca3f0ebe3c3de89ab1"/>
    <x v="54"/>
    <n v="230608.27124"/>
    <n v="193321.77777000002"/>
    <n v="764413.04663"/>
    <n v="644890.95162000007"/>
    <n v="158501.81188000002"/>
    <n v="126988.09048999999"/>
    <n v="624964.09126999998"/>
    <n v="479608.91757999995"/>
    <n v="35255452.915749952"/>
    <n v="34225193.414999902"/>
    <n v="145.54400000000001"/>
    <n v="139.161"/>
    <n v="0"/>
    <n v="0"/>
    <n v="90295.77291"/>
    <n v="122963.70026000001"/>
    <n v="122420.59062999999"/>
    <n v="236094.85144"/>
    <n v="0"/>
    <n v="0"/>
    <n v="0"/>
    <n v="0"/>
    <n v="0"/>
    <n v="0"/>
    <s v="Total General"/>
    <s v="Totales"/>
    <s v="Total General"/>
    <x v="0"/>
    <x v="1"/>
    <n v="230608.27124"/>
    <n v="193321.77777000002"/>
    <n v="299929338.30901009"/>
    <n v="286204877.29896003"/>
    <n v="288421232.45699012"/>
    <n v="276418493.85822004"/>
    <n v="299929338.30901009"/>
    <n v="286204877.29896003"/>
    <n v="142306587.69164005"/>
    <n v="131621014.33455998"/>
    <n v="230608.27124"/>
    <n v="193321.77777000002"/>
    <n v="7.6887533757171084E-2"/>
    <n v="6.7546639873667338E-2"/>
    <n v="37286.493469999987"/>
    <n v="19.287270115196598"/>
    <n v="100"/>
    <n v="100"/>
    <n v="100"/>
    <n v="100"/>
    <n v="7.6887533757171084E-2"/>
    <n v="7.9955372659462134E-2"/>
    <n v="6.7546639873667338E-2"/>
    <n v="6.9938076527237797E-2"/>
    <m/>
    <m/>
    <m/>
    <n v="0"/>
    <m/>
    <n v="0"/>
    <m/>
    <n v="0"/>
    <m/>
    <n v="24.816281013755127"/>
    <n v="68.73205849370558"/>
    <n v="65.687421228394172"/>
    <n v="0.11138051614550193"/>
    <n v="-26.567131015840829"/>
    <n v="-48.147708481007953"/>
    <n v="73.758648316692899"/>
    <n v="52.082330262610334"/>
    <s v="Resto"/>
    <n v="2025"/>
    <n v="1"/>
    <d v="2026-05-08T00:00:00"/>
    <n v="1.0458677359317625"/>
    <s v="10 Total General"/>
    <n v="19.287270115196598"/>
    <n v="14.055789290529827"/>
    <n v="24.816281013755116"/>
    <n v="19.342319038608082"/>
    <n v="2.168212243526469E-3"/>
    <n v="5.9116928472601228E-7"/>
    <n v="294760.32366000005"/>
    <n v="311982.36898000003"/>
    <n v="8.3607016583899679E-4"/>
    <n v="8.8311041968979788E-4"/>
    <n v="1.8254554601955741E-3"/>
    <n v="4.5625485582229059E-7"/>
    <x v="0"/>
    <x v="54"/>
  </r>
  <r>
    <n v="2026"/>
    <n v="3"/>
    <n v="704"/>
    <x v="54"/>
    <s v="Total General Sin Pensiones"/>
    <n v="51"/>
    <s v="031b4af5197ec30a926f48cf40e11a7dbc470048a21e4003b7a3c07c5dab1baa"/>
    <s v="776dae374cac039d62ec9a353119108ad2c4887d941bedca3f0ebe3c3de89ab1"/>
    <x v="54"/>
    <n v="210933.84811000002"/>
    <n v="112639.99425"/>
    <n v="2328228.6017499999"/>
    <n v="1944041.21533"/>
    <n v="604333.75942000002"/>
    <n v="388977.04616999993"/>
    <n v="2291474.69325"/>
    <n v="1524776.6393599997"/>
    <n v="35255452.915749952"/>
    <n v="34225193.414999902"/>
    <n v="145.54400000000001"/>
    <n v="139.161"/>
    <n v="0"/>
    <n v="0"/>
    <n v="570488.07484999998"/>
    <n v="361245.11569000001"/>
    <n v="700905.45360999997"/>
    <n v="521434.39705000003"/>
    <n v="0"/>
    <n v="0"/>
    <n v="0"/>
    <n v="0"/>
    <n v="0"/>
    <n v="0"/>
    <s v="Total General Sin Pensiones"/>
    <s v="Totales"/>
    <s v="Total General Sin Pensiones"/>
    <x v="1"/>
    <x v="1"/>
    <n v="210933.84811000002"/>
    <n v="112639.99425"/>
    <n v="299929338.30901009"/>
    <n v="286204877.29896003"/>
    <n v="288421232.45699012"/>
    <n v="276418493.85822004"/>
    <n v="288421232.45699012"/>
    <n v="276418493.85822004"/>
    <n v="133101313.88157998"/>
    <n v="123282522.02188997"/>
    <n v="210933.84811000002"/>
    <n v="112639.99425"/>
    <n v="7.3133952834576715E-2"/>
    <n v="4.0749803921504277E-2"/>
    <n v="98293.853860000017"/>
    <n v="87.263724145653555"/>
    <n v="100"/>
    <n v="100"/>
    <n v="100"/>
    <n v="100"/>
    <n v="7.032784765212928E-2"/>
    <n v="7.3133952834576715E-2"/>
    <n v="3.9356420237500016E-2"/>
    <n v="4.0749803921504277E-2"/>
    <m/>
    <m/>
    <m/>
    <n v="0"/>
    <m/>
    <n v="0"/>
    <m/>
    <n v="0"/>
    <m/>
    <n v="55.364889874730494"/>
    <n v="286.50392757488862"/>
    <n v="345.32765094667957"/>
    <n v="0.45404041612817947"/>
    <n v="57.922709559777232"/>
    <n v="34.418722196953681"/>
    <n v="81.393014123618556"/>
    <n v="69.279111185171857"/>
    <s v="Resto"/>
    <n v="2025"/>
    <n v="1"/>
    <d v="2026-05-08T00:00:00"/>
    <n v="1.0458677359317625"/>
    <s v="11 Total General Sin Pensiones"/>
    <n v="87.263724145653555"/>
    <n v="79.051057520978475"/>
    <n v="55.364889874730508"/>
    <n v="48.551183421215384"/>
    <n v="6.6038822627347143E-3"/>
    <n v="5.3485750572100912E-7"/>
    <m/>
    <m/>
    <m/>
    <m/>
    <n v="5.5028848558887587E-3"/>
    <n v="1.6605465196410454E-7"/>
    <x v="1"/>
    <x v="54"/>
  </r>
  <r>
    <n v="2026"/>
    <n v="3"/>
    <n v="119"/>
    <x v="62"/>
    <s v="Total General"/>
    <n v="217"/>
    <s v="16badfc6202cb3f8889e0f2779b19218af4cbb736e56acadce8148aba9a7a9f8"/>
    <s v="776dae374cac039d62ec9a353119108ad2c4887d941bedca3f0ebe3c3de89ab1"/>
    <x v="55"/>
    <n v="225020.68987999999"/>
    <n v="490022.74757999997"/>
    <n v="1012732.7699199999"/>
    <n v="1221838.2730399999"/>
    <n v="177566.90646"/>
    <n v="393329.02798999997"/>
    <n v="998619.62975999992"/>
    <n v="878673.61306999985"/>
    <n v="35255452.915749952"/>
    <n v="34225193.414999902"/>
    <n v="145.54400000000001"/>
    <n v="139.161"/>
    <n v="-7181.9499000000005"/>
    <n v="-10714.974050000001"/>
    <n v="129186.18577"/>
    <n v="379272.50276"/>
    <n v="231252.00725999998"/>
    <n v="501200.64145999996"/>
    <n v="38112.000659999998"/>
    <n v="24123.995039999998"/>
    <n v="20779.674239999997"/>
    <n v="307302.76906999998"/>
    <n v="0"/>
    <n v="0"/>
    <s v="Total General"/>
    <s v="Totales"/>
    <s v="Total General"/>
    <x v="0"/>
    <x v="1"/>
    <n v="225020.68987999999"/>
    <n v="490022.74757999997"/>
    <n v="299929338.30901009"/>
    <n v="286204877.29896003"/>
    <n v="288421232.45699012"/>
    <n v="276418493.85822004"/>
    <n v="299929338.30901009"/>
    <n v="286204877.29896003"/>
    <n v="142306587.69164005"/>
    <n v="131621014.33455998"/>
    <n v="225020.68987999999"/>
    <n v="490022.74757999997"/>
    <n v="7.5024567836096942E-2"/>
    <n v="0.17121397517909473"/>
    <n v="-265002.0577"/>
    <n v="-54.079542023043814"/>
    <n v="100"/>
    <n v="100"/>
    <n v="100"/>
    <n v="100"/>
    <n v="7.5024567836096942E-2"/>
    <n v="7.8018073760764292E-2"/>
    <n v="0.17121397517909473"/>
    <n v="0.17727567383076087"/>
    <n v="1.2706993212092545E-2"/>
    <n v="6.9281899387218975E-3"/>
    <m/>
    <n v="13988.00562"/>
    <n v="57.983785839810054"/>
    <n v="-286523.09482999996"/>
    <n v="-93.238045233732777"/>
    <n v="0"/>
    <m/>
    <n v="-54.855377095505276"/>
    <n v="78.911368796662046"/>
    <n v="80.267503892926115"/>
    <n v="0.12477771362543277"/>
    <n v="-65.938425583215093"/>
    <n v="-53.860392798707977"/>
    <n v="55.863811648888351"/>
    <n v="75.672788776801497"/>
    <s v="Resto"/>
    <n v="2025"/>
    <n v="1"/>
    <d v="2026-05-08T00:00:00"/>
    <n v="1.0458677359317625"/>
    <s v="10 Total General"/>
    <n v="-54.079542023043814"/>
    <n v="-56.093436675292693"/>
    <n v="-54.855377095505276"/>
    <n v="-56.835246605752275"/>
    <n v="2.8725564023815834E-3"/>
    <n v="5.6286857789931127E-7"/>
    <n v="617187.07409000001"/>
    <n v="843449.25192999991"/>
    <n v="1.7506145093778645E-3"/>
    <n v="2.3875029390096666E-3"/>
    <n v="3.4585868221501444E-3"/>
    <n v="2.9314225296627667E-6"/>
    <x v="0"/>
    <x v="55"/>
  </r>
  <r>
    <n v="2026"/>
    <n v="3"/>
    <n v="59"/>
    <x v="30"/>
    <s v="Total General Sin Pensiones"/>
    <n v="209"/>
    <s v="83f814f7a92e365cbd79f9addceed185761a8d38a06a2d4350bb1fe4b7632b34"/>
    <s v="776dae374cac039d62ec9a353119108ad2c4887d941bedca3f0ebe3c3de89ab1"/>
    <x v="55"/>
    <n v="195949.82753000001"/>
    <n v="181988.00256999998"/>
    <n v="626229.61193999997"/>
    <n v="643446.95626000001"/>
    <n v="79935.664850000001"/>
    <n v="65732.941050000009"/>
    <n v="655038.81276999996"/>
    <n v="237657.57664000004"/>
    <n v="35255452.915749952"/>
    <n v="34225193.414999902"/>
    <n v="145.54400000000001"/>
    <n v="139.161"/>
    <n v="297.93732"/>
    <n v="388.20134999999999"/>
    <n v="6295.6526399999993"/>
    <n v="8399.8496699999996"/>
    <n v="4438.5960599999999"/>
    <n v="7618.94542"/>
    <n v="0"/>
    <n v="0"/>
    <n v="0"/>
    <n v="0"/>
    <n v="0"/>
    <n v="0"/>
    <s v="Total General Sin Pensiones"/>
    <s v="Totales"/>
    <s v="Total General Sin Pensiones"/>
    <x v="1"/>
    <x v="1"/>
    <n v="195949.82753000001"/>
    <n v="181988.00256999998"/>
    <n v="299929338.30901009"/>
    <n v="286204877.29896003"/>
    <n v="288421232.45699012"/>
    <n v="276418493.85822004"/>
    <n v="288421232.45699012"/>
    <n v="276418493.85822004"/>
    <n v="133101313.88157998"/>
    <n v="123282522.02188997"/>
    <n v="195949.82753000001"/>
    <n v="181988.00256999998"/>
    <n v="6.7938766456529992E-2"/>
    <n v="6.5837853332398541E-2"/>
    <n v="13961.824960000027"/>
    <n v="7.6718381227519394"/>
    <n v="100"/>
    <n v="100"/>
    <n v="100"/>
    <n v="100"/>
    <n v="6.5331997408042006E-2"/>
    <n v="6.7938766456529992E-2"/>
    <n v="6.3586618190262845E-2"/>
    <n v="6.5837853332398541E-2"/>
    <m/>
    <m/>
    <m/>
    <n v="0"/>
    <m/>
    <n v="0"/>
    <m/>
    <n v="0"/>
    <m/>
    <n v="21.606706733533553"/>
    <n v="40.793944989699881"/>
    <n v="36.119381564571242"/>
    <n v="6.0056255283188739E-2"/>
    <n v="-25.050412955783298"/>
    <n v="-41.74264527019016"/>
    <n v="141.83882819920314"/>
    <n v="110.24950576427675"/>
    <s v="Resto"/>
    <n v="2025"/>
    <n v="1"/>
    <d v="2026-05-08T00:00:00"/>
    <n v="1.0458677359317625"/>
    <s v="11 Total General Sin Pensiones"/>
    <n v="7.6718381227519394"/>
    <n v="2.949765466115271"/>
    <n v="21.606706733533553"/>
    <n v="16.273504340579215"/>
    <n v="1.7762631313700677E-3"/>
    <n v="4.6156759876349257E-7"/>
    <m/>
    <m/>
    <m/>
    <m/>
    <n v="1.8213680261762451E-3"/>
    <n v="4.3346229314184215E-7"/>
    <x v="1"/>
    <x v="55"/>
  </r>
  <r>
    <n v="2026"/>
    <n v="3"/>
    <n v="714"/>
    <x v="38"/>
    <s v="Total General"/>
    <n v="250"/>
    <s v="1e472b39b105d349bcd069c4a711b44a2fffb8e274714bb07ecfff69a9a7f67b"/>
    <s v="776dae374cac039d62ec9a353119108ad2c4887d941bedca3f0ebe3c3de89ab1"/>
    <x v="56"/>
    <n v="214062.72141"/>
    <n v="179414.37324000002"/>
    <n v="693115.48754999996"/>
    <n v="603503.19325000001"/>
    <n v="50019.257150000005"/>
    <n v="50159.516779999998"/>
    <n v="242836.5949"/>
    <n v="219492.31339"/>
    <n v="35255452.915749952"/>
    <n v="34225193.414999902"/>
    <n v="145.54400000000001"/>
    <n v="139.161"/>
    <n v="80.498019999999997"/>
    <n v="398.31749999999994"/>
    <n v="50019.257149999998"/>
    <n v="50159.516779999998"/>
    <n v="197543.12831999999"/>
    <n v="158615.93271000002"/>
    <n v="0"/>
    <n v="0"/>
    <n v="0"/>
    <n v="0"/>
    <n v="0"/>
    <n v="0"/>
    <s v="Total General"/>
    <s v="Totales"/>
    <s v="Total General"/>
    <x v="0"/>
    <x v="1"/>
    <n v="214062.72141"/>
    <n v="179414.37324000002"/>
    <n v="299929338.30901009"/>
    <n v="286204877.29896003"/>
    <n v="288421232.45699012"/>
    <n v="276418493.85822004"/>
    <n v="299929338.30901009"/>
    <n v="286204877.29896003"/>
    <n v="142306587.69164005"/>
    <n v="131621014.33455998"/>
    <n v="214062.72141"/>
    <n v="179414.37324000002"/>
    <n v="7.137105113386949E-2"/>
    <n v="6.2687391959637975E-2"/>
    <n v="34648.348169999983"/>
    <n v="19.311913278905134"/>
    <n v="100"/>
    <n v="100"/>
    <n v="100"/>
    <n v="100"/>
    <n v="7.137105113386949E-2"/>
    <n v="7.4218780492147501E-2"/>
    <n v="6.2687391959637975E-2"/>
    <n v="6.4906790691083363E-2"/>
    <m/>
    <m/>
    <m/>
    <n v="0"/>
    <m/>
    <n v="0"/>
    <m/>
    <n v="0"/>
    <m/>
    <n v="-0.27962715553097039"/>
    <n v="23.366636105777989"/>
    <n v="27.957356968776597"/>
    <n v="3.5148940018423648E-2"/>
    <n v="-0.2796271555309815"/>
    <n v="24.541794096543356"/>
    <n v="25.320676844285789"/>
    <n v="31.623252420491337"/>
    <s v="Resto"/>
    <n v="2025"/>
    <n v="1"/>
    <d v="2026-05-08T00:00:00"/>
    <n v="1.0458677359317625"/>
    <s v="10 Total General"/>
    <n v="19.311913278905134"/>
    <n v="14.07935169986888"/>
    <n v="-0.27962715553096923"/>
    <n v="-4.6529791306467221"/>
    <n v="1.9659809482701581E-3"/>
    <n v="5.0938269399534138E-7"/>
    <n v="423635.41058999998"/>
    <n v="540509.41700000002"/>
    <n v="1.2016167019676719E-3"/>
    <m/>
    <m/>
    <m/>
    <x v="0"/>
    <x v="56"/>
  </r>
  <r>
    <n v="2026"/>
    <n v="3"/>
    <n v="7"/>
    <x v="20"/>
    <s v="Total General Sin Pensiones"/>
    <n v="264"/>
    <s v="bba58959c32abe688d9cb5222b97de973002a67c412d6a8c8d2a79ac692f32b7"/>
    <s v="776dae374cac039d62ec9a353119108ad2c4887d941bedca3f0ebe3c3de89ab1"/>
    <x v="56"/>
    <n v="192142.94221000001"/>
    <n v="225355.91631999999"/>
    <n v="761680.95000000007"/>
    <n v="764707.14179999998"/>
    <n v="119986.9996"/>
    <n v="103727.20794000002"/>
    <n v="536284.06036999996"/>
    <n v="642245.54486000014"/>
    <n v="35255452.915749952"/>
    <n v="34225193.414999902"/>
    <n v="145.54400000000001"/>
    <n v="139.161"/>
    <n v="-2998.6914999999999"/>
    <n v="1716.7819500000001"/>
    <n v="36388.94629"/>
    <n v="-29683.40598"/>
    <n v="49792.202880000004"/>
    <n v="50852.129030000004"/>
    <n v="0"/>
    <n v="0"/>
    <n v="0"/>
    <n v="0"/>
    <n v="0"/>
    <n v="0"/>
    <s v="Total General Sin Pensiones"/>
    <s v="Totales"/>
    <s v="Total General Sin Pensiones"/>
    <x v="1"/>
    <x v="1"/>
    <n v="192142.94221000001"/>
    <n v="225355.91631999999"/>
    <n v="299929338.30901009"/>
    <n v="286204877.29896003"/>
    <n v="288421232.45699012"/>
    <n v="276418493.85822004"/>
    <n v="288421232.45699012"/>
    <n v="276418493.85822004"/>
    <n v="133101313.88157998"/>
    <n v="123282522.02188997"/>
    <n v="192142.94221000001"/>
    <n v="225355.91631999999"/>
    <n v="6.6618861785306571E-2"/>
    <n v="8.1527076272830373E-2"/>
    <n v="-33212.974109999981"/>
    <n v="-14.738008503330501"/>
    <n v="100"/>
    <n v="100"/>
    <n v="100"/>
    <n v="100"/>
    <n v="6.4062736674342827E-2"/>
    <n v="6.6618861785306571E-2"/>
    <n v="7.8739369659518679E-2"/>
    <n v="8.1527076272830373E-2"/>
    <m/>
    <m/>
    <m/>
    <n v="0"/>
    <m/>
    <n v="0"/>
    <m/>
    <n v="0"/>
    <m/>
    <n v="15.675531987138115"/>
    <n v="62.446737944119668"/>
    <n v="46.028171629055379"/>
    <n v="9.0147118838174833E-2"/>
    <n v="-222.59019842439253"/>
    <n v="-2.0843299390173042"/>
    <n v="73.08161556478619"/>
    <n v="-58.372002404242309"/>
    <s v="Resto"/>
    <n v="2025"/>
    <n v="1"/>
    <d v="2026-05-08T00:00:00"/>
    <n v="1.0458677359317625"/>
    <s v="11 Total General Sin Pensiones"/>
    <n v="-14.738008503330501"/>
    <n v="-18.47727148719272"/>
    <n v="15.67553198713812"/>
    <n v="10.602448104093114"/>
    <n v="2.1604628135687008E-3"/>
    <n v="4.4380727455697807E-7"/>
    <m/>
    <m/>
    <m/>
    <m/>
    <n v="2.1646122091536395E-3"/>
    <n v="6.646664165595901E-7"/>
    <x v="1"/>
    <x v="56"/>
  </r>
  <r>
    <n v="2026"/>
    <n v="3"/>
    <n v="704"/>
    <x v="54"/>
    <s v="Total General"/>
    <n v="51"/>
    <s v="031b4af5197ec30a926f48cf40e11a7dbc470048a21e4003b7a3c07c5dab1baa"/>
    <s v="776dae374cac039d62ec9a353119108ad2c4887d941bedca3f0ebe3c3de89ab1"/>
    <x v="57"/>
    <n v="210933.84811000002"/>
    <n v="112639.99425"/>
    <n v="2328228.6017499999"/>
    <n v="1944041.21533"/>
    <n v="604333.75942000002"/>
    <n v="388977.04616999993"/>
    <n v="2291474.69325"/>
    <n v="1524776.6393599997"/>
    <n v="35255452.915749952"/>
    <n v="34225193.414999902"/>
    <n v="145.54400000000001"/>
    <n v="139.161"/>
    <n v="0"/>
    <n v="0"/>
    <n v="570488.07484999998"/>
    <n v="361245.11569000001"/>
    <n v="700905.45360999997"/>
    <n v="521434.39705000003"/>
    <n v="0"/>
    <n v="0"/>
    <n v="0"/>
    <n v="0"/>
    <n v="0"/>
    <n v="0"/>
    <s v="Total General"/>
    <s v="Totales"/>
    <s v="Total General"/>
    <x v="0"/>
    <x v="1"/>
    <n v="210933.84811000002"/>
    <n v="112639.99425"/>
    <n v="299929338.30901009"/>
    <n v="286204877.29896003"/>
    <n v="288421232.45699012"/>
    <n v="276418493.85822004"/>
    <n v="299929338.30901009"/>
    <n v="286204877.29896003"/>
    <n v="142306587.69164005"/>
    <n v="131621014.33455998"/>
    <n v="210933.84811000002"/>
    <n v="112639.99425"/>
    <n v="7.032784765212928E-2"/>
    <n v="3.9356420237500016E-2"/>
    <n v="98293.853860000017"/>
    <n v="87.263724145653555"/>
    <n v="100"/>
    <n v="100"/>
    <n v="100"/>
    <n v="100"/>
    <n v="7.032784765212928E-2"/>
    <n v="7.3133952834576715E-2"/>
    <n v="3.9356420237500016E-2"/>
    <n v="4.0749803921504277E-2"/>
    <m/>
    <m/>
    <m/>
    <n v="0"/>
    <m/>
    <n v="0"/>
    <m/>
    <n v="0"/>
    <m/>
    <n v="55.364889874730494"/>
    <n v="286.50392757488862"/>
    <n v="345.32765094667957"/>
    <n v="0.42467026244035383"/>
    <n v="57.922709559777232"/>
    <n v="34.418722196953681"/>
    <n v="81.393014123618556"/>
    <n v="69.279111185171857"/>
    <s v="Resto"/>
    <n v="2025"/>
    <n v="1"/>
    <d v="2026-05-08T00:00:00"/>
    <n v="1.0458677359317625"/>
    <s v="10 Total General"/>
    <n v="87.263724145653555"/>
    <n v="79.051057520978475"/>
    <n v="55.364889874730508"/>
    <n v="48.551183421215384"/>
    <n v="6.6038822627347143E-3"/>
    <n v="4.9460061553811061E-7"/>
    <n v="1642095.23333"/>
    <n v="1613327.8808499998"/>
    <n v="4.6577056810307308E-3"/>
    <n v="4.5667537771854998E-3"/>
    <n v="5.5028848558887587E-3"/>
    <n v="1.5489278139107009E-7"/>
    <x v="0"/>
    <x v="57"/>
  </r>
  <r>
    <n v="2026"/>
    <n v="3"/>
    <n v="93"/>
    <x v="64"/>
    <s v="Total General Sin Pensiones"/>
    <n v="220"/>
    <s v="36790ecd55c2030dc553685bef719df653f413a20cdad1bfd1dc934c76686ddd"/>
    <s v="776dae374cac039d62ec9a353119108ad2c4887d941bedca3f0ebe3c3de89ab1"/>
    <x v="57"/>
    <n v="143382.70109000002"/>
    <n v="240270.31215000001"/>
    <n v="806140.74179"/>
    <n v="730621.62979000004"/>
    <n v="37991.025570000005"/>
    <n v="53551.915870000004"/>
    <n v="134282.43087000001"/>
    <n v="218728.72146"/>
    <n v="35255452.915749952"/>
    <n v="34225193.414999902"/>
    <n v="145.54400000000001"/>
    <n v="139.161"/>
    <n v="-62.169400000000003"/>
    <n v="0.62529999999999997"/>
    <n v="15867.18111"/>
    <n v="4330.1720999999998"/>
    <n v="29655.841940000002"/>
    <n v="29262.954329999997"/>
    <n v="0"/>
    <n v="0"/>
    <n v="0"/>
    <n v="0"/>
    <n v="0"/>
    <n v="0"/>
    <s v="Total General Sin Pensiones"/>
    <s v="Totales"/>
    <s v="Total General Sin Pensiones"/>
    <x v="1"/>
    <x v="1"/>
    <n v="143382.70109000002"/>
    <n v="240270.31215000001"/>
    <n v="299929338.30901009"/>
    <n v="286204877.29896003"/>
    <n v="288421232.45699012"/>
    <n v="276418493.85822004"/>
    <n v="288421232.45699012"/>
    <n v="276418493.85822004"/>
    <n v="133101313.88157998"/>
    <n v="123282522.02188997"/>
    <n v="143382.70109000002"/>
    <n v="240270.31215000001"/>
    <n v="4.9712949309784774E-2"/>
    <n v="8.6922661648405813E-2"/>
    <n v="-96887.611059999996"/>
    <n v="-40.324420521630387"/>
    <n v="100"/>
    <n v="100"/>
    <n v="100"/>
    <n v="100"/>
    <n v="4.7805493753424091E-2"/>
    <n v="4.9712949309784774E-2"/>
    <n v="8.3950460389611625E-2"/>
    <n v="8.6922661648405813E-2"/>
    <m/>
    <m/>
    <m/>
    <n v="0"/>
    <m/>
    <n v="0"/>
    <m/>
    <n v="0"/>
    <m/>
    <n v="-29.057579074808171"/>
    <n v="26.496240677007044"/>
    <n v="22.288195071127934"/>
    <n v="2.8542938053790032E-2"/>
    <n v="266.43303646060627"/>
    <n v="1.3426108846338325"/>
    <n v="53.504402748378013"/>
    <n v="14.797453637689495"/>
    <s v="Resto"/>
    <n v="2025"/>
    <n v="1"/>
    <d v="2026-05-08T00:00:00"/>
    <n v="1.0458677359317625"/>
    <s v="11 Total General Sin Pensiones"/>
    <n v="-40.324420521630387"/>
    <n v="-42.941561893383486"/>
    <n v="-29.057579074808178"/>
    <n v="-32.168840774125904"/>
    <n v="2.2865703745642884E-3"/>
    <n v="2.4713773290772302E-7"/>
    <m/>
    <m/>
    <m/>
    <m/>
    <n v="2.0681283247761142E-3"/>
    <n v="7.5555491080432378E-7"/>
    <x v="1"/>
    <x v="57"/>
  </r>
  <r>
    <n v="2026"/>
    <n v="3"/>
    <n v="59"/>
    <x v="30"/>
    <s v="Total General"/>
    <n v="209"/>
    <s v="83f814f7a92e365cbd79f9addceed185761a8d38a06a2d4350bb1fe4b7632b34"/>
    <s v="776dae374cac039d62ec9a353119108ad2c4887d941bedca3f0ebe3c3de89ab1"/>
    <x v="58"/>
    <n v="195949.82753000001"/>
    <n v="181988.00256999998"/>
    <n v="626229.61193999997"/>
    <n v="643446.95626000001"/>
    <n v="79935.664850000001"/>
    <n v="65732.941050000009"/>
    <n v="655038.81276999996"/>
    <n v="237657.57664000004"/>
    <n v="35255452.915749952"/>
    <n v="34225193.414999902"/>
    <n v="145.54400000000001"/>
    <n v="139.161"/>
    <n v="297.93732"/>
    <n v="388.20134999999999"/>
    <n v="6295.6526399999993"/>
    <n v="8399.8496699999996"/>
    <n v="4438.5960599999999"/>
    <n v="7618.94542"/>
    <n v="0"/>
    <n v="0"/>
    <n v="0"/>
    <n v="0"/>
    <n v="0"/>
    <n v="0"/>
    <s v="Total General"/>
    <s v="Totales"/>
    <s v="Total General"/>
    <x v="0"/>
    <x v="1"/>
    <n v="195949.82753000001"/>
    <n v="181988.00256999998"/>
    <n v="299929338.30901009"/>
    <n v="286204877.29896003"/>
    <n v="288421232.45699012"/>
    <n v="276418493.85822004"/>
    <n v="299929338.30901009"/>
    <n v="286204877.29896003"/>
    <n v="142306587.69164005"/>
    <n v="131621014.33455998"/>
    <n v="195949.82753000001"/>
    <n v="181988.00256999998"/>
    <n v="6.5331997408042006E-2"/>
    <n v="6.3586618190262845E-2"/>
    <n v="13961.824960000027"/>
    <n v="7.6718381227519394"/>
    <n v="100"/>
    <n v="100"/>
    <n v="100"/>
    <n v="100"/>
    <n v="6.5331997408042006E-2"/>
    <n v="6.7938766456529992E-2"/>
    <n v="6.3586618190262845E-2"/>
    <n v="6.5837853332398541E-2"/>
    <m/>
    <m/>
    <m/>
    <n v="0"/>
    <m/>
    <n v="0"/>
    <m/>
    <n v="0"/>
    <m/>
    <n v="21.606706733533553"/>
    <n v="40.793944989699881"/>
    <n v="36.119381564571242"/>
    <n v="5.6171443744551193E-2"/>
    <n v="-25.050412955783298"/>
    <n v="-41.74264527019016"/>
    <n v="141.83882819920314"/>
    <n v="110.24950576427675"/>
    <s v="Resto"/>
    <n v="2025"/>
    <n v="1"/>
    <d v="2026-05-08T00:00:00"/>
    <n v="1.0458677359317625"/>
    <s v="10 Total General"/>
    <n v="7.6718381227519394"/>
    <n v="2.949765466115271"/>
    <n v="21.606706733533553"/>
    <n v="16.273504340579215"/>
    <n v="1.7762631313700677E-3"/>
    <n v="4.2682698853244067E-7"/>
    <n v="261659.35321999999"/>
    <n v="258202.77986000001"/>
    <n v="7.4218122752610219E-4"/>
    <n v="7.3087965205448726E-4"/>
    <n v="1.8213680261762451E-3"/>
    <n v="4.0432580128742664E-7"/>
    <x v="0"/>
    <x v="58"/>
  </r>
  <r>
    <n v="2026"/>
    <n v="3"/>
    <n v="603"/>
    <x v="21"/>
    <s v="Total General Sin Pensiones"/>
    <n v="242"/>
    <s v="14063697603e22d600d336bee6cff12c8be93509ce84a0642918d89b2aef1753"/>
    <s v="776dae374cac039d62ec9a353119108ad2c4887d941bedca3f0ebe3c3de89ab1"/>
    <x v="58"/>
    <n v="116358.10838999999"/>
    <n v="133660.96544"/>
    <n v="458893.46057"/>
    <n v="483073.70987000002"/>
    <n v="24600.932710000001"/>
    <n v="60649.533640000001"/>
    <n v="175891.36550999997"/>
    <n v="152911.05955999999"/>
    <n v="35255452.915749952"/>
    <n v="34225193.414999902"/>
    <n v="145.54400000000001"/>
    <n v="139.161"/>
    <n v="0"/>
    <n v="0"/>
    <n v="25927.280780000001"/>
    <n v="54520.102450000006"/>
    <n v="169643.64679"/>
    <n v="159528.11379"/>
    <n v="0"/>
    <n v="0"/>
    <n v="0"/>
    <n v="0"/>
    <n v="0"/>
    <n v="0"/>
    <s v="Total General Sin Pensiones"/>
    <s v="Totales"/>
    <s v="Total General Sin Pensiones"/>
    <x v="1"/>
    <x v="1"/>
    <n v="116358.10838999999"/>
    <n v="133660.96544"/>
    <n v="299929338.30901009"/>
    <n v="286204877.29896003"/>
    <n v="288421232.45699012"/>
    <n v="276418493.85822004"/>
    <n v="288421232.45699012"/>
    <n v="276418493.85822004"/>
    <n v="133101313.88157998"/>
    <n v="123282522.02188997"/>
    <n v="116358.10838999999"/>
    <n v="133660.96544"/>
    <n v="4.0343114617038989E-2"/>
    <n v="4.8354566865036565E-2"/>
    <n v="-17302.857050000006"/>
    <n v="-12.945332987114478"/>
    <n v="100"/>
    <n v="100"/>
    <n v="100"/>
    <n v="100"/>
    <n v="3.8795173905301315E-2"/>
    <n v="4.0343114617038989E-2"/>
    <n v="4.6701148737022476E-2"/>
    <n v="4.8354566865036565E-2"/>
    <m/>
    <m/>
    <m/>
    <n v="0"/>
    <m/>
    <n v="0"/>
    <m/>
    <n v="0"/>
    <m/>
    <n v="-59.437556674343448"/>
    <n v="21.142430940476036"/>
    <n v="45.375651328229701"/>
    <n v="1.8482862409523175E-2"/>
    <n v="-52.444548680410641"/>
    <n v="6.3409092978532255"/>
    <n v="15.283378582455903"/>
    <n v="34.175858508406435"/>
    <s v="Resto"/>
    <n v="2025"/>
    <n v="1"/>
    <d v="2026-05-08T00:00:00"/>
    <n v="1.0458677359317625"/>
    <s v="11 Total General Sin Pensiones"/>
    <n v="-12.945332987114478"/>
    <n v="-16.763215823529919"/>
    <n v="-59.437556674343462"/>
    <n v="-61.216469413773908"/>
    <n v="1.3016240683862974E-3"/>
    <n v="1.6275668970035452E-7"/>
    <m/>
    <m/>
    <m/>
    <m/>
    <n v="1.3674087675504237E-3"/>
    <n v="2.338164136705292E-7"/>
    <x v="1"/>
    <x v="58"/>
  </r>
  <r>
    <n v="2026"/>
    <n v="3"/>
    <n v="7"/>
    <x v="20"/>
    <s v="Total General"/>
    <n v="264"/>
    <s v="bba58959c32abe688d9cb5222b97de973002a67c412d6a8c8d2a79ac692f32b7"/>
    <s v="776dae374cac039d62ec9a353119108ad2c4887d941bedca3f0ebe3c3de89ab1"/>
    <x v="59"/>
    <n v="192142.94221000001"/>
    <n v="225355.91631999999"/>
    <n v="761680.95000000007"/>
    <n v="764707.14179999998"/>
    <n v="119986.9996"/>
    <n v="103727.20794000002"/>
    <n v="536284.06036999996"/>
    <n v="642245.54486000014"/>
    <n v="35255452.915749952"/>
    <n v="34225193.414999902"/>
    <n v="145.54400000000001"/>
    <n v="139.161"/>
    <n v="-2998.6914999999999"/>
    <n v="1716.7819500000001"/>
    <n v="36388.94629"/>
    <n v="-29683.40598"/>
    <n v="49792.202880000004"/>
    <n v="50852.129030000004"/>
    <n v="0"/>
    <n v="0"/>
    <n v="0"/>
    <n v="0"/>
    <n v="0"/>
    <n v="0"/>
    <s v="Total General"/>
    <s v="Totales"/>
    <s v="Total General"/>
    <x v="0"/>
    <x v="1"/>
    <n v="192142.94221000001"/>
    <n v="225355.91631999999"/>
    <n v="299929338.30901009"/>
    <n v="286204877.29896003"/>
    <n v="288421232.45699012"/>
    <n v="276418493.85822004"/>
    <n v="299929338.30901009"/>
    <n v="286204877.29896003"/>
    <n v="142306587.69164005"/>
    <n v="131621014.33455998"/>
    <n v="192142.94221000001"/>
    <n v="225355.91631999999"/>
    <n v="6.4062736674342827E-2"/>
    <n v="7.8739369659518679E-2"/>
    <n v="-33212.974109999981"/>
    <n v="-14.738008503330501"/>
    <n v="100"/>
    <n v="100"/>
    <n v="100"/>
    <n v="100"/>
    <n v="6.4062736674342827E-2"/>
    <n v="6.6618861785306571E-2"/>
    <n v="7.8739369659518679E-2"/>
    <n v="8.1527076272830373E-2"/>
    <m/>
    <m/>
    <m/>
    <n v="0"/>
    <m/>
    <n v="0"/>
    <m/>
    <n v="0"/>
    <m/>
    <n v="15.675531987138115"/>
    <n v="62.446737944119668"/>
    <n v="46.028171629055379"/>
    <n v="8.4315843381752839E-2"/>
    <n v="-222.59019842439253"/>
    <n v="-2.0843299390173042"/>
    <n v="73.08161556478619"/>
    <n v="-58.372002404242309"/>
    <s v="Resto"/>
    <n v="2025"/>
    <n v="1"/>
    <d v="2026-05-08T00:00:00"/>
    <n v="1.0458677359317625"/>
    <s v="10 Total General"/>
    <n v="-14.738008503330501"/>
    <n v="-18.47727148719272"/>
    <n v="15.67553198713812"/>
    <n v="10.602448104093114"/>
    <n v="2.1604628135687008E-3"/>
    <n v="4.104034230206189E-7"/>
    <n v="1272393.64411"/>
    <n v="1242070.74835"/>
    <n v="3.6090690627365997E-3"/>
    <n v="3.5158577180049136E-3"/>
    <n v="2.1646122091536395E-3"/>
    <n v="6.1998883343783306E-7"/>
    <x v="0"/>
    <x v="59"/>
  </r>
  <r>
    <n v="2026"/>
    <n v="3"/>
    <n v="107"/>
    <x v="71"/>
    <s v="Total General Sin Pensiones"/>
    <n v="70"/>
    <s v="ff5a1ae012afa5d4c889c50ad427aaf545d31a4fac04ffc1c4d03d403ba4250a"/>
    <s v="776dae374cac039d62ec9a353119108ad2c4887d941bedca3f0ebe3c3de89ab1"/>
    <x v="59"/>
    <n v="103310.76122"/>
    <n v="346104.38500999997"/>
    <n v="204973.4648800001"/>
    <n v="1768111.5024999999"/>
    <n v="19524.504619999985"/>
    <n v="355301.70771999989"/>
    <n v="690765.43979000021"/>
    <n v="1339677.6037999999"/>
    <n v="35255452.915749952"/>
    <n v="34225193.414999902"/>
    <n v="145.54400000000001"/>
    <n v="139.161"/>
    <n v="0"/>
    <n v="0"/>
    <n v="24892.092359999999"/>
    <n v="278499.70773000002"/>
    <n v="101362.47237"/>
    <n v="317430.31125999999"/>
    <n v="0"/>
    <n v="0"/>
    <n v="0"/>
    <n v="0"/>
    <n v="0"/>
    <n v="0"/>
    <s v="Total General Sin Pensiones"/>
    <s v="Totales"/>
    <s v="Total General Sin Pensiones"/>
    <x v="1"/>
    <x v="1"/>
    <n v="103310.76122"/>
    <n v="346104.38500999997"/>
    <n v="299929338.30901009"/>
    <n v="286204877.29896003"/>
    <n v="288421232.45699012"/>
    <n v="276418493.85822004"/>
    <n v="288421232.45699012"/>
    <n v="276418493.85822004"/>
    <n v="133101313.88157998"/>
    <n v="123282522.02188997"/>
    <n v="103310.76122"/>
    <n v="346104.38500999997"/>
    <n v="3.5819402177821938E-2"/>
    <n v="0.12521028538254139"/>
    <n v="-242793.62378999998"/>
    <n v="-70.150403839288231"/>
    <n v="100"/>
    <n v="100"/>
    <n v="100"/>
    <n v="100"/>
    <n v="3.4445033554390526E-2"/>
    <n v="3.5819402177821938E-2"/>
    <n v="0.12092889131601726"/>
    <n v="0.12521028538254139"/>
    <m/>
    <m/>
    <m/>
    <n v="0"/>
    <m/>
    <n v="0"/>
    <m/>
    <n v="0"/>
    <m/>
    <n v="-94.504809800861835"/>
    <n v="18.898810142752314"/>
    <n v="102.6573840460687"/>
    <n v="1.4668904498847326E-2"/>
    <n v="-91.062075948699956"/>
    <n v="-68.067802987164555"/>
    <n v="24.557503164620172"/>
    <n v="87.735700672229513"/>
    <s v="Resto"/>
    <n v="2025"/>
    <n v="1"/>
    <d v="2026-05-08T00:00:00"/>
    <n v="1.0458677359317625"/>
    <s v="11 Total General Sin Pensiones"/>
    <n v="-70.150403839288231"/>
    <n v="-71.459492309399167"/>
    <n v="-94.504809800861835"/>
    <n v="-94.745807705558008"/>
    <n v="5.8139506921050122E-4"/>
    <n v="1.2830295723765549E-7"/>
    <m/>
    <m/>
    <m/>
    <m/>
    <n v="5.0048908088496241E-3"/>
    <n v="1.5677615565577459E-6"/>
    <x v="1"/>
    <x v="59"/>
  </r>
  <r>
    <n v="2026"/>
    <n v="3"/>
    <n v="93"/>
    <x v="64"/>
    <s v="Total General"/>
    <n v="220"/>
    <s v="36790ecd55c2030dc553685bef719df653f413a20cdad1bfd1dc934c76686ddd"/>
    <s v="776dae374cac039d62ec9a353119108ad2c4887d941bedca3f0ebe3c3de89ab1"/>
    <x v="60"/>
    <n v="143382.70109000002"/>
    <n v="240270.31215000001"/>
    <n v="806140.74179"/>
    <n v="730621.62979000004"/>
    <n v="37991.025570000005"/>
    <n v="53551.915870000004"/>
    <n v="134282.43087000001"/>
    <n v="218728.72146"/>
    <n v="35255452.915749952"/>
    <n v="34225193.414999902"/>
    <n v="145.54400000000001"/>
    <n v="139.161"/>
    <n v="-62.169400000000003"/>
    <n v="0.62529999999999997"/>
    <n v="15867.18111"/>
    <n v="4330.1720999999998"/>
    <n v="29655.841940000002"/>
    <n v="29262.954329999997"/>
    <n v="0"/>
    <n v="0"/>
    <n v="0"/>
    <n v="0"/>
    <n v="0"/>
    <n v="0"/>
    <s v="Total General"/>
    <s v="Totales"/>
    <s v="Total General"/>
    <x v="0"/>
    <x v="1"/>
    <n v="143382.70109000002"/>
    <n v="240270.31215000001"/>
    <n v="299929338.30901009"/>
    <n v="286204877.29896003"/>
    <n v="288421232.45699012"/>
    <n v="276418493.85822004"/>
    <n v="299929338.30901009"/>
    <n v="286204877.29896003"/>
    <n v="142306587.69164005"/>
    <n v="131621014.33455998"/>
    <n v="143382.70109000002"/>
    <n v="240270.31215000001"/>
    <n v="4.7805493753424091E-2"/>
    <n v="8.3950460389611625E-2"/>
    <n v="-96887.611059999996"/>
    <n v="-40.324420521630387"/>
    <n v="100"/>
    <n v="100"/>
    <n v="100"/>
    <n v="100"/>
    <n v="4.7805493753424091E-2"/>
    <n v="4.9712949309784774E-2"/>
    <n v="8.3950460389611625E-2"/>
    <n v="8.6922661648405813E-2"/>
    <m/>
    <m/>
    <m/>
    <n v="0"/>
    <m/>
    <n v="0"/>
    <m/>
    <n v="0"/>
    <m/>
    <n v="-29.057579074808171"/>
    <n v="26.496240677007044"/>
    <n v="22.288195071127934"/>
    <n v="2.6696603569977832E-2"/>
    <n v="266.43303646060627"/>
    <n v="1.3426108846338325"/>
    <n v="53.504402748378013"/>
    <n v="14.797453637689495"/>
    <s v="Resto"/>
    <n v="2025"/>
    <n v="1"/>
    <d v="2026-05-08T00:00:00"/>
    <n v="1.0458677359317625"/>
    <s v="10 Total General"/>
    <n v="-40.324420521630387"/>
    <n v="-42.941561893383486"/>
    <n v="-29.057579074808178"/>
    <n v="-32.168840774125904"/>
    <n v="2.2865703745642884E-3"/>
    <n v="2.2853652330086697E-7"/>
    <n v="776278.20215999999"/>
    <n v="938883.41648000001"/>
    <n v="2.2018670530628949E-3"/>
    <n v="2.6576429003928644E-3"/>
    <n v="2.0681283247761142E-3"/>
    <n v="7.0476797996277513E-7"/>
    <x v="0"/>
    <x v="60"/>
  </r>
  <r>
    <n v="2026"/>
    <n v="3"/>
    <n v="129"/>
    <x v="72"/>
    <s v="Total General Sin Pensiones"/>
    <n v="208"/>
    <s v="8df66f64b57424391d363fd6b811fed3c430c77597da265025728bd637bad804"/>
    <s v="776dae374cac039d62ec9a353119108ad2c4887d941bedca3f0ebe3c3de89ab1"/>
    <x v="60"/>
    <n v="94594.199120000005"/>
    <n v="94285.992639999997"/>
    <n v="389048.46846"/>
    <n v="299279.64967000001"/>
    <n v="82021.775469999993"/>
    <n v="52183.738820000006"/>
    <n v="298651.4220299999"/>
    <n v="177529.89444999996"/>
    <n v="35255452.915749952"/>
    <n v="34225193.414999902"/>
    <n v="145.54400000000001"/>
    <n v="139.161"/>
    <n v="0"/>
    <n v="0"/>
    <n v="81812.781569999992"/>
    <n v="52189.330299999994"/>
    <n v="94949.784079999998"/>
    <n v="70036.032500000001"/>
    <n v="0"/>
    <n v="0"/>
    <n v="0"/>
    <n v="0"/>
    <n v="0"/>
    <n v="0"/>
    <s v="Total General Sin Pensiones"/>
    <s v="Totales"/>
    <s v="Total General Sin Pensiones"/>
    <x v="1"/>
    <x v="1"/>
    <n v="94594.199120000005"/>
    <n v="94285.992639999997"/>
    <n v="299929338.30901009"/>
    <n v="286204877.29896003"/>
    <n v="288421232.45699012"/>
    <n v="276418493.85822004"/>
    <n v="288421232.45699012"/>
    <n v="276418493.85822004"/>
    <n v="133101313.88157998"/>
    <n v="123282522.02188997"/>
    <n v="94594.199120000005"/>
    <n v="94285.992639999997"/>
    <n v="3.2797238370481638E-2"/>
    <n v="3.4109871349042573E-2"/>
    <n v="308.20648000000801"/>
    <n v="0.32688469556321209"/>
    <n v="100"/>
    <n v="100"/>
    <n v="100"/>
    <n v="100"/>
    <n v="3.1538828329805417E-2"/>
    <n v="3.2797238370481638E-2"/>
    <n v="3.2943531057128703E-2"/>
    <n v="3.4109871349042573E-2"/>
    <m/>
    <m/>
    <m/>
    <n v="0"/>
    <m/>
    <n v="0"/>
    <m/>
    <n v="0"/>
    <m/>
    <n v="57.178801911687138"/>
    <n v="86.709096575730911"/>
    <n v="55.346226262098575"/>
    <n v="6.1623565596786389E-2"/>
    <n v="56.761508721639984"/>
    <n v="35.572762606162755"/>
    <n v="86.164262891918312"/>
    <n v="74.517828090847374"/>
    <s v="Resto"/>
    <n v="2025"/>
    <n v="1"/>
    <d v="2026-05-08T00:00:00"/>
    <n v="1.0458677359317625"/>
    <s v="11 Total General Sin Pensiones"/>
    <n v="0.32688469556321209"/>
    <n v="-4.0730665563728525"/>
    <n v="57.178801911687138"/>
    <n v="50.28554425350611"/>
    <n v="1.1035128931394249E-3"/>
    <n v="1.0756588447301932E-7"/>
    <m/>
    <m/>
    <m/>
    <m/>
    <n v="8.4715356796855534E-4"/>
    <n v="1.1634833234482353E-7"/>
    <x v="1"/>
    <x v="60"/>
  </r>
  <r>
    <n v="2026"/>
    <n v="3"/>
    <n v="603"/>
    <x v="21"/>
    <s v="Total General"/>
    <n v="242"/>
    <s v="14063697603e22d600d336bee6cff12c8be93509ce84a0642918d89b2aef1753"/>
    <s v="776dae374cac039d62ec9a353119108ad2c4887d941bedca3f0ebe3c3de89ab1"/>
    <x v="61"/>
    <n v="116358.10838999999"/>
    <n v="133660.96544"/>
    <n v="458893.46057"/>
    <n v="483073.70987000002"/>
    <n v="24600.932710000001"/>
    <n v="60649.533640000001"/>
    <n v="175891.36550999997"/>
    <n v="152911.05955999999"/>
    <n v="35255452.915749952"/>
    <n v="34225193.414999902"/>
    <n v="145.54400000000001"/>
    <n v="139.161"/>
    <n v="0"/>
    <n v="0"/>
    <n v="25927.280780000001"/>
    <n v="54520.102450000006"/>
    <n v="169643.64679"/>
    <n v="159528.11379"/>
    <n v="0"/>
    <n v="0"/>
    <n v="0"/>
    <n v="0"/>
    <n v="0"/>
    <n v="0"/>
    <s v="Total General"/>
    <s v="Totales"/>
    <s v="Total General"/>
    <x v="0"/>
    <x v="1"/>
    <n v="116358.10838999999"/>
    <n v="133660.96544"/>
    <n v="299929338.30901009"/>
    <n v="286204877.29896003"/>
    <n v="288421232.45699012"/>
    <n v="276418493.85822004"/>
    <n v="299929338.30901009"/>
    <n v="286204877.29896003"/>
    <n v="142306587.69164005"/>
    <n v="131621014.33455998"/>
    <n v="116358.10838999999"/>
    <n v="133660.96544"/>
    <n v="3.8795173905301315E-2"/>
    <n v="4.6701148737022476E-2"/>
    <n v="-17302.857050000006"/>
    <n v="-12.945332987114478"/>
    <n v="100"/>
    <n v="100"/>
    <n v="100"/>
    <n v="100"/>
    <n v="3.8795173905301315E-2"/>
    <n v="4.0343114617038989E-2"/>
    <n v="4.6701148737022476E-2"/>
    <n v="4.8354566865036565E-2"/>
    <m/>
    <m/>
    <m/>
    <n v="0"/>
    <m/>
    <n v="0"/>
    <m/>
    <n v="0"/>
    <m/>
    <n v="-59.437556674343448"/>
    <n v="21.142430940476036"/>
    <n v="45.375651328229701"/>
    <n v="1.728727609104579E-2"/>
    <n v="-52.444548680410641"/>
    <n v="6.3409092978532255"/>
    <n v="15.283378582455903"/>
    <n v="34.175858508406435"/>
    <s v="Resto"/>
    <n v="2025"/>
    <n v="1"/>
    <d v="2026-05-08T00:00:00"/>
    <n v="1.0458677359317625"/>
    <s v="10 Total General"/>
    <n v="-12.945332987114478"/>
    <n v="-16.763215823529919"/>
    <n v="-59.437556674343462"/>
    <n v="-61.216469413773908"/>
    <n v="1.3016240683862974E-3"/>
    <n v="1.5050655183425723E-7"/>
    <n v="7335443.7335299999"/>
    <n v="6941803.6217900002"/>
    <n v="2.0806550836432392E-2"/>
    <n v="1.964976139480536E-2"/>
    <n v="1.3674087675504237E-3"/>
    <n v="2.1809972933574962E-7"/>
    <x v="0"/>
    <x v="61"/>
  </r>
  <r>
    <n v="2026"/>
    <n v="3"/>
    <n v="102"/>
    <x v="36"/>
    <s v="Total General Sin Pensiones"/>
    <n v="224"/>
    <s v="84a5092e4a5b6fe968fd523fb2fc917dbffae44105f82b6b94c8ed5b9a800223"/>
    <s v="776dae374cac039d62ec9a353119108ad2c4887d941bedca3f0ebe3c3de89ab1"/>
    <x v="61"/>
    <n v="79219.514439999999"/>
    <n v="138797.63574"/>
    <n v="269835.80538000003"/>
    <n v="378840.86043"/>
    <n v="31396.861709999997"/>
    <n v="35151.168609999993"/>
    <n v="187309.45597000001"/>
    <n v="37030.724149999987"/>
    <n v="35255452.915749952"/>
    <n v="34225193.414999902"/>
    <n v="145.54400000000001"/>
    <n v="139.161"/>
    <n v="2215.2936800000002"/>
    <n v="-1712.4140400000001"/>
    <n v="8480.7098100000003"/>
    <n v="5154.1299200000003"/>
    <n v="14053.000400000001"/>
    <n v="22644.295679999999"/>
    <n v="0"/>
    <n v="0"/>
    <n v="0"/>
    <n v="0"/>
    <n v="0"/>
    <n v="0"/>
    <s v="Total General Sin Pensiones"/>
    <s v="Totales"/>
    <s v="Total General Sin Pensiones"/>
    <x v="1"/>
    <x v="1"/>
    <n v="79219.514439999999"/>
    <n v="138797.63574"/>
    <n v="299929338.30901009"/>
    <n v="286204877.29896003"/>
    <n v="288421232.45699012"/>
    <n v="276418493.85822004"/>
    <n v="288421232.45699012"/>
    <n v="276418493.85822004"/>
    <n v="133101313.88157998"/>
    <n v="123282522.02188997"/>
    <n v="79219.514439999999"/>
    <n v="138797.63574"/>
    <n v="2.7466602845133241E-2"/>
    <n v="5.0212861593548722E-2"/>
    <n v="-59578.121299999999"/>
    <n v="-42.924449672618039"/>
    <n v="100"/>
    <n v="100"/>
    <n v="100"/>
    <n v="100"/>
    <n v="2.6412726039618709E-2"/>
    <n v="2.7466602845133241E-2"/>
    <n v="4.8495901624701049E-2"/>
    <n v="5.0212861593548722E-2"/>
    <m/>
    <m/>
    <m/>
    <n v="0"/>
    <m/>
    <n v="0"/>
    <m/>
    <n v="0"/>
    <m/>
    <n v="-10.680461129625007"/>
    <n v="39.632736872907294"/>
    <n v="25.325480814274275"/>
    <n v="2.3588694051460479E-2"/>
    <n v="64.542026329053044"/>
    <n v="-37.94021859371869"/>
    <n v="60.348036494754531"/>
    <n v="22.76127282930798"/>
    <s v="Resto"/>
    <n v="2025"/>
    <n v="1"/>
    <d v="2026-05-08T00:00:00"/>
    <n v="1.0458677359317625"/>
    <s v="11 Total General Sin Pensiones"/>
    <n v="-42.924449672618039"/>
    <n v="-45.427563766910339"/>
    <n v="-10.680461129625005"/>
    <n v="-14.59767253380247"/>
    <n v="7.6537324885550995E-4"/>
    <n v="7.544142718522814E-8"/>
    <m/>
    <m/>
    <m/>
    <m/>
    <n v="1.072362878529936E-3"/>
    <n v="2.5213314694128802E-7"/>
    <x v="1"/>
    <x v="61"/>
  </r>
  <r>
    <n v="2026"/>
    <n v="3"/>
    <n v="908"/>
    <x v="37"/>
    <s v="Total General"/>
    <n v="38"/>
    <s v="aea92132c4cbeb263e6ac2bf6c183b5d81737f179f21efdc5863739672f0f470"/>
    <s v="776dae374cac039d62ec9a353119108ad2c4887d941bedca3f0ebe3c3de89ab1"/>
    <x v="62"/>
    <n v="104488.23758"/>
    <n v="429.28158000000002"/>
    <n v="121393.91660000001"/>
    <n v="6736.8339300000016"/>
    <n v="211250.44334"/>
    <n v="200895.80880000003"/>
    <n v="819250.62763999985"/>
    <n v="801401.51777999999"/>
    <n v="35255452.915749952"/>
    <n v="34225193.414999902"/>
    <n v="145.54400000000001"/>
    <n v="139.161"/>
    <n v="0"/>
    <n v="0"/>
    <n v="211250.44334"/>
    <n v="200895.8088"/>
    <n v="-23696.333469999998"/>
    <n v="9174.1799800000008"/>
    <n v="0"/>
    <n v="0"/>
    <n v="0"/>
    <n v="0"/>
    <n v="104488.49355"/>
    <n v="429.28157999999996"/>
    <s v="Total General"/>
    <s v="Totales"/>
    <s v="Total General"/>
    <x v="0"/>
    <x v="1"/>
    <n v="104488.23758"/>
    <n v="429.28158000000002"/>
    <n v="299929338.30901009"/>
    <n v="286204877.29896003"/>
    <n v="288421232.45699012"/>
    <n v="276418493.85822004"/>
    <n v="299929338.30901009"/>
    <n v="286204877.29896003"/>
    <n v="142306587.69164005"/>
    <n v="131621014.33455998"/>
    <n v="104488.23758"/>
    <n v="429.28158000000002"/>
    <n v="3.4837618143360234E-2"/>
    <n v="1.4999100785818785E-4"/>
    <n v="104058.95600000001"/>
    <n v="24240.256476879345"/>
    <n v="100"/>
    <n v="100"/>
    <n v="100"/>
    <n v="100"/>
    <n v="3.4837618143360234E-2"/>
    <n v="3.6227651026205732E-2"/>
    <n v="1.4999100785818785E-4"/>
    <n v="1.5530132373132248E-4"/>
    <m/>
    <m/>
    <n v="3.4837703486795275E-2"/>
    <n v="0"/>
    <m/>
    <n v="0"/>
    <m/>
    <n v="104059.21197"/>
    <n v="24240.316104408674"/>
    <n v="5.1542312414831981"/>
    <n v="202.17629106650304"/>
    <n v="46798.143260654237"/>
    <n v="0.14844740975572568"/>
    <n v="5.1542312414832203"/>
    <n v="-358.29374965020031"/>
    <n v="-891.49000037261885"/>
    <n v="2189.7958099575017"/>
    <s v="Resto"/>
    <n v="2025"/>
    <n v="1"/>
    <d v="2026-05-08T00:00:00"/>
    <n v="1.0458677359317625"/>
    <s v="10 Total General"/>
    <n v="24240.256476879345"/>
    <n v="23172.786453436809"/>
    <n v="5.1542312414832061"/>
    <n v="0.54257113859756356"/>
    <n v="3.4432664044933809E-4"/>
    <n v="1.2136596379025824E-7"/>
    <n v="13393733.692120001"/>
    <n v="13145293.763040001"/>
    <n v="3.799053078151355E-2"/>
    <n v="3.7209621588481907E-2"/>
    <n v="1.9069565561521081E-5"/>
    <n v="2.249730243831497E-12"/>
    <x v="0"/>
    <x v="62"/>
  </r>
  <r>
    <n v="2026"/>
    <n v="3"/>
    <n v="130"/>
    <x v="57"/>
    <s v="Total General Sin Pensiones"/>
    <n v="282"/>
    <s v="27e1615212f3c6ea846ed6c412df1361ce97f006ee20bb5aa2483a3b61d5cadd"/>
    <s v="776dae374cac039d62ec9a353119108ad2c4887d941bedca3f0ebe3c3de89ab1"/>
    <x v="62"/>
    <n v="59334.417990000002"/>
    <n v="23778.726200000001"/>
    <n v="151214.62484999999"/>
    <n v="61018.085860000007"/>
    <n v="19703.762839999996"/>
    <n v="8674.7068600000002"/>
    <n v="67262.962250000011"/>
    <n v="20638.618209999997"/>
    <n v="35255452.915749952"/>
    <n v="34225193.414999902"/>
    <n v="145.54400000000001"/>
    <n v="139.161"/>
    <n v="0"/>
    <n v="0"/>
    <n v="8779.4968100000006"/>
    <n v="2863.5724"/>
    <n v="18259.603729999999"/>
    <n v="5193.4054299999998"/>
    <n v="0"/>
    <n v="0"/>
    <n v="0"/>
    <n v="0"/>
    <n v="0"/>
    <n v="0"/>
    <s v="Total General Sin Pensiones"/>
    <s v="Totales"/>
    <s v="Total General Sin Pensiones"/>
    <x v="1"/>
    <x v="1"/>
    <n v="59334.417990000002"/>
    <n v="23778.726200000001"/>
    <n v="299929338.30901009"/>
    <n v="286204877.29896003"/>
    <n v="288421232.45699012"/>
    <n v="276418493.85822004"/>
    <n v="288421232.45699012"/>
    <n v="276418493.85822004"/>
    <n v="133101313.88157998"/>
    <n v="123282522.02188997"/>
    <n v="59334.417990000002"/>
    <n v="23778.726200000001"/>
    <n v="2.0572139396446153E-2"/>
    <n v="8.6024367863738287E-3"/>
    <n v="35555.691789999997"/>
    <n v="149.52731904537427"/>
    <n v="100"/>
    <n v="100"/>
    <n v="100"/>
    <n v="100"/>
    <n v="1.9782798950087756E-2"/>
    <n v="2.0572139396446153E-2"/>
    <n v="8.3082882529501891E-3"/>
    <n v="8.6024367863738287E-3"/>
    <m/>
    <m/>
    <m/>
    <n v="0"/>
    <m/>
    <n v="0"/>
    <m/>
    <n v="0"/>
    <m/>
    <n v="127.14038823439844"/>
    <n v="33.207981990015966"/>
    <n v="36.480956915177401"/>
    <n v="1.4803582523257735E-2"/>
    <n v="206.59245109360603"/>
    <n v="251.59210995780086"/>
    <n v="48.081529806561697"/>
    <n v="55.138626063322768"/>
    <s v="Resto"/>
    <n v="2025"/>
    <n v="1"/>
    <d v="2026-05-08T00:00:00"/>
    <n v="1.0458677359317625"/>
    <s v="11 Total General Sin Pensiones"/>
    <n v="149.52731904537427"/>
    <n v="138.58401064745595"/>
    <n v="127.14038823439846"/>
    <n v="117.17888450975047"/>
    <n v="4.2891130972379785E-4"/>
    <n v="4.2321291934681186E-8"/>
    <m/>
    <m/>
    <m/>
    <m/>
    <n v="1.7272036105331045E-4"/>
    <n v="7.4001918663557695E-9"/>
    <x v="1"/>
    <x v="62"/>
  </r>
  <r>
    <n v="2026"/>
    <n v="3"/>
    <n v="107"/>
    <x v="71"/>
    <s v="Total General"/>
    <n v="70"/>
    <s v="ff5a1ae012afa5d4c889c50ad427aaf545d31a4fac04ffc1c4d03d403ba4250a"/>
    <s v="776dae374cac039d62ec9a353119108ad2c4887d941bedca3f0ebe3c3de89ab1"/>
    <x v="63"/>
    <n v="103310.76122"/>
    <n v="346104.38500999997"/>
    <n v="204973.4648800001"/>
    <n v="1768111.5024999999"/>
    <n v="19524.504619999985"/>
    <n v="355301.70771999989"/>
    <n v="690765.43979000021"/>
    <n v="1339677.6037999999"/>
    <n v="35255452.915749952"/>
    <n v="34225193.414999902"/>
    <n v="145.54400000000001"/>
    <n v="139.161"/>
    <n v="0"/>
    <n v="0"/>
    <n v="24892.092359999999"/>
    <n v="278499.70773000002"/>
    <n v="101362.47237"/>
    <n v="317430.31125999999"/>
    <n v="0"/>
    <n v="0"/>
    <n v="0"/>
    <n v="0"/>
    <n v="0"/>
    <n v="0"/>
    <s v="Total General"/>
    <s v="Totales"/>
    <s v="Total General"/>
    <x v="0"/>
    <x v="1"/>
    <n v="103310.76122"/>
    <n v="346104.38500999997"/>
    <n v="299929338.30901009"/>
    <n v="286204877.29896003"/>
    <n v="288421232.45699012"/>
    <n v="276418493.85822004"/>
    <n v="299929338.30901009"/>
    <n v="286204877.29896003"/>
    <n v="142306587.69164005"/>
    <n v="131621014.33455998"/>
    <n v="103310.76122"/>
    <n v="346104.38500999997"/>
    <n v="3.4445033554390526E-2"/>
    <n v="0.12092889131601726"/>
    <n v="-242793.62378999998"/>
    <n v="-70.150403839288231"/>
    <n v="100"/>
    <n v="100"/>
    <n v="100"/>
    <n v="100"/>
    <n v="3.4445033554390526E-2"/>
    <n v="3.5819402177821938E-2"/>
    <n v="0.12092889131601726"/>
    <n v="0.12521028538254139"/>
    <m/>
    <m/>
    <m/>
    <n v="0"/>
    <m/>
    <n v="0"/>
    <m/>
    <n v="0"/>
    <m/>
    <n v="-94.504809800861835"/>
    <n v="18.898810142752314"/>
    <n v="102.6573840460687"/>
    <n v="1.3720028662557112E-2"/>
    <n v="-91.062075948699956"/>
    <n v="-68.067802987164555"/>
    <n v="24.557503164620172"/>
    <n v="87.735700672229513"/>
    <s v="Resto"/>
    <n v="2025"/>
    <n v="1"/>
    <d v="2026-05-08T00:00:00"/>
    <n v="1.0458677359317625"/>
    <s v="10 Total General"/>
    <n v="-70.150403839288231"/>
    <n v="-71.459492309399167"/>
    <n v="-94.504809800861835"/>
    <n v="-94.745807705558008"/>
    <n v="5.8139506921050122E-4"/>
    <n v="1.1864603365630892E-7"/>
    <n v="192037.04099000001"/>
    <n v="756870.15380999993"/>
    <n v="5.4470167054416075E-4"/>
    <n v="2.1424285012230271E-3"/>
    <n v="5.0048908088496241E-3"/>
    <n v="1.4623796754921116E-6"/>
    <x v="0"/>
    <x v="63"/>
  </r>
  <r>
    <n v="2026"/>
    <n v="3"/>
    <n v="601"/>
    <x v="31"/>
    <s v="Total General Sin Pensiones"/>
    <n v="241"/>
    <s v="749fc650cacb0f06547520d53c31505c8156e0a3be07073eddb2ef3ad9e383ba"/>
    <s v="776dae374cac039d62ec9a353119108ad2c4887d941bedca3f0ebe3c3de89ab1"/>
    <x v="63"/>
    <n v="43512.5236"/>
    <n v="41842.14213"/>
    <n v="173225.81741000002"/>
    <n v="161190.29771999997"/>
    <n v="35330.751520000005"/>
    <n v="31675.553309999999"/>
    <n v="162303.12743000002"/>
    <n v="101379.91789"/>
    <n v="35255452.915749952"/>
    <n v="34225193.414999902"/>
    <n v="145.54400000000001"/>
    <n v="139.161"/>
    <n v="0"/>
    <n v="0"/>
    <n v="33806.474179999997"/>
    <n v="32568.35615"/>
    <n v="41497.483659999998"/>
    <n v="52395.142810000005"/>
    <n v="0"/>
    <n v="0"/>
    <n v="0"/>
    <n v="0"/>
    <n v="0"/>
    <n v="0"/>
    <s v="Total General Sin Pensiones"/>
    <s v="Totales"/>
    <s v="Total General Sin Pensiones"/>
    <x v="1"/>
    <x v="1"/>
    <n v="43512.5236"/>
    <n v="41842.14213"/>
    <n v="299929338.30901009"/>
    <n v="286204877.29896003"/>
    <n v="288421232.45699012"/>
    <n v="276418493.85822004"/>
    <n v="288421232.45699012"/>
    <n v="276418493.85822004"/>
    <n v="133101313.88157998"/>
    <n v="123282522.02188997"/>
    <n v="43512.5236"/>
    <n v="41842.14213"/>
    <n v="1.508644950627505E-2"/>
    <n v="1.5137244091729108E-2"/>
    <n v="1670.3814700000003"/>
    <n v="3.9921031404421603"/>
    <n v="100"/>
    <n v="100"/>
    <n v="100"/>
    <n v="100"/>
    <n v="1.4507591636524092E-2"/>
    <n v="1.508644950627505E-2"/>
    <n v="1.4619646780614818E-2"/>
    <n v="1.5137244091729108E-2"/>
    <m/>
    <m/>
    <m/>
    <n v="0"/>
    <m/>
    <n v="0"/>
    <m/>
    <n v="0"/>
    <m/>
    <n v="11.53949285187721"/>
    <n v="81.196741988092839"/>
    <n v="75.702513536679675"/>
    <n v="2.6544254515348899E-2"/>
    <n v="3.8015981657090636"/>
    <n v="-20.798987397587755"/>
    <n v="81.466323252237402"/>
    <n v="62.159113237084419"/>
    <s v="Resto"/>
    <n v="2025"/>
    <n v="1"/>
    <d v="2026-05-08T00:00:00"/>
    <n v="1.0458677359317625"/>
    <s v="11 Total General Sin Pensiones"/>
    <n v="3.9921031404421603"/>
    <n v="-0.56859049409752671"/>
    <n v="11.539492851877213"/>
    <n v="6.6477997358880003"/>
    <n v="4.913447511905696E-4"/>
    <n v="2.2760095870538668E-8"/>
    <m/>
    <m/>
    <m/>
    <m/>
    <n v="4.5627203849637435E-4"/>
    <n v="2.291361586925878E-8"/>
    <x v="1"/>
    <x v="63"/>
  </r>
  <r>
    <n v="2026"/>
    <n v="3"/>
    <n v="129"/>
    <x v="72"/>
    <s v="Total General"/>
    <n v="208"/>
    <s v="8df66f64b57424391d363fd6b811fed3c430c77597da265025728bd637bad804"/>
    <s v="776dae374cac039d62ec9a353119108ad2c4887d941bedca3f0ebe3c3de89ab1"/>
    <x v="64"/>
    <n v="94594.199120000005"/>
    <n v="94285.992639999997"/>
    <n v="389048.46846"/>
    <n v="299279.64967000001"/>
    <n v="82021.775469999993"/>
    <n v="52183.738820000006"/>
    <n v="298651.4220299999"/>
    <n v="177529.89444999996"/>
    <n v="35255452.915749952"/>
    <n v="34225193.414999902"/>
    <n v="145.54400000000001"/>
    <n v="139.161"/>
    <n v="0"/>
    <n v="0"/>
    <n v="81812.781569999992"/>
    <n v="52189.330299999994"/>
    <n v="94949.784079999998"/>
    <n v="70036.032500000001"/>
    <n v="0"/>
    <n v="0"/>
    <n v="0"/>
    <n v="0"/>
    <n v="0"/>
    <n v="0"/>
    <s v="Total General"/>
    <s v="Totales"/>
    <s v="Total General"/>
    <x v="0"/>
    <x v="1"/>
    <n v="94594.199120000005"/>
    <n v="94285.992639999997"/>
    <n v="299929338.30901009"/>
    <n v="286204877.29896003"/>
    <n v="288421232.45699012"/>
    <n v="276418493.85822004"/>
    <n v="299929338.30901009"/>
    <n v="286204877.29896003"/>
    <n v="142306587.69164005"/>
    <n v="131621014.33455998"/>
    <n v="94594.199120000005"/>
    <n v="94285.992639999997"/>
    <n v="3.1538828329805417E-2"/>
    <n v="3.2943531057128703E-2"/>
    <n v="308.20648000000801"/>
    <n v="0.32688469556321209"/>
    <n v="100"/>
    <n v="100"/>
    <n v="100"/>
    <n v="100"/>
    <n v="3.1538828329805417E-2"/>
    <n v="3.2797238370481638E-2"/>
    <n v="3.2943531057128703E-2"/>
    <n v="3.4109871349042573E-2"/>
    <m/>
    <m/>
    <m/>
    <n v="0"/>
    <m/>
    <n v="0"/>
    <m/>
    <n v="0"/>
    <m/>
    <n v="57.178801911687138"/>
    <n v="86.709096575730911"/>
    <n v="55.346226262098575"/>
    <n v="5.7637370694131572E-2"/>
    <n v="56.761508721639984"/>
    <n v="35.572762606162755"/>
    <n v="86.164262891918312"/>
    <n v="74.517828090847374"/>
    <s v="Resto"/>
    <n v="2025"/>
    <n v="1"/>
    <d v="2026-05-08T00:00:00"/>
    <n v="1.0458677359317625"/>
    <s v="10 Total General"/>
    <n v="0.32688469556321209"/>
    <n v="-4.0730665563728525"/>
    <n v="57.178801911687138"/>
    <n v="50.28554425350611"/>
    <n v="1.1035128931394249E-3"/>
    <n v="9.9469769241693677E-8"/>
    <n v="304188.72311000002"/>
    <n v="176491.41891000001"/>
    <n v="8.6281326136107399E-4"/>
    <n v="4.9958403590188039E-4"/>
    <n v="8.4715356796855534E-4"/>
    <n v="1.0852762385120035E-7"/>
    <x v="0"/>
    <x v="64"/>
  </r>
  <r>
    <n v="2026"/>
    <n v="3"/>
    <n v="125"/>
    <x v="67"/>
    <s v="Total General Sin Pensiones"/>
    <n v="238"/>
    <s v="8ae4c23b80d1e7c8ff79e515fe791ebd68190bae842dda7af193db125f700452"/>
    <s v="776dae374cac039d62ec9a353119108ad2c4887d941bedca3f0ebe3c3de89ab1"/>
    <x v="64"/>
    <n v="36504.098509999996"/>
    <n v="35920.34201"/>
    <n v="148628.52933999998"/>
    <n v="119102.00779"/>
    <n v="18019.06796"/>
    <n v="8329.1310599999997"/>
    <n v="52906.511960000003"/>
    <n v="35007.566080000011"/>
    <n v="35255452.915749952"/>
    <n v="34225193.414999902"/>
    <n v="145.54400000000001"/>
    <n v="139.161"/>
    <n v="0"/>
    <n v="0"/>
    <n v="16016.40842"/>
    <n v="5845.3189699999994"/>
    <n v="31727.673730000002"/>
    <n v="24168.893680000001"/>
    <n v="0"/>
    <n v="0"/>
    <n v="0"/>
    <n v="0"/>
    <n v="0"/>
    <n v="0"/>
    <s v="Total General Sin Pensiones"/>
    <s v="Totales"/>
    <s v="Total General Sin Pensiones"/>
    <x v="1"/>
    <x v="1"/>
    <n v="36504.098509999996"/>
    <n v="35920.34201"/>
    <n v="299929338.30901009"/>
    <n v="286204877.29896003"/>
    <n v="288421232.45699012"/>
    <n v="276418493.85822004"/>
    <n v="288421232.45699012"/>
    <n v="276418493.85822004"/>
    <n v="133101313.88157998"/>
    <n v="123282522.02188997"/>
    <n v="36504.098509999996"/>
    <n v="35920.34201"/>
    <n v="1.2656522614174583E-2"/>
    <n v="1.2994912716811266E-2"/>
    <n v="583.75649999999587"/>
    <n v="1.6251418203019341"/>
    <n v="100"/>
    <n v="100"/>
    <n v="100"/>
    <n v="100"/>
    <n v="1.2170899557812077E-2"/>
    <n v="1.2656522614174583E-2"/>
    <n v="1.2550569490288181E-2"/>
    <n v="1.2994912716811266E-2"/>
    <m/>
    <m/>
    <m/>
    <n v="0"/>
    <m/>
    <n v="0"/>
    <m/>
    <n v="0"/>
    <m/>
    <n v="116.33790884303843"/>
    <n v="49.361766748092208"/>
    <n v="23.187783283581268"/>
    <n v="1.3537858819358865E-2"/>
    <n v="174.00401076829519"/>
    <n v="31.274828505100196"/>
    <n v="50.480878479457303"/>
    <n v="24.185298042156802"/>
    <s v="Resto"/>
    <n v="2025"/>
    <n v="1"/>
    <d v="2026-05-08T00:00:00"/>
    <n v="1.0458677359317625"/>
    <s v="11 Total General Sin Pensiones"/>
    <n v="1.6251418203019341"/>
    <n v="-2.831745995334483"/>
    <n v="116.33790884303843"/>
    <n v="106.8501603123871"/>
    <n v="4.2157600327863599E-4"/>
    <n v="1.6018756468311259E-8"/>
    <m/>
    <m/>
    <m/>
    <m/>
    <n v="3.3713515423708823E-4"/>
    <n v="1.6886775651754314E-8"/>
    <x v="1"/>
    <x v="64"/>
  </r>
  <r>
    <n v="2026"/>
    <n v="3"/>
    <n v="102"/>
    <x v="36"/>
    <s v="Total General"/>
    <n v="224"/>
    <s v="84a5092e4a5b6fe968fd523fb2fc917dbffae44105f82b6b94c8ed5b9a800223"/>
    <s v="776dae374cac039d62ec9a353119108ad2c4887d941bedca3f0ebe3c3de89ab1"/>
    <x v="65"/>
    <n v="79219.514439999999"/>
    <n v="138797.63574"/>
    <n v="269835.80538000003"/>
    <n v="378840.86043"/>
    <n v="31396.861709999997"/>
    <n v="35151.168609999993"/>
    <n v="187309.45597000001"/>
    <n v="37030.724149999987"/>
    <n v="35255452.915749952"/>
    <n v="34225193.414999902"/>
    <n v="145.54400000000001"/>
    <n v="139.161"/>
    <n v="2215.2936800000002"/>
    <n v="-1712.4140400000001"/>
    <n v="8480.7098100000003"/>
    <n v="5154.1299200000003"/>
    <n v="14053.000400000001"/>
    <n v="22644.295679999999"/>
    <n v="0"/>
    <n v="0"/>
    <n v="0"/>
    <n v="0"/>
    <n v="0"/>
    <n v="0"/>
    <s v="Total General"/>
    <s v="Totales"/>
    <s v="Total General"/>
    <x v="0"/>
    <x v="1"/>
    <n v="79219.514439999999"/>
    <n v="138797.63574"/>
    <n v="299929338.30901009"/>
    <n v="286204877.29896003"/>
    <n v="288421232.45699012"/>
    <n v="276418493.85822004"/>
    <n v="299929338.30901009"/>
    <n v="286204877.29896003"/>
    <n v="142306587.69164005"/>
    <n v="131621014.33455998"/>
    <n v="79219.514439999999"/>
    <n v="138797.63574"/>
    <n v="2.6412726039618709E-2"/>
    <n v="4.8495901624701049E-2"/>
    <n v="-59578.121299999999"/>
    <n v="-42.924449672618039"/>
    <n v="100"/>
    <n v="100"/>
    <n v="100"/>
    <n v="100"/>
    <n v="2.6412726039618709E-2"/>
    <n v="2.7466602845133241E-2"/>
    <n v="4.8495901624701049E-2"/>
    <n v="5.0212861593548722E-2"/>
    <m/>
    <m/>
    <m/>
    <n v="0"/>
    <m/>
    <n v="0"/>
    <m/>
    <n v="0"/>
    <m/>
    <n v="-10.680461129625007"/>
    <n v="39.632736872907294"/>
    <n v="25.325480814274275"/>
    <n v="2.2062830835374206E-2"/>
    <n v="64.542026329053044"/>
    <n v="-37.94021859371869"/>
    <n v="60.348036494754531"/>
    <n v="22.76127282930798"/>
    <s v="Resto"/>
    <n v="2025"/>
    <n v="1"/>
    <d v="2026-05-08T00:00:00"/>
    <n v="1.0458677359317625"/>
    <s v="10 Total General"/>
    <n v="-42.924449672618039"/>
    <n v="-45.427563766910339"/>
    <n v="-10.680461129625005"/>
    <n v="-14.59767253380247"/>
    <n v="7.6537324885550995E-4"/>
    <n v="6.9763209684395228E-8"/>
    <n v="173644.80875"/>
    <n v="217086.91855"/>
    <n v="4.925331952619059E-4"/>
    <n v="6.1449536516002727E-4"/>
    <n v="1.072362878529936E-3"/>
    <n v="2.3518524743926818E-7"/>
    <x v="0"/>
    <x v="65"/>
  </r>
  <r>
    <n v="2026"/>
    <n v="3"/>
    <n v="702"/>
    <x v="25"/>
    <s v="Total General Sin Pensiones"/>
    <n v="244"/>
    <s v="82c01ce15b431d420eb6a1febfba7d7a2b69e5bcdcb929cb42cd3e9179d43fc4"/>
    <s v="776dae374cac039d62ec9a353119108ad2c4887d941bedca3f0ebe3c3de89ab1"/>
    <x v="65"/>
    <n v="35757.492939999996"/>
    <n v="45817.01485"/>
    <n v="245602.08664999998"/>
    <n v="381884.69314000005"/>
    <n v="42853.117709999999"/>
    <n v="71539.885410000003"/>
    <n v="227465.30385000005"/>
    <n v="261372.67005999995"/>
    <n v="35255452.915749952"/>
    <n v="34225193.414999902"/>
    <n v="145.54400000000001"/>
    <n v="139.161"/>
    <n v="0"/>
    <n v="0"/>
    <n v="40447.945570000003"/>
    <n v="64355.483700000004"/>
    <n v="49972.406049999998"/>
    <n v="79317.003750000003"/>
    <n v="0"/>
    <n v="0"/>
    <n v="0"/>
    <n v="0"/>
    <n v="0"/>
    <n v="0"/>
    <s v="Total General Sin Pensiones"/>
    <s v="Totales"/>
    <s v="Total General Sin Pensiones"/>
    <x v="1"/>
    <x v="1"/>
    <n v="35757.492939999996"/>
    <n v="45817.01485"/>
    <n v="299929338.30901009"/>
    <n v="286204877.29896003"/>
    <n v="288421232.45699012"/>
    <n v="276418493.85822004"/>
    <n v="288421232.45699012"/>
    <n v="276418493.85822004"/>
    <n v="133101313.88157998"/>
    <n v="123282522.02188997"/>
    <n v="35757.492939999996"/>
    <n v="45817.01485"/>
    <n v="1.2397663180130893E-2"/>
    <n v="1.6575234967274064E-2"/>
    <n v="-10059.521910000003"/>
    <n v="-21.955864961813422"/>
    <n v="100"/>
    <n v="100"/>
    <n v="100"/>
    <n v="100"/>
    <n v="1.1921972402432968E-2"/>
    <n v="1.2397663180130893E-2"/>
    <n v="1.6008467529412884E-2"/>
    <n v="1.6575234967274064E-2"/>
    <m/>
    <m/>
    <m/>
    <n v="0"/>
    <m/>
    <n v="0"/>
    <m/>
    <n v="0"/>
    <m/>
    <n v="-40.098984693075991"/>
    <n v="119.84374235046693"/>
    <n v="156.14261567283231"/>
    <n v="3.2195863782476519E-2"/>
    <n v="-37.14918567226929"/>
    <n v="-36.996603896551008"/>
    <n v="80.940560535607844"/>
    <n v="81.137058458288024"/>
    <s v="Resto"/>
    <n v="2025"/>
    <n v="1"/>
    <d v="2026-05-08T00:00:00"/>
    <n v="1.0458677359317625"/>
    <s v="11 Total General Sin Pensiones"/>
    <n v="-21.955864961813422"/>
    <n v="-25.378580525139604"/>
    <n v="-40.098984693075991"/>
    <n v="-42.726012813122821"/>
    <n v="6.9663574380086945E-4"/>
    <n v="1.5370205232797321E-8"/>
    <m/>
    <m/>
    <m/>
    <m/>
    <n v="1.0809788794622385E-3"/>
    <n v="2.7473841422034488E-8"/>
    <x v="1"/>
    <x v="65"/>
  </r>
  <r>
    <n v="2026"/>
    <n v="3"/>
    <n v="130"/>
    <x v="57"/>
    <s v="Total General"/>
    <n v="282"/>
    <s v="27e1615212f3c6ea846ed6c412df1361ce97f006ee20bb5aa2483a3b61d5cadd"/>
    <s v="776dae374cac039d62ec9a353119108ad2c4887d941bedca3f0ebe3c3de89ab1"/>
    <x v="66"/>
    <n v="59334.417990000002"/>
    <n v="23778.726200000001"/>
    <n v="151214.62484999999"/>
    <n v="61018.085860000007"/>
    <n v="19703.762839999996"/>
    <n v="8674.7068600000002"/>
    <n v="67262.962249999982"/>
    <n v="20638.618210000001"/>
    <n v="35255452.915749952"/>
    <n v="34225193.414999902"/>
    <n v="145.54400000000001"/>
    <n v="139.161"/>
    <n v="0"/>
    <n v="0"/>
    <n v="8779.4968100000006"/>
    <n v="2863.5724"/>
    <n v="18259.603729999999"/>
    <n v="5193.4054299999998"/>
    <n v="0"/>
    <n v="0"/>
    <n v="0"/>
    <n v="0"/>
    <n v="0"/>
    <n v="0"/>
    <s v="Total General"/>
    <s v="Totales"/>
    <s v="Total General"/>
    <x v="0"/>
    <x v="1"/>
    <n v="59334.417990000002"/>
    <n v="23778.726200000001"/>
    <n v="299929338.30901009"/>
    <n v="286204877.29896003"/>
    <n v="288421232.45699012"/>
    <n v="276418493.85822004"/>
    <n v="299929338.30901009"/>
    <n v="286204877.29896003"/>
    <n v="142306587.69164005"/>
    <n v="131621014.33455998"/>
    <n v="59334.417990000002"/>
    <n v="23778.726200000001"/>
    <n v="1.9782798950087756E-2"/>
    <n v="8.3082882529501891E-3"/>
    <n v="35555.691789999997"/>
    <n v="149.52731904537427"/>
    <n v="100"/>
    <n v="100"/>
    <n v="100"/>
    <n v="100"/>
    <n v="1.9782798950087756E-2"/>
    <n v="2.0572139396446153E-2"/>
    <n v="8.3082882529501891E-3"/>
    <n v="8.6024367863738287E-3"/>
    <m/>
    <m/>
    <m/>
    <n v="0"/>
    <m/>
    <n v="0"/>
    <m/>
    <n v="0"/>
    <m/>
    <n v="127.14038823439844"/>
    <n v="33.207981990015966"/>
    <n v="36.480956915177401"/>
    <n v="1.384599487600356E-2"/>
    <n v="206.59245109360603"/>
    <n v="251.59210995780086"/>
    <n v="48.081529806561697"/>
    <n v="55.138626063322768"/>
    <s v="Resto"/>
    <n v="2025"/>
    <n v="1"/>
    <d v="2026-05-08T00:00:00"/>
    <n v="1.0458677359317625"/>
    <s v="10 Total General"/>
    <n v="149.52731904537427"/>
    <n v="138.58401064745595"/>
    <n v="127.14038823439846"/>
    <n v="117.17888450975047"/>
    <n v="4.2891130972379785E-4"/>
    <n v="3.913591342995932E-8"/>
    <n v="117130.89782"/>
    <n v="22572.88852"/>
    <n v="3.3223484066396199E-4"/>
    <n v="6.3895767955355622E-5"/>
    <n v="1.7272036105331045E-4"/>
    <n v="6.9027653694110093E-9"/>
    <x v="0"/>
    <x v="66"/>
  </r>
  <r>
    <n v="2026"/>
    <n v="3"/>
    <n v="128"/>
    <x v="73"/>
    <s v="Total General Sin Pensiones"/>
    <n v="267"/>
    <s v="8acc23987b8960d83c44541f9f0eb46454cea080ea94d916f56fccf033db866f"/>
    <s v="776dae374cac039d62ec9a353119108ad2c4887d941bedca3f0ebe3c3de89ab1"/>
    <x v="66"/>
    <n v="29482.926070000001"/>
    <n v="28409.071170000003"/>
    <n v="120905.75355999998"/>
    <n v="102280.82483"/>
    <n v="3026.2460800000003"/>
    <n v="1627.6013799999998"/>
    <n v="19402.539190000007"/>
    <n v="3945.857680000001"/>
    <n v="35255452.915749952"/>
    <n v="34225193.414999902"/>
    <n v="145.54400000000001"/>
    <n v="139.161"/>
    <n v="0"/>
    <n v="0"/>
    <n v="3008.6218799999997"/>
    <n v="1790.29225"/>
    <n v="26323.780260000003"/>
    <n v="24316.539059999999"/>
    <n v="0"/>
    <n v="0"/>
    <n v="0"/>
    <n v="0"/>
    <n v="0"/>
    <n v="0"/>
    <s v="Total General Sin Pensiones"/>
    <s v="Totales"/>
    <s v="Total General Sin Pensiones"/>
    <x v="1"/>
    <x v="1"/>
    <n v="29482.926070000001"/>
    <n v="28409.071170000003"/>
    <n v="299929338.30901009"/>
    <n v="286204877.29896003"/>
    <n v="288421232.45699012"/>
    <n v="276418493.85822004"/>
    <n v="288421232.45699012"/>
    <n v="276418493.85822004"/>
    <n v="133101313.88157998"/>
    <n v="123282522.02188997"/>
    <n v="29482.926070000001"/>
    <n v="28409.071170000003"/>
    <n v="1.0222176023187387E-2"/>
    <n v="1.0277558051007803E-2"/>
    <n v="1073.8548999999985"/>
    <n v="3.7799718743849242"/>
    <n v="100"/>
    <n v="100"/>
    <n v="100"/>
    <n v="100"/>
    <n v="9.8299573613650441E-3"/>
    <n v="1.0222176023187387E-2"/>
    <n v="9.9261310422480448E-3"/>
    <n v="1.0277558051007803E-2"/>
    <m/>
    <m/>
    <m/>
    <n v="0"/>
    <m/>
    <n v="0"/>
    <m/>
    <n v="0"/>
    <m/>
    <n v="85.932877496085709"/>
    <n v="10.264402090942122"/>
    <n v="5.729160838312616"/>
    <n v="2.2736410270844105E-3"/>
    <n v="68.051997097121969"/>
    <n v="8.254633585179306"/>
    <n v="11.429292640661176"/>
    <n v="7.3624467922122143"/>
    <s v="Resto"/>
    <n v="2025"/>
    <n v="1"/>
    <d v="2026-05-08T00:00:00"/>
    <n v="1.0458677359317625"/>
    <s v="11 Total General Sin Pensiones"/>
    <n v="3.7799718743849242"/>
    <n v="-0.77141849879568625"/>
    <n v="85.932877496085723"/>
    <n v="77.778576686313315"/>
    <n v="3.4294199495586903E-4"/>
    <n v="1.0449288264902709E-8"/>
    <m/>
    <m/>
    <m/>
    <m/>
    <n v="2.8952040603176006E-4"/>
    <n v="1.0562819949183531E-8"/>
    <x v="1"/>
    <x v="66"/>
  </r>
  <r>
    <n v="2026"/>
    <n v="3"/>
    <n v="601"/>
    <x v="31"/>
    <s v="Total General"/>
    <n v="241"/>
    <s v="749fc650cacb0f06547520d53c31505c8156e0a3be07073eddb2ef3ad9e383ba"/>
    <s v="776dae374cac039d62ec9a353119108ad2c4887d941bedca3f0ebe3c3de89ab1"/>
    <x v="67"/>
    <n v="43512.5236"/>
    <n v="41842.14213"/>
    <n v="173225.81740999999"/>
    <n v="161190.29771999997"/>
    <n v="35330.751520000005"/>
    <n v="31675.553309999999"/>
    <n v="162303.12743000002"/>
    <n v="101379.91789"/>
    <n v="35255452.915749952"/>
    <n v="34225193.414999902"/>
    <n v="145.54400000000001"/>
    <n v="139.161"/>
    <n v="0"/>
    <n v="0"/>
    <n v="33806.474179999997"/>
    <n v="32568.35615"/>
    <n v="41497.483659999998"/>
    <n v="52395.142810000005"/>
    <n v="0"/>
    <n v="0"/>
    <n v="0"/>
    <n v="0"/>
    <n v="0"/>
    <n v="0"/>
    <s v="Total General"/>
    <s v="Totales"/>
    <s v="Total General"/>
    <x v="0"/>
    <x v="1"/>
    <n v="43512.5236"/>
    <n v="41842.14213"/>
    <n v="299929338.30901009"/>
    <n v="286204877.29896003"/>
    <n v="288421232.45699012"/>
    <n v="276418493.85822004"/>
    <n v="299929338.30901009"/>
    <n v="286204877.29896003"/>
    <n v="142306587.69164005"/>
    <n v="131621014.33455998"/>
    <n v="43512.5236"/>
    <n v="41842.14213"/>
    <n v="1.4507591636524092E-2"/>
    <n v="1.4619646780614818E-2"/>
    <n v="1670.3814700000003"/>
    <n v="3.9921031404421603"/>
    <n v="100"/>
    <n v="100"/>
    <n v="100"/>
    <n v="100"/>
    <n v="1.4507591636524092E-2"/>
    <n v="1.508644950627505E-2"/>
    <n v="1.4619646780614818E-2"/>
    <n v="1.5137244091729108E-2"/>
    <m/>
    <m/>
    <m/>
    <n v="0"/>
    <m/>
    <n v="0"/>
    <m/>
    <n v="0"/>
    <m/>
    <n v="11.53949285187721"/>
    <n v="81.196741988092839"/>
    <n v="75.702513536679675"/>
    <n v="2.4827207294547154E-2"/>
    <n v="3.8015981657090636"/>
    <n v="-20.798987397587755"/>
    <n v="81.466323252237402"/>
    <n v="62.159113237084419"/>
    <s v="Resto"/>
    <n v="2025"/>
    <n v="1"/>
    <d v="2026-05-08T00:00:00"/>
    <n v="1.0458677359317625"/>
    <s v="10 Total General"/>
    <n v="3.9921031404421603"/>
    <n v="-0.56859049409752671"/>
    <n v="11.539492851877213"/>
    <n v="6.6477997358880003"/>
    <n v="4.913447511905695E-4"/>
    <n v="2.1047021509214377E-8"/>
    <n v="817731.38682000001"/>
    <n v="855323.03915999993"/>
    <n v="2.3194465513579838E-3"/>
    <n v="2.4211133807095463E-3"/>
    <n v="4.5627203849637435E-4"/>
    <n v="2.1373407198994118E-8"/>
    <x v="0"/>
    <x v="67"/>
  </r>
  <r>
    <n v="2026"/>
    <n v="3"/>
    <n v="715"/>
    <x v="44"/>
    <s v="Total General Sin Pensiones"/>
    <n v="251"/>
    <s v="c75d3f1f5bcd6914d0331ce5ec17c0db8f2070a2d4285f8e3ff11c6ca19168ff"/>
    <s v="776dae374cac039d62ec9a353119108ad2c4887d941bedca3f0ebe3c3de89ab1"/>
    <x v="67"/>
    <n v="24579.049769999998"/>
    <n v="17150.0059"/>
    <n v="129100.55941"/>
    <n v="104322.38088"/>
    <n v="10253.631299999999"/>
    <n v="7324.9443799999999"/>
    <n v="39645.518650000005"/>
    <n v="38011.890619999998"/>
    <n v="35255452.915749952"/>
    <n v="34225193.414999902"/>
    <n v="145.54400000000001"/>
    <n v="139.161"/>
    <n v="0"/>
    <n v="0"/>
    <n v="10201.631300000001"/>
    <n v="7318.9443799999999"/>
    <n v="27365.47178"/>
    <n v="24562.687020000001"/>
    <n v="0"/>
    <n v="0"/>
    <n v="0"/>
    <n v="0"/>
    <n v="0"/>
    <n v="0"/>
    <s v="Total General Sin Pensiones"/>
    <s v="Totales"/>
    <s v="Total General Sin Pensiones"/>
    <x v="1"/>
    <x v="1"/>
    <n v="24579.049769999998"/>
    <n v="17150.0059"/>
    <n v="299929338.30901009"/>
    <n v="286204877.29896003"/>
    <n v="288421232.45699012"/>
    <n v="276418493.85822004"/>
    <n v="288421232.45699012"/>
    <n v="276418493.85822004"/>
    <n v="133101313.88157998"/>
    <n v="123282522.02188997"/>
    <n v="24579.049769999998"/>
    <n v="17150.0059"/>
    <n v="8.5219280011450838E-3"/>
    <n v="6.2043626895661131E-3"/>
    <n v="7429.0438699999977"/>
    <n v="43.318025155898042"/>
    <n v="100"/>
    <n v="100"/>
    <n v="100"/>
    <n v="100"/>
    <n v="8.1949468193327542E-3"/>
    <n v="8.5219280011450838E-3"/>
    <n v="5.9922130125286714E-3"/>
    <n v="6.2043626895661131E-3"/>
    <m/>
    <m/>
    <m/>
    <n v="0"/>
    <m/>
    <n v="0"/>
    <m/>
    <n v="0"/>
    <m/>
    <n v="39.982377586326457"/>
    <n v="41.716955683596389"/>
    <n v="42.711031253930933"/>
    <n v="7.7036289131770987E-3"/>
    <n v="39.386648816150746"/>
    <n v="11.410741657530599"/>
    <n v="37.279208566233606"/>
    <n v="29.797002152250684"/>
    <s v="Resto"/>
    <n v="2025"/>
    <n v="1"/>
    <d v="2026-05-08T00:00:00"/>
    <n v="1.0458677359317625"/>
    <s v="11 Total General Sin Pensiones"/>
    <n v="43.318025155898042"/>
    <n v="37.032647850271573"/>
    <n v="39.982377586326457"/>
    <n v="33.843288952418341"/>
    <n v="3.6618607543778249E-4"/>
    <n v="7.2623256856700632E-9"/>
    <m/>
    <m/>
    <m/>
    <m/>
    <n v="2.9529932048141387E-4"/>
    <n v="3.849411638368005E-9"/>
    <x v="1"/>
    <x v="67"/>
  </r>
  <r>
    <n v="2026"/>
    <n v="3"/>
    <n v="125"/>
    <x v="67"/>
    <s v="Total General"/>
    <n v="238"/>
    <s v="8ae4c23b80d1e7c8ff79e515fe791ebd68190bae842dda7af193db125f700452"/>
    <s v="776dae374cac039d62ec9a353119108ad2c4887d941bedca3f0ebe3c3de89ab1"/>
    <x v="68"/>
    <n v="36504.098509999996"/>
    <n v="35920.34201"/>
    <n v="148628.52933999998"/>
    <n v="119102.00779"/>
    <n v="18019.06796"/>
    <n v="8329.1310599999997"/>
    <n v="52906.511960000003"/>
    <n v="35007.566080000011"/>
    <n v="35255452.915749952"/>
    <n v="34225193.414999902"/>
    <n v="145.54400000000001"/>
    <n v="139.161"/>
    <n v="0"/>
    <n v="0"/>
    <n v="16016.40842"/>
    <n v="5845.3189699999994"/>
    <n v="31727.673730000002"/>
    <n v="24168.893680000001"/>
    <n v="0"/>
    <n v="0"/>
    <n v="0"/>
    <n v="0"/>
    <n v="0"/>
    <n v="0"/>
    <s v="Total General"/>
    <s v="Totales"/>
    <s v="Total General"/>
    <x v="0"/>
    <x v="1"/>
    <n v="36504.098509999996"/>
    <n v="35920.34201"/>
    <n v="299929338.30901009"/>
    <n v="286204877.29896003"/>
    <n v="288421232.45699012"/>
    <n v="276418493.85822004"/>
    <n v="299929338.30901009"/>
    <n v="286204877.29896003"/>
    <n v="142306587.69164005"/>
    <n v="131621014.33455998"/>
    <n v="36504.098509999996"/>
    <n v="35920.34201"/>
    <n v="1.2170899557812077E-2"/>
    <n v="1.2550569490288181E-2"/>
    <n v="583.75649999999587"/>
    <n v="1.6251418203019341"/>
    <n v="100"/>
    <n v="100"/>
    <n v="100"/>
    <n v="100"/>
    <n v="1.2170899557812077E-2"/>
    <n v="1.2656522614174583E-2"/>
    <n v="1.2550569490288181E-2"/>
    <n v="1.2994912716811266E-2"/>
    <m/>
    <m/>
    <m/>
    <n v="0"/>
    <m/>
    <n v="0"/>
    <m/>
    <n v="0"/>
    <m/>
    <n v="116.33790884303843"/>
    <n v="49.361766748092208"/>
    <n v="23.187783283581268"/>
    <n v="1.2662146041365974E-2"/>
    <n v="174.00401076829519"/>
    <n v="31.274828505100196"/>
    <n v="50.480878479457303"/>
    <n v="24.185298042156802"/>
    <s v="Resto"/>
    <n v="2025"/>
    <n v="1"/>
    <d v="2026-05-08T00:00:00"/>
    <n v="1.0458677359317625"/>
    <s v="10 Total General"/>
    <n v="1.6251418203019341"/>
    <n v="-2.831745995334483"/>
    <n v="116.33790884303843"/>
    <n v="106.8501603123871"/>
    <n v="4.2157600327863599E-4"/>
    <n v="1.4813079604635019E-8"/>
    <n v="222841.97868"/>
    <n v="157080.99147000001"/>
    <n v="6.3207804821718231E-4"/>
    <n v="4.4464006333400866E-4"/>
    <n v="3.3713515423708823E-4"/>
    <n v="1.575167945305525E-8"/>
    <x v="0"/>
    <x v="68"/>
  </r>
  <r>
    <n v="2026"/>
    <n v="3"/>
    <n v="123"/>
    <x v="18"/>
    <s v="Total General Sin Pensiones"/>
    <n v="236"/>
    <s v="9a049b03f6fc40bfcf2f136320359257ed4af8513f71aa6fef47f17059bbae23"/>
    <s v="776dae374cac039d62ec9a353119108ad2c4887d941bedca3f0ebe3c3de89ab1"/>
    <x v="68"/>
    <n v="19365.913530000002"/>
    <n v="9874.2959800000008"/>
    <n v="148950.7507"/>
    <n v="130045.24274"/>
    <n v="6529.8460400000004"/>
    <n v="2611.4477099999999"/>
    <n v="49255.864010000005"/>
    <n v="97151.697329999981"/>
    <n v="35255452.915749952"/>
    <n v="34225193.414999902"/>
    <n v="145.54400000000001"/>
    <n v="139.161"/>
    <n v="0"/>
    <n v="0"/>
    <n v="-305.64683000000002"/>
    <n v="-781.61959000000002"/>
    <n v="5438.4857599999996"/>
    <n v="5385.3846900000008"/>
    <n v="0"/>
    <n v="0"/>
    <n v="0"/>
    <n v="0"/>
    <n v="0"/>
    <n v="0"/>
    <s v="Total General Sin Pensiones"/>
    <s v="Totales"/>
    <s v="Total General Sin Pensiones"/>
    <x v="1"/>
    <x v="1"/>
    <n v="19365.913530000002"/>
    <n v="9874.2959800000008"/>
    <n v="299929338.30901009"/>
    <n v="286204877.29896003"/>
    <n v="288421232.45699012"/>
    <n v="276418493.85822004"/>
    <n v="288421232.45699012"/>
    <n v="276418493.85822004"/>
    <n v="133101313.88157998"/>
    <n v="123282522.02188997"/>
    <n v="19365.913530000002"/>
    <n v="9874.2959800000008"/>
    <n v="6.7144548842768981E-3"/>
    <n v="3.5722269672248137E-3"/>
    <n v="9491.6175500000008"/>
    <n v="96.124499095681344"/>
    <n v="100"/>
    <n v="100"/>
    <n v="100"/>
    <n v="100"/>
    <n v="6.4568253439907771E-3"/>
    <n v="6.7144548842768981E-3"/>
    <n v="3.4500795629997744E-3"/>
    <n v="3.5722269672248137E-3"/>
    <m/>
    <m/>
    <m/>
    <n v="0"/>
    <m/>
    <n v="0"/>
    <m/>
    <n v="0"/>
    <m/>
    <n v="150.04697643361968"/>
    <n v="33.718244325962345"/>
    <n v="26.446925586283669"/>
    <n v="4.9059215492114477E-3"/>
    <n v="-60.895705032162773"/>
    <n v="0.9860218546430044"/>
    <n v="-5.6200722680572035"/>
    <n v="-14.513718796196153"/>
    <s v="Resto"/>
    <n v="2025"/>
    <n v="1"/>
    <d v="2026-05-08T00:00:00"/>
    <n v="1.0458677359317625"/>
    <s v="11 Total General Sin Pensiones"/>
    <n v="96.124499095681344"/>
    <n v="87.523232964973559"/>
    <n v="150.04697643361965"/>
    <n v="139.08087786153291"/>
    <n v="4.2248996504440887E-4"/>
    <n v="4.5083904392989895E-9"/>
    <m/>
    <m/>
    <m/>
    <m/>
    <n v="3.6811153550201183E-4"/>
    <n v="1.2760805505368189E-9"/>
    <x v="1"/>
    <x v="68"/>
  </r>
  <r>
    <n v="2026"/>
    <n v="3"/>
    <n v="702"/>
    <x v="25"/>
    <s v="Total General"/>
    <n v="244"/>
    <s v="82c01ce15b431d420eb6a1febfba7d7a2b69e5bcdcb929cb42cd3e9179d43fc4"/>
    <s v="776dae374cac039d62ec9a353119108ad2c4887d941bedca3f0ebe3c3de89ab1"/>
    <x v="69"/>
    <n v="35757.492939999996"/>
    <n v="45817.01485"/>
    <n v="245602.08664999998"/>
    <n v="381884.69314000005"/>
    <n v="42853.117709999999"/>
    <n v="71539.885410000003"/>
    <n v="227465.30385000005"/>
    <n v="261372.67005999995"/>
    <n v="35255452.915749952"/>
    <n v="34225193.414999902"/>
    <n v="145.54400000000001"/>
    <n v="139.161"/>
    <n v="0"/>
    <n v="0"/>
    <n v="40447.945570000003"/>
    <n v="64355.483700000004"/>
    <n v="49972.406049999998"/>
    <n v="79317.003750000003"/>
    <n v="0"/>
    <n v="0"/>
    <n v="0"/>
    <n v="0"/>
    <n v="0"/>
    <n v="0"/>
    <s v="Total General"/>
    <s v="Totales"/>
    <s v="Total General"/>
    <x v="0"/>
    <x v="1"/>
    <n v="35757.492939999996"/>
    <n v="45817.01485"/>
    <n v="299929338.30901009"/>
    <n v="286204877.29896003"/>
    <n v="288421232.45699012"/>
    <n v="276418493.85822004"/>
    <n v="299929338.30901009"/>
    <n v="286204877.29896003"/>
    <n v="142306587.69164005"/>
    <n v="131621014.33455998"/>
    <n v="35757.492939999996"/>
    <n v="45817.01485"/>
    <n v="1.1921972402432968E-2"/>
    <n v="1.6008467529412884E-2"/>
    <n v="-10059.521910000003"/>
    <n v="-21.955864961813422"/>
    <n v="100"/>
    <n v="100"/>
    <n v="100"/>
    <n v="100"/>
    <n v="1.1921972402432968E-2"/>
    <n v="1.2397663180130893E-2"/>
    <n v="1.6008467529412884E-2"/>
    <n v="1.6575234967274064E-2"/>
    <m/>
    <m/>
    <m/>
    <n v="0"/>
    <m/>
    <n v="0"/>
    <m/>
    <n v="0"/>
    <m/>
    <n v="-40.098984693075991"/>
    <n v="119.84374235046693"/>
    <n v="156.14261567283231"/>
    <n v="3.0113235378011562E-2"/>
    <n v="-37.14918567226929"/>
    <n v="-36.996603896551008"/>
    <n v="80.940560535607844"/>
    <n v="81.137058458288024"/>
    <s v="Resto"/>
    <n v="2025"/>
    <n v="1"/>
    <d v="2026-05-08T00:00:00"/>
    <n v="1.0458677359317625"/>
    <s v="10 Total General"/>
    <n v="-21.955864961813422"/>
    <n v="-25.378580525139604"/>
    <n v="-40.098984693075991"/>
    <n v="-42.726012813122821"/>
    <n v="6.9663574380086945E-4"/>
    <n v="1.4213342596437331E-8"/>
    <n v="96367.937810000003"/>
    <n v="169032.29929"/>
    <n v="2.7334193675029709E-4"/>
    <n v="4.7846993807747136E-4"/>
    <n v="1.0809788794622385E-3"/>
    <n v="2.5627103264026663E-8"/>
    <x v="0"/>
    <x v="69"/>
  </r>
  <r>
    <n v="2026"/>
    <n v="3"/>
    <n v="115"/>
    <x v="74"/>
    <s v="Total General Sin Pensiones"/>
    <n v="232"/>
    <s v="835d5e8314340ab852a2f979ab4cd53e994dbe38366afb6eed84fe4957b980c8"/>
    <s v="776dae374cac039d62ec9a353119108ad2c4887d941bedca3f0ebe3c3de89ab1"/>
    <x v="69"/>
    <n v="16937.299709999999"/>
    <n v="16643.393499999998"/>
    <n v="57855.21966000001"/>
    <n v="58362.907109999993"/>
    <n v="11243.39329"/>
    <n v="10390.281370000001"/>
    <n v="51489.604100000004"/>
    <n v="43059.916890000008"/>
    <n v="35255452.915749952"/>
    <n v="34225193.414999902"/>
    <n v="145.54400000000001"/>
    <n v="139.161"/>
    <n v="0"/>
    <n v="0"/>
    <n v="11243.39329"/>
    <n v="10390.281369999999"/>
    <n v="13864.03066"/>
    <n v="13798.82423"/>
    <n v="0"/>
    <n v="0"/>
    <n v="0"/>
    <n v="0"/>
    <n v="0"/>
    <n v="0"/>
    <s v="Total General Sin Pensiones"/>
    <s v="Totales"/>
    <s v="Total General Sin Pensiones"/>
    <x v="1"/>
    <x v="1"/>
    <n v="16937.299709999999"/>
    <n v="16643.393499999998"/>
    <n v="299929338.30901009"/>
    <n v="286204877.29896003"/>
    <n v="288421232.45699012"/>
    <n v="276418493.85822004"/>
    <n v="288421232.45699012"/>
    <n v="276418493.85822004"/>
    <n v="133101313.88157998"/>
    <n v="123282522.02188997"/>
    <n v="16937.299709999999"/>
    <n v="16643.393499999998"/>
    <n v="5.8724177709509372E-3"/>
    <n v="6.0210853722894135E-3"/>
    <n v="293.90621000000101"/>
    <n v="1.7659031494989375"/>
    <n v="100"/>
    <n v="100"/>
    <n v="100"/>
    <n v="100"/>
    <n v="5.6470966813356224E-3"/>
    <n v="5.8724177709509372E-3"/>
    <n v="5.8152026118740343E-3"/>
    <n v="6.0210853722894135E-3"/>
    <m/>
    <m/>
    <m/>
    <n v="0"/>
    <m/>
    <n v="0"/>
    <m/>
    <n v="0"/>
    <m/>
    <n v="8.210671969511818"/>
    <n v="66.382442789045982"/>
    <n v="62.428863260368153"/>
    <n v="8.4472444051177653E-3"/>
    <n v="8.2106719695118393"/>
    <n v="0.47255062397442149"/>
    <n v="81.0975795259818"/>
    <n v="75.29830945603689"/>
    <s v="Resto"/>
    <n v="2025"/>
    <n v="1"/>
    <d v="2026-05-08T00:00:00"/>
    <n v="1.0458677359317625"/>
    <s v="11 Total General Sin Pensiones"/>
    <n v="1.7659031494989375"/>
    <n v="-2.6971579165927784"/>
    <n v="8.2106719695118269"/>
    <n v="3.4649681329991875"/>
    <n v="1.641028972121186E-4"/>
    <n v="3.448529047658037E-9"/>
    <m/>
    <m/>
    <m/>
    <m/>
    <n v="1.6520450037204785E-4"/>
    <n v="3.6253469060397547E-9"/>
    <x v="1"/>
    <x v="69"/>
  </r>
  <r>
    <n v="2026"/>
    <n v="3"/>
    <n v="128"/>
    <x v="73"/>
    <s v="Total General"/>
    <n v="267"/>
    <s v="8acc23987b8960d83c44541f9f0eb46454cea080ea94d916f56fccf033db866f"/>
    <s v="776dae374cac039d62ec9a353119108ad2c4887d941bedca3f0ebe3c3de89ab1"/>
    <x v="70"/>
    <n v="29482.926070000001"/>
    <n v="28409.071170000003"/>
    <n v="120905.75355999998"/>
    <n v="102280.82483"/>
    <n v="3026.2460800000003"/>
    <n v="1627.6013799999998"/>
    <n v="19402.539190000007"/>
    <n v="3945.857680000001"/>
    <n v="35255452.915749952"/>
    <n v="34225193.414999902"/>
    <n v="145.54400000000001"/>
    <n v="139.161"/>
    <n v="0"/>
    <n v="0"/>
    <n v="3008.6218799999997"/>
    <n v="1790.29225"/>
    <n v="26323.780260000003"/>
    <n v="24316.539059999999"/>
    <n v="0"/>
    <n v="0"/>
    <n v="0"/>
    <n v="0"/>
    <n v="0"/>
    <n v="0"/>
    <s v="Total General"/>
    <s v="Totales"/>
    <s v="Total General"/>
    <x v="0"/>
    <x v="1"/>
    <n v="29482.926070000001"/>
    <n v="28409.071170000003"/>
    <n v="299929338.30901009"/>
    <n v="286204877.29896003"/>
    <n v="288421232.45699012"/>
    <n v="276418493.85822004"/>
    <n v="299929338.30901009"/>
    <n v="286204877.29896003"/>
    <n v="142306587.69164005"/>
    <n v="131621014.33455998"/>
    <n v="29482.926070000001"/>
    <n v="28409.071170000003"/>
    <n v="9.8299573613650441E-3"/>
    <n v="9.9261310422480448E-3"/>
    <n v="1073.8548999999985"/>
    <n v="3.7799718743849242"/>
    <n v="100"/>
    <n v="100"/>
    <n v="100"/>
    <n v="100"/>
    <n v="9.8299573613650441E-3"/>
    <n v="1.0222176023187387E-2"/>
    <n v="9.9261310422480448E-3"/>
    <n v="1.0277558051007803E-2"/>
    <m/>
    <m/>
    <m/>
    <n v="0"/>
    <m/>
    <n v="0"/>
    <m/>
    <n v="0"/>
    <m/>
    <n v="85.932877496085709"/>
    <n v="10.264402090942122"/>
    <n v="5.729160838312616"/>
    <n v="2.1265678062335975E-3"/>
    <n v="68.051997097121969"/>
    <n v="8.254633585179306"/>
    <n v="11.429292640661176"/>
    <n v="7.3624467922122143"/>
    <s v="Resto"/>
    <n v="2025"/>
    <n v="1"/>
    <d v="2026-05-08T00:00:00"/>
    <n v="1.0458677359317625"/>
    <s v="10 Total General"/>
    <n v="3.7799718743849242"/>
    <n v="-0.77141849879568625"/>
    <n v="85.932877496085723"/>
    <n v="77.778576686313315"/>
    <n v="3.4294199495586903E-4"/>
    <n v="9.6628061726254813E-9"/>
    <n v="176734.38696"/>
    <n v="160202.60329"/>
    <n v="5.0129660050699854E-4"/>
    <n v="4.5347622908748284E-4"/>
    <n v="2.8952040603176006E-4"/>
    <n v="9.8528077467880243E-9"/>
    <x v="0"/>
    <x v="70"/>
  </r>
  <r>
    <n v="2026"/>
    <n v="3"/>
    <n v="718"/>
    <x v="48"/>
    <s v="Total General Sin Pensiones"/>
    <n v="281"/>
    <s v="71a1c003a2b855d85582c8f6c7648c49d3fe836408a7e1b5d9b222448acb3c1b"/>
    <s v="776dae374cac039d62ec9a353119108ad2c4887d941bedca3f0ebe3c3de89ab1"/>
    <x v="70"/>
    <n v="12782.876099999999"/>
    <n v="12089.056859999999"/>
    <n v="172399.29593999998"/>
    <n v="120985.43412999999"/>
    <n v="33436.174009999995"/>
    <n v="15930.851930000001"/>
    <n v="122229.29532999996"/>
    <n v="46640.639910000005"/>
    <n v="35255452.915749952"/>
    <n v="34225193.414999902"/>
    <n v="145.54400000000001"/>
    <n v="139.161"/>
    <n v="0"/>
    <n v="0"/>
    <n v="22590.79061"/>
    <n v="12608.365310000001"/>
    <n v="32740.575410000001"/>
    <n v="24933.123629999998"/>
    <n v="0"/>
    <n v="0"/>
    <n v="0"/>
    <n v="0"/>
    <n v="0"/>
    <n v="0"/>
    <s v="Total General Sin Pensiones"/>
    <s v="Totales"/>
    <s v="Total General Sin Pensiones"/>
    <x v="1"/>
    <x v="1"/>
    <n v="12782.876099999999"/>
    <n v="12089.056859999999"/>
    <n v="299929338.30901009"/>
    <n v="286204877.29896003"/>
    <n v="288421232.45699012"/>
    <n v="276418493.85822004"/>
    <n v="288421232.45699012"/>
    <n v="276418493.85822004"/>
    <n v="133101313.88157998"/>
    <n v="123282522.02188997"/>
    <n v="12782.876099999999"/>
    <n v="12089.056859999999"/>
    <n v="4.4320163224828481E-3"/>
    <n v="4.3734616636036993E-3"/>
    <n v="693.81924000000072"/>
    <n v="5.739233821421541"/>
    <n v="100"/>
    <n v="100"/>
    <n v="100"/>
    <n v="100"/>
    <n v="4.2619625582710104E-3"/>
    <n v="4.4320163224828481E-3"/>
    <n v="4.2239171372932876E-3"/>
    <n v="4.3734616636036993E-3"/>
    <m/>
    <m/>
    <m/>
    <n v="0"/>
    <m/>
    <n v="0"/>
    <m/>
    <n v="0"/>
    <m/>
    <n v="109.88315098852341"/>
    <n v="261.57003907751243"/>
    <n v="131.77911324672189"/>
    <n v="2.5120844441662016E-2"/>
    <n v="79.173033573850333"/>
    <n v="31.313572642803301"/>
    <n v="68.999369519633007"/>
    <n v="50.568735378303664"/>
    <s v="Resto"/>
    <n v="2025"/>
    <n v="1"/>
    <d v="2026-05-08T00:00:00"/>
    <n v="1.0458677359317625"/>
    <s v="11 Total General Sin Pensiones"/>
    <n v="5.739233821421541"/>
    <n v="1.1019177556123392"/>
    <n v="109.8831509885234"/>
    <n v="100.67848330892311"/>
    <n v="4.8900037208990908E-4"/>
    <n v="1.9642768682754385E-9"/>
    <m/>
    <m/>
    <m/>
    <m/>
    <n v="3.4246646007661416E-4"/>
    <n v="1.9127166923011233E-9"/>
    <x v="1"/>
    <x v="70"/>
  </r>
  <r>
    <n v="2026"/>
    <n v="3"/>
    <n v="715"/>
    <x v="44"/>
    <s v="Total General"/>
    <n v="251"/>
    <s v="c75d3f1f5bcd6914d0331ce5ec17c0db8f2070a2d4285f8e3ff11c6ca19168ff"/>
    <s v="776dae374cac039d62ec9a353119108ad2c4887d941bedca3f0ebe3c3de89ab1"/>
    <x v="71"/>
    <n v="24579.049769999998"/>
    <n v="17150.0059"/>
    <n v="129100.55941"/>
    <n v="104322.38087999998"/>
    <n v="10253.631299999999"/>
    <n v="7324.9443799999999"/>
    <n v="39645.518650000005"/>
    <n v="38011.890619999998"/>
    <n v="35255452.915749952"/>
    <n v="34225193.414999902"/>
    <n v="145.54400000000001"/>
    <n v="139.161"/>
    <n v="0"/>
    <n v="0"/>
    <n v="10201.631300000001"/>
    <n v="7318.9443799999999"/>
    <n v="27365.47178"/>
    <n v="24562.687020000001"/>
    <n v="0"/>
    <n v="0"/>
    <n v="0"/>
    <n v="0"/>
    <n v="0"/>
    <n v="0"/>
    <s v="Total General"/>
    <s v="Totales"/>
    <s v="Total General"/>
    <x v="0"/>
    <x v="1"/>
    <n v="24579.049769999998"/>
    <n v="17150.0059"/>
    <n v="299929338.30901009"/>
    <n v="286204877.29896003"/>
    <n v="288421232.45699012"/>
    <n v="276418493.85822004"/>
    <n v="299929338.30901009"/>
    <n v="286204877.29896003"/>
    <n v="142306587.69164005"/>
    <n v="131621014.33455998"/>
    <n v="24579.049769999998"/>
    <n v="17150.0059"/>
    <n v="8.1949468193327542E-3"/>
    <n v="5.9922130125286714E-3"/>
    <n v="7429.0438699999977"/>
    <n v="43.318025155898042"/>
    <n v="100"/>
    <n v="100"/>
    <n v="100"/>
    <n v="100"/>
    <n v="8.1949468193327542E-3"/>
    <n v="8.5219280011450838E-3"/>
    <n v="5.9922130125286714E-3"/>
    <n v="6.2043626895661131E-3"/>
    <m/>
    <m/>
    <m/>
    <n v="0"/>
    <m/>
    <n v="0"/>
    <m/>
    <n v="0"/>
    <m/>
    <n v="39.982377586326457"/>
    <n v="41.716955683596389"/>
    <n v="42.711031253930933"/>
    <n v="7.205310355848241E-3"/>
    <n v="39.386648816150746"/>
    <n v="11.410741657530599"/>
    <n v="37.279208566233606"/>
    <n v="29.797002152250684"/>
    <s v="Resto"/>
    <n v="2025"/>
    <n v="1"/>
    <d v="2026-05-08T00:00:00"/>
    <n v="1.0458677359317625"/>
    <s v="10 Total General"/>
    <n v="43.318025155898042"/>
    <n v="37.032647850271573"/>
    <n v="39.982377586326457"/>
    <n v="33.843288952418341"/>
    <n v="3.6618607543778249E-4"/>
    <n v="6.7157153371692026E-9"/>
    <n v="25536.189280000002"/>
    <n v="32877.042629999996"/>
    <n v="7.243188547605359E-5"/>
    <n v="9.3063140106484452E-5"/>
    <n v="2.9529932048141387E-4"/>
    <n v="3.5906616787517933E-9"/>
    <x v="0"/>
    <x v="71"/>
  </r>
  <r>
    <n v="2026"/>
    <n v="3"/>
    <n v="123"/>
    <x v="18"/>
    <s v="Total General"/>
    <n v="236"/>
    <s v="9a049b03f6fc40bfcf2f136320359257ed4af8513f71aa6fef47f17059bbae23"/>
    <s v="776dae374cac039d62ec9a353119108ad2c4887d941bedca3f0ebe3c3de89ab1"/>
    <x v="72"/>
    <n v="19365.913530000002"/>
    <n v="9874.2959800000008"/>
    <n v="148950.7507"/>
    <n v="130045.24274"/>
    <n v="6529.8460400000004"/>
    <n v="2611.4477099999999"/>
    <n v="49255.864010000005"/>
    <n v="97151.697329999981"/>
    <n v="35255452.915749952"/>
    <n v="34225193.414999902"/>
    <n v="145.54400000000001"/>
    <n v="139.161"/>
    <n v="0"/>
    <n v="0"/>
    <n v="-305.64683000000002"/>
    <n v="-781.61959000000002"/>
    <n v="5438.4857599999996"/>
    <n v="5385.3846900000008"/>
    <n v="0"/>
    <n v="0"/>
    <n v="0"/>
    <n v="0"/>
    <n v="0"/>
    <n v="0"/>
    <s v="Total General"/>
    <s v="Totales"/>
    <s v="Total General"/>
    <x v="0"/>
    <x v="1"/>
    <n v="19365.913530000002"/>
    <n v="9874.2959800000008"/>
    <n v="299929338.30901009"/>
    <n v="286204877.29896003"/>
    <n v="288421232.45699012"/>
    <n v="276418493.85822004"/>
    <n v="299929338.30901009"/>
    <n v="286204877.29896003"/>
    <n v="142306587.69164005"/>
    <n v="131621014.33455998"/>
    <n v="19365.913530000002"/>
    <n v="9874.2959800000008"/>
    <n v="6.4568253439907771E-3"/>
    <n v="3.4500795629997744E-3"/>
    <n v="9491.6175500000008"/>
    <n v="96.124499095681344"/>
    <n v="100"/>
    <n v="100"/>
    <n v="100"/>
    <n v="100"/>
    <n v="6.4568253439907771E-3"/>
    <n v="6.7144548842768981E-3"/>
    <n v="3.4500795629997744E-3"/>
    <n v="3.5722269672248137E-3"/>
    <m/>
    <m/>
    <m/>
    <n v="0"/>
    <m/>
    <n v="0"/>
    <m/>
    <n v="0"/>
    <m/>
    <n v="150.04697643361968"/>
    <n v="33.718244325962345"/>
    <n v="26.446925586283669"/>
    <n v="4.5885760778336775E-3"/>
    <n v="-60.895705032162773"/>
    <n v="0.9860218546430044"/>
    <n v="-5.6200722680572035"/>
    <n v="-14.513718796196153"/>
    <s v="Resto"/>
    <n v="2025"/>
    <n v="1"/>
    <d v="2026-05-08T00:00:00"/>
    <n v="1.0458677359317625"/>
    <s v="10 Total General"/>
    <n v="96.124499095681344"/>
    <n v="87.523232964973559"/>
    <n v="150.04697643361965"/>
    <n v="139.08087786153291"/>
    <n v="4.2248996504440887E-4"/>
    <n v="4.1690593522801613E-9"/>
    <n v="100374.56887999999"/>
    <n v="60788.245170000002"/>
    <n v="2.8470650801130069E-4"/>
    <n v="1.7206976432609374E-4"/>
    <n v="3.6811153550201183E-4"/>
    <n v="1.1903048991028714E-9"/>
    <x v="0"/>
    <x v="72"/>
  </r>
  <r>
    <n v="2026"/>
    <n v="3"/>
    <n v="115"/>
    <x v="74"/>
    <s v="Total General"/>
    <n v="232"/>
    <s v="835d5e8314340ab852a2f979ab4cd53e994dbe38366afb6eed84fe4957b980c8"/>
    <s v="776dae374cac039d62ec9a353119108ad2c4887d941bedca3f0ebe3c3de89ab1"/>
    <x v="73"/>
    <n v="16937.299709999999"/>
    <n v="16643.393499999998"/>
    <n v="57855.219660000002"/>
    <n v="58362.907109999993"/>
    <n v="11243.39329"/>
    <n v="10390.281370000001"/>
    <n v="51489.604100000004"/>
    <n v="43059.916890000008"/>
    <n v="35255452.915749952"/>
    <n v="34225193.414999902"/>
    <n v="145.54400000000001"/>
    <n v="139.161"/>
    <n v="0"/>
    <n v="0"/>
    <n v="11243.39329"/>
    <n v="10390.281369999999"/>
    <n v="13864.03066"/>
    <n v="13798.82423"/>
    <n v="0"/>
    <n v="0"/>
    <n v="0"/>
    <n v="0"/>
    <n v="0"/>
    <n v="0"/>
    <s v="Total General"/>
    <s v="Totales"/>
    <s v="Total General"/>
    <x v="0"/>
    <x v="1"/>
    <n v="16937.299709999999"/>
    <n v="16643.393499999998"/>
    <n v="299929338.30901009"/>
    <n v="286204877.29896003"/>
    <n v="288421232.45699012"/>
    <n v="276418493.85822004"/>
    <n v="299929338.30901009"/>
    <n v="286204877.29896003"/>
    <n v="142306587.69164005"/>
    <n v="131621014.33455998"/>
    <n v="16937.299709999999"/>
    <n v="16643.393499999998"/>
    <n v="5.6470966813356224E-3"/>
    <n v="5.8152026118740343E-3"/>
    <n v="293.90621000000101"/>
    <n v="1.7659031494989375"/>
    <n v="100"/>
    <n v="100"/>
    <n v="100"/>
    <n v="100"/>
    <n v="5.6470966813356224E-3"/>
    <n v="5.8724177709509372E-3"/>
    <n v="5.8152026118740343E-3"/>
    <n v="6.0210853722894135E-3"/>
    <m/>
    <m/>
    <m/>
    <n v="0"/>
    <m/>
    <n v="0"/>
    <m/>
    <n v="0"/>
    <m/>
    <n v="8.210671969511818"/>
    <n v="66.382442789045982"/>
    <n v="62.428863260368153"/>
    <n v="7.9008241799479982E-3"/>
    <n v="8.2106719695118393"/>
    <n v="0.47255062397442149"/>
    <n v="81.0975795259818"/>
    <n v="75.29830945603689"/>
    <s v="Resto"/>
    <n v="2025"/>
    <n v="1"/>
    <d v="2026-05-08T00:00:00"/>
    <n v="1.0458677359317625"/>
    <s v="10 Total General"/>
    <n v="1.7659031494989375"/>
    <n v="-2.6971579165927784"/>
    <n v="8.2106719695118269"/>
    <n v="3.4649681329991875"/>
    <n v="1.6410289721211857E-4"/>
    <n v="3.1889700928351795E-9"/>
    <n v="62231.285810000001"/>
    <n v="62605.76395"/>
    <n v="1.7651534915382952E-4"/>
    <n v="1.7721450945335055E-4"/>
    <n v="1.6520450037204785E-4"/>
    <n v="3.381658141714659E-9"/>
    <x v="0"/>
    <x v="73"/>
  </r>
  <r>
    <n v="2026"/>
    <n v="3"/>
    <n v="718"/>
    <x v="48"/>
    <s v="Total General"/>
    <n v="281"/>
    <s v="71a1c003a2b855d85582c8f6c7648c49d3fe836408a7e1b5d9b222448acb3c1b"/>
    <s v="776dae374cac039d62ec9a353119108ad2c4887d941bedca3f0ebe3c3de89ab1"/>
    <x v="74"/>
    <n v="12782.876099999999"/>
    <n v="12089.056859999999"/>
    <n v="172399.29593999998"/>
    <n v="120985.43412999999"/>
    <n v="33436.174009999995"/>
    <n v="15930.851930000001"/>
    <n v="122229.29532999996"/>
    <n v="46640.639910000005"/>
    <n v="35255452.915749952"/>
    <n v="34225193.414999902"/>
    <n v="145.54400000000001"/>
    <n v="139.161"/>
    <n v="0"/>
    <n v="0"/>
    <n v="22590.79061"/>
    <n v="12608.365310000001"/>
    <n v="32740.575410000001"/>
    <n v="24933.123629999998"/>
    <n v="0"/>
    <n v="0"/>
    <n v="0"/>
    <n v="0"/>
    <n v="0"/>
    <n v="0"/>
    <s v="Total General"/>
    <s v="Totales"/>
    <s v="Total General"/>
    <x v="0"/>
    <x v="1"/>
    <n v="12782.876099999999"/>
    <n v="12089.056859999999"/>
    <n v="299929338.30901009"/>
    <n v="286204877.29896003"/>
    <n v="288421232.45699012"/>
    <n v="276418493.85822004"/>
    <n v="299929338.30901009"/>
    <n v="286204877.29896003"/>
    <n v="142306587.69164005"/>
    <n v="131621014.33455998"/>
    <n v="12782.876099999999"/>
    <n v="12089.056859999999"/>
    <n v="4.2619625582710104E-3"/>
    <n v="4.2239171372932876E-3"/>
    <n v="693.81924000000072"/>
    <n v="5.739233821421541"/>
    <n v="100"/>
    <n v="100"/>
    <n v="100"/>
    <n v="100"/>
    <n v="4.2619625582710104E-3"/>
    <n v="4.4320163224828481E-3"/>
    <n v="4.2239171372932876E-3"/>
    <n v="4.3734616636036993E-3"/>
    <m/>
    <m/>
    <m/>
    <n v="0"/>
    <m/>
    <n v="0"/>
    <m/>
    <n v="0"/>
    <m/>
    <n v="109.88315098852341"/>
    <n v="261.57003907751243"/>
    <n v="131.77911324672189"/>
    <n v="2.3495872223745436E-2"/>
    <n v="79.173033573850333"/>
    <n v="31.313572642803301"/>
    <n v="68.999369519633007"/>
    <n v="50.568735378303664"/>
    <s v="Resto"/>
    <n v="2025"/>
    <n v="1"/>
    <d v="2026-05-08T00:00:00"/>
    <n v="1.0458677359317625"/>
    <s v="10 Total General"/>
    <n v="5.739233821421541"/>
    <n v="1.1019177556123392"/>
    <n v="109.8831509885234"/>
    <n v="100.67848330892311"/>
    <n v="4.8900037208990908E-4"/>
    <n v="1.8164324848103977E-9"/>
    <n v="144338.85616"/>
    <n v="132106.99557"/>
    <n v="4.0940859986943564E-4"/>
    <n v="3.7394761980687414E-4"/>
    <n v="3.4246646007661416E-4"/>
    <n v="1.7841475982719919E-9"/>
    <x v="0"/>
    <x v="74"/>
  </r>
  <r>
    <n v="2026"/>
    <n v="3"/>
    <n v="150.1"/>
    <x v="75"/>
    <s v="Total General"/>
    <n v="150.1"/>
    <m/>
    <m/>
    <x v="75"/>
    <n v="64521077.753509998"/>
    <n v="60887277.607320003"/>
    <n v="235678436.45888999"/>
    <n v="214815543.49559"/>
    <n v="27386834.829680007"/>
    <n v="28677717.408220001"/>
    <n v="117455313.60504"/>
    <n v="106401134.70284998"/>
    <n v="35455860.883000001"/>
    <n v="34225193.414999902"/>
    <n v="145.54400000000001"/>
    <n v="139.161"/>
    <n v="101542.87428999999"/>
    <n v="112625.60104000001"/>
    <n v="21641704.896049995"/>
    <n v="19333212.627869997"/>
    <n v="29902497.855359998"/>
    <n v="27157816.864040006"/>
    <n v="14330741.318779998"/>
    <n v="13646738.509400005"/>
    <n v="7248891.0073499987"/>
    <n v="6111643.5885700006"/>
    <n v="9012574.7154300027"/>
    <n v="8363475.1487899981"/>
    <s v="Total General"/>
    <s v="Totales"/>
    <s v="Total General"/>
    <x v="0"/>
    <x v="1"/>
    <n v="64521077.753509998"/>
    <n v="60887277.607320003"/>
    <n v="299929338.30901009"/>
    <n v="286204877.29896003"/>
    <n v="288421232.45699012"/>
    <n v="276418493.85822004"/>
    <n v="299929338.30901009"/>
    <n v="286204877.29896003"/>
    <n v="142306587.69164005"/>
    <n v="131621014.33455998"/>
    <n v="64521077.753509998"/>
    <n v="60887277.607320003"/>
    <n v="21.512092854029323"/>
    <n v="21.274018172555177"/>
    <n v="3633800.1461899951"/>
    <n v="5.9680778792992495"/>
    <n v="100"/>
    <n v="100"/>
    <n v="100"/>
    <n v="100"/>
    <n v="21.512092854029323"/>
    <n v="22.370432718794895"/>
    <n v="21.274018172555177"/>
    <n v="22.027208367089276"/>
    <n v="4.7780391873553141"/>
    <n v="2.4168662686414621"/>
    <n v="3.0048993427060346"/>
    <n v="684002.80937999301"/>
    <n v="5.0122071944798119"/>
    <n v="1137247.4187799981"/>
    <n v="18.607881861875562"/>
    <n v="649099.56664000452"/>
    <n v="7.7611226803718569"/>
    <n v="-4.5013435349983038"/>
    <n v="42.446338132022511"/>
    <n v="47.099687381608767"/>
    <n v="19.244952235818999"/>
    <n v="11.940551798681231"/>
    <n v="10.106412474392435"/>
    <n v="72.374237766798259"/>
    <n v="71.188390159112302"/>
    <s v="Resto"/>
    <n v="2025"/>
    <n v="1"/>
    <d v="2026-05-08T00:00:00"/>
    <n v="1.0458677359317625"/>
    <s v="10 Total General"/>
    <n v="5.9680778792992495"/>
    <n v="1.320725593368081"/>
    <n v="-4.501343534998302"/>
    <n v="-8.6895472686878179"/>
    <n v="0.66470938961713544"/>
    <n v="1.9144288200269326E-3"/>
    <m/>
    <m/>
    <m/>
    <m/>
    <n v="0.61023511681542575"/>
    <n v="1.6504904444918046E-3"/>
    <x v="0"/>
    <x v="75"/>
  </r>
  <r>
    <n v="2026"/>
    <n v="3"/>
    <n v="150.1"/>
    <x v="75"/>
    <s v="Total General Sin Pensiones"/>
    <n v="150.1"/>
    <m/>
    <m/>
    <x v="75"/>
    <n v="53060721.697140001"/>
    <n v="49157946.395650014"/>
    <n v="183170804.61518994"/>
    <n v="168854638.77259001"/>
    <n v="20104296.285390001"/>
    <n v="22493827.792359997"/>
    <n v="89636681.031629965"/>
    <n v="82173588.899289981"/>
    <n v="35455860.883000001"/>
    <n v="34225193.414999902"/>
    <n v="145.54400000000001"/>
    <n v="139.161"/>
    <n v="101542.87429000001"/>
    <n v="112625.60104000001"/>
    <n v="14431597.444389993"/>
    <n v="13226495.818129998"/>
    <n v="27188323.600909997"/>
    <n v="24945395.93871"/>
    <n v="12789487.248069998"/>
    <n v="11261495.146790002"/>
    <n v="6803165.9768500002"/>
    <n v="5605282.3006300014"/>
    <n v="601774.75551999989"/>
    <n v="519018.26136000006"/>
    <s v="Total General Sin Pensiones"/>
    <s v="Totales"/>
    <s v="Total General Sin Pensiones"/>
    <x v="1"/>
    <x v="1"/>
    <n v="53060721.697140001"/>
    <n v="49157946.395650014"/>
    <n v="299929338.30901009"/>
    <n v="286204877.29896003"/>
    <n v="288421232.45699012"/>
    <n v="276418493.85822004"/>
    <n v="288421232.45699012"/>
    <n v="276418493.85822004"/>
    <n v="133101313.88157998"/>
    <n v="123282522.02188997"/>
    <n v="53060721.697140001"/>
    <n v="49157946.395650014"/>
    <n v="18.396954081753503"/>
    <n v="17.783884757314393"/>
    <n v="3902775.3014899865"/>
    <n v="7.9392561887722479"/>
    <n v="100"/>
    <n v="100"/>
    <n v="100"/>
    <n v="100"/>
    <n v="17.691074169767546"/>
    <n v="18.396954081753503"/>
    <n v="17.175789196737298"/>
    <n v="17.783884757314393"/>
    <n v="4.4343085074283461"/>
    <n v="2.3587604556347981"/>
    <n v="0.20864440193727332"/>
    <n v="1527992.1012799963"/>
    <n v="13.568288059117428"/>
    <n v="1197883.6762199989"/>
    <n v="21.370621709549997"/>
    <n v="82756.494159999827"/>
    <n v="15.94481356843791"/>
    <n v="-10.623054150799527"/>
    <n v="37.889225103535736"/>
    <n v="45.758273975314957"/>
    <n v="15.104506258500768"/>
    <n v="9.1112690982605002"/>
    <n v="8.9913492161471265"/>
    <n v="53.080129750651359"/>
    <n v="53.021791478584078"/>
    <s v="Resto"/>
    <n v="2025"/>
    <n v="1"/>
    <d v="2026-05-08T00:00:00"/>
    <n v="1.0458677359317625"/>
    <s v="11 Total General Sin Pensiones"/>
    <n v="7.9392561887722479"/>
    <n v="3.2054556043927249"/>
    <n v="-10.623054150799526"/>
    <n v="-14.542783204250357"/>
    <n v="0.51661643534655999"/>
    <n v="1.5257953743363899E-3"/>
    <m/>
    <m/>
    <m/>
    <m/>
    <n v="0.49336357789167662"/>
    <n v="1.3214270562706245E-3"/>
    <x v="1"/>
    <x v="75"/>
  </r>
  <r>
    <n v="2026"/>
    <n v="3"/>
    <n v="150.1"/>
    <x v="75"/>
    <s v="Vida Total"/>
    <n v="150.1"/>
    <m/>
    <m/>
    <x v="75"/>
    <n v="10768937.564369999"/>
    <n v="10499232.978410002"/>
    <n v="32436065.657639999"/>
    <n v="30511388.322980005"/>
    <n v="3702394.1052899994"/>
    <n v="3346083.2044000002"/>
    <n v="15272540.23818"/>
    <n v="14726229.725920001"/>
    <n v="35455860.883000001"/>
    <n v="34225193.414999902"/>
    <n v="145.54400000000001"/>
    <n v="139.161"/>
    <n v="52780.282229999997"/>
    <n v="33589.400699999998"/>
    <n v="2854761.71324"/>
    <n v="2435912.6502700001"/>
    <n v="5837686.3927800013"/>
    <n v="5591414.8011500007"/>
    <n v="7766187.9797399994"/>
    <n v="8218033.5432700003"/>
    <n v="2652378.4275199999"/>
    <n v="1999062.1764100003"/>
    <n v="350371.15711000003"/>
    <n v="282137.25873"/>
    <s v="Vida Total"/>
    <s v="Totales"/>
    <s v="Vida Total"/>
    <x v="2"/>
    <x v="1"/>
    <n v="48208966.070119999"/>
    <n v="47215377.027530015"/>
    <n v="299929338.30901009"/>
    <n v="286204877.29896003"/>
    <n v="288421232.45699012"/>
    <n v="276418493.85822004"/>
    <n v="121198789.86534001"/>
    <n v="116547964.87996998"/>
    <n v="53724409.366050005"/>
    <n v="55147073.013400003"/>
    <n v="10768937.564369999"/>
    <n v="10499232.978410002"/>
    <n v="8.8853507335634383"/>
    <n v="9.0085082045172697"/>
    <n v="269704.58595999703"/>
    <n v="2.5688027545879066"/>
    <n v="100"/>
    <n v="100"/>
    <n v="22.338038838473668"/>
    <n v="22.236893231389811"/>
    <n v="3.5904915554726489"/>
    <n v="3.7337533969437851"/>
    <n v="3.6684325849006596"/>
    <n v="3.798310609345569"/>
    <n v="6.4078098373496593"/>
    <n v="2.1884528966559569"/>
    <n v="0.28908799955782227"/>
    <n v="-451845.56353000086"/>
    <n v="-5.4982199957072542"/>
    <n v="653316.2511099996"/>
    <n v="32.681137126172445"/>
    <n v="68233.898380000028"/>
    <n v="24.184646397694888"/>
    <n v="10.648596556758093"/>
    <n v="34.380309878847328"/>
    <n v="31.869787167126272"/>
    <n v="6.8914561350760017"/>
    <n v="17.194748872607324"/>
    <n v="4.4044593432658541"/>
    <n v="48.902279450481338"/>
    <n v="43.565228781971236"/>
    <s v="Resto"/>
    <n v="2025"/>
    <n v="1"/>
    <d v="2026-05-08T00:00:00"/>
    <n v="1.0458677359317625"/>
    <s v="12 Vida Total"/>
    <n v="2.5688027545879066"/>
    <n v="-1.9294703998020812"/>
    <n v="10.648596556758092"/>
    <n v="5.7959747254095806"/>
    <n v="9.1482944849865702E-2"/>
    <n v="5.8962421035953921E-4"/>
    <m/>
    <m/>
    <m/>
    <m/>
    <n v="9.5133579024392206E-2"/>
    <n v="5.940045874195366E-4"/>
    <x v="2"/>
    <x v="75"/>
  </r>
  <r>
    <n v="2026"/>
    <n v="3"/>
    <n v="150.1"/>
    <x v="75"/>
    <s v="Vida Individual"/>
    <n v="150.1"/>
    <m/>
    <m/>
    <x v="75"/>
    <n v="1253952.9694300001"/>
    <n v="1102709.8146499998"/>
    <n v="4717073.4213500014"/>
    <n v="4400494.6851700004"/>
    <n v="586147.00816999993"/>
    <n v="621977.90747000009"/>
    <n v="2104658.8701399998"/>
    <n v="2154649.2447100002"/>
    <n v="35455860.883000001"/>
    <n v="34225193.414999902"/>
    <n v="145.54400000000001"/>
    <n v="139.161"/>
    <n v="95.953660000000013"/>
    <n v="190.46096"/>
    <n v="564989.75993000006"/>
    <n v="600190.16394999996"/>
    <n v="919886.00832999987"/>
    <n v="945431.42865999974"/>
    <n v="501524.95770999999"/>
    <n v="450311.69838000007"/>
    <n v="512284.16863000003"/>
    <n v="470374.75144999998"/>
    <n v="240143.84309000004"/>
    <n v="182023.36481999999"/>
    <s v="Vida Individual"/>
    <s v="Vida"/>
    <s v="Vida"/>
    <x v="3"/>
    <x v="1"/>
    <n v="38590804.093299992"/>
    <n v="36090554.331730001"/>
    <n v="299929338.30901009"/>
    <n v="286204877.29896003"/>
    <n v="288421232.45699012"/>
    <n v="276418493.85822004"/>
    <n v="85473069.007720008"/>
    <n v="77996017.203430012"/>
    <n v="38897096.515840001"/>
    <n v="40640024.39702002"/>
    <n v="13762160.184910003"/>
    <n v="13135666.476709997"/>
    <n v="1.4670737625166377"/>
    <n v="1.4138027224824836"/>
    <n v="151243.15478000022"/>
    <n v="13.71558979258789"/>
    <n v="9.1115998693645501"/>
    <n v="8.3947762879420207"/>
    <n v="3.2493569359123753"/>
    <n v="3.055397277953479"/>
    <n v="0.41808279793491959"/>
    <n v="0.43476444461036406"/>
    <n v="0.38528687039045323"/>
    <n v="0.39892765467986352"/>
    <n v="0.58676371813056316"/>
    <n v="0.5993515554984109"/>
    <n v="0.28095848888766362"/>
    <n v="51213.259329999913"/>
    <n v="11.372846744652643"/>
    <n v="41909.417180000048"/>
    <n v="8.9097931066257416"/>
    <n v="58120.478270000051"/>
    <n v="31.930229576557089"/>
    <n v="-5.7607993579303134"/>
    <n v="46.743938764819895"/>
    <n v="56.404495471677286"/>
    <n v="1.5069171240874091"/>
    <n v="-5.8648751902792506"/>
    <n v="-2.7019855227582656"/>
    <n v="61.419540553259033"/>
    <n v="63.483204149525164"/>
    <s v="Resto"/>
    <n v="2025"/>
    <n v="1"/>
    <d v="2026-05-08T00:00:00"/>
    <n v="1.0458677359317625"/>
    <s v="13 Vida Individual"/>
    <n v="13.71558979258789"/>
    <n v="8.7284614352108179"/>
    <n v="-5.7607993579303134"/>
    <n v="-9.8937682037661574"/>
    <n v="1.3304072454807307E-2"/>
    <n v="4.0759851995479871E-5"/>
    <m/>
    <m/>
    <m/>
    <m/>
    <n v="1.2857472072725794E-2"/>
    <n v="3.9614462322856468E-5"/>
    <x v="3"/>
    <x v="75"/>
  </r>
  <r>
    <n v="2026"/>
    <n v="3"/>
    <n v="150.1"/>
    <x v="75"/>
    <s v="Vida Gpo y Col"/>
    <n v="150.1"/>
    <m/>
    <m/>
    <x v="75"/>
    <n v="4996083.9629600001"/>
    <n v="6274459.7615399994"/>
    <n v="15115293.002560003"/>
    <n v="16855076.20671"/>
    <n v="2030203.2529800003"/>
    <n v="2242696.3031199998"/>
    <n v="9364731.6734100003"/>
    <n v="9137908.2965699993"/>
    <n v="35455860.883000001"/>
    <n v="34225193.414999902"/>
    <n v="145.54400000000001"/>
    <n v="139.161"/>
    <n v="77741.815520000004"/>
    <n v="186351.80042000001"/>
    <n v="1710558.5156799997"/>
    <n v="1715962.8965499999"/>
    <n v="3721842.9252599999"/>
    <n v="3664222.0098999999"/>
    <n v="3838784.6738200001"/>
    <n v="5012140.1263800003"/>
    <n v="1059609.5868500001"/>
    <n v="1165243.18952"/>
    <n v="97689.702290000001"/>
    <n v="97076.445640000005"/>
    <s v="Vida Gpo y Col"/>
    <s v="Vida"/>
    <s v="Vida"/>
    <x v="4"/>
    <x v="1"/>
    <n v="77033098.278070003"/>
    <n v="75643235.638229996"/>
    <n v="299929338.30901009"/>
    <n v="286204877.29896003"/>
    <n v="288421232.45699012"/>
    <n v="276418493.85822004"/>
    <n v="35725720.857619993"/>
    <n v="38551947.676540002"/>
    <n v="14827312.85021"/>
    <n v="14507048.616379999"/>
    <n v="24865011.683859996"/>
    <n v="23955618.94173"/>
    <n v="13.984557464553937"/>
    <n v="16.27533792633308"/>
    <n v="-1278375.7985799992"/>
    <n v="-20.374276785006195"/>
    <n v="20.092827731116582"/>
    <n v="26.192016899258945"/>
    <n v="6.4856328962979006"/>
    <n v="8.2948061496841827"/>
    <n v="1.6657536708905261"/>
    <n v="1.7322178122600684"/>
    <n v="2.1922965886377641"/>
    <n v="2.2699131573874656"/>
    <n v="10.745156659312642"/>
    <n v="2.9659571911030991"/>
    <n v="0.27344361413819762"/>
    <n v="-1173355.4525600001"/>
    <n v="-23.410268327981719"/>
    <n v="-105633.60266999993"/>
    <n v="-9.0653696687567624"/>
    <n v="613.25664999999572"/>
    <n v="0.63172548804908413"/>
    <n v="-9.4748918899265515"/>
    <n v="40.635891390767938"/>
    <n v="35.743257401487483"/>
    <n v="13.692320877624475"/>
    <n v="-0.31494741995097275"/>
    <n v="1.5725279528456371"/>
    <n v="45.959986760067359"/>
    <n v="46.830210940107044"/>
    <s v="Resto"/>
    <n v="2025"/>
    <n v="1"/>
    <d v="2026-05-08T00:00:00"/>
    <n v="1.0458677359317625"/>
    <s v="14 Vida Gpo y Col"/>
    <n v="-20.374276785006195"/>
    <n v="-23.866354722133838"/>
    <n v="-9.4748918899265533"/>
    <n v="-13.444974923693662"/>
    <n v="4.2631296000507843E-2"/>
    <n v="1.694655047361766E-3"/>
    <m/>
    <m/>
    <m/>
    <m/>
    <n v="4.9542183770884755E-2"/>
    <n v="1.3426024401210854E-3"/>
    <x v="4"/>
    <x v="75"/>
  </r>
  <r>
    <n v="2026"/>
    <n v="3"/>
    <n v="150.1"/>
    <x v="75"/>
    <s v="Accidentes y Enfermedades Total"/>
    <n v="150.1"/>
    <m/>
    <m/>
    <x v="75"/>
    <n v="2985359.0009099995"/>
    <n v="3017927.0143000004"/>
    <n v="12933431.756270004"/>
    <n v="12989455.204050001"/>
    <n v="1588616.2351400002"/>
    <n v="1461665.3187299999"/>
    <n v="6877926.089780001"/>
    <n v="5738640.922819999"/>
    <n v="35455860.883000001"/>
    <n v="34225193.414999902"/>
    <n v="145.54400000000001"/>
    <n v="139.161"/>
    <n v="-1034.14185"/>
    <n v="734.75790999999913"/>
    <n v="1259655.2286499999"/>
    <n v="1168896.5356199997"/>
    <n v="2841072.8379000002"/>
    <n v="2789847.8508800003"/>
    <n v="0"/>
    <n v="0"/>
    <n v="0"/>
    <n v="0"/>
    <n v="0"/>
    <n v="0"/>
    <s v="Accidentes y Enfermedades Total"/>
    <s v="Totales"/>
    <s v="Accidentes y Enfermedades Total"/>
    <x v="18"/>
    <x v="1"/>
    <n v="89574134.469699994"/>
    <n v="85649225.877900004"/>
    <n v="299929338.30901009"/>
    <n v="286204877.29896003"/>
    <n v="288421232.45699012"/>
    <n v="276418493.85822004"/>
    <n v="62046993.437230021"/>
    <n v="55650266.202029996"/>
    <n v="35517726.305569991"/>
    <n v="30168381.219329994"/>
    <n v="2985359.0009099995"/>
    <n v="3017927.0143000004"/>
    <n v="4.811448283840126"/>
    <n v="5.4230235006313645"/>
    <n v="-32568.01339000091"/>
    <n v="-1.0791517898107617"/>
    <n v="100"/>
    <n v="100"/>
    <n v="3.332836000687061"/>
    <n v="3.5235893650717909"/>
    <n v="0.99535411165221022"/>
    <n v="1.0350690812456678"/>
    <n v="1.0544638661582189"/>
    <n v="1.091796345525256"/>
    <m/>
    <m/>
    <m/>
    <n v="0"/>
    <m/>
    <n v="0"/>
    <m/>
    <n v="0"/>
    <m/>
    <n v="8.6853614697723245"/>
    <n v="53.213574469796001"/>
    <n v="48.432759036388731"/>
    <n v="4.472741924617142"/>
    <n v="7.764476175974"/>
    <n v="1.8361211706882763"/>
    <n v="44.33730849298054"/>
    <n v="41.898218042654022"/>
    <s v="Resto"/>
    <n v="2025"/>
    <n v="1"/>
    <d v="2026-05-08T00:00:00"/>
    <n v="1.0458677359317625"/>
    <s v="28 Accidentes y Enfermedades Total"/>
    <n v="-1.0791517898107617"/>
    <n v="-5.41743968986599"/>
    <n v="8.685361469772328"/>
    <n v="3.9188395776877543"/>
    <n v="3.6477556697745245E-2"/>
    <n v="1.8154335463935572E-4"/>
    <m/>
    <m/>
    <m/>
    <m/>
    <n v="3.4688187232206583E-2"/>
    <n v="1.8249621954422371E-4"/>
    <x v="18"/>
    <x v="75"/>
  </r>
  <r>
    <n v="2026"/>
    <n v="3"/>
    <n v="150.1"/>
    <x v="75"/>
    <s v="Accidentes Personales"/>
    <n v="150.1"/>
    <m/>
    <m/>
    <x v="75"/>
    <n v="157276.81431000002"/>
    <n v="121272.68544999999"/>
    <n v="840197.0806499999"/>
    <n v="711965.49935000017"/>
    <n v="102760.42853"/>
    <n v="97148.087920000005"/>
    <n v="423627.26017999998"/>
    <n v="379126.04664000002"/>
    <n v="35455860.883000001"/>
    <n v="34225193.414999902"/>
    <n v="145.54400000000001"/>
    <n v="139.161"/>
    <n v="171.43114000000003"/>
    <n v="0.32971"/>
    <n v="84743.560740000015"/>
    <n v="80191.212080000012"/>
    <n v="178941.99229999998"/>
    <n v="139814.98438000001"/>
    <n v="0"/>
    <n v="0"/>
    <n v="0"/>
    <n v="0"/>
    <n v="0"/>
    <n v="0"/>
    <s v="Accidentes Personales"/>
    <s v="Accidentes y Enfermedades"/>
    <s v="Accidentes Personales"/>
    <x v="19"/>
    <x v="1"/>
    <n v="69415777.248580009"/>
    <n v="68639447.626330003"/>
    <n v="299929338.30901009"/>
    <n v="286204877.29896003"/>
    <n v="288421232.45699012"/>
    <n v="276418493.85822004"/>
    <n v="1868441.4574600002"/>
    <n v="1845344.210459999"/>
    <n v="356127.37222000014"/>
    <n v="376409.51678000001"/>
    <n v="18419740.068920001"/>
    <n v="17605631.6274"/>
    <n v="8.417540388116068"/>
    <n v="6.5718192173897831"/>
    <n v="36004.128860000026"/>
    <n v="29.688572267037252"/>
    <n v="0.85384926020414564"/>
    <n v="0.68882893847023852"/>
    <n v="0.22657214331374115"/>
    <n v="0.17668074211523804"/>
    <n v="5.2437955952132118E-2"/>
    <n v="5.4530248335116389E-2"/>
    <n v="4.2372683021513501E-2"/>
    <n v="4.3872855161493973E-2"/>
    <m/>
    <m/>
    <m/>
    <n v="0"/>
    <m/>
    <n v="0"/>
    <m/>
    <n v="0"/>
    <m/>
    <n v="5.7770983764720896"/>
    <n v="65.33730288270867"/>
    <n v="80.107146600669282"/>
    <n v="28.85496497767631"/>
    <n v="5.6768672550534749"/>
    <n v="27.98484589724486"/>
    <n v="47.358118488993725"/>
    <n v="57.355234444721695"/>
    <s v="Resto"/>
    <n v="2025"/>
    <n v="1"/>
    <d v="2026-05-08T00:00:00"/>
    <n v="1.0458677359317625"/>
    <s v="29 Accidentes Personales"/>
    <n v="29.688572267037252"/>
    <n v="24.000930338957097"/>
    <n v="5.7770983764720905"/>
    <n v="1.1381217169256879"/>
    <n v="2.3696987175760515E-3"/>
    <n v="8.4940606071538674E-4"/>
    <m/>
    <m/>
    <m/>
    <m/>
    <n v="1.9406393934034156E-3"/>
    <n v="3.431899464117789E-4"/>
    <x v="19"/>
    <x v="75"/>
  </r>
  <r>
    <n v="2026"/>
    <n v="3"/>
    <n v="150.1"/>
    <x v="75"/>
    <s v="AP Individual"/>
    <n v="150.1"/>
    <m/>
    <m/>
    <x v="75"/>
    <n v="6758.0526399999999"/>
    <n v="6353.8252000000002"/>
    <n v="31955.960210000001"/>
    <n v="30523.414169999996"/>
    <n v="2121.4993900000004"/>
    <n v="8359.4915000000019"/>
    <n v="14534.366670000001"/>
    <n v="26532.117689999995"/>
    <n v="35455860.883000001"/>
    <n v="34225193.414999902"/>
    <n v="145.54400000000001"/>
    <n v="139.161"/>
    <n v="0"/>
    <n v="0"/>
    <n v="1774.4742199999998"/>
    <n v="4881.4316999999992"/>
    <n v="4592.8078800000003"/>
    <n v="5655.9233999999997"/>
    <n v="0"/>
    <n v="0"/>
    <n v="0"/>
    <n v="0"/>
    <n v="0"/>
    <n v="0"/>
    <s v="AP Individual"/>
    <s v="Accidentes y Enfermedades"/>
    <s v="Accidentes Personales"/>
    <x v="20"/>
    <x v="1"/>
    <n v="70585276.418280005"/>
    <n v="66846406.623139992"/>
    <n v="299929338.30901009"/>
    <n v="286204877.29896003"/>
    <n v="288421232.45699012"/>
    <n v="276418493.85822004"/>
    <n v="934068.18382999999"/>
    <n v="999040.19241000025"/>
    <n v="84015.655269999988"/>
    <n v="109316.45723999999"/>
    <n v="24284570.721910004"/>
    <n v="22576912.864950001"/>
    <n v="0.72350742236928201"/>
    <n v="0.63599295086142316"/>
    <n v="404.22743999999966"/>
    <n v="6.3619540556450804"/>
    <n v="2.7828585966737953E-2"/>
    <n v="2.8143020429795468E-2"/>
    <n v="9.5743092368903941E-3"/>
    <n v="9.5051110762332559E-3"/>
    <n v="2.2532149332578255E-3"/>
    <n v="2.3431189799827837E-3"/>
    <n v="2.2200268772369688E-3"/>
    <n v="2.2986252154528382E-3"/>
    <m/>
    <m/>
    <m/>
    <n v="0"/>
    <m/>
    <n v="0"/>
    <m/>
    <n v="0"/>
    <m/>
    <n v="-74.621669392211246"/>
    <n v="31.392170245066342"/>
    <n v="131.56628073432051"/>
    <n v="2.5251238988521441"/>
    <n v="-63.648488208899856"/>
    <n v="-18.796497845073358"/>
    <n v="38.635933972487429"/>
    <n v="86.306538380629405"/>
    <s v="Resto"/>
    <n v="2025"/>
    <n v="1"/>
    <d v="2026-05-08T00:00:00"/>
    <n v="1.0458677359317625"/>
    <s v="30 AP Individual"/>
    <n v="6.3619540556450804"/>
    <n v="1.6973278756776362"/>
    <n v="-74.621669392211231"/>
    <n v="-75.734665354047621"/>
    <n v="9.0128851518937191E-5"/>
    <n v="1.5187119493632935E-5"/>
    <m/>
    <m/>
    <m/>
    <m/>
    <n v="8.9184051642561299E-5"/>
    <n v="1.2157380665307975E-5"/>
    <x v="20"/>
    <x v="75"/>
  </r>
  <r>
    <n v="2026"/>
    <n v="3"/>
    <n v="150.1"/>
    <x v="75"/>
    <s v="AP Gpo y Col"/>
    <n v="150.1"/>
    <m/>
    <m/>
    <x v="75"/>
    <n v="69682.225760000001"/>
    <n v="77200.776069999993"/>
    <n v="548973.69356000016"/>
    <n v="512165.10966999998"/>
    <n v="73029.597900000008"/>
    <n v="58824.422659999997"/>
    <n v="296008.11622999993"/>
    <n v="282055.96721999999"/>
    <n v="35455860.883000001"/>
    <n v="34225193.414999902"/>
    <n v="145.54400000000001"/>
    <n v="139.161"/>
    <n v="0"/>
    <n v="0"/>
    <n v="61667.60523999999"/>
    <n v="52781.987820000002"/>
    <n v="85042.998689999993"/>
    <n v="93172.783680000008"/>
    <n v="0"/>
    <n v="0"/>
    <n v="0"/>
    <n v="0"/>
    <n v="0"/>
    <n v="0"/>
    <s v="AP Gpo y Col"/>
    <s v="Accidentes y Enfermedades"/>
    <s v="Accidentes Personales"/>
    <x v="21"/>
    <x v="1"/>
    <n v="99194453.322490022"/>
    <n v="96882374.937560007"/>
    <n v="299929338.30901009"/>
    <n v="286204877.29896003"/>
    <n v="288421232.45699012"/>
    <n v="276418493.85822004"/>
    <n v="934373.2736299996"/>
    <n v="846304.01804999996"/>
    <n v="272111.73791999999"/>
    <n v="267093.05953999993"/>
    <n v="30529045.70022"/>
    <n v="27867991.124819994"/>
    <n v="7.4576432916673205"/>
    <n v="9.1221091266801633"/>
    <n v="-7518.5503099999914"/>
    <n v="-9.7389569026906209"/>
    <n v="0.22824894837606358"/>
    <n v="0.27702311129718593"/>
    <n v="7.0248107052374054E-2"/>
    <n v="7.9685057390217084E-2"/>
    <n v="2.323288083548801E-2"/>
    <n v="2.415988072944357E-2"/>
    <n v="2.6973955440094982E-2"/>
    <n v="2.7928947514487816E-2"/>
    <m/>
    <m/>
    <m/>
    <n v="0"/>
    <m/>
    <n v="0"/>
    <m/>
    <n v="0"/>
    <m/>
    <n v="24.148431208759469"/>
    <n v="104.80376753683076"/>
    <n v="76.196672694925155"/>
    <n v="26.838091755332687"/>
    <n v="16.834563810484362"/>
    <n v="-8.7254932920342814"/>
    <n v="72.513441658838559"/>
    <n v="56.64957698514047"/>
    <s v="Resto"/>
    <n v="2025"/>
    <n v="1"/>
    <d v="2026-05-08T00:00:00"/>
    <n v="1.0458677359317625"/>
    <s v="31 AP Gpo y Col"/>
    <n v="-9.7389569026906209"/>
    <n v="-13.697459060733033"/>
    <n v="24.148431208759462"/>
    <n v="18.703758557152309"/>
    <n v="1.54832989494049E-3"/>
    <n v="8.9567314895944779E-4"/>
    <m/>
    <m/>
    <m/>
    <m/>
    <n v="1.3400089824152754E-3"/>
    <n v="7.169433746913945E-4"/>
    <x v="21"/>
    <x v="75"/>
  </r>
  <r>
    <n v="2026"/>
    <n v="3"/>
    <n v="150.1"/>
    <x v="75"/>
    <s v="Gastos Medicos"/>
    <n v="150.1"/>
    <m/>
    <m/>
    <x v="75"/>
    <n v="1049352.83706"/>
    <n v="855986.57993000001"/>
    <n v="5393973.0497000003"/>
    <n v="4793294.5688500004"/>
    <n v="994428.37409000006"/>
    <n v="721517.54293999996"/>
    <n v="3901856.6593500003"/>
    <n v="2807377.2373600001"/>
    <n v="35455860.883000001"/>
    <n v="34225193.414999902"/>
    <n v="145.54400000000001"/>
    <n v="139.161"/>
    <n v="15.378"/>
    <n v="363.82928999999996"/>
    <n v="835815.30229999998"/>
    <n v="657973.90914"/>
    <n v="1344992.7838100002"/>
    <n v="1225751.3736299998"/>
    <n v="0"/>
    <n v="0"/>
    <n v="0"/>
    <n v="0"/>
    <n v="0"/>
    <n v="0"/>
    <s v="Gastos Medicos"/>
    <s v="Accidentes y Enfermedades"/>
    <s v="Gastos Medicos"/>
    <x v="22"/>
    <x v="1"/>
    <n v="72618440.204900011"/>
    <n v="67279353.561360002"/>
    <n v="299929338.30901009"/>
    <n v="286204877.29896003"/>
    <n v="288421232.45699012"/>
    <n v="276418493.85822004"/>
    <n v="58270019.802700005"/>
    <n v="52140391.075669996"/>
    <n v="34338123.082540013"/>
    <n v="28893520.681470007"/>
    <n v="2557577.0870499993"/>
    <n v="2684822.9589399998"/>
    <n v="1.8008451698027002"/>
    <n v="1.6416957415753344"/>
    <n v="193366.25713000004"/>
    <n v="22.589870175980199"/>
    <n v="41.029177277716428"/>
    <n v="31.882421784263709"/>
    <n v="1.4450225508825976"/>
    <n v="1.2722871648124927"/>
    <n v="0.34986668625890699"/>
    <n v="0.36382648673983509"/>
    <n v="0.29908175849703117"/>
    <n v="0.30967051733125017"/>
    <m/>
    <m/>
    <m/>
    <n v="0"/>
    <m/>
    <n v="0"/>
    <m/>
    <n v="0"/>
    <m/>
    <n v="37.824559336140062"/>
    <n v="94.765872733152051"/>
    <n v="84.290754067546644"/>
    <n v="2.8959893110629551"/>
    <n v="27.028639082732965"/>
    <n v="9.7280258252432574"/>
    <n v="62.142735066009926"/>
    <n v="53.679230820802104"/>
    <s v="Resto"/>
    <n v="2025"/>
    <n v="1"/>
    <d v="2026-05-08T00:00:00"/>
    <n v="1.0458677359317625"/>
    <s v="32 Gastos Medicos"/>
    <n v="22.589870175980199"/>
    <n v="17.21355001621215"/>
    <n v="37.824559336140055"/>
    <n v="31.780104310563033"/>
    <n v="1.5213205702435067E-2"/>
    <n v="4.7159206709574439E-5"/>
    <m/>
    <m/>
    <m/>
    <m/>
    <n v="1.3941242757093747E-2"/>
    <n v="3.4883442183090333E-5"/>
    <x v="22"/>
    <x v="75"/>
  </r>
  <r>
    <n v="2026"/>
    <n v="3"/>
    <n v="150.1"/>
    <x v="75"/>
    <s v="GMM. Individual"/>
    <n v="150.1"/>
    <m/>
    <m/>
    <x v="75"/>
    <n v="462122.9100700001"/>
    <n v="412701.14240999997"/>
    <n v="1715730.40447"/>
    <n v="1576790.7571400001"/>
    <n v="238058.21392000004"/>
    <n v="191302.00391"/>
    <n v="904285.93505000009"/>
    <n v="743717.44406000013"/>
    <n v="35455860.883000001"/>
    <n v="34225193.414999902"/>
    <n v="145.54400000000001"/>
    <n v="139.161"/>
    <n v="0"/>
    <n v="0"/>
    <n v="150578.79889000001"/>
    <n v="147799.81200000003"/>
    <n v="317119.40833000006"/>
    <n v="365657.93952000001"/>
    <n v="0"/>
    <n v="0"/>
    <n v="0"/>
    <n v="0"/>
    <n v="0"/>
    <n v="0"/>
    <s v="GMM. Individual"/>
    <s v="Accidentes y Enfermedades"/>
    <s v="Gastos Medicos"/>
    <x v="23"/>
    <x v="1"/>
    <n v="70335508.4516"/>
    <n v="62315089.586729996"/>
    <n v="299929338.30901009"/>
    <n v="286204877.29896003"/>
    <n v="288421232.45699012"/>
    <n v="276418493.85822004"/>
    <n v="24720621.761749998"/>
    <n v="21907998.164389998"/>
    <n v="16007111.755169999"/>
    <n v="14079798.808590002"/>
    <n v="3233680.6984000001"/>
    <n v="2828239.56391"/>
    <n v="1.8693822288282362"/>
    <n v="1.8837921169850125"/>
    <n v="49421.767660000129"/>
    <n v="11.975195263913729"/>
    <n v="14.290925826370394"/>
    <n v="14.592156466386697"/>
    <n v="0.65702647246518575"/>
    <n v="0.66228123099398506"/>
    <n v="0.15407726122273702"/>
    <n v="0.16022499665967299"/>
    <n v="0.14419780204475907"/>
    <n v="0.14930301393715056"/>
    <m/>
    <m/>
    <m/>
    <n v="0"/>
    <m/>
    <n v="0"/>
    <m/>
    <n v="0"/>
    <m/>
    <n v="24.441045600336196"/>
    <n v="51.51404717934026"/>
    <n v="46.353640504331359"/>
    <n v="1.4872027981132303"/>
    <n v="1.8802370939416058"/>
    <n v="-13.274299815208879"/>
    <n v="47.483312258613019"/>
    <n v="40.420238705610267"/>
    <s v="Resto"/>
    <n v="2025"/>
    <n v="1"/>
    <d v="2026-05-08T00:00:00"/>
    <n v="1.0458677359317625"/>
    <s v="33 GMM. Individual"/>
    <n v="11.975195263913729"/>
    <n v="7.064393916076904"/>
    <n v="24.441045600336199"/>
    <n v="18.983540007065798"/>
    <n v="4.8390600643760991E-3"/>
    <n v="5.5266849822177875E-5"/>
    <m/>
    <m/>
    <m/>
    <m/>
    <n v="4.6071054676609614E-3"/>
    <n v="5.5805369570805645E-5"/>
    <x v="23"/>
    <x v="75"/>
  </r>
  <r>
    <n v="2026"/>
    <n v="3"/>
    <n v="150.1"/>
    <x v="75"/>
    <s v="GMM. Gpo y Col"/>
    <n v="150.1"/>
    <m/>
    <m/>
    <x v="75"/>
    <n v="335037.69321"/>
    <n v="227417.27678000001"/>
    <n v="2740727.6277599996"/>
    <n v="2314945.8765399996"/>
    <n v="723276.4119699999"/>
    <n v="454085.43497"/>
    <n v="2700686.3612700002"/>
    <n v="1892488.1959899999"/>
    <n v="35455860.883000001"/>
    <n v="34225193.414999902"/>
    <n v="145.54400000000001"/>
    <n v="139.161"/>
    <n v="0"/>
    <n v="0"/>
    <n v="654656.50775000011"/>
    <n v="422314.58030000003"/>
    <n v="780659.03327000001"/>
    <n v="661199.93587000004"/>
    <n v="0"/>
    <n v="0"/>
    <n v="0"/>
    <n v="0"/>
    <n v="0"/>
    <n v="0"/>
    <s v="GMM. Gpo y Col"/>
    <s v="Accidentes y Enfermedades"/>
    <s v="Gastos Medicos"/>
    <x v="24"/>
    <x v="1"/>
    <n v="18624400.254349999"/>
    <n v="18613720.249880001"/>
    <n v="299929338.30901009"/>
    <n v="286204877.29896003"/>
    <n v="288421232.45699012"/>
    <n v="276418493.85822004"/>
    <n v="33549398.04095"/>
    <n v="30232392.911280002"/>
    <n v="18331408.022360004"/>
    <n v="14814107.762880005"/>
    <n v="2227769.3402100001"/>
    <n v="2040515.8895700001"/>
    <n v="0.9986399541388401"/>
    <n v="0.75223048816340432"/>
    <n v="107620.41642999998"/>
    <n v="47.322885030458941"/>
    <n v="15.039155408181431"/>
    <n v="11.14508727633206"/>
    <n v="1.7989180249267198"/>
    <n v="1.2217722933784081"/>
    <n v="0.11170554207832067"/>
    <n v="0.11616263142484191"/>
    <n v="7.9459609118557234E-2"/>
    <n v="8.2272815254049669E-2"/>
    <m/>
    <m/>
    <m/>
    <n v="0"/>
    <m/>
    <n v="0"/>
    <m/>
    <n v="0"/>
    <m/>
    <n v="59.282010888057776"/>
    <n v="215.87911647799393"/>
    <n v="199.67059732637432"/>
    <n v="3.9455584158498507"/>
    <n v="55.016316814103618"/>
    <n v="18.067015878157488"/>
    <n v="83.859467430716265"/>
    <n v="63.870934854874548"/>
    <s v="Resto"/>
    <n v="2025"/>
    <n v="1"/>
    <d v="2026-05-08T00:00:00"/>
    <n v="1.0458677359317625"/>
    <s v="34 GMM. Gpo y Col"/>
    <n v="47.322885030458941"/>
    <n v="40.861869975565426"/>
    <n v="59.282010888057769"/>
    <n v="52.29651457423877"/>
    <n v="7.7299706155889575E-3"/>
    <n v="2.8950805618757406E-5"/>
    <m/>
    <m/>
    <m/>
    <m/>
    <n v="6.4699853311260122E-3"/>
    <n v="1.3961440823104164E-5"/>
    <x v="24"/>
    <x v="75"/>
  </r>
  <r>
    <n v="2026"/>
    <n v="3"/>
    <n v="150.1"/>
    <x v="75"/>
    <s v="Daños"/>
    <n v="150.1"/>
    <m/>
    <m/>
    <x v="75"/>
    <n v="12816104.911260003"/>
    <n v="13723918.650799999"/>
    <n v="49784449.60746"/>
    <n v="48605247.415169999"/>
    <n v="4119079.0674700001"/>
    <n v="8269980.4992799973"/>
    <n v="22316812.303690001"/>
    <n v="25881667.337929998"/>
    <n v="35455860.883000001"/>
    <n v="34225193.414999902"/>
    <n v="145.54400000000001"/>
    <n v="139.161"/>
    <n v="30245.890520000001"/>
    <n v="15128.792140000001"/>
    <n v="3054046.90802"/>
    <n v="2901963.7841200004"/>
    <n v="6709568.8599199997"/>
    <n v="6262497.0618600016"/>
    <n v="0"/>
    <n v="0"/>
    <n v="0"/>
    <n v="0"/>
    <n v="0"/>
    <n v="0"/>
    <s v="Daños"/>
    <s v="Totales"/>
    <s v="Daños Total"/>
    <x v="28"/>
    <x v="1"/>
    <n v="36281187.99774"/>
    <n v="35017268.544739999"/>
    <n v="299929338.30901009"/>
    <n v="286204877.29896003"/>
    <n v="288421232.45699012"/>
    <n v="276418493.85822004"/>
    <n v="105175449.15441999"/>
    <n v="104220262.77622002"/>
    <n v="43859178.209959999"/>
    <n v="37967067.789159983"/>
    <n v="12816104.911260003"/>
    <n v="13723918.650799999"/>
    <n v="12.185452987648503"/>
    <n v="13.168186574493449"/>
    <n v="-907813.73953999579"/>
    <n v="-6.6148289175925523"/>
    <n v="100"/>
    <n v="100"/>
    <n v="35.324380535880842"/>
    <n v="39.191859391504394"/>
    <n v="4.2730414381989785"/>
    <n v="4.4435372535103372"/>
    <n v="4.7951379376615071"/>
    <n v="4.964906095552073"/>
    <m/>
    <m/>
    <m/>
    <n v="0"/>
    <m/>
    <n v="0"/>
    <m/>
    <n v="0"/>
    <m/>
    <n v="-50.192396852343045"/>
    <n v="32.139866956387429"/>
    <n v="60.259614689554589"/>
    <n v="9.3916011096956584"/>
    <n v="5.2406968251024422"/>
    <n v="7.1388743762095253"/>
    <n v="45.517781720127012"/>
    <n v="46.338764800283968"/>
    <s v="Resto"/>
    <n v="2025"/>
    <n v="1"/>
    <d v="2026-05-08T00:00:00"/>
    <n v="1.0458677359317625"/>
    <s v="38 Daños Total"/>
    <n v="-6.6148289175925523"/>
    <n v="-10.710343311995667"/>
    <n v="-50.192396852343045"/>
    <n v="-52.376766739741321"/>
    <n v="0.14041246882071931"/>
    <n v="1.0360816390731719E-3"/>
    <m/>
    <m/>
    <m/>
    <m/>
    <n v="0.14201599046002103"/>
    <n v="1.1350774056974383E-3"/>
    <x v="28"/>
    <x v="75"/>
  </r>
  <r>
    <n v="2026"/>
    <n v="3"/>
    <n v="150.1"/>
    <x v="75"/>
    <s v="Automoviles"/>
    <n v="150.1"/>
    <m/>
    <m/>
    <x v="75"/>
    <n v="1967640.7508299998"/>
    <n v="1986528.31094"/>
    <n v="7637412.7865199987"/>
    <n v="7907666.0721099991"/>
    <n v="1019159.6258999999"/>
    <n v="1119199.7458799998"/>
    <n v="4648490.11472"/>
    <n v="4756728.4413699992"/>
    <n v="35455860.883000001"/>
    <n v="34225193.414999902"/>
    <n v="145.54400000000001"/>
    <n v="139.161"/>
    <n v="5347.7924499999999"/>
    <n v="10364.787679999999"/>
    <n v="966643.57127999992"/>
    <n v="1067396.0588399998"/>
    <n v="1601366.8816599997"/>
    <n v="1814212.1457499999"/>
    <n v="0"/>
    <n v="0"/>
    <n v="0"/>
    <n v="0"/>
    <n v="0"/>
    <n v="0"/>
    <s v="Automoviles"/>
    <s v="Totales"/>
    <s v="Automoviles Total"/>
    <x v="29"/>
    <x v="1"/>
    <n v="36892367.270789996"/>
    <n v="35959991.264180005"/>
    <n v="299929338.30901009"/>
    <n v="286204877.29896003"/>
    <n v="288421232.45699012"/>
    <n v="276418493.85822004"/>
    <n v="60758952.16269999"/>
    <n v="56224792.599020004"/>
    <n v="32544347.684180006"/>
    <n v="28276347.340569999"/>
    <n v="1967640.7508299998"/>
    <n v="1986528.31094"/>
    <n v="3.2384375977404316"/>
    <n v="3.5331892197582335"/>
    <n v="-18887.560110000195"/>
    <n v="-0.95078232743951441"/>
    <n v="100"/>
    <n v="100"/>
    <n v="5.3334629799912694"/>
    <n v="5.5242736193843145"/>
    <n v="0.65603477203113292"/>
    <n v="0.68221078388305478"/>
    <n v="0.69409310200711183"/>
    <n v="0.71866693259638614"/>
    <m/>
    <m/>
    <m/>
    <n v="0"/>
    <m/>
    <n v="0"/>
    <m/>
    <n v="0"/>
    <m/>
    <n v="-8.9385402693547675"/>
    <n v="51.796021477502585"/>
    <n v="56.339481280808357"/>
    <n v="3.1316025621107144"/>
    <n v="-9.4390912094516661"/>
    <n v="-11.732104461356109"/>
    <n v="60.363654472356977"/>
    <n v="58.83523938148565"/>
    <s v="Resto"/>
    <n v="2025"/>
    <n v="1"/>
    <d v="2026-05-08T00:00:00"/>
    <n v="1.0458677359317625"/>
    <s v="39 Automoviles Total"/>
    <n v="-0.95078232743951441"/>
    <n v="-5.2947000183368003"/>
    <n v="-8.9385402693547622"/>
    <n v="-12.932145622105192"/>
    <n v="2.154062148349049E-2"/>
    <n v="1.3897625744646372E-4"/>
    <m/>
    <m/>
    <m/>
    <m/>
    <n v="2.310481047170445E-2"/>
    <n v="1.503244609980036E-4"/>
    <x v="29"/>
    <x v="75"/>
  </r>
  <r>
    <n v="2026"/>
    <n v="3"/>
    <n v="150.1"/>
    <x v="75"/>
    <s v="Automoviles Residentes"/>
    <n v="150.1"/>
    <m/>
    <m/>
    <x v="75"/>
    <n v="1201286.18407"/>
    <n v="1179650.1494"/>
    <n v="4426470.6913299998"/>
    <n v="4349551.4195400001"/>
    <n v="751655.49024000007"/>
    <n v="732033.40120999992"/>
    <n v="3350647.6381300003"/>
    <n v="3082341.0154999997"/>
    <n v="35455860.883000001"/>
    <n v="34225193.414999902"/>
    <n v="145.54400000000001"/>
    <n v="139.161"/>
    <n v="5330.9007299999994"/>
    <n v="10654.197459999999"/>
    <n v="710733.19994999981"/>
    <n v="699351.13260999997"/>
    <n v="1014620.34691"/>
    <n v="1034502.8545199999"/>
    <n v="0"/>
    <n v="0"/>
    <n v="0"/>
    <n v="0"/>
    <n v="0"/>
    <n v="0"/>
    <s v="Automoviles Residentes"/>
    <s v="Automóviles"/>
    <s v="Automóviles"/>
    <x v="30"/>
    <x v="1"/>
    <n v="37024173.136569999"/>
    <n v="35828532.903390005"/>
    <n v="299929338.30901009"/>
    <n v="286204877.29896003"/>
    <n v="288421232.45699012"/>
    <n v="276418493.85822004"/>
    <n v="37930526.874799997"/>
    <n v="33933542.557379998"/>
    <n v="20392182.848360002"/>
    <n v="17354647.463510003"/>
    <n v="1887584.2940100003"/>
    <n v="1884346.5448299996"/>
    <n v="3.1670695955138486"/>
    <n v="3.4763542515647101"/>
    <n v="21636.034669999965"/>
    <n v="1.8341060424571287"/>
    <n v="63.641458973891815"/>
    <n v="62.602611639379987"/>
    <n v="3.2445996285692869"/>
    <n v="3.2924880083169259"/>
    <n v="0.40052306681393846"/>
    <n v="0.41650407420997965"/>
    <n v="0.41216982761889726"/>
    <n v="0.42676238226124752"/>
    <m/>
    <m/>
    <m/>
    <n v="0"/>
    <m/>
    <n v="0"/>
    <m/>
    <n v="0"/>
    <m/>
    <n v="2.6804909444796188"/>
    <n v="62.570892782048382"/>
    <n v="62.055127241100315"/>
    <n v="3.6859981877832682"/>
    <n v="1.6275182536019672"/>
    <n v="-1.9219383999887873"/>
    <n v="70.049176730441033"/>
    <n v="67.602629567850997"/>
    <s v="Resto"/>
    <n v="2025"/>
    <n v="1"/>
    <d v="2026-05-08T00:00:00"/>
    <n v="1.0458677359317625"/>
    <s v="41 Automoviles Residentes"/>
    <n v="1.8341060424571287"/>
    <n v="-2.6319461401749575"/>
    <n v="2.6804909444796112"/>
    <n v="-1.822680424306554"/>
    <n v="1.2484454138447832E-2"/>
    <n v="1.3234108995803539E-4"/>
    <m/>
    <m/>
    <m/>
    <m/>
    <n v="1.2708624803954269E-2"/>
    <n v="1.3716516165397666E-4"/>
    <x v="30"/>
    <x v="75"/>
  </r>
  <r>
    <n v="2026"/>
    <n v="3"/>
    <n v="150.1"/>
    <x v="75"/>
    <s v="Camiones"/>
    <n v="150.1"/>
    <m/>
    <m/>
    <x v="75"/>
    <n v="133110.71552999999"/>
    <n v="182289.48841999998"/>
    <n v="430013.49577000004"/>
    <n v="761491.11746999994"/>
    <n v="56004.634480000001"/>
    <n v="129391.43676"/>
    <n v="390972.50010999996"/>
    <n v="584449.64304000011"/>
    <n v="35455860.883000001"/>
    <n v="34225193.414999902"/>
    <n v="145.54400000000001"/>
    <n v="139.161"/>
    <n v="14.57451"/>
    <n v="0"/>
    <n v="43522.53673"/>
    <n v="115187.46267000001"/>
    <n v="124627.27165999998"/>
    <n v="155734.24731000001"/>
    <n v="0"/>
    <n v="0"/>
    <n v="0"/>
    <n v="0"/>
    <n v="0"/>
    <n v="0"/>
    <s v="Camiones"/>
    <s v="Automóviles"/>
    <s v="Automóviles"/>
    <x v="31"/>
    <x v="1"/>
    <n v="18483747.177690003"/>
    <n v="17450150.638769999"/>
    <n v="299929338.30901009"/>
    <n v="286204877.29896003"/>
    <n v="288421232.45699012"/>
    <n v="276418493.85822004"/>
    <n v="20449043.115749996"/>
    <n v="19016630.142860003"/>
    <n v="11014921.149049997"/>
    <n v="9861427.71428"/>
    <n v="1820349.6028499997"/>
    <n v="1663953.2197099999"/>
    <n v="0.6509386027333337"/>
    <n v="0.95857934371428333"/>
    <n v="-49178.772889999993"/>
    <n v="-26.978392070907976"/>
    <n v="7.3123709490527222"/>
    <n v="10.955205126005291"/>
    <n v="0.72015005534519239"/>
    <n v="1.0446298842543915"/>
    <n v="4.4380691892454742E-2"/>
    <n v="4.6151496682842061E-2"/>
    <n v="6.3691957362972007E-2"/>
    <n v="6.5946921957218796E-2"/>
    <m/>
    <m/>
    <m/>
    <n v="0"/>
    <m/>
    <n v="0"/>
    <m/>
    <n v="0"/>
    <m/>
    <n v="-56.716892645778813"/>
    <n v="42.073723559376319"/>
    <n v="70.981293480773061"/>
    <n v="0.50844335353985015"/>
    <n v="-62.215908119542917"/>
    <n v="-19.974396247011349"/>
    <n v="34.922161217438308"/>
    <n v="73.964118143333778"/>
    <s v="Resto"/>
    <n v="2025"/>
    <n v="1"/>
    <d v="2026-05-08T00:00:00"/>
    <n v="1.0458677359317625"/>
    <s v="42 Camiones"/>
    <n v="-26.978392070907976"/>
    <n v="-30.180838914552471"/>
    <n v="-56.716892645778827"/>
    <n v="-58.615123244374388"/>
    <n v="1.2128135802117227E-3"/>
    <n v="1.3010683825175581E-5"/>
    <m/>
    <m/>
    <m/>
    <m/>
    <n v="2.2249432113837539E-3"/>
    <n v="3.2214719582169364E-5"/>
    <x v="31"/>
    <x v="75"/>
  </r>
  <r>
    <n v="2026"/>
    <n v="3"/>
    <n v="150.1"/>
    <x v="75"/>
    <s v="Automoviles Turistas"/>
    <n v="150.1"/>
    <m/>
    <m/>
    <x v="75"/>
    <n v="109.1922"/>
    <n v="2.1966300000000003"/>
    <n v="183.55883"/>
    <n v="180.80090999999999"/>
    <n v="1765.23525"/>
    <n v="4385.7707800000007"/>
    <n v="10765.573579999997"/>
    <n v="16397.341189999999"/>
    <n v="35455860.883000001"/>
    <n v="34225193.414999902"/>
    <n v="145.54400000000001"/>
    <n v="139.161"/>
    <n v="0"/>
    <n v="0"/>
    <n v="1765.23525"/>
    <n v="4385.7707799999998"/>
    <n v="56.844149999999999"/>
    <n v="19.787220000000001"/>
    <n v="0"/>
    <n v="0"/>
    <n v="0"/>
    <n v="0"/>
    <n v="0"/>
    <n v="0"/>
    <s v="Automoviles Turistas"/>
    <s v="Automóviles"/>
    <s v="Automóviles"/>
    <x v="32"/>
    <x v="1"/>
    <n v="21118382.829100002"/>
    <n v="23222799.508680001"/>
    <n v="299929338.30901009"/>
    <n v="286204877.29896003"/>
    <n v="288421232.45699012"/>
    <n v="276418493.85822004"/>
    <n v="664166.66367999988"/>
    <n v="632124.19282999996"/>
    <n v="297526.76684"/>
    <n v="352424.85213000001"/>
    <n v="2926405.0098799998"/>
    <n v="2710087.1428099996"/>
    <n v="1.6440481880706011E-2"/>
    <n v="3.4749975161775689E-4"/>
    <n v="106.99557"/>
    <n v="4870.8963275563019"/>
    <n v="3.7312743667178706E-3"/>
    <n v="8.105385119544117E-5"/>
    <n v="5.1704811340733429E-4"/>
    <n v="9.4589371069537251E-6"/>
    <n v="3.640597502585821E-5"/>
    <n v="3.7858585884894218E-5"/>
    <n v="7.6750264381605009E-7"/>
    <n v="7.9467548257704161E-7"/>
    <m/>
    <m/>
    <m/>
    <n v="0"/>
    <m/>
    <n v="0"/>
    <m/>
    <n v="0"/>
    <m/>
    <n v="-59.750854785894681"/>
    <n v="1616.6312703654658"/>
    <n v="199659.0586489304"/>
    <n v="0.59330300555757554"/>
    <n v="-59.750854785894667"/>
    <n v="187.27709097083874"/>
    <n v="3105.3947503832846"/>
    <n v="22164.663757718365"/>
    <s v="Resto"/>
    <n v="2025"/>
    <n v="1"/>
    <d v="2026-05-08T00:00:00"/>
    <n v="1.0458677359317625"/>
    <s v="43 Automoviles Turistas"/>
    <n v="4870.8963275563019"/>
    <n v="4652.891935353312"/>
    <n v="-59.750854785894681"/>
    <n v="-61.516027475264458"/>
    <n v="5.1771082531523255E-7"/>
    <n v="2.7028944446982269E-8"/>
    <m/>
    <m/>
    <m/>
    <m/>
    <n v="5.282684828327669E-7"/>
    <n v="1.2075607737440272E-11"/>
    <x v="32"/>
    <x v="75"/>
  </r>
  <r>
    <n v="2026"/>
    <n v="3"/>
    <n v="150.1"/>
    <x v="75"/>
    <s v="Otros Automoviles y Obligatorios"/>
    <n v="150.1"/>
    <m/>
    <m/>
    <x v="75"/>
    <n v="-694.45507999999995"/>
    <n v="2734.87365"/>
    <n v="8055.1594300000006"/>
    <n v="13373.892130000002"/>
    <n v="302.20222999999999"/>
    <n v="282.80591000000004"/>
    <n v="1542.7997500000001"/>
    <n v="1056.3545200000001"/>
    <n v="35455860.883000001"/>
    <n v="34225193.414999902"/>
    <n v="145.54400000000001"/>
    <n v="139.161"/>
    <n v="0"/>
    <n v="0"/>
    <n v="302.20222999999999"/>
    <n v="282.80590999999998"/>
    <n v="-1256.9704899999999"/>
    <n v="2552.21938"/>
    <n v="0"/>
    <n v="0"/>
    <n v="0"/>
    <n v="0"/>
    <n v="0"/>
    <n v="0"/>
    <s v="Otros Automoviles y Obligatorios"/>
    <s v="Automóviles"/>
    <s v="Automóviles"/>
    <x v="33"/>
    <x v="1"/>
    <n v="15552131.041919999"/>
    <n v="14763334.12411"/>
    <n v="299929338.30901009"/>
    <n v="286204877.29896003"/>
    <n v="288421232.45699012"/>
    <n v="276418493.85822004"/>
    <n v="1715215.5084700002"/>
    <n v="2642495.7059500003"/>
    <n v="839716.91993000079"/>
    <n v="707847.31065"/>
    <n v="7869527.2842800003"/>
    <n v="7428616.7801899994"/>
    <n v="-4.0487919831104197E-2"/>
    <n v="0.10349585976022575"/>
    <n v="-3429.3287300000002"/>
    <n v="-125.39258367566633"/>
    <n v="-8.8246098515628573E-3"/>
    <n v="3.6815382068073929E-2"/>
    <n v="-4.4653371176472901E-3"/>
    <n v="1.8524769723484602E-2"/>
    <n v="-2.3153956325690263E-4"/>
    <n v="-2.407780710470261E-4"/>
    <n v="9.5556500497482526E-4"/>
    <n v="9.8939604648984347E-4"/>
    <m/>
    <m/>
    <m/>
    <n v="0"/>
    <m/>
    <n v="0"/>
    <m/>
    <n v="0"/>
    <m/>
    <n v="6.8585271078670074"/>
    <n v="-43.516454656793641"/>
    <n v="10.340730366099365"/>
    <n v="3.598858410822444E-2"/>
    <n v="6.8585271078670296"/>
    <n v="-149.25009581268833"/>
    <n v="-24.042110169189414"/>
    <n v="11.080783737329037"/>
    <s v="Resto"/>
    <n v="2025"/>
    <n v="1"/>
    <d v="2026-05-08T00:00:00"/>
    <n v="1.0458677359317625"/>
    <s v="44 Otros Automoviles y Obligatorios"/>
    <n v="-125.39258367566633"/>
    <n v="-124.27896262909775"/>
    <n v="6.8585271078669976"/>
    <n v="2.1721231439144173"/>
    <n v="2.2718837533182569E-5"/>
    <n v="1.6392716522499207E-7"/>
    <m/>
    <m/>
    <m/>
    <m/>
    <n v="1.3471029788189183E-7"/>
    <n v="1.4883970016849967E-9"/>
    <x v="33"/>
    <x v="75"/>
  </r>
  <r>
    <n v="2026"/>
    <n v="3"/>
    <n v="150.1"/>
    <x v="75"/>
    <s v="Daños Sin Autos"/>
    <n v="150.1"/>
    <m/>
    <m/>
    <x v="75"/>
    <n v="6066737.9339199997"/>
    <n v="7565001.8334100014"/>
    <n v="27624491.205939993"/>
    <n v="27955165.691780001"/>
    <n v="1603276.7051500005"/>
    <n v="5879727.7002599994"/>
    <n v="10391455.597820003"/>
    <n v="14514097.139880002"/>
    <n v="35455860.883000001"/>
    <n v="34225193.414999902"/>
    <n v="145.54400000000001"/>
    <n v="139.161"/>
    <n v="24093.179679999997"/>
    <n v="9734.208160000002"/>
    <n v="767966.04293"/>
    <n v="842830.08129000012"/>
    <n v="2328983.3872800004"/>
    <n v="2237705.0451100003"/>
    <n v="0"/>
    <n v="0"/>
    <n v="0"/>
    <n v="0"/>
    <n v="0"/>
    <n v="0"/>
    <s v="Daños Sin Autos"/>
    <s v="Totales"/>
    <s v="Daños Sin Autos Total"/>
    <x v="34"/>
    <x v="1"/>
    <n v="53325817.091149986"/>
    <n v="48899591.322619997"/>
    <n v="299929338.30901009"/>
    <n v="286204877.29896003"/>
    <n v="288421232.45699012"/>
    <n v="276418493.85822004"/>
    <n v="44416496.991719998"/>
    <n v="47995470.177200004"/>
    <n v="11314830.52578"/>
    <n v="9690720.4485899974"/>
    <n v="33824862.087100007"/>
    <n v="32078190.67918"/>
    <n v="13.65874921439875"/>
    <n v="15.761907958146676"/>
    <n v="-1498263.8994900016"/>
    <n v="-19.805202067144034"/>
    <n v="17.93573590425283"/>
    <n v="23.583006626118671"/>
    <n v="11.376736944414946"/>
    <n v="15.470480690726301"/>
    <n v="2.0227224079258241"/>
    <n v="2.1034297240320829"/>
    <n v="2.643212060117289"/>
    <n v="2.736792943127107"/>
    <m/>
    <m/>
    <m/>
    <n v="0"/>
    <m/>
    <n v="0"/>
    <m/>
    <n v="0"/>
    <m/>
    <n v="-72.732126607170883"/>
    <n v="26.427327545926303"/>
    <n v="77.72275314320251"/>
    <n v="14.169692612691403"/>
    <n v="-8.8824592313336055"/>
    <n v="4.0791051693550129"/>
    <n v="32.97430317126053"/>
    <n v="37.664931896713341"/>
    <s v="Resto"/>
    <n v="2025"/>
    <n v="1"/>
    <d v="2026-05-08T00:00:00"/>
    <n v="1.0458677359317625"/>
    <s v="46 Daños Sin Autos Total"/>
    <n v="-19.805202067144034"/>
    <n v="-23.322237432431642"/>
    <n v="-72.732126607170869"/>
    <n v="-73.927990647367835"/>
    <n v="7.7912340916209688E-2"/>
    <n v="1.2805408506480099E-3"/>
    <m/>
    <m/>
    <m/>
    <m/>
    <n v="8.8001673216607249E-2"/>
    <n v="1.5470946208527697E-3"/>
    <x v="34"/>
    <x v="75"/>
  </r>
  <r>
    <n v="2026"/>
    <n v="3"/>
    <n v="150.1"/>
    <x v="75"/>
    <s v="Responsabilidad Civil y Riesgos Profesionales"/>
    <n v="150.1"/>
    <m/>
    <m/>
    <x v="75"/>
    <n v="512462.96824999998"/>
    <n v="755110.43643999996"/>
    <n v="2465277.5307199992"/>
    <n v="2471720.2488299999"/>
    <n v="215823.86288"/>
    <n v="465013.17797999992"/>
    <n v="500092.55569000018"/>
    <n v="1141992.4458199998"/>
    <n v="35455860.883000001"/>
    <n v="34225193.414999902"/>
    <n v="145.54400000000001"/>
    <n v="139.161"/>
    <n v="63.54372"/>
    <n v="0"/>
    <n v="94032.595689999987"/>
    <n v="57100.703939999985"/>
    <n v="244502.55726"/>
    <n v="236689.76112000001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58721745.046759993"/>
    <n v="53727684.365460001"/>
    <n v="299929338.30901009"/>
    <n v="286204877.29896003"/>
    <n v="288421232.45699012"/>
    <n v="276418493.85822004"/>
    <n v="6482889.0618800009"/>
    <n v="6624791.841479999"/>
    <n v="3138672.4045500001"/>
    <n v="1702809.9258199998"/>
    <n v="512462.96824999998"/>
    <n v="755110.43643999996"/>
    <n v="7.9048548164016967"/>
    <n v="11.398251515043919"/>
    <n v="-242647.46818999999"/>
    <n v="-32.1340371527603"/>
    <n v="100"/>
    <n v="100"/>
    <n v="0.87269710367416164"/>
    <n v="1.4054401289727629"/>
    <n v="0.17086123389570565"/>
    <n v="0.17767865558456047"/>
    <n v="0.26383562836744978"/>
    <n v="0.27317652516669511"/>
    <m/>
    <m/>
    <m/>
    <n v="0"/>
    <m/>
    <n v="0"/>
    <m/>
    <n v="0"/>
    <m/>
    <n v="-53.587581363278588"/>
    <n v="42.11501635269623"/>
    <n v="61.582141570221729"/>
    <n v="6.8762787275004973"/>
    <n v="64.678522683025278"/>
    <n v="3.3008593624964444"/>
    <n v="38.458737096155303"/>
    <n v="24.124703861207724"/>
    <s v="Resto"/>
    <n v="2025"/>
    <n v="1"/>
    <d v="2026-05-08T00:00:00"/>
    <n v="1.0458677359317625"/>
    <s v="46 Responsabilidad Civil y Riesgos Profesionales"/>
    <n v="-32.1340371527603"/>
    <n v="-35.110377234480815"/>
    <n v="-53.587581363278588"/>
    <n v="-55.623051517721187"/>
    <n v="6.9530889092077426E-3"/>
    <n v="6.1002874104637127E-4"/>
    <m/>
    <m/>
    <m/>
    <m/>
    <n v="7.4918153814909783E-3"/>
    <n v="1.0446612552661759E-3"/>
    <x v="35"/>
    <x v="75"/>
  </r>
  <r>
    <n v="2026"/>
    <n v="3"/>
    <n v="150.1"/>
    <x v="75"/>
    <s v="RC General"/>
    <n v="150.1"/>
    <m/>
    <m/>
    <x v="75"/>
    <n v="437208.03126999992"/>
    <n v="666253.94912"/>
    <n v="2295559.9290799997"/>
    <n v="2337003.3509999998"/>
    <n v="162552.95283999998"/>
    <n v="131465.53873999999"/>
    <n v="459020.83118999994"/>
    <n v="653432.73045999988"/>
    <n v="35455860.883000001"/>
    <n v="34225193.414999902"/>
    <n v="145.54400000000001"/>
    <n v="139.161"/>
    <n v="0"/>
    <n v="0"/>
    <n v="26858.072620000003"/>
    <n v="29495.139610000006"/>
    <n v="218425.72229999996"/>
    <n v="174220.30060000002"/>
    <n v="0"/>
    <n v="0"/>
    <n v="0"/>
    <n v="0"/>
    <n v="0"/>
    <n v="0"/>
    <s v="RC General"/>
    <s v="Daños Sin Autos"/>
    <s v="Responsabilidad Civil y Riesgos Profesionales"/>
    <x v="36"/>
    <x v="1"/>
    <n v="37942643.185579993"/>
    <n v="36399138.501110002"/>
    <n v="299929338.30901009"/>
    <n v="286204877.29896003"/>
    <n v="288421232.45699012"/>
    <n v="276418493.85822004"/>
    <n v="4191040.9426000006"/>
    <n v="5155326.3222199995"/>
    <n v="2776304.65221"/>
    <n v="1116237.2139900001"/>
    <n v="601802.79576000001"/>
    <n v="855268.21392999997"/>
    <n v="10.43196755311984"/>
    <n v="12.92360381239836"/>
    <n v="-229045.91785000009"/>
    <n v="-34.37817038871259"/>
    <n v="72.649717540421534"/>
    <n v="77.900001224005507"/>
    <n v="1.1522867005642869"/>
    <n v="1.8304113134427136"/>
    <n v="0.14577034502025102"/>
    <n v="0.151586631658679"/>
    <n v="0.23278916677022715"/>
    <n v="0.24103088755766591"/>
    <m/>
    <m/>
    <m/>
    <n v="0"/>
    <m/>
    <n v="0"/>
    <m/>
    <n v="0"/>
    <m/>
    <n v="23.646816038598306"/>
    <n v="37.179772834414067"/>
    <n v="19.732046453704626"/>
    <n v="5.8550113623374953"/>
    <n v="-8.9406831934639612"/>
    <n v="25.37328976460276"/>
    <n v="12.29620409958466"/>
    <n v="16.929794925402629"/>
    <s v="Resto"/>
    <n v="2025"/>
    <n v="1"/>
    <d v="2026-05-08T00:00:00"/>
    <n v="1.0458677359317625"/>
    <s v="47 RC General"/>
    <n v="-34.37817038871259"/>
    <n v="-37.256091418839894"/>
    <n v="23.646816038598313"/>
    <n v="18.224142298874426"/>
    <n v="6.4744159975555701E-3"/>
    <n v="1.0492023077643287E-3"/>
    <m/>
    <m/>
    <m/>
    <m/>
    <n v="7.171449426066033E-3"/>
    <n v="1.3675875659007629E-3"/>
    <x v="36"/>
    <x v="75"/>
  </r>
  <r>
    <n v="2026"/>
    <n v="3"/>
    <n v="150.1"/>
    <x v="75"/>
    <s v="RC Aviones y Barcos"/>
    <n v="150.1"/>
    <m/>
    <m/>
    <x v="75"/>
    <n v="768.96654000000012"/>
    <n v="741.96055000000001"/>
    <n v="1140.6577500000001"/>
    <n v="1310.4151600000002"/>
    <n v="-112.09558000000001"/>
    <n v="64.730779999999996"/>
    <n v="341.59694000000002"/>
    <n v="104.46770000000001"/>
    <n v="35455860.883000001"/>
    <n v="34225193.414999902"/>
    <n v="145.54400000000001"/>
    <n v="139.161"/>
    <n v="0"/>
    <n v="0"/>
    <n v="-46.41554"/>
    <n v="64.829239999999999"/>
    <n v="-2132.2574099999997"/>
    <n v="-866.34090000000003"/>
    <n v="0"/>
    <n v="0"/>
    <n v="0"/>
    <n v="0"/>
    <n v="0"/>
    <n v="0"/>
    <s v="RC Aviones y Barcos"/>
    <s v="Daños Sin Autos"/>
    <s v="Responsabilidad Civil y Riesgos Profesionales"/>
    <x v="37"/>
    <x v="1"/>
    <n v="14530783.04544"/>
    <n v="15147396.802859999"/>
    <n v="299929338.30901009"/>
    <n v="286204877.29896003"/>
    <n v="288421232.45699012"/>
    <n v="276418493.85822004"/>
    <n v="1338691.44667"/>
    <n v="839803.10813999991"/>
    <n v="83423.509590000016"/>
    <n v="390730.89138999995"/>
    <n v="979332.79764999985"/>
    <n v="1617375.4890600001"/>
    <n v="5.7441656321388125E-2"/>
    <n v="8.8349345555924164E-2"/>
    <n v="27.005990000000111"/>
    <n v="3.6398148122565477"/>
    <n v="7.8519430968227236E-2"/>
    <n v="4.5874353544903719E-2"/>
    <n v="5.2919828036474235E-3"/>
    <n v="4.8982710340030799E-3"/>
    <n v="2.5638256808600438E-4"/>
    <n v="2.6661232026829707E-4"/>
    <n v="2.5924105731607534E-4"/>
    <n v="2.6841928687324542E-4"/>
    <m/>
    <m/>
    <m/>
    <n v="0"/>
    <m/>
    <n v="0"/>
    <m/>
    <n v="0"/>
    <m/>
    <n v="-273.17199020311517"/>
    <n v="-14.577432718984104"/>
    <n v="8.7242886431091229"/>
    <n v="-0.13436929296179709"/>
    <n v="-171.59661288640743"/>
    <n v="146.12221470785917"/>
    <n v="2.1768262960333669"/>
    <n v="-7.48310970889173"/>
    <s v="Resto"/>
    <n v="2025"/>
    <n v="1"/>
    <d v="2026-05-08T00:00:00"/>
    <n v="1.0458677359317625"/>
    <s v="48 RC Aviones y Barcos"/>
    <n v="3.6398148122565477"/>
    <n v="-0.90542881129807395"/>
    <n v="-273.17199020311517"/>
    <n v="-265.5773328248207"/>
    <n v="3.2171204466421809E-6"/>
    <n v="3.2549200552557468E-7"/>
    <m/>
    <m/>
    <m/>
    <m/>
    <n v="5.9706300128735325E-6"/>
    <n v="5.8914632475988481E-7"/>
    <x v="37"/>
    <x v="75"/>
  </r>
  <r>
    <n v="2026"/>
    <n v="3"/>
    <n v="150.1"/>
    <x v="75"/>
    <s v="RC Viajero"/>
    <n v="150.1"/>
    <m/>
    <m/>
    <x v="75"/>
    <n v="-622.48683999999992"/>
    <n v="552.16034000000002"/>
    <n v="4284.4745899999998"/>
    <n v="4846.9802799999989"/>
    <n v="-109.34262000000001"/>
    <n v="-376.65075000000002"/>
    <n v="7005.5612300000003"/>
    <n v="215.5156199999999"/>
    <n v="35455860.883000001"/>
    <n v="34225193.414999902"/>
    <n v="145.54400000000001"/>
    <n v="139.161"/>
    <n v="0"/>
    <n v="0"/>
    <n v="-127.35894999999999"/>
    <n v="-280.67869999999999"/>
    <n v="275.22509999999994"/>
    <n v="295.90737999999999"/>
    <n v="0"/>
    <n v="0"/>
    <n v="0"/>
    <n v="0"/>
    <n v="0"/>
    <n v="0"/>
    <s v="RC Viajero"/>
    <s v="Daños Sin Autos"/>
    <s v="Responsabilidad Civil y Riesgos Profesionales"/>
    <x v="38"/>
    <x v="1"/>
    <n v="4840909.1298399996"/>
    <n v="4695841.3409500001"/>
    <n v="299929338.30901009"/>
    <n v="286204877.29896003"/>
    <n v="288421232.45699012"/>
    <n v="276418493.85822004"/>
    <n v="149899.75170999998"/>
    <n v="99209.677110000004"/>
    <n v="32686.401400000002"/>
    <n v="7650.9299399999982"/>
    <n v="1747441.7071"/>
    <n v="1254152.25135"/>
    <n v="-0.4152687598871273"/>
    <n v="0.55655895280032519"/>
    <n v="-1174.6471799999999"/>
    <n v="-212.73660835546426"/>
    <n v="-3.562275282035357E-2"/>
    <n v="4.4026579660136254E-2"/>
    <n v="-1.2858882976400223E-2"/>
    <n v="1.1758496505938045E-2"/>
    <n v="-2.075444981506499E-4"/>
    <n v="-2.1582559463364967E-4"/>
    <n v="1.929248534165376E-4"/>
    <n v="1.9975520895617531E-4"/>
    <m/>
    <m/>
    <m/>
    <n v="0"/>
    <m/>
    <n v="0"/>
    <m/>
    <n v="0"/>
    <m/>
    <n v="-70.969759120352222"/>
    <n v="17.565450861579667"/>
    <n v="-68.214017326923553"/>
    <n v="-0.33452021426867751"/>
    <n v="-54.624647328065869"/>
    <n v="-6.9894437914999159"/>
    <n v="-46.274467699348648"/>
    <n v="-94.853565328448383"/>
    <s v="Resto"/>
    <n v="2025"/>
    <n v="1"/>
    <d v="2026-05-08T00:00:00"/>
    <n v="1.0458677359317625"/>
    <s v="49 RC Viajero"/>
    <n v="-212.73660835546426"/>
    <n v="-207.79241435823366"/>
    <n v="-70.969759120352208"/>
    <n v="-72.242913819513916"/>
    <n v="1.2083967172982322E-5"/>
    <n v="1.7244814293819263E-5"/>
    <m/>
    <m/>
    <m/>
    <m/>
    <n v="2.2209481500456904E-6"/>
    <n v="5.0434676517820449E-6"/>
    <x v="38"/>
    <x v="75"/>
  </r>
  <r>
    <n v="2026"/>
    <n v="3"/>
    <n v="150.1"/>
    <x v="75"/>
    <s v="Maritimo y Transportes"/>
    <n v="150.1"/>
    <m/>
    <m/>
    <x v="75"/>
    <n v="458911.32092999999"/>
    <n v="512754.74054999999"/>
    <n v="1792566.95312"/>
    <n v="1966279.8690199999"/>
    <n v="173134.73354000002"/>
    <n v="261764.50086999999"/>
    <n v="704599.59101999993"/>
    <n v="1204716.2547899997"/>
    <n v="35455860.883000001"/>
    <n v="34225193.414999902"/>
    <n v="145.54400000000001"/>
    <n v="139.161"/>
    <n v="2424.2096099999994"/>
    <n v="2686.8658500000006"/>
    <n v="86932.203009999997"/>
    <n v="95662.913229999991"/>
    <n v="169461.03151"/>
    <n v="209172.4804"/>
    <n v="0"/>
    <n v="0"/>
    <n v="0"/>
    <n v="0"/>
    <n v="0"/>
    <n v="0"/>
    <s v="Maritimo y Transportes"/>
    <s v="Daños Sin Autos"/>
    <s v="Maritimo y Transportes"/>
    <x v="40"/>
    <x v="1"/>
    <n v="47031573.547990002"/>
    <n v="43120155.538070001"/>
    <n v="299929338.30901009"/>
    <n v="286204877.29896003"/>
    <n v="288421232.45699012"/>
    <n v="276418493.85822004"/>
    <n v="5553467.0168199996"/>
    <n v="5878639.8858999992"/>
    <n v="1842826.2323599998"/>
    <n v="-3640818.3417299963"/>
    <n v="458911.32092999999"/>
    <n v="512754.74054999999"/>
    <n v="8.2635103357970365"/>
    <n v="8.7223362972079563"/>
    <n v="-53843.419620000001"/>
    <n v="-10.500813617490012"/>
    <n v="100"/>
    <n v="100"/>
    <n v="0.97575157773901988"/>
    <n v="1.1891300811688821"/>
    <n v="0.15300647929853214"/>
    <n v="0.15911149017034787"/>
    <n v="0.17915653478343541"/>
    <n v="0.1854994336279833"/>
    <m/>
    <m/>
    <m/>
    <n v="0"/>
    <m/>
    <n v="0"/>
    <m/>
    <n v="0"/>
    <m/>
    <n v="-33.858589318043606"/>
    <n v="37.727274452313878"/>
    <n v="51.050625214936396"/>
    <n v="9.3950656062821771"/>
    <n v="-9.1265360056607907"/>
    <n v="-18.985025570313987"/>
    <n v="51.299229230095932"/>
    <n v="45.733986156813764"/>
    <s v="Resto"/>
    <n v="2025"/>
    <n v="1"/>
    <d v="2026-05-08T00:00:00"/>
    <n v="1.0458677359317625"/>
    <s v="51 Maritimo y Transportes"/>
    <n v="-10.500813617490012"/>
    <n v="-14.425903670529379"/>
    <n v="-33.858589318043606"/>
    <n v="-36.759297175343995"/>
    <n v="5.0557704945742299E-3"/>
    <n v="9.8444668057238289E-4"/>
    <m/>
    <m/>
    <m/>
    <m/>
    <n v="6.1474611931568697E-3"/>
    <n v="9.059659243543975E-4"/>
    <x v="40"/>
    <x v="75"/>
  </r>
  <r>
    <n v="2026"/>
    <n v="3"/>
    <n v="150.1"/>
    <x v="75"/>
    <s v="MyT Carga"/>
    <n v="150.1"/>
    <m/>
    <m/>
    <x v="75"/>
    <n v="315339.19835000002"/>
    <n v="401488.45272"/>
    <n v="1249501.2251600001"/>
    <n v="1592514.3284800001"/>
    <n v="150306.93428000002"/>
    <n v="185254.70253000001"/>
    <n v="540245.6581"/>
    <n v="693956.43899000005"/>
    <n v="35455860.883000001"/>
    <n v="34225193.414999902"/>
    <n v="145.54400000000001"/>
    <n v="139.161"/>
    <n v="471.24112000000002"/>
    <n v="1071.6307300000001"/>
    <n v="90051.21712999999"/>
    <n v="110680.20829999998"/>
    <n v="190388.71057999998"/>
    <n v="214657.29736999993"/>
    <n v="0"/>
    <n v="0"/>
    <n v="0"/>
    <n v="0"/>
    <n v="0"/>
    <n v="0"/>
    <s v="MyT Carga"/>
    <s v="Daños Sin Autos"/>
    <s v="Maritimo y Transportes"/>
    <x v="41"/>
    <x v="1"/>
    <n v="26180425.626800004"/>
    <n v="28512132.606569998"/>
    <n v="299929338.30901009"/>
    <n v="286204877.29896003"/>
    <n v="288421232.45699012"/>
    <n v="276418493.85822004"/>
    <n v="4253228.7956100004"/>
    <n v="4504728.8811800005"/>
    <n v="1360448.89381"/>
    <n v="1468645.7502600003"/>
    <n v="612273.27454000001"/>
    <n v="646017.95116000006"/>
    <n v="7.4141132185383389"/>
    <n v="8.9125996993370951"/>
    <n v="-86149.254369999981"/>
    <n v="-21.457467527735076"/>
    <n v="51.503015314021972"/>
    <n v="62.148188297102422"/>
    <n v="1.2044846132188092"/>
    <n v="1.4081319635399203"/>
    <n v="0.10513783017289009"/>
    <n v="0.10933286556738639"/>
    <n v="0.14028008764526351"/>
    <n v="0.14524659588295513"/>
    <m/>
    <m/>
    <m/>
    <n v="0"/>
    <m/>
    <n v="0"/>
    <m/>
    <n v="0"/>
    <m/>
    <n v="-18.864713161243817"/>
    <n v="47.665160267570649"/>
    <n v="46.141975261041331"/>
    <n v="11.048333749536045"/>
    <n v="-18.638374002771009"/>
    <n v="-11.305735741267963"/>
    <n v="47.29861180091406"/>
    <n v="51.561353681455799"/>
    <s v="Resto"/>
    <n v="2025"/>
    <n v="1"/>
    <d v="2026-05-08T00:00:00"/>
    <n v="1.0458677359317625"/>
    <s v="52 MyT Carga"/>
    <n v="-21.457467527735076"/>
    <n v="-24.902040885417065"/>
    <n v="-18.864713161243817"/>
    <n v="-22.422994752321298"/>
    <n v="3.5241034741285825E-3"/>
    <n v="9.2619803814022496E-4"/>
    <m/>
    <m/>
    <m/>
    <m/>
    <n v="4.004702406851259E-3"/>
    <n v="7.5799650898304791E-4"/>
    <x v="41"/>
    <x v="75"/>
  </r>
  <r>
    <n v="2026"/>
    <n v="3"/>
    <n v="150.1"/>
    <x v="75"/>
    <s v="MyT Cascos"/>
    <n v="150.1"/>
    <m/>
    <m/>
    <x v="75"/>
    <n v="11119.00927"/>
    <n v="11831.347099999999"/>
    <n v="89215.722570000013"/>
    <n v="81861.389140000014"/>
    <n v="19178.922279999999"/>
    <n v="33014.793619999997"/>
    <n v="52065.532439999995"/>
    <n v="138803.30674999996"/>
    <n v="35455860.883000001"/>
    <n v="34225193.414999902"/>
    <n v="145.54400000000001"/>
    <n v="139.161"/>
    <n v="0"/>
    <n v="0"/>
    <n v="11983.101290000001"/>
    <n v="34.824439999999925"/>
    <n v="9922.9148300000015"/>
    <n v="8510.7739999999994"/>
    <n v="0"/>
    <n v="0"/>
    <n v="0"/>
    <n v="0"/>
    <n v="0"/>
    <n v="0"/>
    <s v="MyT Cascos"/>
    <s v="Daños Sin Autos"/>
    <s v="Maritimo y Transportes"/>
    <x v="42"/>
    <x v="1"/>
    <n v="41834370.314970002"/>
    <n v="37395289.528289996"/>
    <n v="299929338.30901009"/>
    <n v="286204877.29896003"/>
    <n v="288421232.45699012"/>
    <n v="276418493.85822004"/>
    <n v="1300238.2212100001"/>
    <n v="1373911.0047200001"/>
    <n v="482377.33854999993"/>
    <n v="-5109464.0919899987"/>
    <n v="816622.90061999997"/>
    <n v="734218.44084000005"/>
    <n v="0.85515170132844309"/>
    <n v="0.86114363007167272"/>
    <n v="-712.33782999999858"/>
    <n v="-6.0207668998232595"/>
    <n v="1.3615843079539134"/>
    <n v="1.6114205857406776"/>
    <n v="2.6578646185624975E-2"/>
    <n v="3.1638602747143967E-2"/>
    <n v="3.7072096156676574E-3"/>
    <n v="3.8551285476730937E-3"/>
    <n v="4.1338733328577662E-3"/>
    <n v="4.2802299277661599E-3"/>
    <m/>
    <m/>
    <m/>
    <n v="0"/>
    <m/>
    <n v="0"/>
    <m/>
    <n v="0"/>
    <m/>
    <n v="-41.908095804719437"/>
    <n v="172.48769035336903"/>
    <n v="279.04509385917686"/>
    <n v="3.9759169320952754"/>
    <n v="34310.032982583572"/>
    <n v="16.59239018683849"/>
    <n v="120.76190812170861"/>
    <n v="0.40918064561460477"/>
    <s v="Resto"/>
    <n v="2025"/>
    <n v="1"/>
    <d v="2026-05-08T00:00:00"/>
    <n v="1.0458677359317625"/>
    <s v="53 MyT Cascos"/>
    <n v="-6.0207668998232595"/>
    <n v="-10.142334569245754"/>
    <n v="-41.908095804719437"/>
    <n v="-44.455783270217673"/>
    <n v="2.5162475356162124E-4"/>
    <n v="3.1459887197489091E-5"/>
    <m/>
    <m/>
    <m/>
    <m/>
    <n v="1.9350317897977084E-4"/>
    <n v="1.3679293748782254E-5"/>
    <x v="42"/>
    <x v="75"/>
  </r>
  <r>
    <n v="2026"/>
    <n v="3"/>
    <n v="150.1"/>
    <x v="75"/>
    <s v="Incendio"/>
    <n v="150.1"/>
    <m/>
    <m/>
    <x v="75"/>
    <n v="932786.35667000001"/>
    <n v="1346397.8634899999"/>
    <n v="4001082.9880400002"/>
    <n v="4311631.80217"/>
    <n v="208912.43635"/>
    <n v="1037137.1027200003"/>
    <n v="1493048.3542799999"/>
    <n v="2510254.9331700001"/>
    <n v="35455860.883000001"/>
    <n v="34225193.414999902"/>
    <n v="145.54400000000001"/>
    <n v="139.161"/>
    <n v="0"/>
    <n v="0"/>
    <n v="109255.36389000001"/>
    <n v="182982.47790000003"/>
    <n v="205780.97906999997"/>
    <n v="237865.24757999997"/>
    <n v="0"/>
    <n v="0"/>
    <n v="0"/>
    <n v="0"/>
    <n v="0"/>
    <n v="0"/>
    <s v="Incendio"/>
    <s v="Daños Sin Autos"/>
    <s v="Incendio"/>
    <x v="43"/>
    <x v="1"/>
    <n v="41469333.528430007"/>
    <n v="39432134.648359999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8.8932573773136507"/>
    <n v="11.443545440972716"/>
    <n v="-413611.50681999989"/>
    <n v="-30.719857631671875"/>
    <m/>
    <m/>
    <n v="2.2493401202855416"/>
    <n v="3.4144686193041216"/>
    <n v="0.31100203865650927"/>
    <n v="0.32341112640141667"/>
    <n v="0.47043148816908448"/>
    <n v="0.4870867519380202"/>
    <m/>
    <m/>
    <m/>
    <n v="0"/>
    <m/>
    <n v="0"/>
    <m/>
    <n v="0"/>
    <m/>
    <n v="-79.856815863389201"/>
    <n v="22.3966007710283"/>
    <n v="77.030507166108805"/>
    <n v="8.2223530957947091"/>
    <n v="-40.291898358864678"/>
    <n v="-13.488422052578009"/>
    <n v="53.093033371580425"/>
    <n v="76.926949086355506"/>
    <s v="Resto"/>
    <n v="2025"/>
    <n v="1"/>
    <d v="2026-05-08T00:00:00"/>
    <n v="1.0458677359317625"/>
    <s v="54 Incendio"/>
    <n v="-30.719857631671875"/>
    <n v="-33.758218187497185"/>
    <n v="-79.856815863389201"/>
    <n v="-80.740218438170615"/>
    <n v="1.128468718117742E-2"/>
    <n v="7.883741021553817E-4"/>
    <m/>
    <m/>
    <m/>
    <m/>
    <n v="1.2753752152813106E-2"/>
    <n v="1.0938132750598418E-3"/>
    <x v="43"/>
    <x v="75"/>
  </r>
  <r>
    <n v="2026"/>
    <n v="3"/>
    <n v="150.1"/>
    <x v="75"/>
    <s v="Riesgos Catastroficos"/>
    <n v="150.1"/>
    <m/>
    <m/>
    <x v="75"/>
    <n v="883425.39567000023"/>
    <n v="1414879.8902599998"/>
    <n v="5133709.27152"/>
    <n v="5252172.4925499996"/>
    <n v="-25155.615500000014"/>
    <n v="-18974.029019999998"/>
    <n v="1050051.4071200001"/>
    <n v="155086.66578999991"/>
    <n v="35455860.883000001"/>
    <n v="34225193.414999902"/>
    <n v="145.54400000000001"/>
    <n v="139.161"/>
    <n v="0"/>
    <n v="0"/>
    <n v="-11892.768619999999"/>
    <n v="-861.20187999999916"/>
    <n v="66899.709720000013"/>
    <n v="130242.35124999999"/>
    <n v="0"/>
    <n v="0"/>
    <n v="0"/>
    <n v="0"/>
    <n v="0"/>
    <n v="0"/>
    <s v="Riesgos Catastroficos"/>
    <s v="Daños Sin Autos"/>
    <s v="Riesgos Catastroficos"/>
    <x v="44"/>
    <x v="1"/>
    <n v="40035463.873439997"/>
    <n v="39956756.819180004"/>
    <n v="299929338.30901009"/>
    <n v="286204877.29896003"/>
    <n v="288421232.45699012"/>
    <n v="276418493.85822004"/>
    <n v="11411827.944420002"/>
    <n v="12882845.518050004"/>
    <n v="1673092.91444"/>
    <n v="528711.06807000004"/>
    <n v="883425.39567000023"/>
    <n v="1414879.8902599998"/>
    <n v="7.7413136613399907"/>
    <n v="10.982665966751121"/>
    <n v="-531454.49458999955"/>
    <n v="-37.561809892735056"/>
    <n v="100"/>
    <n v="100"/>
    <n v="2.2066071182856337"/>
    <n v="3.5410278583491808"/>
    <n v="0.29454450860016501"/>
    <n v="0.30629693526524204"/>
    <n v="0.49435911212025346"/>
    <n v="0.51186151494831489"/>
    <m/>
    <m/>
    <m/>
    <n v="0"/>
    <m/>
    <n v="0"/>
    <m/>
    <n v="0"/>
    <m/>
    <n v="32.579197984171813"/>
    <n v="-2.8475087566304"/>
    <n v="-1.341034610118977"/>
    <n v="-1.5035396589686616"/>
    <n v="1280.9501460911824"/>
    <n v="-48.634442577294898"/>
    <n v="-17.777010796871355"/>
    <n v="-0.66123029240075948"/>
    <s v="Resto"/>
    <n v="2025"/>
    <n v="1"/>
    <d v="2026-05-08T00:00:00"/>
    <n v="1.0458677359317625"/>
    <s v="55 Riesgos Catastroficos"/>
    <n v="-37.561809892735056"/>
    <n v="-40.300108740194744"/>
    <n v="32.579197984171827"/>
    <n v="26.764784331029333"/>
    <n v="1.4479155613963547E-2"/>
    <n v="5.4983786788447692E-4"/>
    <m/>
    <m/>
    <m/>
    <m/>
    <n v="1.6886203239298823E-2"/>
    <n v="8.4657763795564789E-4"/>
    <x v="44"/>
    <x v="75"/>
  </r>
  <r>
    <n v="2026"/>
    <n v="3"/>
    <n v="150.1"/>
    <x v="75"/>
    <s v="Terremoto y Erupcion Volcanica"/>
    <n v="150.1"/>
    <m/>
    <m/>
    <x v="75"/>
    <n v="372064.88124000002"/>
    <n v="822980.38785000017"/>
    <n v="2092571.9616100001"/>
    <n v="2281203.9892199994"/>
    <n v="33745.62726999999"/>
    <n v="-3262.0641400000031"/>
    <n v="30385.627089999994"/>
    <n v="-148857.31662"/>
    <n v="35455860.883000001"/>
    <n v="34225193.414999902"/>
    <n v="145.54400000000001"/>
    <n v="139.161"/>
    <n v="0"/>
    <n v="0"/>
    <n v="6119.2305899999992"/>
    <n v="995.57734000000028"/>
    <n v="21789.185819999999"/>
    <n v="50245.876969999998"/>
    <n v="0"/>
    <n v="0"/>
    <n v="0"/>
    <n v="0"/>
    <n v="0"/>
    <n v="0"/>
    <s v="Terremoto y Erupcion Volcanica"/>
    <s v="Daños Sin Autos"/>
    <s v="Riesgos Catastroficos"/>
    <x v="45"/>
    <x v="1"/>
    <n v="36938729.30557999"/>
    <n v="37350726.386559993"/>
    <n v="299929338.30901009"/>
    <n v="286204877.29896003"/>
    <n v="288421232.45699012"/>
    <n v="276418493.85822004"/>
    <n v="4600656.5407699998"/>
    <n v="5084886.6188700013"/>
    <n v="666557.00630999985"/>
    <n v="163361.38342999999"/>
    <n v="943074.50020999985"/>
    <n v="1629240.8503800002"/>
    <n v="8.0872127258977802"/>
    <n v="16.184832613492738"/>
    <n v="-450915.50661000016"/>
    <n v="-54.79055312460082"/>
    <n v="39.452331831382374"/>
    <n v="50.513120123280132"/>
    <n v="1.0072487284607152"/>
    <n v="2.203385228261947"/>
    <n v="0.12405084588846403"/>
    <n v="0.12900051708068441"/>
    <n v="0.28754939315389177"/>
    <n v="0.29772985749358777"/>
    <m/>
    <m/>
    <m/>
    <n v="0"/>
    <m/>
    <n v="0"/>
    <m/>
    <n v="0"/>
    <m/>
    <n v="-1134.4869328657639"/>
    <n v="9.0698232946722044"/>
    <n v="-0.39637203852718789"/>
    <n v="5.0626768529240698"/>
    <n v="514.64140897381185"/>
    <n v="-56.634878055746675"/>
    <n v="28.083796432555275"/>
    <n v="1.981411013274629"/>
    <s v="Resto"/>
    <n v="2025"/>
    <n v="1"/>
    <d v="2026-05-08T00:00:00"/>
    <n v="1.0458677359317625"/>
    <s v="56 Terremoto y Erupcion Volcanica"/>
    <n v="-54.79055312460082"/>
    <n v="-56.773265564864047"/>
    <n v="-1134.4869328657639"/>
    <n v="-1089.1183151798255"/>
    <n v="5.9019070740243236E-3"/>
    <n v="6.0159414224597455E-4"/>
    <m/>
    <m/>
    <m/>
    <m/>
    <n v="6.9712072519196502E-3"/>
    <n v="8.4278232564199312E-4"/>
    <x v="45"/>
    <x v="75"/>
  </r>
  <r>
    <n v="2026"/>
    <n v="3"/>
    <n v="150.1"/>
    <x v="75"/>
    <s v="Huracan y Otros Riesgos Hidrometeorologicos"/>
    <n v="150.1"/>
    <m/>
    <m/>
    <x v="75"/>
    <n v="480640.57860000007"/>
    <n v="624808.43708000006"/>
    <n v="2503973.45432"/>
    <n v="2461869.5450200001"/>
    <n v="-58075.682300000015"/>
    <n v="-26177.892039999999"/>
    <n v="998127.55163999985"/>
    <n v="306777.79858000006"/>
    <n v="35455860.883000001"/>
    <n v="34225193.414999902"/>
    <n v="145.54400000000001"/>
    <n v="139.161"/>
    <n v="0"/>
    <n v="0"/>
    <n v="-18328.255090000002"/>
    <n v="-2032.2935499999992"/>
    <n v="47557.909950000008"/>
    <n v="79807.976089999996"/>
    <n v="0"/>
    <n v="0"/>
    <n v="0"/>
    <n v="0"/>
    <n v="0"/>
    <n v="0"/>
    <s v="Huracan y Otros Riesgos Hidrometeorologicos"/>
    <s v="Daños Sin Autos"/>
    <s v="Riesgos Catastroficos"/>
    <x v="46"/>
    <x v="1"/>
    <n v="40520218.509520002"/>
    <n v="40367574.627329998"/>
    <n v="299929338.30901009"/>
    <n v="286204877.29896003"/>
    <n v="288421232.45699012"/>
    <n v="276418493.85822004"/>
    <n v="6811171.4036499998"/>
    <n v="7797958.8991800006"/>
    <n v="1006535.90813"/>
    <n v="364394.42252000014"/>
    <n v="927888.7091199999"/>
    <n v="1436649.4813000001"/>
    <n v="7.056650759697991"/>
    <n v="8.0124612755486844"/>
    <n v="-144167.85848"/>
    <n v="-23.073929531707151"/>
    <n v="51.799377864596998"/>
    <n v="43.490666666626389"/>
    <n v="1.1861746956943884"/>
    <n v="1.5477978125963183"/>
    <n v="0.16025127161945307"/>
    <n v="0.16664535218351997"/>
    <n v="0.21830810256505381"/>
    <n v="0.22603713245050652"/>
    <m/>
    <m/>
    <m/>
    <n v="0"/>
    <m/>
    <n v="0"/>
    <m/>
    <n v="0"/>
    <m/>
    <n v="121.85011005187114"/>
    <n v="-12.08297528043963"/>
    <n v="-4.1897468866362635"/>
    <n v="-5.7698569748888877"/>
    <n v="801.85077298503506"/>
    <n v="-40.409577738986101"/>
    <n v="-38.538815329078609"/>
    <n v="-2.546479248776047"/>
    <s v="Resto"/>
    <n v="2025"/>
    <n v="1"/>
    <d v="2026-05-08T00:00:00"/>
    <n v="1.0458677359317625"/>
    <s v="57 Huracan y Otros Riesgos Hidrometeorologicos"/>
    <n v="-23.073929531707151"/>
    <n v="-26.447611083671589"/>
    <n v="121.85011005187114"/>
    <n v="112.1206175790719"/>
    <n v="7.0622272085926942E-3"/>
    <n v="4.8427326465781727E-4"/>
    <m/>
    <m/>
    <m/>
    <m/>
    <n v="7.9404788078682904E-3"/>
    <n v="6.4790928327597658E-4"/>
    <x v="46"/>
    <x v="75"/>
  </r>
  <r>
    <n v="2026"/>
    <n v="3"/>
    <n v="150.1"/>
    <x v="75"/>
    <s v="Diversos"/>
    <n v="150.1"/>
    <m/>
    <m/>
    <x v="75"/>
    <n v="1079240.7660800002"/>
    <n v="1314463.8905200001"/>
    <n v="4510199.3320200006"/>
    <n v="4521969.5486600008"/>
    <n v="232893.73203999994"/>
    <n v="272111.9745999999"/>
    <n v="1016403.9971700003"/>
    <n v="1321076.1539700003"/>
    <n v="35455860.883000001"/>
    <n v="34225193.414999902"/>
    <n v="145.54400000000001"/>
    <n v="139.161"/>
    <n v="5140.4705899999999"/>
    <n v="7235.2519799999991"/>
    <n v="195068.85682000002"/>
    <n v="420175.49869999994"/>
    <n v="569719.9572399999"/>
    <n v="547010.76381999988"/>
    <n v="0"/>
    <n v="0"/>
    <n v="0"/>
    <n v="0"/>
    <n v="0"/>
    <n v="0"/>
    <s v="Diversos"/>
    <s v="Daños Sin Autos"/>
    <s v="Diversos"/>
    <x v="52"/>
    <x v="1"/>
    <n v="33562185.195879996"/>
    <n v="32913830.722259998"/>
    <n v="299929338.30901009"/>
    <n v="286204877.29896003"/>
    <n v="288421232.45699012"/>
    <n v="276418493.85822004"/>
    <n v="9670459.9122499991"/>
    <n v="9643676.3713200018"/>
    <n v="1771524.9683199998"/>
    <n v="2144854.7040200005"/>
    <n v="1079240.7660800002"/>
    <n v="1314463.8905200001"/>
    <n v="11.160180341711341"/>
    <n v="13.630319391774442"/>
    <n v="-235223.12443999993"/>
    <n v="-17.894985639122119"/>
    <n v="100"/>
    <n v="100"/>
    <n v="3.2156451070786805"/>
    <n v="3.9936520960199666"/>
    <n v="0.35983167640908942"/>
    <n v="0.37418908340631213"/>
    <n v="0.45927375624243999"/>
    <n v="0.47553398912382905"/>
    <m/>
    <m/>
    <m/>
    <n v="0"/>
    <m/>
    <n v="0"/>
    <m/>
    <n v="0"/>
    <m/>
    <n v="-14.412538300694088"/>
    <n v="21.579404648131721"/>
    <n v="20.701365519622815"/>
    <n v="13.146511407110529"/>
    <n v="-53.574433201475948"/>
    <n v="4.1515075976590321"/>
    <n v="34.239428396542095"/>
    <n v="76.813022062992431"/>
    <s v="Resto"/>
    <n v="2025"/>
    <n v="1"/>
    <d v="2026-05-08T00:00:00"/>
    <n v="1.0458677359317625"/>
    <s v="63 Diversos"/>
    <n v="-17.894985639122119"/>
    <n v="-21.495795749229604"/>
    <n v="-14.412538300694088"/>
    <n v="-18.166075155711614"/>
    <n v="1.2720603081400578E-2"/>
    <n v="1.1101730411888777E-3"/>
    <m/>
    <m/>
    <m/>
    <m/>
    <n v="1.4470174543234248E-2"/>
    <n v="1.1686522030027687E-3"/>
    <x v="52"/>
    <x v="75"/>
  </r>
  <r>
    <n v="2026"/>
    <n v="3"/>
    <n v="150.1"/>
    <x v="75"/>
    <s v="Miscelaneos"/>
    <n v="150.1"/>
    <m/>
    <m/>
    <x v="75"/>
    <n v="400889.48147999996"/>
    <n v="373778.22480999999"/>
    <n v="1916322.6937899999"/>
    <n v="1809973.6832099999"/>
    <n v="162003.11228999999"/>
    <n v="318140.42152000009"/>
    <n v="441402.72100000002"/>
    <n v="710063.84264000005"/>
    <n v="35455860.883000001"/>
    <n v="34225193.414999902"/>
    <n v="145.54400000000001"/>
    <n v="139.161"/>
    <n v="1769.5441599999999"/>
    <n v="3640.66777"/>
    <n v="150661.30128000001"/>
    <n v="288056.45858999999"/>
    <n v="319115.31599000003"/>
    <n v="310794.57584"/>
    <n v="0"/>
    <n v="0"/>
    <n v="0"/>
    <n v="0"/>
    <n v="0"/>
    <n v="0"/>
    <s v="Miscelaneos"/>
    <s v="Daños Sin Autos"/>
    <s v="Diversos"/>
    <x v="53"/>
    <x v="1"/>
    <n v="42188785.079829991"/>
    <n v="38910664.63330999"/>
    <n v="299929338.30901009"/>
    <n v="286204877.29896003"/>
    <n v="288421232.45699012"/>
    <n v="276418493.85822004"/>
    <n v="4681296.8725100001"/>
    <n v="4825169.1077200007"/>
    <n v="696171.22916999983"/>
    <n v="802925.30443000002"/>
    <n v="2491785.9458999997"/>
    <n v="2227218.9254999999"/>
    <n v="8.5636414950341013"/>
    <n v="7.7464274612049495"/>
    <n v="27111.256669999973"/>
    <n v="7.253300184562983"/>
    <n v="16.088439785111799"/>
    <n v="16.782284872426207"/>
    <n v="0.95022760366631398"/>
    <n v="0.96060611745506441"/>
    <n v="0.13366130960718922"/>
    <n v="0.13899444158979568"/>
    <n v="0.1305981324768144"/>
    <n v="0.13522185856410804"/>
    <m/>
    <m/>
    <m/>
    <n v="0"/>
    <m/>
    <n v="0"/>
    <m/>
    <n v="0"/>
    <m/>
    <n v="-49.078111006458336"/>
    <n v="40.41091616869528"/>
    <n v="85.114755328970318"/>
    <n v="23.270584233012027"/>
    <n v="-47.697301418802382"/>
    <n v="2.677247544462813"/>
    <n v="47.21218121812781"/>
    <n v="92.683875775970492"/>
    <s v="Resto"/>
    <n v="2025"/>
    <n v="1"/>
    <d v="2026-05-08T00:00:00"/>
    <n v="1.0458677359317625"/>
    <s v="64 Miscelaneos"/>
    <n v="7.253300184562983"/>
    <n v="2.549582991974717"/>
    <n v="-49.078111006458336"/>
    <n v="-51.311349184918299"/>
    <n v="5.4048121976607204E-3"/>
    <n v="7.7526811468358963E-4"/>
    <m/>
    <m/>
    <m/>
    <m/>
    <n v="5.2884249951871453E-3"/>
    <n v="5.5212911988448813E-4"/>
    <x v="53"/>
    <x v="75"/>
  </r>
  <r>
    <n v="2026"/>
    <n v="3"/>
    <n v="150.1"/>
    <x v="75"/>
    <s v="Tecnicos"/>
    <n v="150.1"/>
    <m/>
    <m/>
    <x v="75"/>
    <n v="357425.05748000002"/>
    <n v="513309.86080000002"/>
    <n v="1828917.6492500002"/>
    <n v="1839281.2048899999"/>
    <n v="-1388.2090899999864"/>
    <n v="-184733.71970000002"/>
    <n v="391923.68608000019"/>
    <n v="94027.06948999998"/>
    <n v="35455860.883000001"/>
    <n v="34225193.414999902"/>
    <n v="145.54400000000001"/>
    <n v="139.161"/>
    <n v="-28.883209999999998"/>
    <n v="1122.5886499999999"/>
    <n v="36175.473180000001"/>
    <n v="55937.239029999997"/>
    <n v="137497.39222000004"/>
    <n v="122806.79498000001"/>
    <n v="0"/>
    <n v="0"/>
    <n v="0"/>
    <n v="0"/>
    <n v="0"/>
    <n v="0"/>
    <s v="Tecnicos"/>
    <s v="Daños Sin Autos"/>
    <s v="Diversos"/>
    <x v="54"/>
    <x v="1"/>
    <n v="61200865.20914001"/>
    <n v="57079155.583199993"/>
    <n v="299929338.30901009"/>
    <n v="286204877.29896003"/>
    <n v="288421232.45699012"/>
    <n v="276418493.85822004"/>
    <n v="4989163.0397400009"/>
    <n v="4818507.2636000002"/>
    <n v="1075353.7391499998"/>
    <n v="1341929.3995900003"/>
    <n v="2502836.6456399998"/>
    <n v="2692714.9778500004"/>
    <n v="7.1640284078314354"/>
    <n v="10.652881332724116"/>
    <n v="-155884.80332000001"/>
    <n v="-30.368558101933118"/>
    <n v="14.280798473309989"/>
    <n v="19.062911040434461"/>
    <n v="0.58401961517795753"/>
    <n v="0.89929476978997491"/>
    <n v="0.11916975494799825"/>
    <n v="0.12392466894173607"/>
    <n v="0.17935049382957011"/>
    <n v="0.18570025964445266"/>
    <m/>
    <m/>
    <m/>
    <n v="0"/>
    <m/>
    <n v="0"/>
    <m/>
    <n v="0"/>
    <m/>
    <n v="-99.248535084848413"/>
    <n v="-0.38839165328459507"/>
    <n v="-35.98873386380891"/>
    <n v="-0.12909324991953616"/>
    <n v="-35.328461312510363"/>
    <n v="11.962365146319875"/>
    <n v="26.309934025598196"/>
    <n v="45.548977187385923"/>
    <s v="Resto"/>
    <n v="2025"/>
    <n v="1"/>
    <d v="2026-05-08T00:00:00"/>
    <n v="1.0458677359317625"/>
    <s v="65 Tecnicos"/>
    <n v="-30.368558101933118"/>
    <n v="-33.422325303847053"/>
    <n v="-99.248535084848413"/>
    <n v="-99.281491445491326"/>
    <n v="5.1582942952230221E-3"/>
    <n v="4.9633415898247581E-4"/>
    <m/>
    <m/>
    <m/>
    <m/>
    <n v="6.2112032372863835E-3"/>
    <n v="6.44159305859558E-4"/>
    <x v="54"/>
    <x v="75"/>
  </r>
  <r>
    <n v="2026"/>
    <n v="3"/>
    <n v="61"/>
    <x v="76"/>
    <s v="Total Gener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617686.0498299999"/>
    <n v="1726096.4580699999"/>
    <n v="3608749.5837900001"/>
    <n v="3273251.4562300001"/>
    <n v="0"/>
    <n v="0"/>
    <n v="0"/>
    <n v="0"/>
    <n v="0"/>
    <n v="0"/>
    <s v="Total General"/>
    <s v="Totales"/>
    <s v="Total General"/>
    <x v="0"/>
    <x v="1"/>
    <n v="0"/>
    <n v="0"/>
    <n v="299929338.30901009"/>
    <n v="286204877.29896003"/>
    <n v="288421232.45699012"/>
    <n v="276418493.85822004"/>
    <n v="299929338.30901009"/>
    <n v="286204877.29896003"/>
    <n v="142306587.69164005"/>
    <n v="131621014.33455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.2806691788949598"/>
    <n v="10.249690011485191"/>
    <n v="44.826774822404417"/>
    <n v="52.733390060354502"/>
    <m/>
    <n v="2025"/>
    <n v="1"/>
    <d v="2026-05-08T00:00:00"/>
    <n v="1.0458677359317625"/>
    <s v="10 Total General"/>
    <m/>
    <m/>
    <m/>
    <m/>
    <n v="0"/>
    <m/>
    <n v="26776419.7425"/>
    <n v="25642922.5746"/>
    <n v="7.5520433225014352E-2"/>
    <n v="7.4924112958734829E-2"/>
    <n v="0"/>
    <m/>
    <x v="0"/>
    <x v="76"/>
  </r>
  <r>
    <n v="2026"/>
    <n v="3"/>
    <n v="61"/>
    <x v="76"/>
    <s v="Total General Sin Pension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617686.0498299999"/>
    <n v="1726096.4580699999"/>
    <n v="3608749.5837900001"/>
    <n v="3273251.4562300001"/>
    <n v="0"/>
    <n v="0"/>
    <n v="0"/>
    <n v="0"/>
    <n v="0"/>
    <n v="0"/>
    <s v="Total General Sin Pensiones"/>
    <s v="Totales"/>
    <s v="Total General Sin Pensiones"/>
    <x v="1"/>
    <x v="1"/>
    <n v="0"/>
    <n v="0"/>
    <n v="299929338.30901009"/>
    <n v="286204877.29896003"/>
    <n v="288421232.45699012"/>
    <n v="276418493.85822004"/>
    <n v="288421232.45699012"/>
    <n v="276418493.85822004"/>
    <n v="133101313.88157998"/>
    <n v="123282522.02188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.2806691788949598"/>
    <n v="10.249690011485191"/>
    <n v="44.826774822404417"/>
    <n v="52.733390060354502"/>
    <m/>
    <n v="2025"/>
    <n v="1"/>
    <d v="2026-05-08T00:00:00"/>
    <n v="1.0458677359317625"/>
    <s v="11 Total General Sin Pensiones"/>
    <m/>
    <m/>
    <m/>
    <m/>
    <n v="0"/>
    <m/>
    <m/>
    <m/>
    <m/>
    <m/>
    <n v="0"/>
    <m/>
    <x v="1"/>
    <x v="76"/>
  </r>
  <r>
    <n v="2026"/>
    <n v="3"/>
    <n v="61"/>
    <x v="76"/>
    <s v="Vida Tot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213072.25334"/>
    <n v="174126.36145"/>
    <n v="258152.29956000001"/>
    <n v="186787.49403999999"/>
    <n v="0"/>
    <n v="0"/>
    <n v="0"/>
    <n v="0"/>
    <n v="0"/>
    <n v="0"/>
    <s v="Vida Total"/>
    <s v="Totales"/>
    <s v="Vida Total"/>
    <x v="2"/>
    <x v="1"/>
    <n v="0"/>
    <n v="0"/>
    <n v="299929338.30901009"/>
    <n v="286204877.29896003"/>
    <n v="288421232.45699012"/>
    <n v="276418493.85822004"/>
    <n v="121198789.86534001"/>
    <n v="116547964.87996998"/>
    <n v="53724409.366050005"/>
    <n v="55147073.0134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.366453629241679"/>
    <n v="38.206415202892252"/>
    <n v="82.537422174105998"/>
    <n v="93.221637960789465"/>
    <m/>
    <n v="2025"/>
    <n v="1"/>
    <d v="2026-05-08T00:00:00"/>
    <n v="1.0458677359317625"/>
    <s v="12 Vida Total"/>
    <m/>
    <m/>
    <m/>
    <m/>
    <n v="0"/>
    <m/>
    <m/>
    <m/>
    <m/>
    <m/>
    <n v="0"/>
    <m/>
    <x v="2"/>
    <x v="76"/>
  </r>
  <r>
    <n v="2026"/>
    <n v="3"/>
    <n v="61"/>
    <x v="76"/>
    <s v="Vida Individu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85753.777799999996"/>
    <n v="7962.6540599999998"/>
    <n v="76311.018230000001"/>
    <n v="29759.31424"/>
    <n v="0"/>
    <n v="0"/>
    <n v="0"/>
    <n v="0"/>
    <n v="0"/>
    <n v="0"/>
    <s v="Vida Individual"/>
    <s v="Vida"/>
    <s v="Vida"/>
    <x v="3"/>
    <x v="1"/>
    <n v="0"/>
    <n v="0"/>
    <n v="299929338.30901009"/>
    <n v="286204877.29896003"/>
    <n v="288421232.45699012"/>
    <n v="276418493.85822004"/>
    <n v="85473069.007720008"/>
    <n v="77996017.203430012"/>
    <n v="38897096.515840001"/>
    <n v="40640024.39702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76.94968478889314"/>
    <n v="156.42734108244019"/>
    <n v="112.37404478281195"/>
    <n v="26.75684659862646"/>
    <m/>
    <n v="2025"/>
    <n v="1"/>
    <d v="2026-05-08T00:00:00"/>
    <n v="1.0458677359317625"/>
    <s v="13 Vida Individual"/>
    <m/>
    <m/>
    <m/>
    <m/>
    <n v="0"/>
    <m/>
    <m/>
    <m/>
    <m/>
    <m/>
    <n v="0"/>
    <m/>
    <x v="3"/>
    <x v="76"/>
  </r>
  <r>
    <n v="2026"/>
    <n v="3"/>
    <n v="61"/>
    <x v="76"/>
    <s v="Vida Gpo y Co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27318.47553999998"/>
    <n v="166163.70738999997"/>
    <n v="181841.28133"/>
    <n v="157028.17979999998"/>
    <n v="0"/>
    <n v="0"/>
    <n v="0"/>
    <n v="0"/>
    <n v="0"/>
    <n v="0"/>
    <s v="Vida Gpo y Col"/>
    <s v="Vida"/>
    <s v="Vida"/>
    <x v="4"/>
    <x v="1"/>
    <n v="0"/>
    <n v="0"/>
    <n v="299929338.30901009"/>
    <n v="286204877.29896003"/>
    <n v="288421232.45699012"/>
    <n v="276418493.85822004"/>
    <n v="35725720.857619993"/>
    <n v="38551947.676540002"/>
    <n v="14827312.85021"/>
    <n v="14507048.61637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3.377687258040659"/>
    <n v="15.801687035794076"/>
    <n v="70.016266168376973"/>
    <n v="105.81776315667386"/>
    <m/>
    <n v="2025"/>
    <n v="1"/>
    <d v="2026-05-08T00:00:00"/>
    <n v="1.0458677359317625"/>
    <s v="14 Vida Gpo y Col"/>
    <m/>
    <m/>
    <m/>
    <m/>
    <n v="0"/>
    <m/>
    <m/>
    <m/>
    <m/>
    <m/>
    <n v="0"/>
    <m/>
    <x v="4"/>
    <x v="76"/>
  </r>
  <r>
    <n v="2026"/>
    <n v="3"/>
    <n v="61"/>
    <x v="76"/>
    <s v="Accidentes y Enfermedades Tot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81096.23456000001"/>
    <n v="146392.67787000001"/>
    <n v="250511.33736"/>
    <n v="180547.19183000003"/>
    <n v="0"/>
    <n v="0"/>
    <n v="0"/>
    <n v="0"/>
    <n v="0"/>
    <n v="0"/>
    <s v="Accidentes y Enfermedades Total"/>
    <s v="Totales"/>
    <s v="Accidentes y Enfermedades Total"/>
    <x v="18"/>
    <x v="1"/>
    <n v="0"/>
    <n v="0"/>
    <n v="299929338.30901009"/>
    <n v="286204877.29896003"/>
    <n v="288421232.45699012"/>
    <n v="276418493.85822004"/>
    <n v="62046993.437230021"/>
    <n v="55650266.202029996"/>
    <n v="35517726.305569991"/>
    <n v="30168381.21932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.705800860352809"/>
    <n v="38.751167947201836"/>
    <n v="72.290634215789495"/>
    <n v="81.082777519929934"/>
    <m/>
    <n v="2025"/>
    <n v="1"/>
    <d v="2026-05-08T00:00:00"/>
    <n v="1.0458677359317625"/>
    <s v="28 Accidentes y Enfermedades Total"/>
    <m/>
    <m/>
    <m/>
    <m/>
    <n v="0"/>
    <m/>
    <m/>
    <m/>
    <m/>
    <m/>
    <n v="0"/>
    <m/>
    <x v="18"/>
    <x v="76"/>
  </r>
  <r>
    <n v="2026"/>
    <n v="3"/>
    <n v="61"/>
    <x v="76"/>
    <s v="Accidentes Personal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-8797.7760099999996"/>
    <n v="2271.7462300000002"/>
    <n v="7790.8957799999998"/>
    <n v="6678.2235499999997"/>
    <n v="0"/>
    <n v="0"/>
    <n v="0"/>
    <n v="0"/>
    <n v="0"/>
    <n v="0"/>
    <s v="Accidentes Personales"/>
    <s v="Accidentes y Enfermedades"/>
    <s v="Accidentes Personales"/>
    <x v="19"/>
    <x v="1"/>
    <n v="0"/>
    <n v="0"/>
    <n v="299929338.30901009"/>
    <n v="286204877.29896003"/>
    <n v="288421232.45699012"/>
    <n v="276418493.85822004"/>
    <n v="1868441.4574600002"/>
    <n v="1845344.210459999"/>
    <n v="356127.37222000014"/>
    <n v="376409.51678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87.26931264677393"/>
    <n v="16.661200717067935"/>
    <n v="-112.92380566281943"/>
    <n v="34.017223487524618"/>
    <m/>
    <n v="2025"/>
    <n v="1"/>
    <d v="2026-05-08T00:00:00"/>
    <n v="1.0458677359317625"/>
    <s v="29 Accidentes Personales"/>
    <m/>
    <m/>
    <m/>
    <m/>
    <n v="0"/>
    <m/>
    <m/>
    <m/>
    <m/>
    <m/>
    <n v="0"/>
    <m/>
    <x v="19"/>
    <x v="76"/>
  </r>
  <r>
    <n v="2026"/>
    <n v="3"/>
    <n v="61"/>
    <x v="76"/>
    <s v="AP Individu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-3899.6457500000001"/>
    <n v="3404.5428099999999"/>
    <n v="3012.3472400000001"/>
    <n v="5071.6078099999995"/>
    <n v="0"/>
    <n v="0"/>
    <n v="0"/>
    <n v="0"/>
    <n v="0"/>
    <n v="0"/>
    <s v="AP Individual"/>
    <s v="Accidentes y Enfermedades"/>
    <s v="Accidentes Personales"/>
    <x v="20"/>
    <x v="1"/>
    <n v="0"/>
    <n v="0"/>
    <n v="299929338.30901009"/>
    <n v="286204877.29896003"/>
    <n v="288421232.45699012"/>
    <n v="276418493.85822004"/>
    <n v="934068.18382999999"/>
    <n v="999040.19241000025"/>
    <n v="84015.655269999988"/>
    <n v="109316.45723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4.54242074870544"/>
    <n v="-40.60370295076109"/>
    <n v="-129.45538609287289"/>
    <n v="67.129457512212483"/>
    <m/>
    <n v="2025"/>
    <n v="1"/>
    <d v="2026-05-08T00:00:00"/>
    <n v="1.0458677359317625"/>
    <s v="30 AP Individual"/>
    <m/>
    <m/>
    <m/>
    <m/>
    <n v="0"/>
    <m/>
    <m/>
    <m/>
    <m/>
    <m/>
    <n v="0"/>
    <m/>
    <x v="20"/>
    <x v="76"/>
  </r>
  <r>
    <n v="2026"/>
    <n v="3"/>
    <n v="61"/>
    <x v="76"/>
    <s v="AP Gpo y Co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-4898.1302599999999"/>
    <n v="-1132.7965800000002"/>
    <n v="4778.5485399999998"/>
    <n v="1606.6157400000002"/>
    <n v="0"/>
    <n v="0"/>
    <n v="0"/>
    <n v="0"/>
    <n v="0"/>
    <n v="0"/>
    <s v="AP Gpo y Col"/>
    <s v="Accidentes y Enfermedades"/>
    <s v="Accidentes Personales"/>
    <x v="21"/>
    <x v="1"/>
    <n v="0"/>
    <n v="0"/>
    <n v="299929338.30901009"/>
    <n v="286204877.29896003"/>
    <n v="288421232.45699012"/>
    <n v="276418493.85822004"/>
    <n v="934373.2736299996"/>
    <n v="846304.01804999996"/>
    <n v="272111.73791999999"/>
    <n v="267093.05953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2.39274786652334"/>
    <n v="197.42946125997742"/>
    <n v="-102.50246950510207"/>
    <n v="-70.508246109925452"/>
    <m/>
    <n v="2025"/>
    <n v="1"/>
    <d v="2026-05-08T00:00:00"/>
    <n v="1.0458677359317625"/>
    <s v="31 AP Gpo y Col"/>
    <m/>
    <m/>
    <m/>
    <m/>
    <n v="0"/>
    <m/>
    <m/>
    <m/>
    <m/>
    <m/>
    <n v="0"/>
    <m/>
    <x v="21"/>
    <x v="76"/>
  </r>
  <r>
    <n v="2026"/>
    <n v="3"/>
    <n v="61"/>
    <x v="76"/>
    <s v="Gastos Medi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94846.478129999989"/>
    <n v="21261.496039999998"/>
    <n v="93070.438989999995"/>
    <n v="5705.8604999999998"/>
    <n v="0"/>
    <n v="0"/>
    <n v="0"/>
    <n v="0"/>
    <n v="0"/>
    <n v="0"/>
    <s v="Gastos Medicos"/>
    <s v="Accidentes y Enfermedades"/>
    <s v="Gastos Medicos"/>
    <x v="22"/>
    <x v="1"/>
    <n v="0"/>
    <n v="0"/>
    <n v="299929338.30901009"/>
    <n v="286204877.29896003"/>
    <n v="288421232.45699012"/>
    <n v="276418493.85822004"/>
    <n v="58270019.802700005"/>
    <n v="52140391.075669996"/>
    <n v="34338123.082540013"/>
    <n v="28893520.68147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6.09503466530282"/>
    <n v="1531.1376520684303"/>
    <n v="101.90827416231573"/>
    <n v="372.62558451963554"/>
    <m/>
    <n v="2025"/>
    <n v="1"/>
    <d v="2026-05-08T00:00:00"/>
    <n v="1.0458677359317625"/>
    <s v="32 Gastos Medicos"/>
    <m/>
    <m/>
    <m/>
    <m/>
    <n v="0"/>
    <m/>
    <m/>
    <m/>
    <m/>
    <m/>
    <n v="0"/>
    <m/>
    <x v="22"/>
    <x v="76"/>
  </r>
  <r>
    <n v="2026"/>
    <n v="3"/>
    <n v="61"/>
    <x v="76"/>
    <s v="GMM. Individu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26398.32763"/>
    <n v="11406.69959"/>
    <n v="25289.638790000001"/>
    <n v="3886.9967799999999"/>
    <n v="0"/>
    <n v="0"/>
    <n v="0"/>
    <n v="0"/>
    <n v="0"/>
    <n v="0"/>
    <s v="GMM. Individual"/>
    <s v="Accidentes y Enfermedades"/>
    <s v="Gastos Medicos"/>
    <x v="23"/>
    <x v="1"/>
    <n v="0"/>
    <n v="0"/>
    <n v="299929338.30901009"/>
    <n v="286204877.29896003"/>
    <n v="288421232.45699012"/>
    <n v="276418493.85822004"/>
    <n v="24720621.761749998"/>
    <n v="21907998.164389998"/>
    <n v="16007111.755169999"/>
    <n v="14079798.80859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1.42827091845942"/>
    <n v="550.62155235436035"/>
    <n v="104.38396471063238"/>
    <n v="293.45791199754996"/>
    <m/>
    <n v="2025"/>
    <n v="1"/>
    <d v="2026-05-08T00:00:00"/>
    <n v="1.0458677359317625"/>
    <s v="33 GMM. Individual"/>
    <m/>
    <m/>
    <m/>
    <m/>
    <n v="0"/>
    <m/>
    <m/>
    <m/>
    <m/>
    <m/>
    <n v="0"/>
    <m/>
    <x v="23"/>
    <x v="76"/>
  </r>
  <r>
    <n v="2026"/>
    <n v="3"/>
    <n v="61"/>
    <x v="76"/>
    <s v="GMM. Gpo y Co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68448.150499999989"/>
    <n v="9854.7964499999998"/>
    <n v="67780.800199999998"/>
    <n v="1818.8637200000001"/>
    <n v="0"/>
    <n v="0"/>
    <n v="0"/>
    <n v="0"/>
    <n v="0"/>
    <n v="0"/>
    <s v="GMM. Gpo y Col"/>
    <s v="Accidentes y Enfermedades"/>
    <s v="Gastos Medicos"/>
    <x v="24"/>
    <x v="1"/>
    <n v="0"/>
    <n v="0"/>
    <n v="299929338.30901009"/>
    <n v="286204877.29896003"/>
    <n v="288421232.45699012"/>
    <n v="276418493.85822004"/>
    <n v="33549398.04095"/>
    <n v="30232392.911280002"/>
    <n v="18331408.022360004"/>
    <n v="14814107.76288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94.56686241347973"/>
    <n v="3626.5463846846096"/>
    <n v="100.98457129162071"/>
    <n v="541.81060085139302"/>
    <m/>
    <n v="2025"/>
    <n v="1"/>
    <d v="2026-05-08T00:00:00"/>
    <n v="1.0458677359317625"/>
    <s v="34 GMM. Gpo y Col"/>
    <m/>
    <m/>
    <m/>
    <m/>
    <n v="0"/>
    <m/>
    <m/>
    <m/>
    <m/>
    <m/>
    <n v="0"/>
    <m/>
    <x v="24"/>
    <x v="76"/>
  </r>
  <r>
    <n v="2026"/>
    <n v="3"/>
    <n v="61"/>
    <x v="76"/>
    <s v="Salud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95047.532439999995"/>
    <n v="122859.4356"/>
    <n v="149650.00258999999"/>
    <n v="168163.10777999999"/>
    <n v="0"/>
    <n v="0"/>
    <n v="0"/>
    <n v="0"/>
    <n v="0"/>
    <n v="0"/>
    <s v="Salud"/>
    <s v="Accidentes y Enfermedades"/>
    <s v="Salud"/>
    <x v="25"/>
    <x v="1"/>
    <n v="0"/>
    <n v="0"/>
    <n v="299929338.30901009"/>
    <n v="286204877.29896003"/>
    <n v="288421232.45699012"/>
    <n v="276418493.85822004"/>
    <n v="1908532.17707"/>
    <n v="1664530.9158999999"/>
    <n v="823475.85080999997"/>
    <n v="898451.0210799998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.637173143582313"/>
    <n v="-11.009017039706382"/>
    <n v="63.513218038762218"/>
    <n v="73.059684268401668"/>
    <m/>
    <n v="2025"/>
    <n v="1"/>
    <d v="2026-05-08T00:00:00"/>
    <n v="1.0458677359317625"/>
    <s v="35 Salud"/>
    <m/>
    <m/>
    <m/>
    <m/>
    <n v="0"/>
    <m/>
    <m/>
    <m/>
    <m/>
    <m/>
    <n v="0"/>
    <m/>
    <x v="25"/>
    <x v="76"/>
  </r>
  <r>
    <n v="2026"/>
    <n v="3"/>
    <n v="61"/>
    <x v="76"/>
    <s v="Salud Individu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3471.934009999999"/>
    <n v="10826.23811"/>
    <n v="18564.649570000001"/>
    <n v="15083.9054"/>
    <n v="0"/>
    <n v="0"/>
    <n v="0"/>
    <n v="0"/>
    <n v="0"/>
    <n v="0"/>
    <s v="Salud Individual"/>
    <s v="Accidentes y Enfermedades"/>
    <s v="Salud"/>
    <x v="26"/>
    <x v="1"/>
    <n v="0"/>
    <n v="0"/>
    <n v="299929338.30901009"/>
    <n v="286204877.29896003"/>
    <n v="288421232.45699012"/>
    <n v="276418493.85822004"/>
    <n v="772824.61253000004"/>
    <n v="652388.54473999992"/>
    <n v="440246.35314000002"/>
    <n v="470383.08709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4.437813699628652"/>
    <n v="23.075881727553149"/>
    <n v="72.567672011274055"/>
    <n v="71.773442108699513"/>
    <m/>
    <n v="2025"/>
    <n v="1"/>
    <d v="2026-05-08T00:00:00"/>
    <n v="1.0458677359317625"/>
    <s v="36 Salud Individual"/>
    <m/>
    <m/>
    <m/>
    <m/>
    <n v="0"/>
    <m/>
    <m/>
    <m/>
    <m/>
    <m/>
    <n v="0"/>
    <m/>
    <x v="26"/>
    <x v="76"/>
  </r>
  <r>
    <n v="2026"/>
    <n v="3"/>
    <n v="61"/>
    <x v="76"/>
    <s v="Salud Gpo y Co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81575.598430000013"/>
    <n v="112033.19748999999"/>
    <n v="131085.35302000001"/>
    <n v="153079.20238"/>
    <n v="0"/>
    <n v="0"/>
    <n v="0"/>
    <n v="0"/>
    <n v="0"/>
    <n v="0"/>
    <s v="Salud Gpo y Col"/>
    <s v="Accidentes y Enfermedades"/>
    <s v="Salud"/>
    <x v="27"/>
    <x v="1"/>
    <n v="0"/>
    <n v="0"/>
    <n v="299929338.30901009"/>
    <n v="286204877.29896003"/>
    <n v="288421232.45699012"/>
    <n v="276418493.85822004"/>
    <n v="1135707.5645399999"/>
    <n v="1012142.3711599999"/>
    <n v="383229.49767000001"/>
    <n v="428067.933990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.186226709916582"/>
    <n v="-14.367627357636092"/>
    <n v="62.230902652834011"/>
    <n v="73.186426208239297"/>
    <m/>
    <n v="2025"/>
    <n v="1"/>
    <d v="2026-05-08T00:00:00"/>
    <n v="1.0458677359317625"/>
    <s v="37 Salud Gpo y Col"/>
    <m/>
    <m/>
    <m/>
    <m/>
    <n v="0"/>
    <m/>
    <m/>
    <m/>
    <m/>
    <m/>
    <n v="0"/>
    <m/>
    <x v="27"/>
    <x v="76"/>
  </r>
  <r>
    <n v="2026"/>
    <n v="3"/>
    <n v="61"/>
    <x v="76"/>
    <s v="Dañ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223517.5619300001"/>
    <n v="1405577.41875"/>
    <n v="3100085.9468700001"/>
    <n v="2905916.77036"/>
    <n v="0"/>
    <n v="0"/>
    <n v="0"/>
    <n v="0"/>
    <n v="0"/>
    <n v="0"/>
    <s v="Daños"/>
    <s v="Totales"/>
    <s v="Daños Total"/>
    <x v="28"/>
    <x v="1"/>
    <n v="0"/>
    <n v="0"/>
    <n v="299929338.30901009"/>
    <n v="286204877.29896003"/>
    <n v="288421232.45699012"/>
    <n v="276418493.85822004"/>
    <n v="105175449.15441999"/>
    <n v="104220262.77622002"/>
    <n v="43859178.209959999"/>
    <n v="37967067.78915998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2.952673711982953"/>
    <n v="6.6818560837840435"/>
    <n v="39.467214228861103"/>
    <n v="48.369500224050455"/>
    <m/>
    <n v="2025"/>
    <n v="1"/>
    <d v="2026-05-08T00:00:00"/>
    <n v="1.0458677359317625"/>
    <s v="38 Daños Total"/>
    <m/>
    <m/>
    <m/>
    <m/>
    <n v="0"/>
    <m/>
    <m/>
    <m/>
    <m/>
    <m/>
    <n v="0"/>
    <m/>
    <x v="28"/>
    <x v="76"/>
  </r>
  <r>
    <n v="2026"/>
    <n v="3"/>
    <n v="61"/>
    <x v="76"/>
    <s v="Automovil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74208.059450000001"/>
    <n v="57536.70549"/>
    <n v="180985.54144"/>
    <n v="119993.84466"/>
    <n v="0"/>
    <n v="0"/>
    <n v="0"/>
    <n v="0"/>
    <n v="0"/>
    <n v="0"/>
    <s v="Automoviles"/>
    <s v="Totales"/>
    <s v="Automoviles Total"/>
    <x v="29"/>
    <x v="1"/>
    <n v="0"/>
    <n v="0"/>
    <n v="299929338.30901009"/>
    <n v="286204877.29896003"/>
    <n v="288421232.45699012"/>
    <n v="276418493.85822004"/>
    <n v="60758952.16269999"/>
    <n v="56224792.599020004"/>
    <n v="32544347.684180006"/>
    <n v="28276347.34056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8.975162581906112"/>
    <n v="50.829021232562944"/>
    <n v="41.002203192348006"/>
    <n v="47.949714131611522"/>
    <m/>
    <n v="2025"/>
    <n v="1"/>
    <d v="2026-05-08T00:00:00"/>
    <n v="1.0458677359317625"/>
    <s v="39 Automoviles Total"/>
    <m/>
    <m/>
    <m/>
    <m/>
    <n v="0"/>
    <m/>
    <m/>
    <m/>
    <m/>
    <m/>
    <n v="0"/>
    <m/>
    <x v="29"/>
    <x v="76"/>
  </r>
  <r>
    <n v="2026"/>
    <n v="3"/>
    <n v="61"/>
    <x v="76"/>
    <s v="Automoviles Resident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71186.571819999997"/>
    <n v="56547.150200000004"/>
    <n v="176361.41477999999"/>
    <n v="117447.37179"/>
    <n v="0"/>
    <n v="0"/>
    <n v="0"/>
    <n v="0"/>
    <n v="0"/>
    <n v="0"/>
    <s v="Automoviles Residentes"/>
    <s v="Automóviles"/>
    <s v="Automóviles"/>
    <x v="30"/>
    <x v="1"/>
    <n v="0"/>
    <n v="0"/>
    <n v="299929338.30901009"/>
    <n v="286204877.29896003"/>
    <n v="288421232.45699012"/>
    <n v="276418493.85822004"/>
    <n v="37930526.874799997"/>
    <n v="33933542.557379998"/>
    <n v="20392182.848360002"/>
    <n v="17354647.46351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5.888876041006913"/>
    <n v="50.162078633262517"/>
    <n v="40.364028553978692"/>
    <n v="48.146799147713821"/>
    <m/>
    <n v="2025"/>
    <n v="1"/>
    <d v="2026-05-08T00:00:00"/>
    <n v="1.0458677359317625"/>
    <s v="41 Automoviles Residentes"/>
    <m/>
    <m/>
    <m/>
    <m/>
    <n v="0"/>
    <m/>
    <m/>
    <m/>
    <m/>
    <m/>
    <n v="0"/>
    <m/>
    <x v="30"/>
    <x v="76"/>
  </r>
  <r>
    <n v="2026"/>
    <n v="3"/>
    <n v="61"/>
    <x v="76"/>
    <s v="Camion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816.68425999999999"/>
    <n v="105.51881"/>
    <n v="1445.0101499999998"/>
    <n v="39.616070000000001"/>
    <n v="0"/>
    <n v="0"/>
    <n v="0"/>
    <n v="0"/>
    <n v="0"/>
    <n v="0"/>
    <s v="Camiones"/>
    <s v="Automóviles"/>
    <s v="Automóviles"/>
    <x v="31"/>
    <x v="1"/>
    <n v="0"/>
    <n v="0"/>
    <n v="299929338.30901009"/>
    <n v="286204877.29896003"/>
    <n v="288421232.45699012"/>
    <n v="276418493.85822004"/>
    <n v="20449043.115749996"/>
    <n v="19016630.142860003"/>
    <n v="11014921.149049997"/>
    <n v="9861427.7142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73.97030917994618"/>
    <n v="3547.5353309906809"/>
    <n v="56.517544876760908"/>
    <n v="266.35355298998616"/>
    <m/>
    <n v="2025"/>
    <n v="1"/>
    <d v="2026-05-08T00:00:00"/>
    <n v="1.0458677359317625"/>
    <s v="42 Camiones"/>
    <m/>
    <m/>
    <m/>
    <m/>
    <n v="0"/>
    <m/>
    <m/>
    <m/>
    <m/>
    <m/>
    <n v="0"/>
    <m/>
    <x v="31"/>
    <x v="76"/>
  </r>
  <r>
    <n v="2026"/>
    <n v="3"/>
    <n v="61"/>
    <x v="76"/>
    <s v="Automoviles Turista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-16.37988"/>
    <n v="20.605730000000001"/>
    <n v="0"/>
    <n v="0"/>
    <n v="0"/>
    <n v="0"/>
    <n v="0"/>
    <n v="0"/>
    <n v="0"/>
    <n v="0"/>
    <s v="Automoviles Turistas"/>
    <s v="Automóviles"/>
    <s v="Automóviles"/>
    <x v="32"/>
    <x v="1"/>
    <n v="0"/>
    <n v="0"/>
    <n v="299929338.30901009"/>
    <n v="286204877.29896003"/>
    <n v="288421232.45699012"/>
    <n v="276418493.85822004"/>
    <n v="664166.66367999988"/>
    <n v="632124.19282999996"/>
    <n v="297526.76684"/>
    <n v="352424.85213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79.49186949455321"/>
    <m/>
    <m/>
    <m/>
    <m/>
    <n v="2025"/>
    <n v="1"/>
    <d v="2026-05-08T00:00:00"/>
    <n v="1.0458677359317625"/>
    <s v="43 Automoviles Turistas"/>
    <m/>
    <m/>
    <m/>
    <m/>
    <n v="0"/>
    <m/>
    <m/>
    <m/>
    <m/>
    <m/>
    <n v="0"/>
    <m/>
    <x v="32"/>
    <x v="76"/>
  </r>
  <r>
    <n v="2026"/>
    <n v="3"/>
    <n v="61"/>
    <x v="76"/>
    <s v="Otros Automoviles y Obligatori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2221.18325"/>
    <n v="863.43074999999999"/>
    <n v="3179.1165099999998"/>
    <n v="2506.8568"/>
    <n v="0"/>
    <n v="0"/>
    <n v="0"/>
    <n v="0"/>
    <n v="0"/>
    <n v="0"/>
    <s v="Otros Automoviles y Obligatorios"/>
    <s v="Automóviles"/>
    <s v="Automóviles"/>
    <x v="33"/>
    <x v="1"/>
    <n v="0"/>
    <n v="0"/>
    <n v="299929338.30901009"/>
    <n v="286204877.29896003"/>
    <n v="288421232.45699012"/>
    <n v="276418493.85822004"/>
    <n v="1715215.5084700002"/>
    <n v="2642495.7059500003"/>
    <n v="839716.91993000079"/>
    <n v="707847.3106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7.25088549371216"/>
    <n v="26.816837323934894"/>
    <n v="69.867941077755603"/>
    <n v="34.44276314466785"/>
    <m/>
    <n v="2025"/>
    <n v="1"/>
    <d v="2026-05-08T00:00:00"/>
    <n v="1.0458677359317625"/>
    <s v="44 Otros Automoviles y Obligatorios"/>
    <m/>
    <m/>
    <m/>
    <m/>
    <n v="0"/>
    <m/>
    <m/>
    <m/>
    <m/>
    <m/>
    <n v="0"/>
    <m/>
    <x v="33"/>
    <x v="76"/>
  </r>
  <r>
    <n v="2026"/>
    <n v="3"/>
    <n v="61"/>
    <x v="76"/>
    <s v="Daños Sin Aut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149309.5024799998"/>
    <n v="1348040.7132600003"/>
    <n v="2919100.4054299993"/>
    <n v="2785922.9257"/>
    <n v="0"/>
    <n v="0"/>
    <n v="0"/>
    <n v="0"/>
    <n v="0"/>
    <n v="0"/>
    <s v="Daños Sin Autos"/>
    <s v="Totales"/>
    <s v="Daños Sin Autos Total"/>
    <x v="34"/>
    <x v="1"/>
    <n v="0"/>
    <n v="0"/>
    <n v="299929338.30901009"/>
    <n v="286204877.29896003"/>
    <n v="288421232.45699012"/>
    <n v="276418493.85822004"/>
    <n v="44416496.991719998"/>
    <n v="47995470.177200004"/>
    <n v="11314830.52578"/>
    <n v="9690720.44858999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4.742226167591333"/>
    <n v="4.7803720089110824"/>
    <n v="39.372044220955814"/>
    <n v="48.38758103551222"/>
    <m/>
    <n v="2025"/>
    <n v="1"/>
    <d v="2026-05-08T00:00:00"/>
    <n v="1.0458677359317625"/>
    <s v="46 Daños Sin Autos Total"/>
    <m/>
    <m/>
    <m/>
    <m/>
    <n v="0"/>
    <m/>
    <m/>
    <m/>
    <m/>
    <m/>
    <n v="0"/>
    <m/>
    <x v="34"/>
    <x v="76"/>
  </r>
  <r>
    <n v="2026"/>
    <n v="3"/>
    <n v="61"/>
    <x v="76"/>
    <s v="Responsabilidad Civil y Riesgos Profesional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97709.981790000005"/>
    <n v="102035.39234999999"/>
    <n v="81293.563549999992"/>
    <n v="29920.682800000002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0"/>
    <n v="0"/>
    <n v="299929338.30901009"/>
    <n v="286204877.29896003"/>
    <n v="288421232.45699012"/>
    <n v="276418493.85822004"/>
    <n v="6482889.0618800009"/>
    <n v="6624791.841479999"/>
    <n v="3138672.4045500001"/>
    <n v="1702809.92581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2391276795046178"/>
    <n v="171.69688637586836"/>
    <n v="120.19399510012011"/>
    <n v="341.0195984899114"/>
    <m/>
    <n v="2025"/>
    <n v="1"/>
    <d v="2026-05-08T00:00:00"/>
    <n v="1.0458677359317625"/>
    <s v="46 Responsabilidad Civil y Riesgos Profesionales"/>
    <m/>
    <m/>
    <m/>
    <m/>
    <n v="0"/>
    <m/>
    <m/>
    <m/>
    <m/>
    <m/>
    <n v="0"/>
    <m/>
    <x v="35"/>
    <x v="76"/>
  </r>
  <r>
    <n v="2026"/>
    <n v="3"/>
    <n v="61"/>
    <x v="76"/>
    <s v="RC General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45786.561479999997"/>
    <n v="58667.79909"/>
    <n v="35974.315569999999"/>
    <n v="28531.446199999998"/>
    <n v="0"/>
    <n v="0"/>
    <n v="0"/>
    <n v="0"/>
    <n v="0"/>
    <n v="0"/>
    <s v="RC General"/>
    <s v="Daños Sin Autos"/>
    <s v="Responsabilidad Civil y Riesgos Profesionales"/>
    <x v="36"/>
    <x v="1"/>
    <n v="0"/>
    <n v="0"/>
    <n v="299929338.30901009"/>
    <n v="286204877.29896003"/>
    <n v="288421232.45699012"/>
    <n v="276418493.85822004"/>
    <n v="4191040.9426000006"/>
    <n v="5155326.3222199995"/>
    <n v="2776304.65221"/>
    <n v="1116237.21399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.956231203150121"/>
    <n v="26.08654786661322"/>
    <n v="127.27569866035952"/>
    <n v="205.62504500735756"/>
    <m/>
    <n v="2025"/>
    <n v="1"/>
    <d v="2026-05-08T00:00:00"/>
    <n v="1.0458677359317625"/>
    <s v="47 RC General"/>
    <m/>
    <m/>
    <m/>
    <m/>
    <n v="0"/>
    <m/>
    <m/>
    <m/>
    <m/>
    <m/>
    <n v="0"/>
    <m/>
    <x v="36"/>
    <x v="76"/>
  </r>
  <r>
    <n v="2026"/>
    <n v="3"/>
    <n v="61"/>
    <x v="76"/>
    <s v="RC Aviones y Bar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7859.7658600000004"/>
    <n v="-252.15380999999999"/>
    <n v="4932.0985000000001"/>
    <n v="202.49646999999999"/>
    <n v="0"/>
    <n v="0"/>
    <n v="0"/>
    <n v="0"/>
    <n v="0"/>
    <n v="0"/>
    <s v="RC Aviones y Barcos"/>
    <s v="Daños Sin Autos"/>
    <s v="Responsabilidad Civil y Riesgos Profesionales"/>
    <x v="37"/>
    <x v="1"/>
    <n v="0"/>
    <n v="0"/>
    <n v="299929338.30901009"/>
    <n v="286204877.29896003"/>
    <n v="288421232.45699012"/>
    <n v="276418493.85822004"/>
    <n v="1338691.44667"/>
    <n v="839803.10813999991"/>
    <n v="83423.509590000016"/>
    <n v="390730.89138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217.0521912796003"/>
    <n v="2335.6466559639289"/>
    <n v="159.35946656377607"/>
    <n v="-124.52257068975079"/>
    <m/>
    <n v="2025"/>
    <n v="1"/>
    <d v="2026-05-08T00:00:00"/>
    <n v="1.0458677359317625"/>
    <s v="48 RC Aviones y Barcos"/>
    <m/>
    <m/>
    <m/>
    <m/>
    <n v="0"/>
    <m/>
    <m/>
    <m/>
    <m/>
    <m/>
    <n v="0"/>
    <m/>
    <x v="37"/>
    <x v="76"/>
  </r>
  <r>
    <n v="2026"/>
    <n v="3"/>
    <n v="61"/>
    <x v="76"/>
    <s v="RC Viajero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04.25033000000001"/>
    <n v="845.33435999999995"/>
    <n v="27.058400000000002"/>
    <n v="89.558869999999999"/>
    <n v="0"/>
    <n v="0"/>
    <n v="0"/>
    <n v="0"/>
    <n v="0"/>
    <n v="0"/>
    <s v="RC Viajero"/>
    <s v="Daños Sin Autos"/>
    <s v="Responsabilidad Civil y Riesgos Profesionales"/>
    <x v="38"/>
    <x v="1"/>
    <n v="0"/>
    <n v="0"/>
    <n v="299929338.30901009"/>
    <n v="286204877.29896003"/>
    <n v="288421232.45699012"/>
    <n v="276418493.85822004"/>
    <n v="149899.75170999998"/>
    <n v="99209.677110000004"/>
    <n v="32686.401400000002"/>
    <n v="7650.929939999998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7.667562690815032"/>
    <n v="-69.787023887192859"/>
    <n v="385.27898914939539"/>
    <n v="943.88680875495629"/>
    <m/>
    <n v="2025"/>
    <n v="1"/>
    <d v="2026-05-08T00:00:00"/>
    <n v="1.0458677359317625"/>
    <s v="49 RC Viajero"/>
    <m/>
    <m/>
    <m/>
    <m/>
    <n v="0"/>
    <m/>
    <m/>
    <m/>
    <m/>
    <m/>
    <n v="0"/>
    <m/>
    <x v="38"/>
    <x v="76"/>
  </r>
  <r>
    <n v="2026"/>
    <n v="3"/>
    <n v="61"/>
    <x v="76"/>
    <s v="RC Otr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43959.404119999999"/>
    <n v="42774.412710000004"/>
    <n v="40360.091079999998"/>
    <n v="1097.1812600000001"/>
    <n v="0"/>
    <n v="0"/>
    <n v="0"/>
    <n v="0"/>
    <n v="0"/>
    <n v="0"/>
    <s v="RC Otros"/>
    <s v="Daños Sin Autos"/>
    <s v="Responsabilidad Civil y Riesgos Profesionales"/>
    <x v="39"/>
    <x v="1"/>
    <n v="0"/>
    <n v="0"/>
    <n v="299929338.30901009"/>
    <n v="286204877.29896003"/>
    <n v="288421232.45699012"/>
    <n v="276418493.85822004"/>
    <n v="803256.92090000003"/>
    <n v="530452.73401000001"/>
    <n v="246257.84135000003"/>
    <n v="188190.8905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.7703277144538463"/>
    <n v="3578.5253769281476"/>
    <n v="108.91800029109351"/>
    <n v="3898.5730315882356"/>
    <m/>
    <n v="2025"/>
    <n v="1"/>
    <d v="2026-05-08T00:00:00"/>
    <n v="1.0458677359317625"/>
    <s v="50 RC Otros"/>
    <m/>
    <m/>
    <m/>
    <m/>
    <n v="0"/>
    <m/>
    <m/>
    <m/>
    <m/>
    <m/>
    <n v="0"/>
    <m/>
    <x v="39"/>
    <x v="76"/>
  </r>
  <r>
    <n v="2026"/>
    <n v="3"/>
    <n v="61"/>
    <x v="76"/>
    <s v="Maritimo y Transport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217764.25000999999"/>
    <n v="314318.56894000003"/>
    <n v="441263.88806000003"/>
    <n v="361307.59169999999"/>
    <n v="0"/>
    <n v="0"/>
    <n v="0"/>
    <n v="0"/>
    <n v="0"/>
    <n v="0"/>
    <s v="Maritimo y Transportes"/>
    <s v="Daños Sin Autos"/>
    <s v="Maritimo y Transportes"/>
    <x v="40"/>
    <x v="1"/>
    <n v="0"/>
    <n v="0"/>
    <n v="299929338.30901009"/>
    <n v="286204877.29896003"/>
    <n v="288421232.45699012"/>
    <n v="276418493.85822004"/>
    <n v="5553467.0168199996"/>
    <n v="5878639.8858999992"/>
    <n v="1842826.2323599998"/>
    <n v="-3640818.341729996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0.718617501860411"/>
    <n v="22.129702834029885"/>
    <n v="49.350118127135275"/>
    <n v="86.994731403536136"/>
    <m/>
    <n v="2025"/>
    <n v="1"/>
    <d v="2026-05-08T00:00:00"/>
    <n v="1.0458677359317625"/>
    <s v="51 Maritimo y Transportes"/>
    <m/>
    <m/>
    <m/>
    <m/>
    <n v="0"/>
    <m/>
    <m/>
    <m/>
    <m/>
    <m/>
    <n v="0"/>
    <m/>
    <x v="40"/>
    <x v="76"/>
  </r>
  <r>
    <n v="2026"/>
    <n v="3"/>
    <n v="61"/>
    <x v="76"/>
    <s v="MyT Carga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59429.916360000003"/>
    <n v="179061.71897999998"/>
    <n v="184784.59622000001"/>
    <n v="271798.09474999999"/>
    <n v="0"/>
    <n v="0"/>
    <n v="0"/>
    <n v="0"/>
    <n v="0"/>
    <n v="0"/>
    <s v="MyT Carga"/>
    <s v="Daños Sin Autos"/>
    <s v="Maritimo y Transportes"/>
    <x v="41"/>
    <x v="1"/>
    <n v="0"/>
    <n v="0"/>
    <n v="299929338.30901009"/>
    <n v="286204877.29896003"/>
    <n v="288421232.45699012"/>
    <n v="276418493.85822004"/>
    <n v="4253228.7956100004"/>
    <n v="4504728.8811800005"/>
    <n v="1360448.89381"/>
    <n v="1468645.75026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6.810373150367269"/>
    <n v="-32.014020778929684"/>
    <n v="32.161726451075069"/>
    <n v="65.880417279856587"/>
    <m/>
    <n v="2025"/>
    <n v="1"/>
    <d v="2026-05-08T00:00:00"/>
    <n v="1.0458677359317625"/>
    <s v="52 MyT Carga"/>
    <m/>
    <m/>
    <m/>
    <m/>
    <n v="0"/>
    <m/>
    <m/>
    <m/>
    <m/>
    <m/>
    <n v="0"/>
    <m/>
    <x v="41"/>
    <x v="76"/>
  </r>
  <r>
    <n v="2026"/>
    <n v="3"/>
    <n v="61"/>
    <x v="76"/>
    <s v="MyT Cas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58334.33365000002"/>
    <n v="135256.84996000002"/>
    <n v="256479.29183999999"/>
    <n v="89509.496950000001"/>
    <n v="0"/>
    <n v="0"/>
    <n v="0"/>
    <n v="0"/>
    <n v="0"/>
    <n v="0"/>
    <s v="MyT Cascos"/>
    <s v="Daños Sin Autos"/>
    <s v="Maritimo y Transportes"/>
    <x v="42"/>
    <x v="1"/>
    <n v="0"/>
    <n v="0"/>
    <n v="299929338.30901009"/>
    <n v="286204877.29896003"/>
    <n v="288421232.45699012"/>
    <n v="276418493.85822004"/>
    <n v="1300238.2212100001"/>
    <n v="1373911.0047200001"/>
    <n v="482377.33854999993"/>
    <n v="-5109464.0919899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.061970389540182"/>
    <n v="186.53863621116017"/>
    <n v="61.733769036127114"/>
    <n v="151.10893767569098"/>
    <m/>
    <n v="2025"/>
    <n v="1"/>
    <d v="2026-05-08T00:00:00"/>
    <n v="1.0458677359317625"/>
    <s v="53 MyT Cascos"/>
    <m/>
    <m/>
    <m/>
    <m/>
    <n v="0"/>
    <m/>
    <m/>
    <m/>
    <m/>
    <m/>
    <n v="0"/>
    <m/>
    <x v="42"/>
    <x v="76"/>
  </r>
  <r>
    <n v="2026"/>
    <n v="3"/>
    <n v="61"/>
    <x v="76"/>
    <s v="Incendio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616712.72017999995"/>
    <n v="564971.03469"/>
    <n v="1046052.4106299999"/>
    <n v="1073388.4555200001"/>
    <n v="0"/>
    <n v="0"/>
    <n v="0"/>
    <n v="0"/>
    <n v="0"/>
    <n v="0"/>
    <s v="Incendio"/>
    <s v="Daños Sin Autos"/>
    <s v="Incendio"/>
    <x v="43"/>
    <x v="1"/>
    <n v="0"/>
    <n v="0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m/>
    <m/>
    <m/>
    <m/>
    <m/>
    <m/>
    <m/>
    <m/>
    <m/>
    <m/>
    <m/>
    <m/>
    <m/>
    <m/>
    <m/>
    <n v="0"/>
    <m/>
    <n v="0"/>
    <m/>
    <n v="0"/>
    <m/>
    <m/>
    <m/>
    <m/>
    <m/>
    <n v="9.1582899499247148"/>
    <n v="-2.5467056916274822"/>
    <n v="58.956197023491008"/>
    <n v="52.634349827835749"/>
    <m/>
    <n v="2025"/>
    <n v="1"/>
    <d v="2026-05-08T00:00:00"/>
    <n v="1.0458677359317625"/>
    <s v="54 Incendio"/>
    <m/>
    <m/>
    <m/>
    <m/>
    <n v="0"/>
    <m/>
    <m/>
    <m/>
    <m/>
    <m/>
    <n v="0"/>
    <m/>
    <x v="43"/>
    <x v="76"/>
  </r>
  <r>
    <n v="2026"/>
    <n v="3"/>
    <n v="61"/>
    <x v="76"/>
    <s v="Riesgos Catastrofi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06337.77926000001"/>
    <n v="140049.68912"/>
    <n v="746266.93371000001"/>
    <n v="796251.71938999998"/>
    <n v="0"/>
    <n v="0"/>
    <n v="0"/>
    <n v="0"/>
    <n v="0"/>
    <n v="0"/>
    <s v="Riesgos Catastroficos"/>
    <s v="Daños Sin Autos"/>
    <s v="Riesgos Catastroficos"/>
    <x v="44"/>
    <x v="1"/>
    <n v="0"/>
    <n v="0"/>
    <n v="299929338.30901009"/>
    <n v="286204877.29896003"/>
    <n v="288421232.45699012"/>
    <n v="276418493.85822004"/>
    <n v="11411827.944420002"/>
    <n v="12882845.518050004"/>
    <n v="1673092.91444"/>
    <n v="528711.06807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4.071392140766779"/>
    <n v="-6.2775105488365845"/>
    <n v="14.249295320020567"/>
    <n v="17.588619994100682"/>
    <m/>
    <n v="2025"/>
    <n v="1"/>
    <d v="2026-05-08T00:00:00"/>
    <n v="1.0458677359317625"/>
    <s v="55 Riesgos Catastroficos"/>
    <m/>
    <m/>
    <m/>
    <m/>
    <n v="0"/>
    <m/>
    <m/>
    <m/>
    <m/>
    <m/>
    <n v="0"/>
    <m/>
    <x v="44"/>
    <x v="76"/>
  </r>
  <r>
    <n v="2026"/>
    <n v="3"/>
    <n v="61"/>
    <x v="76"/>
    <s v="Terremoto y Erupcion Volcanica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-2599.2283199999997"/>
    <n v="58721.563780000004"/>
    <n v="421692.78491000005"/>
    <n v="492033.84081999998"/>
    <n v="0"/>
    <n v="0"/>
    <n v="0"/>
    <n v="0"/>
    <n v="0"/>
    <n v="0"/>
    <s v="Terremoto y Erupcion Volcanica"/>
    <s v="Daños Sin Autos"/>
    <s v="Riesgos Catastroficos"/>
    <x v="45"/>
    <x v="1"/>
    <n v="0"/>
    <n v="0"/>
    <n v="299929338.30901009"/>
    <n v="286204877.29896003"/>
    <n v="288421232.45699012"/>
    <n v="276418493.85822004"/>
    <n v="4600656.5407699998"/>
    <n v="5084886.6188700013"/>
    <n v="666557.00630999985"/>
    <n v="163361.38342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4.42636086759882"/>
    <n v="-14.295979275078496"/>
    <n v="-0.61637960453953244"/>
    <n v="11.934456313439227"/>
    <m/>
    <n v="2025"/>
    <n v="1"/>
    <d v="2026-05-08T00:00:00"/>
    <n v="1.0458677359317625"/>
    <s v="56 Terremoto y Erupcion Volcanica"/>
    <m/>
    <m/>
    <m/>
    <m/>
    <n v="0"/>
    <m/>
    <m/>
    <m/>
    <m/>
    <m/>
    <n v="0"/>
    <m/>
    <x v="45"/>
    <x v="76"/>
  </r>
  <r>
    <n v="2026"/>
    <n v="3"/>
    <n v="61"/>
    <x v="76"/>
    <s v="Huracan y Otros Riesgos Hidrometeorologi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09048.49579"/>
    <n v="81328.125339999999"/>
    <n v="324193.24589999998"/>
    <n v="304217.87857"/>
    <n v="0"/>
    <n v="0"/>
    <n v="0"/>
    <n v="0"/>
    <n v="0"/>
    <n v="0"/>
    <s v="Huracan y Otros Riesgos Hidrometeorologicos"/>
    <s v="Daños Sin Autos"/>
    <s v="Riesgos Catastroficos"/>
    <x v="46"/>
    <x v="1"/>
    <n v="0"/>
    <n v="0"/>
    <n v="299929338.30901009"/>
    <n v="286204877.29896003"/>
    <n v="288421232.45699012"/>
    <n v="276418493.85822004"/>
    <n v="6811171.4036499998"/>
    <n v="7797958.8991800006"/>
    <n v="1006535.90813"/>
    <n v="364394.42252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084605213894136"/>
    <n v="6.5661385267347772"/>
    <n v="33.636880832377642"/>
    <n v="26.733512744973844"/>
    <m/>
    <n v="2025"/>
    <n v="1"/>
    <d v="2026-05-08T00:00:00"/>
    <n v="1.0458677359317625"/>
    <s v="57 Huracan y Otros Riesgos Hidrometeorologicos"/>
    <m/>
    <m/>
    <m/>
    <m/>
    <n v="0"/>
    <m/>
    <m/>
    <m/>
    <m/>
    <m/>
    <n v="0"/>
    <m/>
    <x v="46"/>
    <x v="76"/>
  </r>
  <r>
    <n v="2026"/>
    <n v="3"/>
    <n v="61"/>
    <x v="76"/>
    <s v="Otros Riesgos Catastrofi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-111.48821000000001"/>
    <n v="0"/>
    <n v="380.90290000000005"/>
    <n v="0"/>
    <n v="0"/>
    <n v="0"/>
    <n v="0"/>
    <n v="0"/>
    <n v="0"/>
    <n v="0"/>
    <s v="Otros Riesgos Catastroficos"/>
    <s v="Daños Sin Autos"/>
    <s v="Riesgos Catastroficos"/>
    <x v="47"/>
    <x v="1"/>
    <n v="0"/>
    <n v="0"/>
    <n v="299929338.30901009"/>
    <n v="286204877.29896003"/>
    <n v="288421232.45699012"/>
    <n v="276418493.85822004"/>
    <n v="0"/>
    <n v="0"/>
    <n v="0"/>
    <n v="955.26211999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-29.269456861578107"/>
    <m/>
    <m/>
    <n v="2025"/>
    <n v="1"/>
    <d v="2026-05-08T00:00:00"/>
    <n v="1.0458677359317625"/>
    <s v="58 Otros Riesgos Catastroficos"/>
    <m/>
    <m/>
    <m/>
    <m/>
    <n v="0"/>
    <m/>
    <m/>
    <m/>
    <m/>
    <m/>
    <m/>
    <m/>
    <x v="47"/>
    <x v="76"/>
  </r>
  <r>
    <n v="2026"/>
    <n v="3"/>
    <n v="61"/>
    <x v="76"/>
    <s v="Agricola y de Animale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7134.0109699999994"/>
    <n v="22437.98402"/>
    <n v="51738.710200000001"/>
    <n v="47652.680140000004"/>
    <n v="0"/>
    <n v="0"/>
    <n v="0"/>
    <n v="0"/>
    <n v="0"/>
    <n v="0"/>
    <s v="Agricola y de Animales"/>
    <s v="Daños Sin Autos"/>
    <s v="Agricola y de Animales"/>
    <x v="48"/>
    <x v="1"/>
    <n v="0"/>
    <n v="0"/>
    <n v="299929338.30901009"/>
    <n v="286204877.29896003"/>
    <n v="288421232.45699012"/>
    <n v="276418493.85822004"/>
    <n v="168077.99153999999"/>
    <n v="161647.23272"/>
    <n v="56611.31899"/>
    <n v="36131.5749899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8.205650901430673"/>
    <n v="8.5746070273393862"/>
    <n v="13.788536556908602"/>
    <n v="47.086510043252304"/>
    <m/>
    <n v="2025"/>
    <n v="1"/>
    <d v="2026-05-08T00:00:00"/>
    <n v="1.0458677359317625"/>
    <s v="59 Agricola y de Animales"/>
    <m/>
    <m/>
    <m/>
    <m/>
    <n v="0"/>
    <m/>
    <m/>
    <m/>
    <m/>
    <m/>
    <n v="0"/>
    <m/>
    <x v="48"/>
    <x v="76"/>
  </r>
  <r>
    <n v="2026"/>
    <n v="3"/>
    <n v="61"/>
    <x v="76"/>
    <s v="AyA Agricola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7085.6529700000001"/>
    <n v="14742.99084"/>
    <n v="37390.331030000001"/>
    <n v="42571.337679999997"/>
    <n v="0"/>
    <n v="0"/>
    <n v="0"/>
    <n v="0"/>
    <n v="0"/>
    <n v="0"/>
    <s v="AyA Agricola"/>
    <s v="Daños Sin Autos"/>
    <s v="Agricola y de Animales"/>
    <x v="49"/>
    <x v="1"/>
    <n v="0"/>
    <n v="0"/>
    <n v="299929338.30901009"/>
    <n v="286204877.29896003"/>
    <n v="288421232.45699012"/>
    <n v="276418493.85822004"/>
    <n v="69803.324380000005"/>
    <n v="54036.03168"/>
    <n v="43121.997350000005"/>
    <n v="31120.674730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1.938836244979989"/>
    <n v="-12.170175832727082"/>
    <n v="18.950495421703678"/>
    <n v="34.631260475815992"/>
    <m/>
    <n v="2025"/>
    <n v="1"/>
    <d v="2026-05-08T00:00:00"/>
    <n v="1.0458677359317625"/>
    <s v="60 AyA Agricola"/>
    <m/>
    <m/>
    <m/>
    <m/>
    <n v="0"/>
    <m/>
    <m/>
    <m/>
    <m/>
    <m/>
    <n v="0"/>
    <m/>
    <x v="49"/>
    <x v="76"/>
  </r>
  <r>
    <n v="2026"/>
    <n v="3"/>
    <n v="61"/>
    <x v="76"/>
    <s v="AyA Otr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0"/>
    <n v="7649.6703499999994"/>
    <n v="13291.06091"/>
    <n v="4874.1768499999998"/>
    <n v="0"/>
    <n v="0"/>
    <n v="0"/>
    <n v="0"/>
    <n v="0"/>
    <n v="0"/>
    <s v="AyA Otros"/>
    <s v="Daños Sin Autos"/>
    <s v="Agricola y de Animales"/>
    <x v="50"/>
    <x v="1"/>
    <n v="0"/>
    <n v="0"/>
    <n v="299929338.30901009"/>
    <n v="286204877.29896003"/>
    <n v="288421232.45699012"/>
    <n v="276418493.85822004"/>
    <n v="0"/>
    <n v="3.5"/>
    <n v="-293.17885000000001"/>
    <n v="-315.635539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172.6831897779827"/>
    <m/>
    <n v="156.94281486729395"/>
    <m/>
    <n v="2025"/>
    <n v="1"/>
    <d v="2026-05-08T00:00:00"/>
    <n v="1.0458677359317625"/>
    <s v="61 AyA Otros"/>
    <m/>
    <m/>
    <m/>
    <m/>
    <n v="0"/>
    <m/>
    <m/>
    <m/>
    <m/>
    <m/>
    <n v="0"/>
    <m/>
    <x v="50"/>
    <x v="76"/>
  </r>
  <r>
    <n v="2026"/>
    <n v="3"/>
    <n v="61"/>
    <x v="76"/>
    <s v="AyA Pecuario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48.357999999999997"/>
    <n v="45.322830000000003"/>
    <n v="1057.31826"/>
    <n v="207.16560999999999"/>
    <n v="0"/>
    <n v="0"/>
    <n v="0"/>
    <n v="0"/>
    <n v="0"/>
    <n v="0"/>
    <s v="AyA Pecuario"/>
    <s v="Daños Sin Autos"/>
    <s v="Agricola y de Animales"/>
    <x v="51"/>
    <x v="1"/>
    <n v="0"/>
    <n v="0"/>
    <n v="299929338.30901009"/>
    <n v="286204877.29896003"/>
    <n v="288421232.45699012"/>
    <n v="276418493.85822004"/>
    <n v="98274.667159999997"/>
    <n v="107607.70103999999"/>
    <n v="13782.50049"/>
    <n v="5326.5358000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.6967795259033736"/>
    <n v="410.37344470445652"/>
    <n v="4.5736465385550042"/>
    <n v="21.877583832567581"/>
    <m/>
    <n v="2025"/>
    <n v="1"/>
    <d v="2026-05-08T00:00:00"/>
    <n v="1.0458677359317625"/>
    <s v="62 AyA Pecuario"/>
    <m/>
    <m/>
    <m/>
    <m/>
    <n v="0"/>
    <m/>
    <m/>
    <m/>
    <m/>
    <m/>
    <n v="0"/>
    <m/>
    <x v="51"/>
    <x v="76"/>
  </r>
  <r>
    <n v="2026"/>
    <n v="3"/>
    <n v="61"/>
    <x v="76"/>
    <s v="Divers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62506.136630000001"/>
    <n v="152727.57603"/>
    <n v="273296.03044"/>
    <n v="294436.74625000003"/>
    <n v="0"/>
    <n v="0"/>
    <n v="0"/>
    <n v="0"/>
    <n v="0"/>
    <n v="0"/>
    <s v="Diversos"/>
    <s v="Daños Sin Autos"/>
    <s v="Diversos"/>
    <x v="52"/>
    <x v="1"/>
    <n v="0"/>
    <n v="0"/>
    <n v="299929338.30901009"/>
    <n v="286204877.29896003"/>
    <n v="288421232.45699012"/>
    <n v="276418493.85822004"/>
    <n v="9670459.9122499991"/>
    <n v="9643676.3713200018"/>
    <n v="1771524.9683199998"/>
    <n v="2144854.70402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9.073444197318992"/>
    <n v="-7.1800534679356538"/>
    <n v="22.871220093964276"/>
    <n v="51.87109896273688"/>
    <m/>
    <n v="2025"/>
    <n v="1"/>
    <d v="2026-05-08T00:00:00"/>
    <n v="1.0458677359317625"/>
    <s v="63 Diversos"/>
    <m/>
    <m/>
    <m/>
    <m/>
    <n v="0"/>
    <m/>
    <m/>
    <m/>
    <m/>
    <m/>
    <n v="0"/>
    <m/>
    <x v="52"/>
    <x v="76"/>
  </r>
  <r>
    <n v="2026"/>
    <n v="3"/>
    <n v="61"/>
    <x v="76"/>
    <s v="Miscelane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42611.133600000001"/>
    <n v="94639.825810000009"/>
    <n v="140844.69193999999"/>
    <n v="160079.20006"/>
    <n v="0"/>
    <n v="0"/>
    <n v="0"/>
    <n v="0"/>
    <n v="0"/>
    <n v="0"/>
    <s v="Miscelaneos"/>
    <s v="Daños Sin Autos"/>
    <s v="Diversos"/>
    <x v="53"/>
    <x v="1"/>
    <n v="0"/>
    <n v="0"/>
    <n v="299929338.30901009"/>
    <n v="286204877.29896003"/>
    <n v="288421232.45699012"/>
    <n v="276418493.85822004"/>
    <n v="4681296.8725100001"/>
    <n v="4825169.1077200007"/>
    <n v="696171.22916999983"/>
    <n v="802925.30443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4.97547334295966"/>
    <n v="-12.015619838674008"/>
    <n v="30.2539861552982"/>
    <n v="59.120626399012252"/>
    <m/>
    <n v="2025"/>
    <n v="1"/>
    <d v="2026-05-08T00:00:00"/>
    <n v="1.0458677359317625"/>
    <s v="64 Miscelaneos"/>
    <m/>
    <m/>
    <m/>
    <m/>
    <n v="0"/>
    <m/>
    <m/>
    <m/>
    <m/>
    <m/>
    <n v="0"/>
    <m/>
    <x v="53"/>
    <x v="76"/>
  </r>
  <r>
    <n v="2026"/>
    <n v="3"/>
    <n v="61"/>
    <x v="76"/>
    <s v="Tecnicos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19895.00303"/>
    <n v="58087.750220000002"/>
    <n v="132451.33850000001"/>
    <n v="134357.54618999999"/>
    <n v="0"/>
    <n v="0"/>
    <n v="0"/>
    <n v="0"/>
    <n v="0"/>
    <n v="0"/>
    <s v="Tecnicos"/>
    <s v="Daños Sin Autos"/>
    <s v="Diversos"/>
    <x v="54"/>
    <x v="1"/>
    <n v="0"/>
    <n v="0"/>
    <n v="299929338.30901009"/>
    <n v="286204877.29896003"/>
    <n v="288421232.45699012"/>
    <n v="276418493.85822004"/>
    <n v="4989163.0397400009"/>
    <n v="4818507.2636000002"/>
    <n v="1075353.7391499998"/>
    <n v="1341929.39959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5.75008852184807"/>
    <n v="-1.4187574453796148"/>
    <n v="15.02061304574887"/>
    <n v="43.233708762331787"/>
    <m/>
    <n v="2025"/>
    <n v="1"/>
    <d v="2026-05-08T00:00:00"/>
    <n v="1.0458677359317625"/>
    <s v="65 Tecnicos"/>
    <m/>
    <m/>
    <m/>
    <m/>
    <n v="0"/>
    <m/>
    <m/>
    <m/>
    <m/>
    <m/>
    <n v="0"/>
    <m/>
    <x v="54"/>
    <x v="76"/>
  </r>
  <r>
    <n v="2026"/>
    <n v="3"/>
    <n v="61"/>
    <x v="76"/>
    <s v="Credito"/>
    <n v="42"/>
    <s v="73475cb40a568e8da8a045ced110137e159f890ac4da883b6b17dc651b3a8049"/>
    <s v="776dae374cac039d62ec9a353119108ad2c4887d941bedca3f0ebe3c3de89ab1"/>
    <x v="76"/>
    <n v="0"/>
    <n v="0"/>
    <n v="0"/>
    <n v="0"/>
    <n v="0"/>
    <n v="0"/>
    <n v="0"/>
    <n v="0"/>
    <n v="35455860.883000001"/>
    <n v="34225193.414999902"/>
    <n v="145.54400000000001"/>
    <n v="139.161"/>
    <n v="0"/>
    <n v="0"/>
    <n v="7419.7415799999999"/>
    <n v="231.14270000000002"/>
    <n v="13058.097830000001"/>
    <n v="13741.444320000001"/>
    <n v="0"/>
    <n v="0"/>
    <n v="0"/>
    <n v="0"/>
    <n v="0"/>
    <n v="0"/>
    <s v="Credito"/>
    <s v="Daños Sin Autos"/>
    <s v="Credito"/>
    <x v="55"/>
    <x v="1"/>
    <n v="0"/>
    <n v="0"/>
    <n v="299929338.30901009"/>
    <n v="286204877.29896003"/>
    <n v="288421232.45699012"/>
    <n v="276418493.85822004"/>
    <n v="481212.63976000005"/>
    <n v="862800.46577999997"/>
    <n v="231353.01848999999"/>
    <n v="205317.67123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110.0263516866421"/>
    <n v="-4.9728869403154574"/>
    <n v="56.820998560400582"/>
    <n v="1.682084463738525"/>
    <m/>
    <n v="2025"/>
    <n v="1"/>
    <d v="2026-05-08T00:00:00"/>
    <n v="1.0458677359317625"/>
    <s v="66 Credito"/>
    <m/>
    <m/>
    <m/>
    <m/>
    <n v="0"/>
    <m/>
    <m/>
    <m/>
    <m/>
    <m/>
    <n v="0"/>
    <m/>
    <x v="55"/>
    <x v="76"/>
  </r>
  <r>
    <n v="2026"/>
    <n v="3"/>
    <n v="201.1"/>
    <x v="77"/>
    <s v="Total General"/>
    <n v="201.1"/>
    <m/>
    <m/>
    <x v="77"/>
    <n v="299929338.30901009"/>
    <n v="286204877.29895997"/>
    <n v="1038725811.7047399"/>
    <n v="958043708.92478991"/>
    <n v="142306587.69163999"/>
    <n v="131621014.33455999"/>
    <n v="604268050.83864009"/>
    <n v="543429244.35018027"/>
    <n v="35455860.883000001"/>
    <n v="34225193.414999902"/>
    <n v="145.54400000000001"/>
    <n v="139.161"/>
    <n v="337350.65646000009"/>
    <n v="618091.75661999977"/>
    <n v="126724375.9552"/>
    <n v="118714100.76392999"/>
    <n v="170852259.57231998"/>
    <n v="160803820.68566"/>
    <n v="60329020.50974001"/>
    <n v="57132818.725829989"/>
    <n v="45759022.976070009"/>
    <n v="46180706.728410028"/>
    <n v="26618915.007299989"/>
    <n v="23020893.24368"/>
    <s v="Total General"/>
    <s v="Totales"/>
    <s v="Total General"/>
    <x v="0"/>
    <x v="1"/>
    <n v="299929338.30901009"/>
    <n v="286204877.29895997"/>
    <n v="299929338.30901009"/>
    <n v="286204877.29896003"/>
    <n v="288421232.45699012"/>
    <n v="276418493.85822004"/>
    <n v="299929338.30901009"/>
    <n v="286204877.29896003"/>
    <n v="142306587.69164005"/>
    <n v="131621014.33455998"/>
    <n v="299929338.30901009"/>
    <n v="286204877.29895997"/>
    <n v="100"/>
    <n v="99.999999999999972"/>
    <n v="13724461.010050118"/>
    <n v="4.7953274380135857"/>
    <n v="100"/>
    <n v="100"/>
    <n v="100"/>
    <n v="100"/>
    <n v="100"/>
    <n v="103.9900342128023"/>
    <n v="99.999999999999972"/>
    <n v="103.54042282198365"/>
    <n v="20.114411230949489"/>
    <n v="15.256601182817791"/>
    <n v="8.875062092083553"/>
    <n v="3196201.7839100212"/>
    <n v="5.5943358916842767"/>
    <n v="-421683.75234001875"/>
    <n v="-0.91311671521172588"/>
    <n v="3598021.7636199892"/>
    <n v="15.629375131252843"/>
    <n v="8.1184402134441456"/>
    <n v="47.446704778518495"/>
    <n v="45.988389707654463"/>
    <n v="99.999999999999957"/>
    <n v="6.7475347407962127"/>
    <n v="6.2488806819476661"/>
    <n v="74.171905172585028"/>
    <n v="73.825422964291889"/>
    <m/>
    <n v="2025"/>
    <n v="1"/>
    <d v="2026-05-08T00:00:00"/>
    <n v="1.0458677359317625"/>
    <s v="10 Total General"/>
    <n v="4.7953274380135857"/>
    <n v="0.19940747541229378"/>
    <n v="8.118440213444142"/>
    <n v="3.3767813069800257"/>
    <n v="2.929630774253114"/>
    <n v="5.6659146595281075E-2"/>
    <m/>
    <m/>
    <m/>
    <m/>
    <n v="2.7992353390321743"/>
    <n v="5.7078537295374619E-2"/>
    <x v="0"/>
    <x v="77"/>
  </r>
  <r>
    <n v="2026"/>
    <n v="3"/>
    <n v="201.1"/>
    <x v="77"/>
    <s v="Total General Sin Pensiones"/>
    <n v="201.1"/>
    <m/>
    <m/>
    <x v="77"/>
    <n v="288421232.45699006"/>
    <n v="276418493.85821992"/>
    <n v="991176661.19711006"/>
    <n v="918044198.68105018"/>
    <n v="133101313.88157998"/>
    <n v="123282522.02188995"/>
    <n v="568295093.89107013"/>
    <n v="510952683.97120982"/>
    <n v="35455860.883000001"/>
    <n v="34225193.414999902"/>
    <n v="145.54400000000001"/>
    <n v="139.161"/>
    <n v="337350.65645999985"/>
    <n v="618091.75661999977"/>
    <n v="117519102.14514004"/>
    <n v="110375608.45125994"/>
    <n v="174205865.08910999"/>
    <n v="162091964.36636999"/>
    <n v="60329020.509740017"/>
    <n v="57132818.725830004"/>
    <n v="45759022.976069994"/>
    <n v="46180706.728410006"/>
    <n v="15110746.379529998"/>
    <n v="13234439.425729999"/>
    <s v="Total General Sin Pensiones"/>
    <s v="Totales"/>
    <s v="Total General Sin Pensiones"/>
    <x v="1"/>
    <x v="1"/>
    <n v="288421232.45699006"/>
    <n v="276418493.85821992"/>
    <n v="299929338.30901009"/>
    <n v="286204877.29896003"/>
    <n v="288421232.45699012"/>
    <n v="276418493.85822004"/>
    <n v="288421232.45699012"/>
    <n v="276418493.85822004"/>
    <n v="133101313.88157998"/>
    <n v="123282522.02188997"/>
    <n v="288421232.45699006"/>
    <n v="276418493.85821992"/>
    <n v="99.999999999999972"/>
    <n v="99.999999999999957"/>
    <n v="12002738.598770142"/>
    <n v="4.3422342807954761"/>
    <n v="100"/>
    <n v="100"/>
    <n v="100"/>
    <n v="100"/>
    <n v="96.163060967325748"/>
    <n v="99.999999999999972"/>
    <n v="96.580637083092896"/>
    <n v="99.999999999999957"/>
    <n v="20.916983120768123"/>
    <n v="15.865344789723018"/>
    <n v="5.2391241278616123"/>
    <n v="3196201.7839100137"/>
    <n v="5.5943358916842545"/>
    <n v="-421683.7523400113"/>
    <n v="-0.91311671521171478"/>
    <n v="1876306.9537999984"/>
    <n v="14.177456962416857"/>
    <n v="7.9644638174636073"/>
    <n v="46.148236989254357"/>
    <n v="44.599954330524568"/>
    <n v="100"/>
    <n v="6.4719857893553945"/>
    <n v="7.4734739443094389"/>
    <n v="67.459899863317759"/>
    <n v="68.094435700576966"/>
    <m/>
    <n v="2025"/>
    <n v="1"/>
    <d v="2026-05-08T00:00:00"/>
    <n v="1.0458677359317625"/>
    <s v="11 Total General Sin Pensiones"/>
    <n v="4.3422342807954761"/>
    <n v="-0.23381475876864136"/>
    <n v="7.9644638174636047"/>
    <n v="3.2295577234516815"/>
    <n v="2.7955227612943081"/>
    <n v="6.0720766256417556E-2"/>
    <m/>
    <m/>
    <m/>
    <m/>
    <n v="2.6823638001084258"/>
    <n v="6.0743725153140207E-2"/>
    <x v="1"/>
    <x v="77"/>
  </r>
  <r>
    <n v="2026"/>
    <n v="3"/>
    <n v="201.1"/>
    <x v="77"/>
    <s v="Vida Total"/>
    <n v="201.1"/>
    <m/>
    <m/>
    <x v="77"/>
    <n v="121198789.86534002"/>
    <n v="116547964.87996997"/>
    <n v="423730235.69797003"/>
    <n v="391805421.63041002"/>
    <n v="53724409.366050005"/>
    <n v="55147073.013400018"/>
    <n v="219011359.42365995"/>
    <n v="214049949.38362002"/>
    <n v="35455860.883000001"/>
    <n v="34225193.414999902"/>
    <n v="145.54400000000001"/>
    <n v="139.161"/>
    <n v="157472.16666000005"/>
    <n v="349184.43044000008"/>
    <n v="50796201.389049992"/>
    <n v="52676632.833350018"/>
    <n v="69473962.61812"/>
    <n v="63303683.054650009"/>
    <n v="60329020.50974001"/>
    <n v="57132818.725829981"/>
    <n v="45759022.976069994"/>
    <n v="46180706.728409991"/>
    <n v="15110746.379530001"/>
    <n v="13234439.425729999"/>
    <s v="Vida Total"/>
    <s v="Totales"/>
    <s v="Vida Total"/>
    <x v="2"/>
    <x v="1"/>
    <n v="250054217.62375006"/>
    <n v="240878666.31313995"/>
    <n v="299929338.30901009"/>
    <n v="286204877.29896003"/>
    <n v="288421232.45699012"/>
    <n v="276418493.85822004"/>
    <n v="121198789.86534001"/>
    <n v="116547964.87996998"/>
    <n v="53724409.366050005"/>
    <n v="55147073.013400003"/>
    <n v="121198789.86534002"/>
    <n v="116547964.87996997"/>
    <n v="100.00000000000003"/>
    <n v="99.999999999999986"/>
    <n v="4650824.9853700548"/>
    <n v="3.9904815070429089"/>
    <n v="100"/>
    <n v="100"/>
    <n v="48.469004449148954"/>
    <n v="48.384511033641623"/>
    <n v="40.409114542996718"/>
    <n v="42.021452038352756"/>
    <n v="40.721865392331473"/>
    <n v="42.16359160821905"/>
    <n v="49.776916565561095"/>
    <n v="37.755346424589995"/>
    <n v="12.467737009848905"/>
    <n v="3196201.7839100286"/>
    <n v="5.5943358916842989"/>
    <n v="-421683.7523399964"/>
    <n v="-0.91311671521168147"/>
    <n v="1876306.9538000021"/>
    <n v="14.17745696241688"/>
    <n v="-2.5797627500634968"/>
    <n v="44.327513026938156"/>
    <n v="47.317062181390042"/>
    <n v="100"/>
    <n v="-3.5697639411559123"/>
    <n v="9.7471099085075341"/>
    <n v="73.115451422086394"/>
    <n v="83.212587785570605"/>
    <m/>
    <n v="2025"/>
    <n v="1"/>
    <d v="2026-05-08T00:00:00"/>
    <n v="1.0458677359317625"/>
    <s v="12 Vida Total"/>
    <n v="3.9904815070429089"/>
    <n v="-0.57014100889355412"/>
    <n v="-2.5797627500634976"/>
    <n v="-6.8522396255536897"/>
    <n v="1.1950922221187292"/>
    <n v="9.8264731531223837E-2"/>
    <m/>
    <m/>
    <m/>
    <m/>
    <n v="1.1447865812752227"/>
    <n v="9.5796036389134906E-2"/>
    <x v="2"/>
    <x v="77"/>
  </r>
  <r>
    <n v="2026"/>
    <n v="3"/>
    <n v="201.1"/>
    <x v="77"/>
    <s v="Vida Individual"/>
    <n v="201.1"/>
    <m/>
    <m/>
    <x v="77"/>
    <n v="85473069.007719994"/>
    <n v="77996017.203429997"/>
    <n v="326393286.72215992"/>
    <n v="293654794.8937"/>
    <n v="38897096.515840001"/>
    <n v="40640024.397020005"/>
    <n v="157229784.75326002"/>
    <n v="155660844.88074002"/>
    <n v="35455860.883000001"/>
    <n v="34225193.414999902"/>
    <n v="145.54400000000001"/>
    <n v="139.161"/>
    <n v="-18324.2084"/>
    <n v="1476.5095999999999"/>
    <n v="38737537.544129997"/>
    <n v="40364686.550969996"/>
    <n v="45973623.082119986"/>
    <n v="41352827.88961"/>
    <n v="43380976.727229998"/>
    <n v="39420396.194300011"/>
    <n v="28923294.365129996"/>
    <n v="26905236.143039998"/>
    <n v="13168797.91536"/>
    <n v="11670384.866089998"/>
    <s v="Vida Individual"/>
    <s v="Vida"/>
    <s v="Vida"/>
    <x v="3"/>
    <x v="1"/>
    <n v="237131406.80057999"/>
    <n v="227104648.80576998"/>
    <n v="299929338.30901009"/>
    <n v="286204877.29896003"/>
    <n v="288421232.45699012"/>
    <n v="276418493.85822004"/>
    <n v="85473069.007720008"/>
    <n v="77996017.203430012"/>
    <n v="38897096.515840001"/>
    <n v="40640024.39702002"/>
    <n v="119835329.59413001"/>
    <n v="115180325.11337"/>
    <n v="99.999999999999972"/>
    <n v="99.999999999999972"/>
    <n v="7477051.8042899966"/>
    <n v="9.5864533502887372"/>
    <n v="71.325434074582617"/>
    <n v="67.716441264304365"/>
    <n v="36.044600823205222"/>
    <n v="34.343646250119555"/>
    <n v="28.497735329799283"/>
    <n v="29.634804719332124"/>
    <n v="27.25181273621622"/>
    <n v="28.216642133733476"/>
    <n v="50.753971082180037"/>
    <n v="33.839073173466623"/>
    <n v="15.406955744353326"/>
    <n v="3960580.5329299867"/>
    <n v="10.047033808104299"/>
    <n v="2018058.2220899984"/>
    <n v="7.5006151641305863"/>
    <n v="1498413.0492700022"/>
    <n v="12.8394484540425"/>
    <n v="-4.2886979204367908"/>
    <n v="45.508014357512756"/>
    <n v="52.105255953034479"/>
    <n v="100"/>
    <n v="-4.0311201346388215"/>
    <n v="11.174073040047094"/>
    <n v="84.260353975007376"/>
    <n v="97.610462478460207"/>
    <m/>
    <n v="2025"/>
    <n v="1"/>
    <d v="2026-05-08T00:00:00"/>
    <n v="1.0458677359317625"/>
    <s v="13 Vida Individual"/>
    <n v="9.5864533502887372"/>
    <n v="4.7804130344056128"/>
    <n v="-4.2886979204367952"/>
    <n v="-8.4862274728323097"/>
    <n v="0.92056229518504085"/>
    <n v="0.13727563159752534"/>
    <m/>
    <m/>
    <m/>
    <m/>
    <n v="0.85800770015517214"/>
    <n v="0.13117019480283212"/>
    <x v="3"/>
    <x v="77"/>
  </r>
  <r>
    <n v="2026"/>
    <n v="3"/>
    <n v="201.1"/>
    <x v="77"/>
    <s v="Vida Gpo y Col"/>
    <n v="201.1"/>
    <m/>
    <m/>
    <x v="77"/>
    <n v="35725720.857620008"/>
    <n v="38551947.676539995"/>
    <n v="97336948.975810006"/>
    <n v="98150626.736710027"/>
    <n v="14827312.850210004"/>
    <n v="14507048.616379999"/>
    <n v="61781574.670400023"/>
    <n v="58389104.502880007"/>
    <n v="35455860.883000001"/>
    <n v="34225193.414999902"/>
    <n v="145.54400000000001"/>
    <n v="139.161"/>
    <n v="175796.37505999999"/>
    <n v="347707.92083999992"/>
    <n v="12058663.844919996"/>
    <n v="12311946.282379996"/>
    <n v="23500339.535999998"/>
    <n v="21950855.165039998"/>
    <n v="16948043.782509997"/>
    <n v="17712422.53153"/>
    <n v="16835728.610939998"/>
    <n v="19275470.585370004"/>
    <n v="1941948.4641700001"/>
    <n v="1564054.5596399999"/>
    <s v="Vida Gpo y Col"/>
    <s v="Vida"/>
    <s v="Vida"/>
    <x v="4"/>
    <x v="1"/>
    <n v="250054217.62375003"/>
    <n v="240878666.31314003"/>
    <n v="299929338.30901009"/>
    <n v="286204877.29896003"/>
    <n v="288421232.45699012"/>
    <n v="276418493.85822004"/>
    <n v="35725720.857619993"/>
    <n v="38551947.676540002"/>
    <n v="14827312.85021"/>
    <n v="14507048.616379999"/>
    <n v="121198789.86534002"/>
    <n v="116547964.87997"/>
    <n v="100.00000000000004"/>
    <n v="99.999999999999972"/>
    <n v="-2826226.8189199865"/>
    <n v="-7.3309572907514386"/>
    <n v="29.476961690222879"/>
    <n v="33.078181773696123"/>
    <n v="14.28718987310806"/>
    <n v="16.004716510022028"/>
    <n v="11.911379213197424"/>
    <n v="12.386647319020625"/>
    <n v="13.470052656115264"/>
    <n v="13.946949474485587"/>
    <n v="47.439333274908918"/>
    <n v="47.124951454545894"/>
    <n v="5.4357152705451961"/>
    <n v="-764378.74902000278"/>
    <n v="-4.3154952274841456"/>
    <n v="-2439741.974430006"/>
    <n v="-12.657236894033385"/>
    <n v="377893.90453000017"/>
    <n v="24.161171501394453"/>
    <n v="2.2076456920975041"/>
    <n v="41.503187323503525"/>
    <n v="37.629872135378442"/>
    <n v="100.00000000000003"/>
    <n v="-2.0572087601005817"/>
    <n v="7.0588792979135784"/>
    <n v="51.312721786199802"/>
    <n v="56.088686248491136"/>
    <m/>
    <n v="2025"/>
    <n v="1"/>
    <d v="2026-05-08T00:00:00"/>
    <n v="1.0458677359317625"/>
    <s v="14 Vida Gpo y Col"/>
    <n v="-7.3309572907514386"/>
    <n v="-11.395065049320202"/>
    <n v="2.2076456920975129"/>
    <n v="-2.2747885027346975"/>
    <n v="0.27452992693368811"/>
    <n v="8.4405052482722148E-2"/>
    <m/>
    <m/>
    <m/>
    <m/>
    <n v="0.28677888112005084"/>
    <n v="0.10835901782697428"/>
    <x v="4"/>
    <x v="77"/>
  </r>
  <r>
    <n v="2026"/>
    <n v="3"/>
    <n v="201.1"/>
    <x v="77"/>
    <s v="Pensiones Total"/>
    <n v="201.1"/>
    <m/>
    <m/>
    <x v="77"/>
    <n v="11508105.852019999"/>
    <n v="9786383.4407400005"/>
    <n v="47549150.507630005"/>
    <n v="39999510.243739992"/>
    <n v="9205273.8100599982"/>
    <n v="8338492.3126699999"/>
    <n v="35972956.947570004"/>
    <n v="32476560.378969997"/>
    <n v="35455860.883000001"/>
    <n v="34225193.414999902"/>
    <n v="145.54400000000001"/>
    <n v="139.161"/>
    <n v="0"/>
    <n v="0"/>
    <n v="9205273.8100599982"/>
    <n v="8338492.3126699999"/>
    <n v="-3353605.5167899998"/>
    <n v="-1288143.68071"/>
    <n v="0"/>
    <n v="0"/>
    <n v="0"/>
    <n v="0"/>
    <n v="11508168.627770001"/>
    <n v="9786453.8179499991"/>
    <s v="Pensiones Total"/>
    <s v="Totales"/>
    <s v="Pensiones Total"/>
    <x v="5"/>
    <x v="1"/>
    <n v="11508105.852019999"/>
    <n v="9786383.4407400005"/>
    <n v="299929338.30901009"/>
    <n v="286204877.29896003"/>
    <n v="288421232.45699012"/>
    <n v="276418493.85822004"/>
    <n v="11508105.852019999"/>
    <n v="9786383.4407400005"/>
    <n v="9205273.81006"/>
    <n v="8338492.3126700008"/>
    <n v="11508105.852019999"/>
    <n v="9786383.4407400005"/>
    <n v="100"/>
    <n v="100"/>
    <n v="1721722.4112799987"/>
    <n v="17.593040592631937"/>
    <n v="100"/>
    <n v="100"/>
    <n v="100"/>
    <n v="100"/>
    <n v="3.8369390326742461"/>
    <n v="3.9900342128023145"/>
    <n v="3.4193629169070627"/>
    <n v="3.5404228219836873"/>
    <m/>
    <m/>
    <n v="100.00054549159356"/>
    <n v="0"/>
    <m/>
    <n v="0"/>
    <m/>
    <n v="1721714.8098200019"/>
    <n v="17.592836402723201"/>
    <n v="10.394942693332698"/>
    <n v="79.989478098554429"/>
    <n v="85.205043958909926"/>
    <n v="99.999999999999972"/>
    <n v="10.394942693332698"/>
    <n v="160.34405687893116"/>
    <n v="-274.48886769697026"/>
    <n v="-647.32626007014869"/>
    <m/>
    <n v="2025"/>
    <n v="1"/>
    <d v="2026-05-08T00:00:00"/>
    <n v="1.0458677359317625"/>
    <s v="15 Pensiones Total"/>
    <n v="17.593040592631937"/>
    <n v="12.435862157912746"/>
    <n v="10.394942693332691"/>
    <n v="5.5534451447457078"/>
    <n v="0.13410801295880639"/>
    <n v="0.34548341344643413"/>
    <m/>
    <m/>
    <m/>
    <m/>
    <n v="0.116871538923749"/>
    <n v="0.35741157657017475"/>
    <x v="5"/>
    <x v="77"/>
  </r>
  <r>
    <n v="2026"/>
    <n v="3"/>
    <n v="201.1"/>
    <x v="77"/>
    <s v="Pensiones IMSS"/>
    <n v="201.1"/>
    <m/>
    <m/>
    <x v="77"/>
    <n v="7303597.7622900009"/>
    <n v="6457965.6279800003"/>
    <n v="34203238.926719993"/>
    <n v="29907313.212650001"/>
    <n v="7120152.6646500006"/>
    <n v="6531492.9097600011"/>
    <n v="27970937.151799999"/>
    <n v="25466263.914829999"/>
    <n v="35455860.883000001"/>
    <n v="34225193.414999902"/>
    <n v="145.54400000000001"/>
    <n v="139.161"/>
    <n v="0"/>
    <n v="0"/>
    <n v="7120152.6646499997"/>
    <n v="6531492.9097600011"/>
    <n v="-2562118.7782200002"/>
    <n v="-1093804.92191"/>
    <n v="0"/>
    <n v="0"/>
    <n v="0"/>
    <n v="0"/>
    <n v="7303598.0182599993"/>
    <n v="6457966.6945199994"/>
    <s v="Pensiones IMSS"/>
    <s v="Pensiones"/>
    <s v="Pensiones IMSS"/>
    <x v="6"/>
    <x v="1"/>
    <n v="11508105.852019999"/>
    <n v="9786383.4407400005"/>
    <n v="299929338.30901009"/>
    <n v="286204877.29896003"/>
    <n v="288421232.45699012"/>
    <n v="276418493.85822004"/>
    <n v="7303597.7622900009"/>
    <n v="6457965.6279800003"/>
    <n v="7120152.6646500006"/>
    <n v="6531492.9097600011"/>
    <n v="11508105.852019999"/>
    <n v="9786383.4407400005"/>
    <n v="100"/>
    <n v="100"/>
    <n v="845632.13431000058"/>
    <n v="13.094404384039859"/>
    <n v="63.464812161143023"/>
    <n v="65.989296935739929"/>
    <n v="63.464812161143023"/>
    <n v="65.989296935739929"/>
    <n v="2.4351061498242887"/>
    <n v="2.5322677183203308"/>
    <n v="2.2564135485483798"/>
    <n v="2.3363001287795186"/>
    <m/>
    <m/>
    <n v="100.00000350471106"/>
    <n v="0"/>
    <m/>
    <n v="0"/>
    <m/>
    <n v="845631.32373999991"/>
    <n v="13.094389670011353"/>
    <n v="9.0126371263507856"/>
    <n v="97.488291337905196"/>
    <n v="101.13855176716075"/>
    <n v="100"/>
    <n v="9.0126371263507856"/>
    <n v="134.23909756650514"/>
    <n v="-277.90095936132343"/>
    <n v="-597.13508130450907"/>
    <m/>
    <n v="2025"/>
    <n v="1"/>
    <d v="2026-05-08T00:00:00"/>
    <n v="1.0458677359317625"/>
    <s v="16 Pensiones IMSS"/>
    <n v="13.094404384039859"/>
    <n v="8.1345188292706734"/>
    <n v="9.0126371263507927"/>
    <n v="4.2317621828457508"/>
    <n v="9.6467094790298552E-2"/>
    <n v="0.37696685699799903"/>
    <m/>
    <m/>
    <m/>
    <m/>
    <n v="8.7383912926383922E-2"/>
    <n v="0.3880259841708808"/>
    <x v="6"/>
    <x v="77"/>
  </r>
  <r>
    <n v="2026"/>
    <n v="3"/>
    <n v="201.1"/>
    <x v="77"/>
    <s v="IMSS Incapacidad Permanente RT"/>
    <n v="201.1"/>
    <m/>
    <m/>
    <x v="77"/>
    <n v="1142362.4620400001"/>
    <n v="1100171.92824"/>
    <n v="6022252.9147299994"/>
    <n v="4892801.4001000002"/>
    <n v="849143.97302999999"/>
    <n v="758132.96249000006"/>
    <n v="3301979.11576"/>
    <n v="2886689.52672"/>
    <n v="35455860.883000001"/>
    <n v="34225193.414999902"/>
    <n v="145.54400000000001"/>
    <n v="139.161"/>
    <n v="0"/>
    <n v="0"/>
    <n v="849143.97302999999"/>
    <n v="758132.96249000006"/>
    <n v="-490676.64904000005"/>
    <n v="-366308.09996000002"/>
    <n v="0"/>
    <n v="0"/>
    <n v="0"/>
    <n v="0"/>
    <n v="1142362.4620400001"/>
    <n v="1100172.9947800001"/>
    <s v="IMSS Incapacidad Permanente RT"/>
    <s v="Pensiones"/>
    <s v="Pensiones IMSS"/>
    <x v="7"/>
    <x v="1"/>
    <n v="11508105.852019999"/>
    <n v="9786383.4407400005"/>
    <n v="299929338.30901009"/>
    <n v="286204877.29896003"/>
    <n v="288421232.45699012"/>
    <n v="276418493.85822004"/>
    <n v="1142362.4620400001"/>
    <n v="1100171.92824"/>
    <n v="849143.97302999999"/>
    <n v="758132.96249000006"/>
    <n v="11508105.852019999"/>
    <n v="9786383.4407400005"/>
    <n v="100"/>
    <n v="100"/>
    <n v="42190.533800000092"/>
    <n v="3.8349036834174122"/>
    <n v="9.9265898031297937"/>
    <n v="11.241864115604388"/>
    <n v="9.9265898031297937"/>
    <n v="11.241864115604388"/>
    <n v="0.38087719876974863"/>
    <n v="0.3960743293094246"/>
    <n v="0.38440013273805856"/>
    <n v="0.39800952276525237"/>
    <m/>
    <m/>
    <n v="100"/>
    <n v="0"/>
    <m/>
    <n v="0"/>
    <m/>
    <n v="42189.467260000063"/>
    <n v="3.8348030228133823"/>
    <n v="12.004623864537534"/>
    <n v="74.332272045566128"/>
    <n v="68.910407821695941"/>
    <n v="100"/>
    <n v="12.004623864537534"/>
    <n v="33.95189707614459"/>
    <n v="-173.05571289999938"/>
    <n v="-206.96592911070937"/>
    <m/>
    <n v="2025"/>
    <n v="1"/>
    <d v="2026-05-08T00:00:00"/>
    <n v="1.0458677359317625"/>
    <s v="17 IMSS Incapacidad Permanente RT"/>
    <n v="3.8349036834174122"/>
    <n v="-0.71889578761027551"/>
    <n v="12.004623864537532"/>
    <n v="7.0925318914754856"/>
    <n v="1.6985211371972314E-2"/>
    <n v="0.49283915201268663"/>
    <m/>
    <m/>
    <m/>
    <m/>
    <n v="1.42959057696826E-2"/>
    <n v="0.60525484228973925"/>
    <x v="7"/>
    <x v="77"/>
  </r>
  <r>
    <n v="2026"/>
    <n v="3"/>
    <n v="201.1"/>
    <x v="77"/>
    <s v="IMSS Invalidez (invalidez y vida)"/>
    <n v="201.1"/>
    <m/>
    <m/>
    <x v="77"/>
    <n v="2211947.01933"/>
    <n v="1850080.4134500001"/>
    <n v="10254762.260379998"/>
    <n v="9297326.4908399992"/>
    <n v="1655863.37931"/>
    <n v="1422755.5678000001"/>
    <n v="6457573.5782000013"/>
    <n v="5555034.2707700003"/>
    <n v="35455860.883000001"/>
    <n v="34225193.414999902"/>
    <n v="145.54400000000001"/>
    <n v="139.161"/>
    <n v="0"/>
    <n v="0"/>
    <n v="1655863.37931"/>
    <n v="1422755.5678000001"/>
    <n v="-20047.566549999981"/>
    <n v="343151.63567000005"/>
    <n v="0"/>
    <n v="0"/>
    <n v="0"/>
    <n v="0"/>
    <n v="2211947.01933"/>
    <n v="1850080.4134500001"/>
    <s v="IMSS Invalidez (invalidez y vida)"/>
    <s v="Pensiones"/>
    <s v="Pensiones IMSS"/>
    <x v="8"/>
    <x v="1"/>
    <n v="11508105.852019999"/>
    <n v="9786383.4407400005"/>
    <n v="299929338.30901009"/>
    <n v="286204877.29896003"/>
    <n v="288421232.45699012"/>
    <n v="276418493.85822004"/>
    <n v="2211947.01933"/>
    <n v="1850080.4134500001"/>
    <n v="1655863.37931"/>
    <n v="1422755.5678000001"/>
    <n v="11508105.852019999"/>
    <n v="9786383.4407400005"/>
    <n v="100"/>
    <n v="100"/>
    <n v="361866.60587999993"/>
    <n v="19.559506886795084"/>
    <n v="19.220774015923226"/>
    <n v="18.904638517925328"/>
    <n v="19.220774015923226"/>
    <n v="18.904638517925328"/>
    <n v="0.73748938059906743"/>
    <n v="0.76691545920075399"/>
    <n v="0.64641819905726761"/>
    <n v="0.66930413650214704"/>
    <m/>
    <m/>
    <n v="100"/>
    <n v="0"/>
    <m/>
    <n v="0"/>
    <m/>
    <n v="361866.60587999993"/>
    <n v="19.559506886795084"/>
    <n v="16.384248762452813"/>
    <n v="74.859992795467676"/>
    <n v="76.902363673310205"/>
    <n v="100"/>
    <n v="16.384248762452813"/>
    <n v="-105.84218883609786"/>
    <n v="-8259.6726898507368"/>
    <n v="414.61424627106453"/>
    <m/>
    <n v="2025"/>
    <n v="1"/>
    <d v="2026-05-08T00:00:00"/>
    <n v="1.0458677359317625"/>
    <s v="18 IMSS Invalidez (invalidez y vida)"/>
    <n v="19.559506886795084"/>
    <n v="14.316086804494118"/>
    <n v="16.384248762452806"/>
    <n v="11.280083287745942"/>
    <n v="2.892261534480705E-2"/>
    <n v="0.66319102815527697"/>
    <m/>
    <m/>
    <m/>
    <m/>
    <n v="2.7165153979130628E-2"/>
    <n v="0.37830725378217722"/>
    <x v="8"/>
    <x v="77"/>
  </r>
  <r>
    <n v="2026"/>
    <n v="3"/>
    <n v="201.1"/>
    <x v="77"/>
    <s v="IMSS Jubilacion (retiro, cesantia y vejez)"/>
    <n v="201.1"/>
    <m/>
    <m/>
    <x v="77"/>
    <n v="360311.84038000007"/>
    <n v="227008.95954000001"/>
    <n v="1369566.3610299998"/>
    <n v="1015352.12784"/>
    <n v="124382.66107999999"/>
    <n v="94860.240460000001"/>
    <n v="451747.88643000001"/>
    <n v="354021.41110999999"/>
    <n v="35455860.883000001"/>
    <n v="34225193.414999902"/>
    <n v="145.54400000000001"/>
    <n v="139.161"/>
    <n v="0"/>
    <n v="0"/>
    <n v="124382.66108000001"/>
    <n v="94860.240460000001"/>
    <n v="-3802.9839200000006"/>
    <n v="18141.041089999999"/>
    <n v="0"/>
    <n v="0"/>
    <n v="0"/>
    <n v="0"/>
    <n v="360311.84037999995"/>
    <n v="227008.95954000001"/>
    <s v="IMSS Jubilacion (retiro, cesantia y vejez)"/>
    <s v="Pensiones"/>
    <s v="Pensiones IMSS"/>
    <x v="9"/>
    <x v="1"/>
    <n v="11508105.852019999"/>
    <n v="9786383.4407400005"/>
    <n v="299929338.30901009"/>
    <n v="286204877.29896003"/>
    <n v="288421232.45699012"/>
    <n v="276418493.85822004"/>
    <n v="360311.84038000001"/>
    <n v="227008.95954000001"/>
    <n v="124382.66107999998"/>
    <n v="94860.240460000001"/>
    <n v="11508105.852019999"/>
    <n v="9786383.4407400005"/>
    <n v="100.00000000000003"/>
    <n v="100"/>
    <n v="133302.88084000006"/>
    <n v="58.721418357283596"/>
    <n v="3.1309395743588428"/>
    <n v="2.3196409676221994"/>
    <n v="3.1309395743588428"/>
    <n v="2.3196409676221994"/>
    <n v="0.12013224261801934"/>
    <n v="0.12492556019908499"/>
    <n v="7.9316943052257644E-2"/>
    <n v="8.2125098205779581E-2"/>
    <m/>
    <m/>
    <n v="99.999999999999986"/>
    <n v="0"/>
    <m/>
    <n v="0"/>
    <m/>
    <n v="133302.88083999994"/>
    <n v="58.721418357283554"/>
    <n v="31.122017482602526"/>
    <n v="34.520836436798966"/>
    <n v="41.787002879630926"/>
    <n v="100.00000000000003"/>
    <n v="31.122017482602526"/>
    <n v="-120.96342707749194"/>
    <n v="-3270.6596634781454"/>
    <n v="522.90406040858602"/>
    <m/>
    <n v="2025"/>
    <n v="1"/>
    <d v="2026-05-08T00:00:00"/>
    <n v="1.0458677359317625"/>
    <s v="19 IMSS Jubilacion (retiro, cesantia y vejez)"/>
    <n v="58.721418357283596"/>
    <n v="51.760507475525898"/>
    <n v="31.122017482602519"/>
    <n v="25.371510161163961"/>
    <n v="3.8627361652545989E-3"/>
    <n v="0.35505272501669621"/>
    <m/>
    <m/>
    <m/>
    <m/>
    <n v="2.9666804670123526E-3"/>
    <n v="0.44088452563962577"/>
    <x v="9"/>
    <x v="77"/>
  </r>
  <r>
    <n v="2026"/>
    <n v="3"/>
    <n v="201.1"/>
    <x v="77"/>
    <s v="IMSS Muerte (invalidez y vida)"/>
    <n v="201.1"/>
    <m/>
    <m/>
    <x v="77"/>
    <n v="3393174.3508299999"/>
    <n v="3096033.7736200001"/>
    <n v="15576807.686609998"/>
    <n v="13758015.36609"/>
    <n v="4082023.8365700003"/>
    <n v="3860595.3994000005"/>
    <n v="16110315.837250002"/>
    <n v="15100776.923349999"/>
    <n v="35455860.883000001"/>
    <n v="34225193.414999902"/>
    <n v="145.54400000000001"/>
    <n v="139.161"/>
    <n v="0"/>
    <n v="0"/>
    <n v="4082023.8365700003"/>
    <n v="3860595.3993999995"/>
    <n v="-1898146.1335400001"/>
    <n v="-1022040.90149"/>
    <n v="0"/>
    <n v="0"/>
    <n v="0"/>
    <n v="0"/>
    <n v="3393174.6068000002"/>
    <n v="3096033.7736200001"/>
    <s v="IMSS Muerte (invalidez y vida)"/>
    <s v="Pensiones"/>
    <s v="Pensiones IMSS"/>
    <x v="10"/>
    <x v="1"/>
    <n v="11508105.852019999"/>
    <n v="9786383.4407400005"/>
    <n v="299929338.30901009"/>
    <n v="286204877.29896003"/>
    <n v="288421232.45699012"/>
    <n v="276418493.85822004"/>
    <n v="3393174.3508299999"/>
    <n v="3096033.7736200001"/>
    <n v="4082023.8365700003"/>
    <n v="3860595.3994000005"/>
    <n v="11508105.852019999"/>
    <n v="9786383.4407400005"/>
    <n v="100"/>
    <n v="100"/>
    <n v="297140.57720999978"/>
    <n v="9.5974591666864164"/>
    <n v="29.485081163329774"/>
    <n v="31.636138031659762"/>
    <n v="29.485081163329774"/>
    <n v="31.636138031659762"/>
    <n v="1.1313245879714817"/>
    <n v="1.1764648260893886"/>
    <n v="1.0817543721961058"/>
    <n v="1.1200530508671431"/>
    <m/>
    <m/>
    <n v="100.00000754367369"/>
    <n v="0"/>
    <m/>
    <n v="0"/>
    <m/>
    <n v="297140.83318000007"/>
    <n v="9.5974674343610733"/>
    <n v="5.7356033010973695"/>
    <n v="120.30103420920595"/>
    <n v="124.69487356031152"/>
    <n v="100"/>
    <n v="5.7356033010973917"/>
    <n v="85.72115174380545"/>
    <n v="-215.05319134502662"/>
    <n v="-377.73394330615963"/>
    <m/>
    <n v="2025"/>
    <n v="1"/>
    <d v="2026-05-08T00:00:00"/>
    <n v="1.0458677359317625"/>
    <s v="20 IMSS Muerte (invalidez y vida)"/>
    <n v="9.5974591666864164"/>
    <n v="4.7909361780303366"/>
    <n v="5.7356033010973748"/>
    <n v="1.0984464559446669"/>
    <n v="4.3932955789767893E-2"/>
    <n v="0.35829187472758367"/>
    <m/>
    <m/>
    <m/>
    <m/>
    <n v="4.0198502895999015E-2"/>
    <n v="0.38035180459968204"/>
    <x v="10"/>
    <x v="77"/>
  </r>
  <r>
    <n v="2026"/>
    <n v="3"/>
    <n v="201.1"/>
    <x v="77"/>
    <s v="IMSS Muerte (riesgos de trabajo)"/>
    <n v="201.1"/>
    <m/>
    <m/>
    <x v="77"/>
    <n v="195802.08971"/>
    <n v="184670.55313000001"/>
    <n v="979849.70396999991"/>
    <n v="943817.82778000005"/>
    <n v="408738.81466000003"/>
    <n v="395148.73960999993"/>
    <n v="1649320.73416"/>
    <n v="1569741.7828799998"/>
    <n v="35455860.883000001"/>
    <n v="34225193.414999902"/>
    <n v="145.54400000000001"/>
    <n v="139.161"/>
    <n v="0"/>
    <n v="0"/>
    <n v="408738.81466000003"/>
    <n v="395148.73960999999"/>
    <n v="-149445.44517000002"/>
    <n v="-66748.597219999996"/>
    <n v="0"/>
    <n v="0"/>
    <n v="0"/>
    <n v="0"/>
    <n v="195802.08971"/>
    <n v="184670.55313000001"/>
    <s v="IMSS Muerte (riesgos de trabajo)"/>
    <s v="Pensiones"/>
    <s v="Pensiones IMSS"/>
    <x v="11"/>
    <x v="1"/>
    <n v="11508105.852019999"/>
    <n v="9786383.4407400005"/>
    <n v="299929338.30901009"/>
    <n v="286204877.29896003"/>
    <n v="288421232.45699012"/>
    <n v="276418493.85822004"/>
    <n v="195802.08970999997"/>
    <n v="184670.55313000001"/>
    <n v="408738.81466000003"/>
    <n v="395148.73960999993"/>
    <n v="11508105.852019999"/>
    <n v="9786383.4407400005"/>
    <n v="100.00000000000003"/>
    <n v="100"/>
    <n v="11131.536579999985"/>
    <n v="6.0277810356499373"/>
    <n v="1.7014276044013894"/>
    <n v="1.8870153029282501"/>
    <n v="1.7014276044013894"/>
    <n v="1.8870153029282501"/>
    <n v="6.5282739865971273E-2"/>
    <n v="6.7887543521678265E-2"/>
    <n v="6.4523901504690062E-2"/>
    <n v="6.6808320439196378E-2"/>
    <m/>
    <m/>
    <n v="100.00000000000003"/>
    <n v="0"/>
    <m/>
    <n v="0"/>
    <m/>
    <n v="11131.536579999985"/>
    <n v="6.0277810356499373"/>
    <n v="3.4392302664088215"/>
    <n v="208.750997124381"/>
    <n v="213.97495860199891"/>
    <n v="100"/>
    <n v="3.4392302664087993"/>
    <n v="123.89301257887921"/>
    <n v="-273.50369507417486"/>
    <n v="-591.99557154378806"/>
    <m/>
    <n v="2025"/>
    <n v="1"/>
    <d v="2026-05-08T00:00:00"/>
    <n v="1.0458677359317625"/>
    <s v="21 IMSS Muerte (riesgos de trabajo)"/>
    <n v="6.0277810356499373"/>
    <n v="1.3778103989314583"/>
    <n v="3.4392302664088215"/>
    <n v="-1.0972164905202659"/>
    <n v="2.7635761184966966E-3"/>
    <n v="0.32496885934054581"/>
    <m/>
    <m/>
    <m/>
    <m/>
    <n v="2.7576698145593305E-3"/>
    <n v="0.39346327290005939"/>
    <x v="11"/>
    <x v="77"/>
  </r>
  <r>
    <n v="2026"/>
    <n v="3"/>
    <n v="201.1"/>
    <x v="77"/>
    <s v="Pensiones ISSSTE"/>
    <n v="201.1"/>
    <m/>
    <m/>
    <x v="77"/>
    <n v="4204508.0897300001"/>
    <n v="3328417.8127600001"/>
    <n v="13345911.580910001"/>
    <n v="10092197.031090001"/>
    <n v="2085121.1454100001"/>
    <n v="1806999.4029099999"/>
    <n v="8002019.7957699997"/>
    <n v="7010296.4641399998"/>
    <n v="35455860.883000001"/>
    <n v="34225193.414999902"/>
    <n v="145.54400000000001"/>
    <n v="139.161"/>
    <n v="0"/>
    <n v="0"/>
    <n v="2085121.1454100001"/>
    <n v="1806999.4029099999"/>
    <n v="-791486.73857000005"/>
    <n v="-194338.75879999998"/>
    <n v="0"/>
    <n v="0"/>
    <n v="0"/>
    <n v="0"/>
    <n v="4204570.6095100008"/>
    <n v="3328487.1234300002"/>
    <s v="Pensiones ISSSTE"/>
    <s v="Pensiones"/>
    <s v="Pensiones ISSSTE"/>
    <x v="12"/>
    <x v="1"/>
    <n v="11508105.852019999"/>
    <n v="9786383.4407400005"/>
    <n v="299929338.30901009"/>
    <n v="286204877.29896003"/>
    <n v="288421232.45699012"/>
    <n v="276418493.85822004"/>
    <n v="4204508.0897300001"/>
    <n v="3328417.8127600001"/>
    <n v="2085121.1454100001"/>
    <n v="1806999.4029100002"/>
    <n v="11508105.852019999"/>
    <n v="9786383.4407400005"/>
    <n v="100"/>
    <n v="100"/>
    <n v="876090.27697000001"/>
    <n v="26.321523506194854"/>
    <n v="36.535187838856984"/>
    <n v="34.010703064260078"/>
    <n v="36.535187838856984"/>
    <n v="34.010703064260078"/>
    <n v="1.4018328828499582"/>
    <n v="1.4577664944819844"/>
    <n v="1.1629493683586833"/>
    <n v="1.2041226932041693"/>
    <m/>
    <m/>
    <n v="100.0014869701441"/>
    <n v="0"/>
    <m/>
    <n v="0"/>
    <m/>
    <n v="876083.48608000064"/>
    <n v="26.320771377273601"/>
    <n v="15.391357742128275"/>
    <n v="49.592511202515013"/>
    <n v="54.290041231680433"/>
    <n v="100"/>
    <n v="15.391357742128275"/>
    <n v="307.27168551310109"/>
    <n v="-263.44359845842058"/>
    <n v="-929.81935979617879"/>
    <m/>
    <n v="2025"/>
    <n v="1"/>
    <d v="2026-05-08T00:00:00"/>
    <n v="1.0458677359317625"/>
    <s v="22 Pensiones ISSSTE"/>
    <n v="26.321523506194854"/>
    <n v="20.78154738529642"/>
    <n v="15.391357742128287"/>
    <n v="10.330736648383395"/>
    <n v="3.7640918168507807E-2"/>
    <n v="0.33528687687155556"/>
    <m/>
    <m/>
    <m/>
    <m/>
    <n v="2.9487625997365104E-2"/>
    <n v="0.3340826083865418"/>
    <x v="12"/>
    <x v="77"/>
  </r>
  <r>
    <n v="2026"/>
    <n v="3"/>
    <n v="201.1"/>
    <x v="77"/>
    <s v="ISSSTE Incapacidad Permanente RT"/>
    <n v="201.1"/>
    <m/>
    <m/>
    <x v="77"/>
    <n v="146450.51886000001"/>
    <n v="138406.70837000001"/>
    <n v="611254.33679999993"/>
    <n v="685560.93599000003"/>
    <n v="210180.78429000001"/>
    <n v="185449.53398000001"/>
    <n v="819129.06658999994"/>
    <n v="753242.47618"/>
    <n v="35455860.883000001"/>
    <n v="34225193.414999902"/>
    <n v="145.54400000000001"/>
    <n v="139.161"/>
    <n v="0"/>
    <n v="0"/>
    <n v="210180.78428999998"/>
    <n v="185449.53398000001"/>
    <n v="-44737.408960000001"/>
    <n v="-2789.9844499999999"/>
    <n v="0"/>
    <n v="0"/>
    <n v="0"/>
    <n v="0"/>
    <n v="146450.51886000001"/>
    <n v="138406.70837000001"/>
    <s v="ISSSTE Incapacidad Permanente RT"/>
    <s v="Pensiones"/>
    <s v="Pensiones ISSSTE"/>
    <x v="13"/>
    <x v="1"/>
    <n v="11508105.852019999"/>
    <n v="9786383.4407400005"/>
    <n v="299929338.30901009"/>
    <n v="286204877.29896003"/>
    <n v="288421232.45699012"/>
    <n v="276418493.85822004"/>
    <n v="146450.51886000001"/>
    <n v="138406.70837000001"/>
    <n v="210180.78429000001"/>
    <n v="185449.53398000001"/>
    <n v="11508105.852019999"/>
    <n v="9786383.4407400005"/>
    <n v="100"/>
    <n v="100"/>
    <n v="8043.8104900000035"/>
    <n v="5.811720099936668"/>
    <n v="1.2725857820841453"/>
    <n v="1.4142784125320798"/>
    <n v="1.2725857820841453"/>
    <n v="1.4142784125320798"/>
    <n v="4.8828340597049401E-2"/>
    <n v="5.0776608092415312E-2"/>
    <n v="4.8359311579943831E-2"/>
    <n v="5.0071435683674365E-2"/>
    <m/>
    <m/>
    <n v="100"/>
    <n v="0"/>
    <m/>
    <n v="0"/>
    <m/>
    <n v="8043.8104900000035"/>
    <n v="5.811720099936668"/>
    <n v="13.335838478120499"/>
    <n v="143.51658561955881"/>
    <n v="133.98883346336169"/>
    <n v="100"/>
    <n v="13.335838478120499"/>
    <n v="1503.5002976450282"/>
    <n v="-469.80991786521196"/>
    <n v="-6646.9737485454443"/>
    <m/>
    <n v="2025"/>
    <n v="1"/>
    <d v="2026-05-08T00:00:00"/>
    <n v="1.0458677359317625"/>
    <s v="23 ISSSTE Incapacidad Permanente RT"/>
    <n v="5.811720099936668"/>
    <n v="1.1712250647727547"/>
    <n v="13.335838478120507"/>
    <n v="8.3653645526694778"/>
    <n v="1.7239867304789593E-3"/>
    <n v="0.43930052200392466"/>
    <m/>
    <m/>
    <m/>
    <m/>
    <n v="2.0030885660080409E-3"/>
    <n v="0.44566245478196514"/>
    <x v="13"/>
    <x v="77"/>
  </r>
  <r>
    <n v="2026"/>
    <n v="3"/>
    <n v="201.1"/>
    <x v="77"/>
    <s v="ISSSTE Invalidez (invalidez y vida)"/>
    <n v="201.1"/>
    <m/>
    <m/>
    <x v="77"/>
    <n v="60235.091029999996"/>
    <n v="74372.272590000008"/>
    <n v="267482.92849000002"/>
    <n v="229825.11842000001"/>
    <n v="58559.927790000009"/>
    <n v="51710.822740000003"/>
    <n v="227442.06514000002"/>
    <n v="199879.75011999998"/>
    <n v="35455860.883000001"/>
    <n v="34225193.414999902"/>
    <n v="145.54400000000001"/>
    <n v="139.161"/>
    <n v="0"/>
    <n v="0"/>
    <n v="58559.927790000002"/>
    <n v="51710.822740000003"/>
    <n v="31807.23546"/>
    <n v="38143.004209999999"/>
    <n v="0"/>
    <n v="0"/>
    <n v="0"/>
    <n v="0"/>
    <n v="60235.091030000011"/>
    <n v="74372.272590000008"/>
    <s v="ISSSTE Invalidez (invalidez y vida)"/>
    <s v="Pensiones"/>
    <s v="Pensiones ISSSTE"/>
    <x v="14"/>
    <x v="1"/>
    <n v="11508105.852019999"/>
    <n v="9786383.4407400005"/>
    <n v="299929338.30901009"/>
    <n v="286204877.29896003"/>
    <n v="288421232.45699012"/>
    <n v="276418493.85822004"/>
    <n v="60235.091029999996"/>
    <n v="74372.272590000008"/>
    <n v="58559.927790000002"/>
    <n v="51710.822740000003"/>
    <n v="11508105.852019999"/>
    <n v="9786383.4407400005"/>
    <n v="100"/>
    <n v="100"/>
    <n v="-14137.181560000012"/>
    <n v="-19.008672274861848"/>
    <n v="0.52341446806754066"/>
    <n v="0.7599566585588059"/>
    <n v="0.52341446806754066"/>
    <n v="0.7599566585588059"/>
    <n v="2.0083094027947744E-2"/>
    <n v="2.0884416350652118E-2"/>
    <n v="2.5985676167325836E-2"/>
    <n v="2.6905678976800615E-2"/>
    <m/>
    <m/>
    <n v="100.00000000000003"/>
    <n v="0"/>
    <m/>
    <n v="0"/>
    <m/>
    <n v="-14137.181559999997"/>
    <n v="-19.008672274861837"/>
    <n v="13.245012720909589"/>
    <n v="97.218957900859365"/>
    <n v="69.529706353161743"/>
    <n v="100.00000000000003"/>
    <n v="13.245012720909566"/>
    <n v="-16.610565636408214"/>
    <n v="184.10882600483635"/>
    <n v="135.57092266592602"/>
    <m/>
    <n v="2025"/>
    <n v="1"/>
    <d v="2026-05-08T00:00:00"/>
    <n v="1.0458677359317625"/>
    <s v="24 ISSSTE Invalidez (invalidez y vida)"/>
    <n v="-19.008672274861848"/>
    <n v="-22.560640372959721"/>
    <n v="13.245012720909582"/>
    <n v="8.2785220638054273"/>
    <n v="7.5441103904559225E-4"/>
    <n v="0.43975413496432647"/>
    <m/>
    <m/>
    <m/>
    <m/>
    <n v="6.7150860371551434E-4"/>
    <n v="0.4166425517972363"/>
    <x v="14"/>
    <x v="77"/>
  </r>
  <r>
    <n v="2026"/>
    <n v="3"/>
    <n v="201.1"/>
    <x v="77"/>
    <s v="ISSSTE Jubilacion (retiro, cesantia y vejez)"/>
    <n v="201.1"/>
    <m/>
    <m/>
    <x v="77"/>
    <n v="3375739.4031600002"/>
    <n v="2542363.67429"/>
    <n v="9535071.1037300006"/>
    <n v="6385535.1350600002"/>
    <n v="1155738.2438699999"/>
    <n v="976072.96417999989"/>
    <n v="4375952.1988999993"/>
    <n v="3709357.7076099999"/>
    <n v="35455860.883000001"/>
    <n v="34225193.414999902"/>
    <n v="145.54400000000001"/>
    <n v="139.161"/>
    <n v="0"/>
    <n v="0"/>
    <n v="1155738.2438700001"/>
    <n v="976072.96418000013"/>
    <n v="-469465.83755"/>
    <n v="-104232.59589"/>
    <n v="0"/>
    <n v="0"/>
    <n v="0"/>
    <n v="0"/>
    <n v="3375801.92294"/>
    <n v="2542432.98496"/>
    <s v="ISSSTE Jubilacion (retiro, cesantia y vejez)"/>
    <s v="Pensiones"/>
    <s v="Pensiones ISSSTE"/>
    <x v="15"/>
    <x v="1"/>
    <n v="11508105.852019999"/>
    <n v="9786383.4407400005"/>
    <n v="299929338.30901009"/>
    <n v="286204877.29896003"/>
    <n v="288421232.45699012"/>
    <n v="276418493.85822004"/>
    <n v="3375739.4031599998"/>
    <n v="2542363.67429"/>
    <n v="1155738.2438699999"/>
    <n v="976072.96418000001"/>
    <n v="11508105.852019999"/>
    <n v="9786383.4407400005"/>
    <n v="100.00000000000003"/>
    <n v="100"/>
    <n v="833375.72887000022"/>
    <n v="32.77956404497224"/>
    <n v="29.333579709535449"/>
    <n v="25.978582278989045"/>
    <n v="29.333579709535449"/>
    <n v="25.978582278989045"/>
    <n v="1.1255115695557785"/>
    <n v="1.1704198662501022"/>
    <n v="0.88830200878594112"/>
    <n v="0.919751655833138"/>
    <m/>
    <m/>
    <n v="100.00185203217823"/>
    <n v="0"/>
    <m/>
    <n v="0"/>
    <m/>
    <n v="833368.93797999993"/>
    <n v="32.778403321144431"/>
    <n v="18.406951763174483"/>
    <n v="34.236595478552736"/>
    <n v="38.392342293538533"/>
    <n v="100"/>
    <n v="18.406951763174483"/>
    <n v="350.40213528351762"/>
    <n v="-246.18154324102642"/>
    <n v="-936.43735517254254"/>
    <m/>
    <n v="2025"/>
    <n v="1"/>
    <d v="2026-05-08T00:00:00"/>
    <n v="1.0458677359317625"/>
    <s v="25 ISSSTE Jubilacion (retiro, cesantia y vejez)"/>
    <n v="32.77956404497224"/>
    <n v="26.956363107117998"/>
    <n v="18.40695176317449"/>
    <n v="13.214078315252598"/>
    <n v="2.6892792520803732E-2"/>
    <n v="0.33449612432081954"/>
    <m/>
    <m/>
    <m/>
    <m/>
    <n v="1.8657411391753909E-2"/>
    <n v="0.3349686058190437"/>
    <x v="15"/>
    <x v="77"/>
  </r>
  <r>
    <n v="2026"/>
    <n v="3"/>
    <n v="201.1"/>
    <x v="77"/>
    <s v="ISSSTE Muerte (invalidez y vida)"/>
    <n v="201.1"/>
    <m/>
    <m/>
    <x v="77"/>
    <n v="585433.62116999994"/>
    <n v="536672.61428999994"/>
    <n v="2723469.38075"/>
    <n v="2565765.85463"/>
    <n v="506769.47954000003"/>
    <n v="448587.36247000005"/>
    <n v="1977694.56483"/>
    <n v="1770974.2129700002"/>
    <n v="35455860.883000001"/>
    <n v="34225193.414999902"/>
    <n v="145.54400000000001"/>
    <n v="139.161"/>
    <n v="0"/>
    <n v="0"/>
    <n v="506769.47954000003"/>
    <n v="448587.36246999993"/>
    <n v="-185686.53500999999"/>
    <n v="-54289.650869999998"/>
    <n v="0"/>
    <n v="0"/>
    <n v="0"/>
    <n v="0"/>
    <n v="585433.62116999994"/>
    <n v="536672.61428999994"/>
    <s v="ISSSTE Muerte (invalidez y vida)"/>
    <s v="Pensiones"/>
    <s v="Pensiones ISSSTE"/>
    <x v="16"/>
    <x v="1"/>
    <n v="11508105.852019999"/>
    <n v="9786383.4407400005"/>
    <n v="299929338.30901009"/>
    <n v="286204877.29896003"/>
    <n v="288421232.45699012"/>
    <n v="276418493.85822004"/>
    <n v="585433.62116999994"/>
    <n v="536672.61428999994"/>
    <n v="506769.47954000003"/>
    <n v="448587.36247000005"/>
    <n v="11508105.852019999"/>
    <n v="9786383.4407400005"/>
    <n v="100"/>
    <n v="100"/>
    <n v="48761.006880000001"/>
    <n v="9.085801209459742"/>
    <n v="5.0871414348977311"/>
    <n v="5.4838707019783319"/>
    <n v="5.0871414348977311"/>
    <n v="5.4838707019783319"/>
    <n v="0.19519051536293577"/>
    <n v="0.20297868370606204"/>
    <n v="0.18751344119457813"/>
    <n v="0.19415220986091794"/>
    <m/>
    <m/>
    <n v="100"/>
    <n v="0"/>
    <m/>
    <n v="0"/>
    <m/>
    <n v="48761.006880000001"/>
    <n v="9.085801209459742"/>
    <n v="12.970074936939625"/>
    <n v="86.563098054944604"/>
    <n v="83.586780939710565"/>
    <n v="100"/>
    <n v="12.970074936939646"/>
    <n v="242.02934083079325"/>
    <n v="-272.91665467973132"/>
    <n v="-826.28522247116814"/>
    <m/>
    <n v="2025"/>
    <n v="1"/>
    <d v="2026-05-08T00:00:00"/>
    <n v="1.0458677359317625"/>
    <s v="26 ISSSTE Muerte (invalidez y vida)"/>
    <n v="9.085801209459742"/>
    <n v="4.3017175706976971"/>
    <n v="12.970074936939625"/>
    <n v="8.0156419934827614"/>
    <n v="7.6812953145803326E-3"/>
    <n v="0.3435748040679325"/>
    <m/>
    <m/>
    <m/>
    <m/>
    <n v="7.4967168878160373E-3"/>
    <n v="0.47321380158457066"/>
    <x v="16"/>
    <x v="77"/>
  </r>
  <r>
    <n v="2026"/>
    <n v="3"/>
    <n v="201.1"/>
    <x v="77"/>
    <s v="ISSSTE Muerte (riesgos de trabajo)"/>
    <n v="201.1"/>
    <m/>
    <m/>
    <x v="77"/>
    <n v="36649.45551"/>
    <n v="36602.54322"/>
    <n v="208633.83113999999"/>
    <n v="225509.98699"/>
    <n v="153872.70992000002"/>
    <n v="145178.71953999999"/>
    <n v="601801.90030999994"/>
    <n v="576842.31725999992"/>
    <n v="35455860.883000001"/>
    <n v="34225193.414999902"/>
    <n v="145.54400000000001"/>
    <n v="139.161"/>
    <n v="0"/>
    <n v="0"/>
    <n v="153872.70991999999"/>
    <n v="145178.71953999999"/>
    <n v="-123404.19251000002"/>
    <n v="-71169.531799999997"/>
    <n v="0"/>
    <n v="0"/>
    <n v="0"/>
    <n v="0"/>
    <n v="36649.45551"/>
    <n v="36602.54322"/>
    <s v="ISSSTE Muerte (riesgos de trabajo)"/>
    <s v="Pensiones"/>
    <s v="Pensiones ISSSTE"/>
    <x v="17"/>
    <x v="1"/>
    <n v="11508105.852019999"/>
    <n v="9786383.4407400005"/>
    <n v="299929338.30901009"/>
    <n v="286204877.29896003"/>
    <n v="288421232.45699012"/>
    <n v="276418493.85822004"/>
    <n v="36649.45551"/>
    <n v="36602.54322"/>
    <n v="153872.70992000002"/>
    <n v="145178.71953999999"/>
    <n v="11508105.852019999"/>
    <n v="9786383.4407400005"/>
    <n v="100"/>
    <n v="100"/>
    <n v="46.912290000000212"/>
    <n v="0.12816674982947251"/>
    <n v="0.31846644427212129"/>
    <n v="0.37401501220181382"/>
    <n v="0.31846644427212129"/>
    <n v="0.37401501220181382"/>
    <n v="1.2219363306246799E-2"/>
    <n v="1.2706920082752657E-2"/>
    <n v="1.2788930630894249E-2"/>
    <n v="1.324171284963809E-2"/>
    <m/>
    <m/>
    <n v="100"/>
    <n v="0"/>
    <m/>
    <n v="0"/>
    <m/>
    <n v="46.912290000000212"/>
    <n v="0.12816674982947251"/>
    <n v="5.9884743490967729"/>
    <n v="419.84992076625815"/>
    <n v="396.63560716915669"/>
    <n v="100"/>
    <n v="5.9884743490967507"/>
    <n v="73.394694877000759"/>
    <n v="-124.69001805390928"/>
    <n v="-203.98998822695643"/>
    <m/>
    <n v="2025"/>
    <n v="1"/>
    <d v="2026-05-08T00:00:00"/>
    <n v="1.0458677359317625"/>
    <s v="27 ISSSTE Muerte (riesgos de trabajo)"/>
    <n v="0.12816674982947251"/>
    <n v="-4.2630694973821122"/>
    <n v="5.9884743490967649"/>
    <n v="1.3402275524559839"/>
    <n v="5.884325635991919E-4"/>
    <n v="0.45137761212918609"/>
    <m/>
    <m/>
    <m/>
    <m/>
    <n v="6.5890054807160136E-4"/>
    <n v="0.65321413650617433"/>
    <x v="17"/>
    <x v="77"/>
  </r>
  <r>
    <n v="2026"/>
    <n v="3"/>
    <n v="201.1"/>
    <x v="77"/>
    <s v="Accidentes y Enfermedades Total"/>
    <n v="201.1"/>
    <m/>
    <m/>
    <x v="77"/>
    <n v="62046993.437230006"/>
    <n v="55650266.202030033"/>
    <n v="195344674.37625003"/>
    <n v="175554387.07888004"/>
    <n v="35517726.305569999"/>
    <n v="30168381.219330002"/>
    <n v="150693265.04513997"/>
    <n v="124483358.04772995"/>
    <n v="35455860.883000001"/>
    <n v="34225193.414999902"/>
    <n v="145.54400000000001"/>
    <n v="139.161"/>
    <n v="-29173.102800000001"/>
    <n v="107898.07658000002"/>
    <n v="32423504.398929995"/>
    <n v="27781346.966420002"/>
    <n v="44532569.52871"/>
    <n v="41630511.48066999"/>
    <n v="0"/>
    <n v="0"/>
    <n v="0"/>
    <n v="0"/>
    <n v="0"/>
    <n v="0"/>
    <s v="Accidentes y Enfermedades Total"/>
    <s v="Totales"/>
    <s v="Accidentes y Enfermedades Total"/>
    <x v="18"/>
    <x v="1"/>
    <n v="249394478.93522003"/>
    <n v="240585203.49902993"/>
    <n v="299929338.30901009"/>
    <n v="286204877.29896003"/>
    <n v="288421232.45699012"/>
    <n v="276418493.85822004"/>
    <n v="62046993.437230021"/>
    <n v="55650266.202029996"/>
    <n v="35517726.305569991"/>
    <n v="30168381.219329994"/>
    <n v="62046993.437230006"/>
    <n v="55650266.202030033"/>
    <n v="99.999999999999972"/>
    <n v="100.00000000000007"/>
    <n v="6396727.235199973"/>
    <n v="11.494513273265582"/>
    <n v="100"/>
    <n v="100"/>
    <n v="24.879056546134144"/>
    <n v="23.131208982373856"/>
    <n v="20.687203788415143"/>
    <n v="21.512630297245042"/>
    <n v="19.444206097123782"/>
    <n v="20.132613207339897"/>
    <m/>
    <m/>
    <m/>
    <n v="0"/>
    <m/>
    <n v="0"/>
    <m/>
    <n v="0"/>
    <m/>
    <n v="17.731627850195931"/>
    <n v="57.24326730110073"/>
    <n v="54.210668300863418"/>
    <n v="100.00000000000003"/>
    <n v="16.709619724778225"/>
    <n v="6.9709882123055511"/>
    <n v="72.808519117736211"/>
    <n v="66.733138696409071"/>
    <m/>
    <n v="2025"/>
    <n v="1"/>
    <d v="2026-05-08T00:00:00"/>
    <n v="1.0458677359317625"/>
    <s v="28 Accidentes y Enfermedades Total"/>
    <n v="11.494513273265582"/>
    <n v="6.6047927885787852"/>
    <n v="17.731627850195931"/>
    <n v="12.568371511440631"/>
    <n v="0.55095171718115521"/>
    <n v="0.14200232130211274"/>
    <m/>
    <m/>
    <m/>
    <m/>
    <n v="0.51293906494605701"/>
    <n v="0.14919591611226493"/>
    <x v="18"/>
    <x v="77"/>
  </r>
  <r>
    <n v="2026"/>
    <n v="3"/>
    <n v="201.1"/>
    <x v="77"/>
    <s v="Accidentes Personales"/>
    <n v="201.1"/>
    <m/>
    <m/>
    <x v="77"/>
    <n v="1868441.4574599999"/>
    <n v="1845344.2104599997"/>
    <n v="6834999.4637499992"/>
    <n v="6563093.0651800018"/>
    <n v="356127.37222000008"/>
    <n v="376409.51678000006"/>
    <n v="1706899.2707799994"/>
    <n v="1622477.1120700003"/>
    <n v="35455860.883000001"/>
    <n v="34225193.414999902"/>
    <n v="145.54400000000001"/>
    <n v="139.161"/>
    <n v="2123.1144199999999"/>
    <n v="3591.5803999999994"/>
    <n v="292438.34179000003"/>
    <n v="283461.48414999997"/>
    <n v="1449717.8221899997"/>
    <n v="1330834.7979199998"/>
    <n v="0"/>
    <n v="0"/>
    <n v="0"/>
    <n v="0"/>
    <n v="0"/>
    <n v="0"/>
    <s v="Accidentes Personales"/>
    <s v="Accidentes y Enfermedades"/>
    <s v="Accidentes Personales"/>
    <x v="19"/>
    <x v="1"/>
    <n v="244970743.84676"/>
    <n v="236955583.09512994"/>
    <n v="299929338.30901009"/>
    <n v="286204877.29896003"/>
    <n v="288421232.45699012"/>
    <n v="276418493.85822004"/>
    <n v="1868441.4574600002"/>
    <n v="1845344.210459999"/>
    <n v="356127.37222000014"/>
    <n v="376409.51678000001"/>
    <n v="57623258.348770007"/>
    <n v="52020645.798130006"/>
    <n v="99.999999999999986"/>
    <n v="100.00000000000004"/>
    <n v="23097.247000000207"/>
    <n v="1.2516497935224136"/>
    <n v="3.2425126780424121"/>
    <n v="3.5473304534145838"/>
    <n v="0.76272024492393775"/>
    <n v="0.77877220125222968"/>
    <n v="0.62296055063976075"/>
    <n v="0.6478168897425487"/>
    <n v="0.6447633694699112"/>
    <n v="0.66759071895041489"/>
    <m/>
    <m/>
    <m/>
    <n v="0"/>
    <m/>
    <n v="0"/>
    <m/>
    <n v="0"/>
    <m/>
    <n v="-5.3883187474917822"/>
    <n v="19.060130077831143"/>
    <n v="20.397794332699064"/>
    <n v="99.999999999999986"/>
    <n v="3.1668703305207213"/>
    <n v="8.932966319772051"/>
    <n v="20.172087099559235"/>
    <n v="21.299524523481811"/>
    <m/>
    <n v="2025"/>
    <n v="1"/>
    <d v="2026-05-08T00:00:00"/>
    <n v="1.0458677359317625"/>
    <s v="29 Accidentes Personales"/>
    <n v="1.2516497935224136"/>
    <n v="-3.1888580984693911"/>
    <n v="-5.3883187474917866"/>
    <n v="-9.5376231601419903"/>
    <n v="1.9277488385642815E-2"/>
    <n v="8.5128180949259322E-2"/>
    <m/>
    <m/>
    <m/>
    <m/>
    <n v="1.9176204457338693E-2"/>
    <n v="9.9586696683399895E-2"/>
    <x v="19"/>
    <x v="77"/>
  </r>
  <r>
    <n v="2026"/>
    <n v="3"/>
    <n v="201.1"/>
    <x v="77"/>
    <s v="AP Individual"/>
    <n v="201.1"/>
    <m/>
    <m/>
    <x v="77"/>
    <n v="934068.18382999988"/>
    <n v="999040.19241000002"/>
    <n v="3757721.4287"/>
    <n v="3825733.8377499995"/>
    <n v="84015.655269999988"/>
    <n v="109316.45723999999"/>
    <n v="379724.45889999991"/>
    <n v="410818.14124000014"/>
    <n v="35455860.883000001"/>
    <n v="34225193.414999902"/>
    <n v="145.54400000000001"/>
    <n v="139.161"/>
    <n v="0"/>
    <n v="8923.0697500000006"/>
    <n v="68055.256099999999"/>
    <n v="96161.912370000005"/>
    <n v="772466.65795999987"/>
    <n v="805264.78234999964"/>
    <n v="0"/>
    <n v="0"/>
    <n v="0"/>
    <n v="0"/>
    <n v="0"/>
    <n v="0"/>
    <s v="AP Individual"/>
    <s v="Accidentes y Enfermedades"/>
    <s v="Accidentes Personales"/>
    <x v="20"/>
    <x v="1"/>
    <n v="232439025.23438004"/>
    <n v="223575849.73101994"/>
    <n v="299929338.30901009"/>
    <n v="286204877.29896003"/>
    <n v="288421232.45699012"/>
    <n v="276418493.85822004"/>
    <n v="934068.18382999999"/>
    <n v="999040.19241000025"/>
    <n v="84015.655269999988"/>
    <n v="109316.45723999999"/>
    <n v="57577114.340980008"/>
    <n v="51984414.692229994"/>
    <n v="99.999999999999986"/>
    <n v="99.999999999999972"/>
    <n v="-64972.00858000014"/>
    <n v="-6.5034429118679515"/>
    <n v="1.6222907217932334"/>
    <n v="1.9218071383985875"/>
    <n v="0.40185514583367898"/>
    <n v="0.44684620168588296"/>
    <n v="0.31142941504030242"/>
    <n v="0.32385555524914061"/>
    <n v="0.34906469863070716"/>
    <n v="0.36142306488451731"/>
    <m/>
    <m/>
    <m/>
    <n v="0"/>
    <m/>
    <n v="0"/>
    <m/>
    <n v="0"/>
    <m/>
    <n v="-23.144549877291652"/>
    <n v="8.9945955471373615"/>
    <n v="10.942148080778834"/>
    <n v="100"/>
    <n v="-29.228470583919609"/>
    <n v="-4.0729614791156221"/>
    <n v="8.8101221455598484"/>
    <n v="11.941651302490994"/>
    <m/>
    <n v="2025"/>
    <n v="1"/>
    <d v="2026-05-08T00:00:00"/>
    <n v="1.0458677359317625"/>
    <s v="30 AP Individual"/>
    <n v="-6.5034429118679515"/>
    <n v="-10.603842268032057"/>
    <n v="-23.144549877291652"/>
    <n v="-26.51513429254236"/>
    <n v="1.0598308248952184E-2"/>
    <n v="0.14509261489416861"/>
    <m/>
    <m/>
    <m/>
    <m/>
    <n v="1.1178121892141867E-2"/>
    <n v="0.14552615776422922"/>
    <x v="20"/>
    <x v="77"/>
  </r>
  <r>
    <n v="2026"/>
    <n v="3"/>
    <n v="201.1"/>
    <x v="77"/>
    <s v="AP Gpo y Col"/>
    <n v="201.1"/>
    <m/>
    <m/>
    <x v="77"/>
    <n v="934373.27363000019"/>
    <n v="846304.01804999984"/>
    <n v="3077278.0350500001"/>
    <n v="2737359.22743"/>
    <n v="272111.73791999999"/>
    <n v="267093.05953999993"/>
    <n v="1327174.8328499999"/>
    <n v="1211658.97083"/>
    <n v="35455860.883000001"/>
    <n v="34225193.414999902"/>
    <n v="145.54400000000001"/>
    <n v="139.161"/>
    <n v="2123.1144199999999"/>
    <n v="-5331.4893500000017"/>
    <n v="224383.08569000004"/>
    <n v="187299.57177999997"/>
    <n v="677251.16423000011"/>
    <n v="525570.01557000005"/>
    <n v="0"/>
    <n v="0"/>
    <n v="0"/>
    <n v="0"/>
    <n v="0"/>
    <n v="0"/>
    <s v="AP Gpo y Col"/>
    <s v="Accidentes y Enfermedades"/>
    <s v="Accidentes Personales"/>
    <x v="21"/>
    <x v="1"/>
    <n v="244970743.84676"/>
    <n v="236955583.09512991"/>
    <n v="299929338.30901009"/>
    <n v="286204877.29896003"/>
    <n v="288421232.45699012"/>
    <n v="276418493.85822004"/>
    <n v="934373.2736299996"/>
    <n v="846304.01804999996"/>
    <n v="272111.73791999999"/>
    <n v="267093.05953999993"/>
    <n v="57623258.348770007"/>
    <n v="52020645.798130006"/>
    <n v="100.00000000000007"/>
    <n v="99.999999999999986"/>
    <n v="88069.255580000347"/>
    <n v="10.406337876419869"/>
    <n v="1.6215210670223141"/>
    <n v="1.6268618066260572"/>
    <n v="0.38142239312237702"/>
    <n v="0.35715723892027329"/>
    <n v="0.31153113559945828"/>
    <n v="0.32396133449340819"/>
    <n v="0.29569867083920409"/>
    <n v="0.30616765406589769"/>
    <m/>
    <m/>
    <m/>
    <n v="0"/>
    <m/>
    <n v="0"/>
    <m/>
    <n v="0"/>
    <m/>
    <n v="1.8789999218412623"/>
    <n v="29.122380273448695"/>
    <n v="31.559942271740461"/>
    <n v="100"/>
    <n v="19.799038277331448"/>
    <n v="28.860312454373236"/>
    <n v="33.131443331679186"/>
    <n v="35.637415802129937"/>
    <m/>
    <n v="2025"/>
    <n v="1"/>
    <d v="2026-05-08T00:00:00"/>
    <n v="1.0458677359317625"/>
    <s v="31 AP Gpo y Col"/>
    <n v="10.406337876419869"/>
    <n v="5.5643405789346438"/>
    <n v="1.8789999218412703"/>
    <n v="-2.589021133654748"/>
    <n v="8.6791801366906327E-3"/>
    <n v="9.92462862387571E-2"/>
    <m/>
    <m/>
    <m/>
    <m/>
    <n v="7.9980825651968269E-3"/>
    <n v="0.12683200119701132"/>
    <x v="21"/>
    <x v="77"/>
  </r>
  <r>
    <n v="2026"/>
    <n v="3"/>
    <n v="201.1"/>
    <x v="77"/>
    <s v="Gastos Medicos"/>
    <n v="201.1"/>
    <m/>
    <m/>
    <x v="77"/>
    <n v="58270019.802699998"/>
    <n v="52140391.075670004"/>
    <n v="183309837.50298002"/>
    <n v="164031296.38194999"/>
    <n v="34338123.082540005"/>
    <n v="28893520.681470007"/>
    <n v="145066880.87918997"/>
    <n v="119525025.41294"/>
    <n v="35455860.883000001"/>
    <n v="34225193.414999902"/>
    <n v="145.54400000000001"/>
    <n v="139.161"/>
    <n v="-31361.337240000001"/>
    <n v="104272.00797000001"/>
    <n v="31720873.278390002"/>
    <n v="26953651.637219999"/>
    <n v="42525330.906849995"/>
    <n v="39674169.065990008"/>
    <n v="0"/>
    <n v="0"/>
    <n v="0"/>
    <n v="0"/>
    <n v="0"/>
    <n v="0"/>
    <s v="Gastos Medicos"/>
    <s v="Accidentes y Enfermedades"/>
    <s v="Gastos Medicos"/>
    <x v="22"/>
    <x v="1"/>
    <n v="233640179.70117"/>
    <n v="223260592.78732988"/>
    <n v="299929338.30901009"/>
    <n v="286204877.29896003"/>
    <n v="288421232.45699012"/>
    <n v="276418493.85822004"/>
    <n v="58270019.802700005"/>
    <n v="52140391.075669996"/>
    <n v="34338123.082540013"/>
    <n v="28893520.681470007"/>
    <n v="61263500.098460011"/>
    <n v="54927883.225340009"/>
    <n v="99.999999999999986"/>
    <n v="100.00000000000003"/>
    <n v="6129628.7270299941"/>
    <n v="11.756008347030278"/>
    <n v="95.113762205964363"/>
    <n v="94.925178277425331"/>
    <n v="24.940068047040711"/>
    <n v="23.35405027135133"/>
    <n v="19.427915965548451"/>
    <n v="20.203096459408314"/>
    <n v="18.217855533330376"/>
    <n v="18.862844648308421"/>
    <m/>
    <m/>
    <m/>
    <n v="0"/>
    <m/>
    <n v="0"/>
    <m/>
    <n v="0"/>
    <m/>
    <n v="18.843679387821123"/>
    <n v="58.929314249089913"/>
    <n v="55.414852258276284"/>
    <n v="99.999999999999972"/>
    <n v="17.686737609189109"/>
    <n v="7.1864437440835927"/>
    <n v="74.592889936290646"/>
    <n v="67.937532837519583"/>
    <m/>
    <n v="2025"/>
    <n v="1"/>
    <d v="2026-05-08T00:00:00"/>
    <n v="1.0458677359317625"/>
    <s v="32 Gastos Medicos"/>
    <n v="11.756008347030278"/>
    <n v="6.854819694257948"/>
    <n v="18.84367938782113"/>
    <n v="13.631652746170062"/>
    <n v="0.51700856484032365"/>
    <n v="0.15851469433582499"/>
    <m/>
    <m/>
    <m/>
    <m/>
    <n v="0.47927061914005098"/>
    <n v="0.16807768122294944"/>
    <x v="22"/>
    <x v="77"/>
  </r>
  <r>
    <n v="2026"/>
    <n v="3"/>
    <n v="201.1"/>
    <x v="77"/>
    <s v="GMM. Individual"/>
    <n v="201.1"/>
    <m/>
    <m/>
    <x v="77"/>
    <n v="24720621.761750001"/>
    <n v="21907998.164389994"/>
    <n v="90530879.995660037"/>
    <n v="82062852.907429993"/>
    <n v="16007111.755169999"/>
    <n v="14079798.80859"/>
    <n v="67624095.776070014"/>
    <n v="56755265.671720006"/>
    <n v="35455860.883000001"/>
    <n v="34225193.414999902"/>
    <n v="145.54400000000001"/>
    <n v="139.161"/>
    <n v="0"/>
    <n v="0"/>
    <n v="15289630.891199999"/>
    <n v="13328976.663240002"/>
    <n v="21934790.342339993"/>
    <n v="19812080.885779999"/>
    <n v="0"/>
    <n v="0"/>
    <n v="0"/>
    <n v="0"/>
    <n v="0"/>
    <n v="0"/>
    <s v="GMM. Individual"/>
    <s v="Accidentes y Enfermedades"/>
    <s v="Gastos Medicos"/>
    <x v="23"/>
    <x v="1"/>
    <n v="233426116.97976005"/>
    <n v="223081178.41408995"/>
    <n v="299929338.30901009"/>
    <n v="286204877.29896003"/>
    <n v="288421232.45699012"/>
    <n v="276418493.85822004"/>
    <n v="24720621.761749998"/>
    <n v="21907998.164389998"/>
    <n v="16007111.755169999"/>
    <n v="14079798.808590002"/>
    <n v="61049437.377050012"/>
    <n v="54748468.852100007"/>
    <n v="100.00000000000003"/>
    <n v="99.999999999999972"/>
    <n v="2812623.5973600075"/>
    <n v="12.838341395937046"/>
    <n v="40.492792110551193"/>
    <n v="40.015727606142285"/>
    <n v="10.590340995944974"/>
    <n v="9.8206394282729281"/>
    <n v="8.2421486011084824"/>
    <n v="8.5710131501627167"/>
    <n v="7.6546557735651835"/>
    <n v="7.9256629535167766"/>
    <m/>
    <m/>
    <m/>
    <n v="0"/>
    <m/>
    <n v="0"/>
    <m/>
    <n v="0"/>
    <m/>
    <n v="13.688497774585784"/>
    <n v="64.752059674881082"/>
    <n v="64.267847308275677"/>
    <n v="100"/>
    <n v="14.709713112239786"/>
    <n v="10.714217596817676"/>
    <n v="69.704932906000636"/>
    <n v="67.277015171116091"/>
    <m/>
    <n v="2025"/>
    <n v="1"/>
    <d v="2026-05-08T00:00:00"/>
    <n v="1.0458677359317625"/>
    <s v="33 GMM. Individual"/>
    <n v="12.838341395937046"/>
    <n v="7.88968577887095"/>
    <n v="13.688497774585787"/>
    <n v="8.702557568907908"/>
    <n v="0.25533403432059049"/>
    <n v="0.18045918517130097"/>
    <m/>
    <m/>
    <m/>
    <m/>
    <n v="0.23977323345516657"/>
    <n v="0.17854622123197247"/>
    <x v="23"/>
    <x v="77"/>
  </r>
  <r>
    <n v="2026"/>
    <n v="3"/>
    <n v="201.1"/>
    <x v="77"/>
    <s v="GMM. Gpo y Col"/>
    <n v="201.1"/>
    <m/>
    <m/>
    <x v="77"/>
    <n v="33549398.04095"/>
    <n v="30232392.911280006"/>
    <n v="92778957.507320002"/>
    <n v="81968443.474519968"/>
    <n v="18331408.022359997"/>
    <n v="14814107.762880001"/>
    <n v="77444210.83811"/>
    <n v="62770145.631219998"/>
    <n v="35455860.883000001"/>
    <n v="34225193.414999902"/>
    <n v="145.54400000000001"/>
    <n v="139.161"/>
    <n v="-31361.337240000001"/>
    <n v="104272.00797000001"/>
    <n v="16431242.387189999"/>
    <n v="13624674.973979997"/>
    <n v="20590540.564510006"/>
    <n v="19862088.180209994"/>
    <n v="0"/>
    <n v="0"/>
    <n v="0"/>
    <n v="0"/>
    <n v="0"/>
    <n v="0"/>
    <s v="GMM. Gpo y Col"/>
    <s v="Accidentes y Enfermedades"/>
    <s v="Gastos Medicos"/>
    <x v="24"/>
    <x v="1"/>
    <n v="178581583.65230006"/>
    <n v="173606017.77964994"/>
    <n v="299929338.30901009"/>
    <n v="286204877.29896003"/>
    <n v="288421232.45699012"/>
    <n v="276418493.85822004"/>
    <n v="33549398.04095"/>
    <n v="30232392.911280002"/>
    <n v="18331408.022360004"/>
    <n v="14814107.762880005"/>
    <n v="60420863.297860019"/>
    <n v="53812863.585500017"/>
    <n v="100"/>
    <n v="100.00000000000003"/>
    <n v="3317005.1296699941"/>
    <n v="10.971692314942061"/>
    <n v="55.526181205918398"/>
    <n v="56.180606079893103"/>
    <n v="18.786594538365716"/>
    <n v="17.414369212507701"/>
    <n v="11.18576736443997"/>
    <n v="11.6320833092456"/>
    <n v="10.56319975976519"/>
    <n v="10.937181694791644"/>
    <m/>
    <m/>
    <m/>
    <n v="0"/>
    <m/>
    <n v="0"/>
    <m/>
    <n v="0"/>
    <m/>
    <n v="23.742909905741083"/>
    <n v="54.640050471203374"/>
    <n v="49.000778093727106"/>
    <n v="99.999999999999957"/>
    <n v="20.599151308709395"/>
    <n v="3.6675518590528755"/>
    <n v="79.799956371767138"/>
    <n v="68.596387501467376"/>
    <m/>
    <n v="2025"/>
    <n v="1"/>
    <d v="2026-05-08T00:00:00"/>
    <n v="1.0458677359317625"/>
    <s v="34 GMM. Gpo y Col"/>
    <n v="10.971692314942061"/>
    <n v="6.1049007464385419"/>
    <n v="23.74290990574109"/>
    <n v="18.316021858632681"/>
    <n v="0.26167453051973327"/>
    <n v="0.17948712556315907"/>
    <m/>
    <m/>
    <m/>
    <m/>
    <n v="0.23949738568488446"/>
    <n v="0.20539957391726607"/>
    <x v="24"/>
    <x v="77"/>
  </r>
  <r>
    <n v="2026"/>
    <n v="3"/>
    <n v="201.1"/>
    <x v="77"/>
    <s v="Salud"/>
    <n v="201.1"/>
    <m/>
    <m/>
    <x v="77"/>
    <n v="1908532.1770699997"/>
    <n v="1664530.9159000001"/>
    <n v="5199837.4095199993"/>
    <n v="4959997.6317499997"/>
    <n v="823475.85080999997"/>
    <n v="898451.02107999998"/>
    <n v="3919484.8951700004"/>
    <n v="3335855.5227200002"/>
    <n v="35455860.883000001"/>
    <n v="34225193.414999902"/>
    <n v="145.54400000000001"/>
    <n v="139.161"/>
    <n v="65.120019999999997"/>
    <n v="34.488210000000002"/>
    <n v="410192.77875000006"/>
    <n v="544233.84505"/>
    <n v="557520.79966999998"/>
    <n v="625507.61676000012"/>
    <n v="0"/>
    <n v="0"/>
    <n v="0"/>
    <n v="0"/>
    <n v="0"/>
    <n v="0"/>
    <s v="Salud"/>
    <s v="Accidentes y Enfermedades"/>
    <s v="Salud"/>
    <x v="25"/>
    <x v="1"/>
    <n v="4461097.0143299997"/>
    <n v="3658859.4666600004"/>
    <n v="299929338.30901009"/>
    <n v="286204877.29896003"/>
    <n v="288421232.45699012"/>
    <n v="276418493.85822004"/>
    <n v="1908532.17707"/>
    <n v="1664530.9158999999"/>
    <n v="823475.85080999997"/>
    <n v="898451.02107999986"/>
    <n v="4461097.0143299997"/>
    <n v="3658859.4666600004"/>
    <n v="99.999999999999986"/>
    <n v="100.00000000000003"/>
    <n v="244001.26116999961"/>
    <n v="14.658860273440455"/>
    <n v="42.781678384024943"/>
    <n v="45.493163404263562"/>
    <n v="42.781678384024943"/>
    <n v="45.493163404263562"/>
    <n v="0.63632727222692842"/>
    <n v="0.66171694809417447"/>
    <n v="0.58158719432348693"/>
    <n v="0.60217784008105035"/>
    <m/>
    <m/>
    <m/>
    <n v="0"/>
    <m/>
    <n v="0"/>
    <m/>
    <n v="0"/>
    <m/>
    <n v="-8.344936842508643"/>
    <n v="43.147077146700738"/>
    <n v="53.976229128445709"/>
    <n v="100"/>
    <n v="-24.629314681391289"/>
    <n v="-10.86906302470908"/>
    <n v="73.57443506911234"/>
    <n v="87.006749473174864"/>
    <m/>
    <n v="2025"/>
    <n v="1"/>
    <d v="2026-05-08T00:00:00"/>
    <n v="1.0458677359317625"/>
    <s v="35 Salud"/>
    <n v="14.658860273440455"/>
    <n v="9.6303637010955168"/>
    <n v="-8.3449368425086412"/>
    <n v="-12.36457535824456"/>
    <n v="1.466566395518875E-2"/>
    <n v="0.34653543884466192"/>
    <m/>
    <m/>
    <m/>
    <m/>
    <n v="1.4492241348667376E-2"/>
    <n v="0.30097584241591629"/>
    <x v="25"/>
    <x v="77"/>
  </r>
  <r>
    <n v="2026"/>
    <n v="3"/>
    <n v="201.1"/>
    <x v="77"/>
    <s v="Salud Individual"/>
    <n v="201.1"/>
    <m/>
    <m/>
    <x v="77"/>
    <n v="772824.61253000004"/>
    <n v="652388.54473999992"/>
    <n v="2924782.8114700005"/>
    <n v="2481636.7609100002"/>
    <n v="440246.35314000002"/>
    <n v="470383.08709000004"/>
    <n v="2001725.2994999997"/>
    <n v="1518591.9560699998"/>
    <n v="35455860.883000001"/>
    <n v="34225193.414999902"/>
    <n v="145.54400000000001"/>
    <n v="139.161"/>
    <n v="0"/>
    <n v="0"/>
    <n v="286640.66316"/>
    <n v="336360.32822000002"/>
    <n v="434682.21891"/>
    <n v="459512.25785999995"/>
    <n v="0"/>
    <n v="0"/>
    <n v="0"/>
    <n v="0"/>
    <n v="0"/>
    <n v="0"/>
    <s v="Salud Individual"/>
    <s v="Accidentes y Enfermedades"/>
    <s v="Salud"/>
    <x v="26"/>
    <x v="1"/>
    <n v="4461097.0143299997"/>
    <n v="3658859.4666600004"/>
    <n v="299929338.30901009"/>
    <n v="286204877.29896003"/>
    <n v="288421232.45699012"/>
    <n v="276418493.85822004"/>
    <n v="772824.61253000004"/>
    <n v="652388.54473999992"/>
    <n v="440246.35314000002"/>
    <n v="470383.08709000004"/>
    <n v="4461097.0143299997"/>
    <n v="3658859.4666600004"/>
    <n v="100"/>
    <n v="100"/>
    <n v="120436.06779000012"/>
    <n v="18.460788246672564"/>
    <n v="17.323645059668547"/>
    <n v="17.830379949944746"/>
    <n v="17.323645059668547"/>
    <n v="17.830379949944746"/>
    <n v="0.25766889524284459"/>
    <n v="0.26794997231878381"/>
    <n v="0.22794459371093689"/>
    <n v="0.2360147961281569"/>
    <m/>
    <m/>
    <m/>
    <n v="0"/>
    <m/>
    <n v="0"/>
    <m/>
    <n v="0"/>
    <m/>
    <n v="-6.4068489656886491"/>
    <n v="56.965881521133653"/>
    <n v="72.101677885448538"/>
    <n v="100"/>
    <n v="-14.781667422883583"/>
    <n v="-5.4035640018911035"/>
    <n v="65.942578437823869"/>
    <n v="73.199424491191536"/>
    <m/>
    <n v="2025"/>
    <n v="1"/>
    <d v="2026-05-08T00:00:00"/>
    <n v="1.0458677359317625"/>
    <s v="36 Salud Individual"/>
    <n v="18.460788246672564"/>
    <n v="13.265553737668348"/>
    <n v="-6.4068489656886527"/>
    <n v="-10.511484560780241"/>
    <n v="8.2490813609671625E-3"/>
    <n v="0.82151049296508394"/>
    <m/>
    <m/>
    <m/>
    <m/>
    <n v="7.250906461853248E-3"/>
    <n v="0.78012433426834338"/>
    <x v="26"/>
    <x v="77"/>
  </r>
  <r>
    <n v="2026"/>
    <n v="3"/>
    <n v="201.1"/>
    <x v="77"/>
    <s v="Salud Gpo y Col"/>
    <n v="201.1"/>
    <m/>
    <m/>
    <x v="77"/>
    <n v="1135707.5645399999"/>
    <n v="1012142.3711599999"/>
    <n v="2275054.5980499997"/>
    <n v="2478360.87084"/>
    <n v="383229.49767000007"/>
    <n v="428067.93399000005"/>
    <n v="1917759.5956700002"/>
    <n v="1817263.5666499997"/>
    <n v="35455860.883000001"/>
    <n v="34225193.414999902"/>
    <n v="145.54400000000001"/>
    <n v="139.161"/>
    <n v="65.120019999999997"/>
    <n v="34.488210000000002"/>
    <n v="123552.11558999999"/>
    <n v="207873.51682999998"/>
    <n v="122838.58076000001"/>
    <n v="165995.35889999999"/>
    <n v="0"/>
    <n v="0"/>
    <n v="0"/>
    <n v="0"/>
    <n v="0"/>
    <n v="0"/>
    <s v="Salud Gpo y Col"/>
    <s v="Accidentes y Enfermedades"/>
    <s v="Salud"/>
    <x v="27"/>
    <x v="1"/>
    <n v="4461097.0143299997"/>
    <n v="3658859.4666600004"/>
    <n v="299929338.30901009"/>
    <n v="286204877.29896003"/>
    <n v="288421232.45699012"/>
    <n v="276418493.85822004"/>
    <n v="1135707.5645399999"/>
    <n v="1012142.3711599999"/>
    <n v="383229.49767000001"/>
    <n v="428067.93399000005"/>
    <n v="4461097.0143299997"/>
    <n v="3658859.4666600004"/>
    <n v="100"/>
    <n v="100"/>
    <n v="123565.19338000007"/>
    <n v="12.208281848568792"/>
    <n v="25.458033324356403"/>
    <n v="27.662783454318806"/>
    <n v="25.458033324356403"/>
    <n v="27.662783454318806"/>
    <n v="0.37865837698408394"/>
    <n v="0.39376697577539077"/>
    <n v="0.35364260061254993"/>
    <n v="0.36616304395289329"/>
    <m/>
    <m/>
    <m/>
    <n v="0"/>
    <m/>
    <n v="0"/>
    <m/>
    <n v="0"/>
    <m/>
    <n v="-10.47460759372073"/>
    <n v="33.743677477856806"/>
    <n v="42.293253023228182"/>
    <n v="100.00000000000003"/>
    <n v="-40.56380174149767"/>
    <n v="-25.998786005817653"/>
    <n v="100.58087192605561"/>
    <n v="125.22851133159001"/>
    <m/>
    <n v="2025"/>
    <n v="1"/>
    <d v="2026-05-08T00:00:00"/>
    <n v="1.0458677359317625"/>
    <s v="37 Salud Gpo y Col"/>
    <n v="12.208281848568792"/>
    <n v="7.2872582197045688"/>
    <n v="-10.474607593720728"/>
    <n v="-14.400846942160239"/>
    <n v="6.4165825942215909E-3"/>
    <n v="0.36683344693137765"/>
    <m/>
    <m/>
    <m/>
    <m/>
    <n v="7.2413348868141294E-3"/>
    <n v="0.44478447492129147"/>
    <x v="27"/>
    <x v="77"/>
  </r>
  <r>
    <n v="2026"/>
    <n v="3"/>
    <n v="201.1"/>
    <x v="77"/>
    <s v="Daños"/>
    <n v="201.1"/>
    <m/>
    <m/>
    <x v="77"/>
    <n v="105175449.15441999"/>
    <n v="104220262.77621999"/>
    <n v="372101751.12288994"/>
    <n v="350684389.97176003"/>
    <n v="43859178.209959999"/>
    <n v="37967067.789159998"/>
    <n v="198590469.42227"/>
    <n v="172419376.53986004"/>
    <n v="35455860.883000001"/>
    <n v="34225193.414999902"/>
    <n v="145.54400000000001"/>
    <n v="139.161"/>
    <n v="209051.59259999997"/>
    <n v="161009.24960000001"/>
    <n v="34299396.357159995"/>
    <n v="29917628.651489999"/>
    <n v="60199332.942279987"/>
    <n v="57157769.831050001"/>
    <n v="0"/>
    <n v="0"/>
    <n v="0"/>
    <n v="0"/>
    <n v="0"/>
    <n v="0"/>
    <s v="Daños"/>
    <s v="Totales"/>
    <s v="Daños Total"/>
    <x v="28"/>
    <x v="1"/>
    <n v="224973672.15818998"/>
    <n v="215788576.79231998"/>
    <n v="299929338.30901009"/>
    <n v="286204877.29896003"/>
    <n v="288421232.45699012"/>
    <n v="276418493.85822004"/>
    <n v="105175449.15441999"/>
    <n v="104220262.77622002"/>
    <n v="43859178.209959999"/>
    <n v="37967067.789159983"/>
    <n v="105175449.15441999"/>
    <n v="104220262.77621999"/>
    <n v="100"/>
    <n v="99.999999999999972"/>
    <n v="955186.37819999456"/>
    <n v="0.91650735927517601"/>
    <n v="100"/>
    <n v="100"/>
    <n v="46.750114422484948"/>
    <n v="48.297395684908764"/>
    <n v="35.066742635913869"/>
    <n v="36.465917664402163"/>
    <n v="36.414565593637668"/>
    <n v="37.703795184441027"/>
    <m/>
    <m/>
    <m/>
    <n v="0"/>
    <m/>
    <n v="0"/>
    <m/>
    <n v="0"/>
    <m/>
    <n v="15.519003083199024"/>
    <n v="41.700965921776451"/>
    <n v="36.429641202001427"/>
    <n v="100"/>
    <n v="14.646106336545394"/>
    <n v="5.3213467219249466"/>
    <n v="56.976372794772935"/>
    <n v="52.342190291752331"/>
    <m/>
    <n v="2025"/>
    <n v="1"/>
    <d v="2026-05-08T00:00:00"/>
    <n v="1.0458677359317625"/>
    <s v="38 Daños Total"/>
    <n v="0.91650735927517601"/>
    <n v="-3.5093024746874195"/>
    <n v="15.519003083199015"/>
    <n v="10.45278395578697"/>
    <n v="1.0494788219944233"/>
    <n v="7.9613933018798766E-2"/>
    <m/>
    <m/>
    <m/>
    <m/>
    <n v="1.0246381538871461"/>
    <n v="7.3324879265574933E-2"/>
    <x v="28"/>
    <x v="77"/>
  </r>
  <r>
    <n v="2026"/>
    <n v="3"/>
    <n v="201.1"/>
    <x v="77"/>
    <s v="Automoviles"/>
    <n v="201.1"/>
    <m/>
    <m/>
    <x v="77"/>
    <n v="60758952.162700012"/>
    <n v="56224792.599020012"/>
    <n v="216885271.53933999"/>
    <n v="200786101.43305001"/>
    <n v="32544347.684180006"/>
    <n v="28276347.340569999"/>
    <n v="134670312.95987999"/>
    <n v="116255829.14228"/>
    <n v="35455860.883000001"/>
    <n v="34225193.414999902"/>
    <n v="145.54400000000001"/>
    <n v="139.161"/>
    <n v="115376.78770999999"/>
    <n v="99771.205270000006"/>
    <n v="30377601.842710003"/>
    <n v="26711546.20713"/>
    <n v="47793977.353349999"/>
    <n v="44337423.915129997"/>
    <n v="0"/>
    <n v="0"/>
    <n v="0"/>
    <n v="0"/>
    <n v="0"/>
    <n v="0"/>
    <s v="Automoviles"/>
    <s v="Totales"/>
    <s v="Automoviles Total"/>
    <x v="29"/>
    <x v="1"/>
    <n v="210206435.55827001"/>
    <n v="200494503.18384999"/>
    <n v="299929338.30901009"/>
    <n v="286204877.29896003"/>
    <n v="288421232.45699012"/>
    <n v="276418493.85822004"/>
    <n v="60758952.16269999"/>
    <n v="56224792.599020004"/>
    <n v="32544347.684180006"/>
    <n v="28276347.340569999"/>
    <n v="60758952.162700012"/>
    <n v="56224792.599020012"/>
    <n v="100.00000000000004"/>
    <n v="100.00000000000003"/>
    <n v="4534159.5636800006"/>
    <n v="8.064341999474145"/>
    <n v="100"/>
    <n v="100"/>
    <n v="28.904420552746306"/>
    <n v="28.043059388746855"/>
    <n v="20.257755545108264"/>
    <n v="21.066046922103936"/>
    <n v="19.64494565209295"/>
    <n v="20.340459791325941"/>
    <m/>
    <m/>
    <m/>
    <n v="0"/>
    <m/>
    <n v="0"/>
    <m/>
    <n v="0"/>
    <m/>
    <n v="15.09388851468243"/>
    <n v="53.563049601370537"/>
    <n v="50.291599192244682"/>
    <n v="100"/>
    <n v="13.724610350715816"/>
    <n v="7.7960177497828465"/>
    <n v="63.559476580328514"/>
    <n v="60.246049157616433"/>
    <m/>
    <n v="2025"/>
    <n v="1"/>
    <d v="2026-05-08T00:00:00"/>
    <n v="1.0458677359317625"/>
    <s v="39 Automoviles Total"/>
    <n v="8.064341999474145"/>
    <n v="3.3250556325841076"/>
    <n v="15.093888514682435"/>
    <n v="10.046313277027711"/>
    <n v="0.61170499358352859"/>
    <n v="0.16104820031547232"/>
    <m/>
    <m/>
    <m/>
    <m/>
    <n v="0.58666169975551197"/>
    <n v="0.15556401025491204"/>
    <x v="29"/>
    <x v="77"/>
  </r>
  <r>
    <n v="2026"/>
    <n v="3"/>
    <n v="201.1"/>
    <x v="77"/>
    <s v="Automoviles Residentes"/>
    <n v="201.1"/>
    <m/>
    <m/>
    <x v="77"/>
    <n v="37930526.874800004"/>
    <n v="33933542.557379998"/>
    <n v="135851187.49530998"/>
    <n v="122566524.55808"/>
    <n v="20392182.848360002"/>
    <n v="17354647.463509999"/>
    <n v="85110041.477469981"/>
    <n v="71807244.580579996"/>
    <n v="35455860.883000001"/>
    <n v="34225193.414999902"/>
    <n v="145.54400000000001"/>
    <n v="139.161"/>
    <n v="103642.18880000002"/>
    <n v="78937.435529999988"/>
    <n v="18919871.414650001"/>
    <n v="16456437.158499999"/>
    <n v="29023683.810079999"/>
    <n v="26783115.91406"/>
    <n v="0"/>
    <n v="0"/>
    <n v="0"/>
    <n v="0"/>
    <n v="0"/>
    <n v="0"/>
    <s v="Automoviles Residentes"/>
    <s v="Automóviles"/>
    <s v="Automóviles"/>
    <x v="30"/>
    <x v="1"/>
    <n v="209578360.19367"/>
    <n v="199864894.74833"/>
    <n v="299929338.30901009"/>
    <n v="286204877.29896003"/>
    <n v="288421232.45699012"/>
    <n v="276418493.85822004"/>
    <n v="37930526.874799997"/>
    <n v="33933542.557379998"/>
    <n v="20392182.848360002"/>
    <n v="17354647.463510003"/>
    <n v="60427774.487790003"/>
    <n v="55937760.024860002"/>
    <n v="100.00000000000003"/>
    <n v="100"/>
    <n v="3996984.3174200058"/>
    <n v="11.778859547780174"/>
    <n v="62.770021229996189"/>
    <n v="60.663034312241258"/>
    <n v="18.098493966528149"/>
    <n v="16.978240525985886"/>
    <n v="12.646487698952971"/>
    <n v="13.151086884859032"/>
    <n v="11.856381651363039"/>
    <n v="12.276147693209383"/>
    <m/>
    <m/>
    <m/>
    <n v="0"/>
    <m/>
    <n v="0"/>
    <m/>
    <n v="0"/>
    <m/>
    <n v="17.502720186259889"/>
    <n v="53.761928790680749"/>
    <n v="51.143046542117197"/>
    <n v="100"/>
    <n v="14.96942644646262"/>
    <n v="8.3655983239940834"/>
    <n v="65.18769822071684"/>
    <n v="61.44332575531687"/>
    <m/>
    <n v="2025"/>
    <n v="1"/>
    <d v="2026-05-08T00:00:00"/>
    <n v="1.0458677359317625"/>
    <s v="41 Automoviles Residentes"/>
    <n v="11.778859547780174"/>
    <n v="6.8766687292409037"/>
    <n v="17.502720186259879"/>
    <n v="12.349502857143623"/>
    <n v="0.38315580023173673"/>
    <n v="0.13716709283947048"/>
    <m/>
    <m/>
    <m/>
    <m/>
    <n v="0.35811784340234781"/>
    <n v="0.13612074069109178"/>
    <x v="30"/>
    <x v="77"/>
  </r>
  <r>
    <n v="2026"/>
    <n v="3"/>
    <n v="201.1"/>
    <x v="77"/>
    <s v="Camiones"/>
    <n v="201.1"/>
    <m/>
    <m/>
    <x v="77"/>
    <n v="20449043.11575"/>
    <n v="19016630.142860003"/>
    <n v="73495978.225579992"/>
    <n v="70436911.463020012"/>
    <n v="11014921.149049999"/>
    <n v="9861427.71428"/>
    <n v="44976473.901129991"/>
    <n v="40216280.801379994"/>
    <n v="35455860.883000001"/>
    <n v="34225193.414999902"/>
    <n v="145.54400000000001"/>
    <n v="139.161"/>
    <n v="-4329.6197199999988"/>
    <n v="1160.7589500000001"/>
    <n v="10422246.447009997"/>
    <n v="9325026.3510199971"/>
    <n v="17120307.388730001"/>
    <n v="15810082.464939998"/>
    <n v="0"/>
    <n v="0"/>
    <n v="0"/>
    <n v="0"/>
    <n v="0"/>
    <n v="0"/>
    <s v="Camiones"/>
    <s v="Automóviles"/>
    <s v="Automóviles"/>
    <x v="31"/>
    <x v="1"/>
    <n v="189462153.20955998"/>
    <n v="180048031.70979998"/>
    <n v="299929338.30901009"/>
    <n v="286204877.29896003"/>
    <n v="288421232.45699012"/>
    <n v="276418493.85822004"/>
    <n v="20449043.115749996"/>
    <n v="19016630.142860003"/>
    <n v="11014921.149049997"/>
    <n v="9861427.71428"/>
    <n v="60054456.938030005"/>
    <n v="55566229.327760004"/>
    <n v="100.00000000000003"/>
    <n v="100"/>
    <n v="1432412.9728899971"/>
    <n v="7.5324227380412667"/>
    <n v="34.05083345745895"/>
    <n v="34.223358995064288"/>
    <n v="10.793207386982326"/>
    <n v="10.561976136185072"/>
    <n v="6.8179535990179909"/>
    <n v="7.0899922802317956"/>
    <n v="6.644411626499247"/>
    <n v="6.8796518921103624"/>
    <m/>
    <m/>
    <m/>
    <n v="0"/>
    <m/>
    <n v="0"/>
    <m/>
    <n v="0"/>
    <m/>
    <n v="11.697022664372071"/>
    <n v="53.865215534541214"/>
    <n v="51.856862336793029"/>
    <n v="100.00000000000003"/>
    <n v="11.766402095689333"/>
    <n v="8.2872744446179869"/>
    <n v="60.876514716498484"/>
    <n v="58.981516204604986"/>
    <m/>
    <n v="2025"/>
    <n v="1"/>
    <d v="2026-05-08T00:00:00"/>
    <n v="1.0458677359317625"/>
    <s v="42 Camiones"/>
    <n v="7.5324227380412667"/>
    <n v="2.8164643039119421"/>
    <n v="11.69702266437206"/>
    <n v="6.7984208967506747"/>
    <n v="0.20728865805319949"/>
    <n v="0.23449422947082962"/>
    <m/>
    <m/>
    <m/>
    <m/>
    <n v="0.20580427584128586"/>
    <n v="0.21024663900027341"/>
    <x v="31"/>
    <x v="77"/>
  </r>
  <r>
    <n v="2026"/>
    <n v="3"/>
    <n v="201.1"/>
    <x v="77"/>
    <s v="Automoviles Turistas"/>
    <n v="201.1"/>
    <m/>
    <m/>
    <x v="77"/>
    <n v="664166.66368"/>
    <n v="632124.19283000007"/>
    <n v="2129461.2966900002"/>
    <n v="2100538.1594600002"/>
    <n v="297526.76684"/>
    <n v="352424.85213000001"/>
    <n v="1047064.6731800002"/>
    <n v="993413.93696999992"/>
    <n v="35455860.883000001"/>
    <n v="34225193.414999902"/>
    <n v="145.54400000000001"/>
    <n v="139.161"/>
    <n v="0"/>
    <n v="0"/>
    <n v="198885.75397000002"/>
    <n v="224476.91709"/>
    <n v="365517.40816000005"/>
    <n v="401578.84211999999"/>
    <n v="0"/>
    <n v="0"/>
    <n v="0"/>
    <n v="0"/>
    <n v="0"/>
    <n v="0"/>
    <s v="Automoviles Turistas"/>
    <s v="Automóviles"/>
    <s v="Automóviles"/>
    <x v="32"/>
    <x v="1"/>
    <n v="146666270.55134001"/>
    <n v="142889129.16595998"/>
    <n v="299929338.30901009"/>
    <n v="286204877.29896003"/>
    <n v="288421232.45699012"/>
    <n v="276418493.85822004"/>
    <n v="664166.66367999988"/>
    <n v="632124.19282999996"/>
    <n v="297526.76684"/>
    <n v="352424.85213000001"/>
    <n v="55533160.188529998"/>
    <n v="51531404.53712"/>
    <n v="100.00000000000003"/>
    <n v="100.00000000000003"/>
    <n v="32042.470849999925"/>
    <n v="5.0690151102343872"/>
    <n v="1.1959821148755356"/>
    <n v="1.2266775930290379"/>
    <n v="0.45284213008437463"/>
    <n v="0.44238788249301547"/>
    <n v="0.22144104588919036"/>
    <n v="0.23027661938135627"/>
    <n v="0.22086422802980549"/>
    <n v="0.22868375556457082"/>
    <m/>
    <m/>
    <m/>
    <n v="0"/>
    <m/>
    <n v="0"/>
    <m/>
    <n v="0"/>
    <m/>
    <n v="-15.577245747059177"/>
    <n v="44.797003991659302"/>
    <n v="55.752470183462698"/>
    <n v="100"/>
    <n v="-11.400353965900045"/>
    <n v="-8.9799138245495573"/>
    <n v="54.412115409545855"/>
    <n v="55.898591645154873"/>
    <m/>
    <n v="2025"/>
    <n v="1"/>
    <d v="2026-05-08T00:00:00"/>
    <n v="1.0458677359317625"/>
    <s v="43 Automoviles Turistas"/>
    <n v="5.0690151102343872"/>
    <n v="0.46109225907854623"/>
    <n v="-15.577245747059177"/>
    <n v="-19.279703013566358"/>
    <n v="6.0059500563728E-3"/>
    <n v="0.34494338476398523"/>
    <m/>
    <m/>
    <m/>
    <m/>
    <n v="6.1374033273962339E-3"/>
    <n v="0.29183095720652791"/>
    <x v="32"/>
    <x v="77"/>
  </r>
  <r>
    <n v="2026"/>
    <n v="3"/>
    <n v="201.1"/>
    <x v="77"/>
    <s v="Otros Automoviles y Obligatorios"/>
    <n v="201.1"/>
    <m/>
    <m/>
    <x v="77"/>
    <n v="1715215.50847"/>
    <n v="2642495.7059499994"/>
    <n v="5408644.5217599999"/>
    <n v="5682127.2524899999"/>
    <n v="839716.91993000067"/>
    <n v="707847.31064999977"/>
    <n v="3536732.9080999987"/>
    <n v="3238889.8233499983"/>
    <n v="35455860.883000001"/>
    <n v="34225193.414999902"/>
    <n v="145.54400000000001"/>
    <n v="139.161"/>
    <n v="16064.218629999999"/>
    <n v="19673.01079"/>
    <n v="836598.2270800001"/>
    <n v="705605.78052000003"/>
    <n v="1284468.7463799999"/>
    <n v="1342646.69401"/>
    <n v="0"/>
    <n v="0"/>
    <n v="0"/>
    <n v="0"/>
    <n v="0"/>
    <n v="0"/>
    <s v="Otros Automoviles y Obligatorios"/>
    <s v="Automóviles"/>
    <s v="Automóviles"/>
    <x v="33"/>
    <x v="1"/>
    <n v="121284249.71578"/>
    <n v="114740749.16439004"/>
    <n v="299929338.30901009"/>
    <n v="286204877.29896003"/>
    <n v="288421232.45699012"/>
    <n v="276418493.85822004"/>
    <n v="1715215.5084700002"/>
    <n v="2642495.7059500003"/>
    <n v="839716.91993000079"/>
    <n v="707847.31065"/>
    <n v="51620179.189660005"/>
    <n v="47951374.060100004"/>
    <n v="99.999999999999986"/>
    <n v="99.999999999999972"/>
    <n v="-927280.19747999939"/>
    <n v="-35.09107679501922"/>
    <n v="3.3227616319735156"/>
    <n v="5.5107820323105221"/>
    <n v="1.4142112537196472"/>
    <n v="2.3030141647097611"/>
    <n v="0.5718732012481067"/>
    <n v="0.59469113763175385"/>
    <n v="0.92328814620085498"/>
    <n v="0.95597645044161994"/>
    <m/>
    <m/>
    <m/>
    <n v="0"/>
    <m/>
    <n v="0"/>
    <m/>
    <n v="0"/>
    <m/>
    <n v="18.629668757080964"/>
    <n v="48.956933737093003"/>
    <n v="26.787075152333038"/>
    <n v="99.999999999999986"/>
    <n v="18.564537051193717"/>
    <n v="-4.3330794236154269"/>
    <n v="65.131847655910121"/>
    <n v="52.55334733016106"/>
    <m/>
    <n v="2025"/>
    <n v="1"/>
    <d v="2026-05-08T00:00:00"/>
    <n v="1.0458677359317625"/>
    <s v="44 Otros Automoviles y Obligatorios"/>
    <n v="-35.09107679501922"/>
    <n v="-37.937732492384903"/>
    <n v="18.629668757080971"/>
    <n v="13.427027798494917"/>
    <n v="1.5254585242219515E-2"/>
    <n v="0.24959808144618012"/>
    <m/>
    <m/>
    <m/>
    <m/>
    <n v="1.6602177184482151E-2"/>
    <n v="0.44103655879526243"/>
    <x v="33"/>
    <x v="77"/>
  </r>
  <r>
    <n v="2026"/>
    <n v="3"/>
    <n v="201.1"/>
    <x v="77"/>
    <s v="Daños Sin Autos"/>
    <n v="201.1"/>
    <m/>
    <m/>
    <x v="77"/>
    <n v="44416496.991719991"/>
    <n v="47995470.177200004"/>
    <n v="155216479.58354998"/>
    <n v="149898288.53870994"/>
    <n v="11314830.525780004"/>
    <n v="9690720.4485899974"/>
    <n v="63920156.462390006"/>
    <n v="56163547.39757999"/>
    <n v="35455860.883000001"/>
    <n v="34225193.414999902"/>
    <n v="145.54400000000001"/>
    <n v="139.161"/>
    <n v="93674.804889999999"/>
    <n v="61238.044330000004"/>
    <n v="3921794.5144500006"/>
    <n v="3206082.4443600001"/>
    <n v="12405355.588929998"/>
    <n v="12820345.915919999"/>
    <n v="0"/>
    <n v="0"/>
    <n v="0"/>
    <n v="0"/>
    <n v="0"/>
    <n v="0"/>
    <s v="Daños Sin Autos"/>
    <s v="Totales"/>
    <s v="Daños Sin Autos Total"/>
    <x v="34"/>
    <x v="1"/>
    <n v="223142370.82066998"/>
    <n v="214498097.33878002"/>
    <n v="299929338.30901009"/>
    <n v="286204877.29896003"/>
    <n v="288421232.45699012"/>
    <n v="276418493.85822004"/>
    <n v="44416496.991719998"/>
    <n v="47995470.177200004"/>
    <n v="11314830.52578"/>
    <n v="9690720.4485899974"/>
    <n v="103344147.81690001"/>
    <n v="102929783.32268"/>
    <n v="99.999999999999972"/>
    <n v="100"/>
    <n v="-3578973.1854800135"/>
    <n v="-7.4568978536232455"/>
    <n v="42.97920872153778"/>
    <n v="46.629331790912723"/>
    <n v="19.905003620946395"/>
    <n v="22.375709049481951"/>
    <n v="14.808987090805612"/>
    <n v="15.39987074229823"/>
    <n v="16.769619941544722"/>
    <n v="17.363335393115097"/>
    <m/>
    <m/>
    <m/>
    <n v="0"/>
    <m/>
    <n v="0"/>
    <m/>
    <n v="0"/>
    <m/>
    <n v="16.759435852122984"/>
    <n v="25.474387428367628"/>
    <n v="20.190906376813707"/>
    <n v="100.00000000000003"/>
    <n v="22.323570354500699"/>
    <n v="-3.2369666911614026"/>
    <n v="31.613721076642413"/>
    <n v="25.00776863110038"/>
    <m/>
    <n v="2025"/>
    <n v="1"/>
    <d v="2026-05-08T00:00:00"/>
    <n v="1.0458677359317625"/>
    <s v="46 Daños Sin Autos Total"/>
    <n v="-7.4568978536232455"/>
    <n v="-11.515482343539169"/>
    <n v="16.759435852122991"/>
    <n v="11.638816114833231"/>
    <n v="0.43777382841089479"/>
    <n v="6.7406737428062177E-2"/>
    <m/>
    <m/>
    <m/>
    <m/>
    <n v="0.43797645413163372"/>
    <n v="6.7919109028543534E-2"/>
    <x v="34"/>
    <x v="77"/>
  </r>
  <r>
    <n v="2026"/>
    <n v="3"/>
    <n v="201.1"/>
    <x v="77"/>
    <s v="Responsabilidad Civil y Riesgos Profesionales"/>
    <n v="201.1"/>
    <m/>
    <m/>
    <x v="77"/>
    <n v="6482889.0618800009"/>
    <n v="6624791.841479999"/>
    <n v="21729629.086319994"/>
    <n v="20601854.111380003"/>
    <n v="3138672.4045499992"/>
    <n v="1702809.9258199995"/>
    <n v="12111180.494099999"/>
    <n v="8511764.0821499992"/>
    <n v="35455860.883000001"/>
    <n v="34225193.414999902"/>
    <n v="145.54400000000001"/>
    <n v="139.161"/>
    <n v="63.54372"/>
    <n v="36.205609999999979"/>
    <n v="879309.2254199998"/>
    <n v="248038.03202999994"/>
    <n v="2151211.6243099999"/>
    <n v="1999944.7761800005"/>
    <n v="0"/>
    <n v="0"/>
    <n v="0"/>
    <n v="0"/>
    <n v="0"/>
    <n v="0"/>
    <s v="Responsabilidad Civil y Riesgos Profesionales"/>
    <s v="Daños Sin Autos"/>
    <s v="Responsabilidad Civil y Riesgos Profesionales"/>
    <x v="35"/>
    <x v="1"/>
    <n v="221702798.30392"/>
    <n v="212882655.81671"/>
    <n v="299929338.30901009"/>
    <n v="286204877.29896003"/>
    <n v="288421232.45699012"/>
    <n v="276418493.85822004"/>
    <n v="6482889.0618800009"/>
    <n v="6624791.841479999"/>
    <n v="3138672.4045500001"/>
    <n v="1702809.9258199998"/>
    <n v="6482889.0618800009"/>
    <n v="6624791.841479999"/>
    <n v="100"/>
    <n v="100"/>
    <n v="-141902.77959999815"/>
    <n v="-2.141996050524908"/>
    <n v="100"/>
    <n v="100"/>
    <n v="2.9241349732505268"/>
    <n v="3.111945318449937"/>
    <n v="2.1614721315461423"/>
    <n v="2.2477156090950206"/>
    <n v="2.3147026367967736"/>
    <n v="2.3966528972109846"/>
    <m/>
    <m/>
    <m/>
    <n v="0"/>
    <m/>
    <n v="0"/>
    <m/>
    <n v="0"/>
    <m/>
    <n v="84.32312126901364"/>
    <n v="48.414717182277407"/>
    <n v="25.703598944168281"/>
    <n v="99.999999999999972"/>
    <n v="254.50580631668947"/>
    <n v="7.5635512505963787"/>
    <n v="40.875068518748726"/>
    <n v="12.402244051146532"/>
    <m/>
    <n v="2025"/>
    <n v="1"/>
    <d v="2026-05-08T00:00:00"/>
    <n v="1.0458677359317625"/>
    <s v="46 Responsabilidad Civil y Riesgos Profesionales"/>
    <n v="-2.141996050524908"/>
    <n v="-6.4336716895722095"/>
    <n v="84.323121269013654"/>
    <n v="76.239418175377935"/>
    <n v="6.1286423584594685E-2"/>
    <n v="0.10916663723911917"/>
    <m/>
    <m/>
    <m/>
    <m/>
    <n v="6.0194996888902355E-2"/>
    <n v="8.3833187599973449E-2"/>
    <x v="35"/>
    <x v="77"/>
  </r>
  <r>
    <n v="2026"/>
    <n v="3"/>
    <n v="201.1"/>
    <x v="77"/>
    <s v="RC General"/>
    <n v="201.1"/>
    <m/>
    <m/>
    <x v="77"/>
    <n v="4191040.9426000002"/>
    <n v="5155326.3222199995"/>
    <n v="16319144.864530001"/>
    <n v="16021212.982890001"/>
    <n v="2776304.6522100004"/>
    <n v="1116237.2139900001"/>
    <n v="10810639.77895"/>
    <n v="6780318.2258300008"/>
    <n v="35455860.883000001"/>
    <n v="34225193.414999902"/>
    <n v="145.54400000000001"/>
    <n v="139.161"/>
    <n v="63.54372"/>
    <n v="-221.52857"/>
    <n v="621384.64711000002"/>
    <n v="21397.486439999975"/>
    <n v="1683463.4981499999"/>
    <n v="1575527.6369500002"/>
    <n v="0"/>
    <n v="0"/>
    <n v="0"/>
    <n v="0"/>
    <n v="0"/>
    <n v="0"/>
    <s v="RC General"/>
    <s v="Daños Sin Autos"/>
    <s v="Responsabilidad Civil y Riesgos Profesionales"/>
    <x v="36"/>
    <x v="1"/>
    <n v="200940425.5293"/>
    <n v="195072992.62345999"/>
    <n v="299929338.30901009"/>
    <n v="286204877.29896003"/>
    <n v="288421232.45699012"/>
    <n v="276418493.85822004"/>
    <n v="4191040.9426000006"/>
    <n v="5155326.3222199995"/>
    <n v="2776304.65221"/>
    <n v="1116237.2139900001"/>
    <n v="6482377.8205600027"/>
    <n v="6623875.5210600002"/>
    <n v="99.999999999999986"/>
    <n v="100"/>
    <n v="-964285.37961999932"/>
    <n v="-18.704642913947612"/>
    <n v="64.6528335529499"/>
    <n v="77.829456574615804"/>
    <n v="2.0857131816857262"/>
    <n v="2.6427678444299452"/>
    <n v="1.3973427762115322"/>
    <n v="1.4530972310524939"/>
    <n v="1.8012713028768261"/>
    <n v="1.8650439231697205"/>
    <m/>
    <m/>
    <m/>
    <n v="0"/>
    <m/>
    <n v="0"/>
    <m/>
    <n v="0"/>
    <m/>
    <n v="148.71995104750849"/>
    <n v="66.243796952450225"/>
    <n v="21.652115583428735"/>
    <n v="100.00000000000003"/>
    <n v="2804.0076686222251"/>
    <n v="6.8507754906126817"/>
    <n v="36.911085259220364"/>
    <n v="1.358115588592435"/>
    <m/>
    <n v="2025"/>
    <n v="1"/>
    <d v="2026-05-08T00:00:00"/>
    <n v="1.0458677359317625"/>
    <s v="47 RC General"/>
    <n v="-18.704642913947612"/>
    <n v="-22.269944570355797"/>
    <n v="148.71995104750846"/>
    <n v="137.81205070440774"/>
    <n v="4.6026649637365115E-2"/>
    <n v="7.1253826964230035E-2"/>
    <m/>
    <m/>
    <m/>
    <m/>
    <n v="4.6811168569958678E-2"/>
    <n v="8.2768568306022847E-2"/>
    <x v="36"/>
    <x v="77"/>
  </r>
  <r>
    <n v="2026"/>
    <n v="3"/>
    <n v="201.1"/>
    <x v="77"/>
    <s v="RC Aviones y Barcos"/>
    <n v="201.1"/>
    <m/>
    <m/>
    <x v="77"/>
    <n v="1338691.44667"/>
    <n v="839803.10813999991"/>
    <n v="2457393.2203299999"/>
    <n v="2102703.5570900002"/>
    <n v="83423.509590000001"/>
    <n v="390730.89138999995"/>
    <n v="386541.92636000004"/>
    <n v="441505.29149999999"/>
    <n v="35455860.883000001"/>
    <n v="34225193.414999902"/>
    <n v="145.54400000000001"/>
    <n v="139.161"/>
    <n v="0"/>
    <n v="0"/>
    <n v="-357.59058999999888"/>
    <n v="13374.539469999998"/>
    <n v="19560.233300000004"/>
    <n v="57327.745390000004"/>
    <n v="0"/>
    <n v="0"/>
    <n v="0"/>
    <n v="0"/>
    <n v="0"/>
    <n v="0"/>
    <s v="RC Aviones y Barcos"/>
    <s v="Daños Sin Autos"/>
    <s v="Responsabilidad Civil y Riesgos Profesionales"/>
    <x v="37"/>
    <x v="1"/>
    <n v="138704935.16426003"/>
    <n v="139665868.17613006"/>
    <n v="299929338.30901009"/>
    <n v="286204877.29896003"/>
    <n v="288421232.45699012"/>
    <n v="276418493.85822004"/>
    <n v="1338691.44667"/>
    <n v="839803.10813999991"/>
    <n v="83423.509590000016"/>
    <n v="390730.89138999995"/>
    <n v="5680286.2903900007"/>
    <n v="5820413.8953799987"/>
    <n v="100"/>
    <n v="100"/>
    <n v="498888.33853000007"/>
    <n v="59.405393204002351"/>
    <n v="23.567323515626661"/>
    <n v="14.428580565492094"/>
    <n v="0.96513613238394669"/>
    <n v="0.60129444588490277"/>
    <n v="0.4463356116535615"/>
    <n v="0.46414455526245901"/>
    <n v="0.2934272525561365"/>
    <n v="0.3038158179715536"/>
    <m/>
    <m/>
    <m/>
    <n v="0"/>
    <m/>
    <n v="0"/>
    <m/>
    <n v="0"/>
    <m/>
    <n v="-78.649369315738966"/>
    <n v="6.2317205206260411"/>
    <n v="46.526487887785109"/>
    <n v="99.999999999999972"/>
    <n v="-102.67366656475984"/>
    <n v="-65.879988534466236"/>
    <n v="-1.8281509454184208"/>
    <n v="23.329958956196791"/>
    <m/>
    <n v="2025"/>
    <n v="1"/>
    <d v="2026-05-08T00:00:00"/>
    <n v="1.0458677359317625"/>
    <s v="48 RC Aviones y Barcos"/>
    <n v="59.405393204002351"/>
    <n v="52.414485816400337"/>
    <n v="-78.649369315738966"/>
    <n v="-79.585725851615649"/>
    <n v="6.9308519357042173E-3"/>
    <n v="0.34754513132616621"/>
    <m/>
    <m/>
    <m/>
    <m/>
    <n v="6.1437302386973397E-3"/>
    <n v="0.23077090223712807"/>
    <x v="37"/>
    <x v="77"/>
  </r>
  <r>
    <n v="2026"/>
    <n v="3"/>
    <n v="201.1"/>
    <x v="77"/>
    <s v="RC Viajero"/>
    <n v="201.1"/>
    <m/>
    <m/>
    <x v="77"/>
    <n v="149899.75170999998"/>
    <n v="99209.677110000004"/>
    <n v="435211.01241000002"/>
    <n v="338192.03920000006"/>
    <n v="32686.401400000006"/>
    <n v="7650.9299399999963"/>
    <n v="93382.644120000026"/>
    <n v="63068.500699999997"/>
    <n v="35455860.883000001"/>
    <n v="34225193.414999902"/>
    <n v="145.54400000000001"/>
    <n v="139.161"/>
    <n v="0"/>
    <n v="257.73417999999998"/>
    <n v="26679.363800000003"/>
    <n v="409.05294999999813"/>
    <n v="95924.725470000005"/>
    <n v="81040.523689999987"/>
    <n v="0"/>
    <n v="0"/>
    <n v="0"/>
    <n v="0"/>
    <n v="0"/>
    <n v="0"/>
    <s v="RC Viajero"/>
    <s v="Daños Sin Autos"/>
    <s v="Responsabilidad Civil y Riesgos Profesionales"/>
    <x v="38"/>
    <x v="1"/>
    <n v="126011758.69077"/>
    <n v="125759192.59498999"/>
    <n v="299929338.30901009"/>
    <n v="286204877.29896003"/>
    <n v="288421232.45699012"/>
    <n v="276418493.85822004"/>
    <n v="149899.75170999998"/>
    <n v="99209.677110000004"/>
    <n v="32686.401400000002"/>
    <n v="7650.9299399999982"/>
    <n v="4882141.9353799997"/>
    <n v="4565815.1072000004"/>
    <n v="100"/>
    <n v="100"/>
    <n v="50690.074599999978"/>
    <n v="51.09388123881979"/>
    <n v="3.0703685737545561"/>
    <n v="2.1728798643982024"/>
    <n v="0.11895695549956617"/>
    <n v="7.8888608508728877E-2"/>
    <n v="4.9978355753768175E-2"/>
    <n v="5.1972509247339579E-2"/>
    <n v="3.466386668399396E-2"/>
    <n v="3.5891114131056077E-2"/>
    <m/>
    <m/>
    <m/>
    <n v="0"/>
    <m/>
    <n v="0"/>
    <m/>
    <n v="0"/>
    <m/>
    <n v="327.22128756024159"/>
    <n v="21.8055073655065"/>
    <n v="7.7118786824766392"/>
    <n v="100.00000000000003"/>
    <n v="6422.2274524606473"/>
    <n v="18.366369196891874"/>
    <n v="27.812812253858205"/>
    <n v="0.50475111879178702"/>
    <m/>
    <n v="2025"/>
    <n v="1"/>
    <d v="2026-05-08T00:00:00"/>
    <n v="1.0458677359317625"/>
    <s v="49 RC Viajero"/>
    <n v="51.09388123881979"/>
    <n v="44.467484795494151"/>
    <n v="327.22128756024159"/>
    <n v="308.48500520922045"/>
    <n v="1.2274726986495775E-3"/>
    <n v="0.21372163099770272"/>
    <m/>
    <m/>
    <m/>
    <m/>
    <n v="9.8813770049223566E-4"/>
    <n v="0.21890415277024508"/>
    <x v="38"/>
    <x v="77"/>
  </r>
  <r>
    <n v="2026"/>
    <n v="3"/>
    <n v="201.1"/>
    <x v="77"/>
    <s v="RC Otros"/>
    <n v="201.1"/>
    <m/>
    <m/>
    <x v="77"/>
    <n v="803256.92090000003"/>
    <n v="530452.73401000001"/>
    <n v="2517879.9890499995"/>
    <n v="2139745.5321999998"/>
    <n v="246257.84135000006"/>
    <n v="188190.89050000004"/>
    <n v="820616.14466999995"/>
    <n v="1226872.0641200002"/>
    <n v="35455860.883000001"/>
    <n v="34225193.414999902"/>
    <n v="145.54400000000001"/>
    <n v="139.161"/>
    <n v="0"/>
    <n v="0"/>
    <n v="231602.8051"/>
    <n v="212856.95317000002"/>
    <n v="352263.16738999996"/>
    <n v="286048.87014999997"/>
    <n v="0"/>
    <n v="0"/>
    <n v="0"/>
    <n v="0"/>
    <n v="0"/>
    <n v="0"/>
    <s v="RC Otros"/>
    <s v="Daños Sin Autos"/>
    <s v="Responsabilidad Civil y Riesgos Profesionales"/>
    <x v="39"/>
    <x v="1"/>
    <n v="88344161.303279996"/>
    <n v="83359214.99364002"/>
    <n v="299929338.30901009"/>
    <n v="286204877.29896003"/>
    <n v="288421232.45699012"/>
    <n v="276418493.85822004"/>
    <n v="803256.92090000003"/>
    <n v="530452.73401000001"/>
    <n v="246257.84135000003"/>
    <n v="188190.89050000001"/>
    <n v="4267242.8055999996"/>
    <n v="3979437.2681999994"/>
    <n v="100"/>
    <n v="100"/>
    <n v="272804.18689000001"/>
    <n v="51.428557041777289"/>
    <n v="18.823792258689092"/>
    <n v="13.329842846095103"/>
    <n v="0.90923600275344629"/>
    <n v="0.63634564463025656"/>
    <n v="0.26781538792728021"/>
    <n v="0.27850131353272789"/>
    <n v="0.18534021467981723"/>
    <n v="0.19190204193865501"/>
    <m/>
    <m/>
    <m/>
    <n v="0"/>
    <m/>
    <n v="0"/>
    <m/>
    <n v="0"/>
    <m/>
    <n v="30.855346236857308"/>
    <n v="30.657419182156971"/>
    <n v="35.477409849008765"/>
    <n v="100.00000000000003"/>
    <n v="8.806783922641447"/>
    <n v="23.147896793047341"/>
    <n v="65.747096642546893"/>
    <n v="74.412792841440293"/>
    <m/>
    <n v="2025"/>
    <n v="1"/>
    <d v="2026-05-08T00:00:00"/>
    <n v="1.0458677359317625"/>
    <s v="50 RC Otros"/>
    <n v="51.428557041777289"/>
    <n v="44.787483005075913"/>
    <n v="30.855346236857311"/>
    <n v="25.116534090497041"/>
    <n v="7.1014493128757896E-3"/>
    <n v="0.47471997986981634"/>
    <m/>
    <m/>
    <m/>
    <m/>
    <n v="6.2519603797540901E-3"/>
    <n v="0.34839836051559109"/>
    <x v="39"/>
    <x v="77"/>
  </r>
  <r>
    <n v="2026"/>
    <n v="3"/>
    <n v="201.1"/>
    <x v="77"/>
    <s v="Maritimo y Transportes"/>
    <n v="201.1"/>
    <m/>
    <m/>
    <x v="77"/>
    <n v="5553467.0168199996"/>
    <n v="5878639.8859000001"/>
    <n v="22964571.45205"/>
    <n v="18771917.44954"/>
    <n v="1842826.23236"/>
    <n v="-3640818.3417299958"/>
    <n v="11546899.170170002"/>
    <n v="7854239.2307100007"/>
    <n v="35455860.883000001"/>
    <n v="34225193.414999902"/>
    <n v="145.54400000000001"/>
    <n v="139.161"/>
    <n v="31889.245780000005"/>
    <n v="11921.860210000001"/>
    <n v="610174.25946999993"/>
    <n v="707066.83663999999"/>
    <n v="1329750.9336600006"/>
    <n v="1385023.7193199999"/>
    <n v="0"/>
    <n v="0"/>
    <n v="0"/>
    <n v="0"/>
    <n v="0"/>
    <n v="0"/>
    <s v="Maritimo y Transportes"/>
    <s v="Daños Sin Autos"/>
    <s v="Maritimo y Transportes"/>
    <x v="40"/>
    <x v="1"/>
    <n v="179468766.0309"/>
    <n v="175690399.54341"/>
    <n v="299929338.30901009"/>
    <n v="286204877.29896003"/>
    <n v="288421232.45699012"/>
    <n v="276418493.85822004"/>
    <n v="5553467.0168199996"/>
    <n v="5878639.8858999992"/>
    <n v="1842826.2323599998"/>
    <n v="-3640818.3417299963"/>
    <n v="5553467.0168199996"/>
    <n v="5878639.8859000001"/>
    <n v="100"/>
    <n v="100.00000000000003"/>
    <n v="-325172.86908000056"/>
    <n v="-5.5314303204714417"/>
    <n v="100"/>
    <n v="100"/>
    <n v="3.0943919321670896"/>
    <n v="3.3460222648349616"/>
    <n v="1.8515917942973601"/>
    <n v="1.9254709403712649"/>
    <n v="2.053997102138609"/>
    <n v="2.1267172843056077"/>
    <m/>
    <m/>
    <m/>
    <n v="0"/>
    <m/>
    <n v="0"/>
    <m/>
    <n v="0"/>
    <m/>
    <n v="-150.61571491326728"/>
    <n v="33.183347029496367"/>
    <n v="-61.933005123558416"/>
    <n v="100.00000000000003"/>
    <n v="-13.703453782450904"/>
    <n v="-3.9907465041202683"/>
    <n v="45.886356912761023"/>
    <n v="51.050882867706129"/>
    <m/>
    <n v="2025"/>
    <n v="1"/>
    <d v="2026-05-08T00:00:00"/>
    <n v="1.0458677359317625"/>
    <s v="51 Maritimo y Transportes"/>
    <n v="-5.5314303204714417"/>
    <n v="-9.6744584100143367"/>
    <n v="-150.61571491326728"/>
    <n v="-148.39590435225901"/>
    <n v="6.476946513252145E-2"/>
    <n v="7.4236621371626205E-2"/>
    <m/>
    <m/>
    <m/>
    <m/>
    <n v="5.484824357869901E-2"/>
    <n v="8.0242549635154078E-2"/>
    <x v="40"/>
    <x v="77"/>
  </r>
  <r>
    <n v="2026"/>
    <n v="3"/>
    <n v="201.1"/>
    <x v="77"/>
    <s v="MyT Carga"/>
    <n v="201.1"/>
    <m/>
    <m/>
    <x v="77"/>
    <n v="4253228.7956100004"/>
    <n v="4504728.8811799996"/>
    <n v="13121125.52385"/>
    <n v="12999348.517970001"/>
    <n v="1360448.89381"/>
    <n v="1468645.7502599999"/>
    <n v="7886217.5053199977"/>
    <n v="7493338.3119299989"/>
    <n v="35455860.883000001"/>
    <n v="34225193.414999902"/>
    <n v="145.54400000000001"/>
    <n v="139.161"/>
    <n v="31889.245780000001"/>
    <n v="11921.860210000001"/>
    <n v="621232.53503999999"/>
    <n v="610015.04897"/>
    <n v="1192083.4453599998"/>
    <n v="1240468.7340899999"/>
    <n v="0"/>
    <n v="0"/>
    <n v="0"/>
    <n v="0"/>
    <n v="0"/>
    <n v="0"/>
    <s v="MyT Carga"/>
    <s v="Daños Sin Autos"/>
    <s v="Maritimo y Transportes"/>
    <x v="41"/>
    <x v="1"/>
    <n v="150003492.63512999"/>
    <n v="150625895.67697001"/>
    <n v="299929338.30901009"/>
    <n v="286204877.29896003"/>
    <n v="288421232.45699012"/>
    <n v="276418493.85822004"/>
    <n v="4253228.7956100004"/>
    <n v="4504728.8811800005"/>
    <n v="1360448.89381"/>
    <n v="1468645.7502600003"/>
    <n v="5553467.0168199996"/>
    <n v="5878639.885900002"/>
    <n v="100"/>
    <n v="99.999999999999972"/>
    <n v="-251500.08556999918"/>
    <n v="-5.5830238001830512"/>
    <n v="76.58691017211558"/>
    <n v="76.628760540080933"/>
    <n v="2.835419843160317"/>
    <n v="2.9906735896467445"/>
    <n v="1.4180769442527825"/>
    <n v="1.4746586994923299"/>
    <n v="1.5739525208979965"/>
    <n v="1.629677095155057"/>
    <m/>
    <m/>
    <m/>
    <n v="0"/>
    <m/>
    <n v="0"/>
    <m/>
    <n v="0"/>
    <m/>
    <n v="-7.367117388985422"/>
    <n v="31.986261712847352"/>
    <n v="32.602311681747487"/>
    <n v="100"/>
    <n v="1.8388867764722372"/>
    <n v="-3.90056495583464"/>
    <n v="52.113175252793873"/>
    <n v="49.176172861583908"/>
    <m/>
    <n v="2025"/>
    <n v="1"/>
    <d v="2026-05-08T00:00:00"/>
    <n v="1.0458677359317625"/>
    <s v="52 MyT Carga"/>
    <n v="-5.5830238001830512"/>
    <n v="-9.7237891981618958"/>
    <n v="-7.3671173889854211"/>
    <n v="-11.429639304736719"/>
    <n v="3.7006929734827505E-2"/>
    <n v="8.4657880412037742E-2"/>
    <m/>
    <m/>
    <m/>
    <m/>
    <n v="3.7981811703283949E-2"/>
    <n v="9.251176572650803E-2"/>
    <x v="41"/>
    <x v="77"/>
  </r>
  <r>
    <n v="2026"/>
    <n v="3"/>
    <n v="201.1"/>
    <x v="77"/>
    <s v="MyT Cascos"/>
    <n v="201.1"/>
    <m/>
    <m/>
    <x v="77"/>
    <n v="1300238.2212099999"/>
    <n v="1373911.0047200001"/>
    <n v="9843445.928199999"/>
    <n v="5772568.93157"/>
    <n v="482377.33854999999"/>
    <n v="-5109464.0919899987"/>
    <n v="3660681.6648499998"/>
    <n v="360900.91877999966"/>
    <n v="35455860.883000001"/>
    <n v="34225193.414999902"/>
    <n v="145.54400000000001"/>
    <n v="139.161"/>
    <n v="0"/>
    <n v="0"/>
    <n v="-11058.27557"/>
    <n v="97051.787670000005"/>
    <n v="137667.48829999997"/>
    <n v="144554.98522999999"/>
    <n v="0"/>
    <n v="0"/>
    <n v="0"/>
    <n v="0"/>
    <n v="0"/>
    <n v="0"/>
    <s v="MyT Cascos"/>
    <s v="Daños Sin Autos"/>
    <s v="Maritimo y Transportes"/>
    <x v="42"/>
    <x v="1"/>
    <n v="176325380.86913005"/>
    <n v="171986656.68590999"/>
    <n v="299929338.30901009"/>
    <n v="286204877.29896003"/>
    <n v="288421232.45699012"/>
    <n v="276418493.85822004"/>
    <n v="1300238.2212100001"/>
    <n v="1373911.0047200001"/>
    <n v="482377.33854999993"/>
    <n v="-5109464.0919899987"/>
    <n v="4429057.4549500002"/>
    <n v="4785953.5028800005"/>
    <n v="99.999999999999972"/>
    <n v="100"/>
    <n v="-73672.783510000212"/>
    <n v="-5.3622675163748745"/>
    <n v="29.356996029862479"/>
    <n v="28.70715321185703"/>
    <n v="0.73740842912175308"/>
    <n v="0.79884744037387745"/>
    <n v="0.4335148500445779"/>
    <n v="0.45081224087893518"/>
    <n v="0.480044581240612"/>
    <n v="0.49704018915055065"/>
    <m/>
    <m/>
    <m/>
    <n v="0"/>
    <m/>
    <n v="0"/>
    <m/>
    <n v="0"/>
    <m/>
    <n v="-109.44085974312283"/>
    <n v="37.0991508080035"/>
    <n v="-371.89192563686436"/>
    <n v="100.00000000000003"/>
    <n v="-111.39420080297838"/>
    <n v="-4.7646208251077571"/>
    <n v="-8.0325977516944373"/>
    <n v="67.138319384545525"/>
    <m/>
    <n v="2025"/>
    <n v="1"/>
    <d v="2026-05-08T00:00:00"/>
    <n v="1.0458677359317625"/>
    <s v="53 MyT Cascos"/>
    <n v="-5.3622675163748745"/>
    <n v="-9.5127144358149049"/>
    <n v="-109.44085974312283"/>
    <n v="-109.02681994938104"/>
    <n v="2.7762535397693952E-2"/>
    <n v="0.16494910595142229"/>
    <m/>
    <m/>
    <m/>
    <m/>
    <n v="1.6866431875415065E-2"/>
    <n v="0.24638631525753571"/>
    <x v="42"/>
    <x v="77"/>
  </r>
  <r>
    <n v="2026"/>
    <n v="3"/>
    <n v="201.1"/>
    <x v="77"/>
    <s v="Incendio"/>
    <n v="201.1"/>
    <m/>
    <m/>
    <x v="77"/>
    <n v="10488691.793059999"/>
    <n v="11765565.754380001"/>
    <n v="32727756.701640002"/>
    <n v="32654866.380740002"/>
    <n v="2540786.4867400001"/>
    <n v="8621381.6725999992"/>
    <n v="15081260.825170001"/>
    <n v="24260556.936760005"/>
    <n v="35455860.883000001"/>
    <n v="34225193.414999902"/>
    <n v="145.54400000000001"/>
    <n v="139.161"/>
    <n v="-685.14756999999997"/>
    <n v="294.74172999999996"/>
    <n v="622809.29057000007"/>
    <n v="909462.58278000006"/>
    <n v="2421293.4345499994"/>
    <n v="2592302.5474900007"/>
    <n v="0"/>
    <n v="0"/>
    <n v="0"/>
    <n v="0"/>
    <n v="0"/>
    <n v="0"/>
    <s v="Incendio"/>
    <s v="Daños Sin Autos"/>
    <s v="Incendio"/>
    <x v="43"/>
    <x v="1"/>
    <n v="201667462.19176999"/>
    <n v="195892585.77416995"/>
    <n v="299929338.30901009"/>
    <n v="286204877.29896003"/>
    <n v="288421232.45699012"/>
    <n v="276418493.85822004"/>
    <n v="10488691.793060001"/>
    <n v="11765565.754380003"/>
    <n v="2540786.4867400001"/>
    <n v="8621381.6725999992"/>
    <m/>
    <m/>
    <n v="99.999999999999972"/>
    <n v="99.999999999999986"/>
    <n v="-1276873.9613200016"/>
    <n v="-10.852635461619487"/>
    <m/>
    <m/>
    <n v="5.2009836783120091"/>
    <n v="6.0061312212926987"/>
    <n v="3.4970542902521085"/>
    <n v="3.6365879528734388"/>
    <n v="4.1108893270501756"/>
    <n v="4.2564321909715517"/>
    <m/>
    <m/>
    <m/>
    <n v="0"/>
    <m/>
    <n v="0"/>
    <m/>
    <n v="0"/>
    <m/>
    <n v="-70.529242490040915"/>
    <n v="24.224055171695959"/>
    <n v="73.276388510178464"/>
    <n v="100"/>
    <n v="-31.518975891649383"/>
    <n v="-6.5968037992162998"/>
    <n v="25.722173185744008"/>
    <n v="35.083195966481149"/>
    <m/>
    <n v="2025"/>
    <n v="1"/>
    <d v="2026-05-08T00:00:00"/>
    <n v="1.0458677359317625"/>
    <s v="54 Incendio"/>
    <n v="-10.852635461619487"/>
    <n v="-14.762295961870157"/>
    <n v="-70.529242490040915"/>
    <n v="-71.821716554145723"/>
    <n v="9.2305632655874839E-2"/>
    <n v="8.3333665489763731E-2"/>
    <m/>
    <m/>
    <m/>
    <m/>
    <n v="9.5411780394580106E-2"/>
    <n v="8.5294733943216308E-2"/>
    <x v="43"/>
    <x v="77"/>
  </r>
  <r>
    <n v="2026"/>
    <n v="3"/>
    <n v="201.1"/>
    <x v="77"/>
    <s v="Riesgos Catastroficos"/>
    <n v="201.1"/>
    <m/>
    <m/>
    <x v="77"/>
    <n v="11411827.944420001"/>
    <n v="12882845.518050004"/>
    <n v="37290745.274759993"/>
    <n v="39960120.807489999"/>
    <n v="1673092.91444"/>
    <n v="528711.06807000004"/>
    <n v="13289262.188330002"/>
    <n v="4967055.4267199971"/>
    <n v="35455860.883000001"/>
    <n v="34225193.414999902"/>
    <n v="145.54400000000001"/>
    <n v="139.161"/>
    <n v="-30.94482"/>
    <n v="4425.4920999999995"/>
    <n v="886990.23791999987"/>
    <n v="342978.24383000005"/>
    <n v="2011261.1831699996"/>
    <n v="2400528.4092599996"/>
    <n v="0"/>
    <n v="0"/>
    <n v="0"/>
    <n v="0"/>
    <n v="0"/>
    <n v="0"/>
    <s v="Riesgos Catastroficos"/>
    <s v="Daños Sin Autos"/>
    <s v="Riesgos Catastroficos"/>
    <x v="44"/>
    <x v="1"/>
    <n v="199622597.11635998"/>
    <n v="195548252.16816995"/>
    <n v="299929338.30901009"/>
    <n v="286204877.29896003"/>
    <n v="288421232.45699012"/>
    <n v="276418493.85822004"/>
    <n v="11411827.944420002"/>
    <n v="12882845.518050004"/>
    <n v="1673092.91444"/>
    <n v="528711.06807000004"/>
    <n v="11411827.944420001"/>
    <n v="12882845.518050004"/>
    <n v="99.999999999999986"/>
    <n v="100"/>
    <n v="-1471017.5736300033"/>
    <n v="-11.41842127633198"/>
    <n v="100"/>
    <n v="100"/>
    <n v="5.7167014703090189"/>
    <n v="6.5880647744020031"/>
    <n v="3.8048388359603105"/>
    <n v="3.9566532072571157"/>
    <n v="4.5012669384362081"/>
    <n v="4.6606308204030098"/>
    <m/>
    <m/>
    <m/>
    <n v="0"/>
    <m/>
    <n v="0"/>
    <m/>
    <n v="0"/>
    <m/>
    <n v="216.44749192549276"/>
    <n v="14.661042232573143"/>
    <n v="4.1039929208902581"/>
    <n v="100"/>
    <n v="158.61414065658454"/>
    <n v="-16.215897491086039"/>
    <n v="44.101196072505715"/>
    <n v="14.287614448009322"/>
    <m/>
    <n v="2025"/>
    <n v="1"/>
    <d v="2026-05-08T00:00:00"/>
    <n v="1.0458677359317625"/>
    <s v="55 Riesgos Catastroficos"/>
    <n v="-11.41842127633198"/>
    <n v="-15.303268587063949"/>
    <n v="216.44749192549276"/>
    <n v="202.5693221557982"/>
    <n v="0.10517512294459549"/>
    <n v="0.13179887072359153"/>
    <m/>
    <m/>
    <m/>
    <m/>
    <n v="0.11675644991381304"/>
    <n v="0.14151469303500741"/>
    <x v="44"/>
    <x v="77"/>
  </r>
  <r>
    <n v="2026"/>
    <n v="3"/>
    <n v="201.1"/>
    <x v="77"/>
    <s v="Terremoto y Erupcion Volcanica"/>
    <n v="201.1"/>
    <m/>
    <m/>
    <x v="77"/>
    <n v="4600656.5407699998"/>
    <n v="5084886.6188700004"/>
    <n v="15079675.914949998"/>
    <n v="16063627.30958"/>
    <n v="666557.00631000008"/>
    <n v="163361.38342999996"/>
    <n v="1263392.4227800001"/>
    <n v="-224784.05469000008"/>
    <n v="35455860.883000001"/>
    <n v="34225193.414999902"/>
    <n v="145.54400000000001"/>
    <n v="139.161"/>
    <n v="-0.32261000000000001"/>
    <n v="4518.3422799999998"/>
    <n v="335147.23251"/>
    <n v="104725.97559"/>
    <n v="1058525.4363299999"/>
    <n v="1091912.4814599999"/>
    <n v="0"/>
    <n v="0"/>
    <n v="0"/>
    <n v="0"/>
    <n v="0"/>
    <n v="0"/>
    <s v="Terremoto y Erupcion Volcanica"/>
    <s v="Daños Sin Autos"/>
    <s v="Riesgos Catastroficos"/>
    <x v="45"/>
    <x v="1"/>
    <n v="199586093.01784998"/>
    <n v="195512331.82616004"/>
    <n v="299929338.30901009"/>
    <n v="286204877.29896003"/>
    <n v="288421232.45699012"/>
    <n v="276418493.85822004"/>
    <n v="4600656.5407699998"/>
    <n v="5084886.6188700013"/>
    <n v="666557.00630999985"/>
    <n v="163361.38342999999"/>
    <n v="11411827.944420001"/>
    <n v="12882845.518049998"/>
    <n v="100"/>
    <n v="99.999999999999972"/>
    <n v="-484230.07810000051"/>
    <n v="-9.5229277345737486"/>
    <n v="40.314808137460275"/>
    <n v="39.47021340701189"/>
    <n v="2.3050987527264937"/>
    <n v="2.6008009680899469"/>
    <n v="1.533913476656976"/>
    <n v="1.5951171491703744"/>
    <n v="1.7766596666200409"/>
    <n v="1.8395609309260361"/>
    <m/>
    <m/>
    <m/>
    <n v="0"/>
    <m/>
    <n v="0"/>
    <m/>
    <n v="0"/>
    <m/>
    <n v="308.0260538413097"/>
    <n v="14.488301841337631"/>
    <n v="3.2126848772550072"/>
    <n v="100.00000000000004"/>
    <n v="220.02302258046694"/>
    <n v="-3.0576667724649509"/>
    <n v="31.661707976710009"/>
    <n v="9.5910594821638586"/>
    <m/>
    <n v="2025"/>
    <n v="1"/>
    <d v="2026-05-08T00:00:00"/>
    <n v="1.0458677359317625"/>
    <s v="56 Terremoto y Erupcion Volcanica"/>
    <n v="-9.5229277345737486"/>
    <n v="-13.490904100966144"/>
    <n v="308.02605384130976"/>
    <n v="290.13160060607441"/>
    <n v="4.2530841275328447E-2"/>
    <n v="0.10918277153163804"/>
    <m/>
    <m/>
    <m/>
    <m/>
    <n v="4.6935095778128703E-2"/>
    <n v="0.10563046918681597"/>
    <x v="45"/>
    <x v="77"/>
  </r>
  <r>
    <n v="2026"/>
    <n v="3"/>
    <n v="201.1"/>
    <x v="77"/>
    <s v="Huracan y Otros Riesgos Hidrometeorologicos"/>
    <n v="201.1"/>
    <m/>
    <m/>
    <x v="77"/>
    <n v="6811171.4036499988"/>
    <n v="7797958.8991799997"/>
    <n v="22211069.515840001"/>
    <n v="23896327.818839997"/>
    <n v="1006535.9081300003"/>
    <n v="364394.42252000014"/>
    <n v="12049992.975690005"/>
    <n v="5212540.9577499991"/>
    <n v="35455860.883000001"/>
    <n v="34225193.414999902"/>
    <n v="145.54400000000001"/>
    <n v="139.161"/>
    <n v="-30.622209999999999"/>
    <n v="-92.850179999999995"/>
    <n v="551843.00541999994"/>
    <n v="237189.99613000004"/>
    <n v="952735.74683999992"/>
    <n v="1306307.5385099996"/>
    <n v="0"/>
    <n v="0"/>
    <n v="0"/>
    <n v="0"/>
    <n v="0"/>
    <n v="0"/>
    <s v="Huracan y Otros Riesgos Hidrometeorologicos"/>
    <s v="Daños Sin Autos"/>
    <s v="Riesgos Catastroficos"/>
    <x v="46"/>
    <x v="1"/>
    <n v="199622597.11636001"/>
    <n v="195548252.16817003"/>
    <n v="299929338.30901009"/>
    <n v="286204877.29896003"/>
    <n v="288421232.45699012"/>
    <n v="276418493.85822004"/>
    <n v="6811171.4036499998"/>
    <n v="7797958.8991800006"/>
    <n v="1006535.90813"/>
    <n v="364394.42252000014"/>
    <n v="11411827.944419999"/>
    <n v="12882845.518049998"/>
    <n v="99.999999999999986"/>
    <n v="99.999999999999986"/>
    <n v="-986787.49553000089"/>
    <n v="-12.654433144470245"/>
    <n v="59.685191862539725"/>
    <n v="60.529786592988131"/>
    <n v="3.4120242407625665"/>
    <n v="3.9877415485533527"/>
    <n v="2.2709253593033338"/>
    <n v="2.3615360580867404"/>
    <n v="2.7246072718161658"/>
    <n v="2.8210698894769721"/>
    <m/>
    <m/>
    <m/>
    <n v="0"/>
    <m/>
    <n v="0"/>
    <m/>
    <n v="0"/>
    <m/>
    <n v="176.22154619415329"/>
    <n v="14.777721018599147"/>
    <n v="4.672946180292362"/>
    <n v="100.00000000000004"/>
    <n v="132.65863418520553"/>
    <n v="-27.06650472776807"/>
    <n v="57.921937667431209"/>
    <n v="18.157286024739907"/>
    <m/>
    <n v="2025"/>
    <n v="1"/>
    <d v="2026-05-08T00:00:00"/>
    <n v="1.0458677359317625"/>
    <s v="57 Huracan y Otros Riesgos Hidrometeorologicos"/>
    <n v="-12.654433144470245"/>
    <n v="-16.485073729027814"/>
    <n v="176.22154619415332"/>
    <n v="164.10753167375202"/>
    <n v="6.2644282109335356E-2"/>
    <n v="0.15232508164525119"/>
    <m/>
    <m/>
    <m/>
    <m/>
    <n v="6.9820870050560285E-2"/>
    <n v="0.1730373803096564"/>
    <x v="46"/>
    <x v="77"/>
  </r>
  <r>
    <n v="2026"/>
    <n v="3"/>
    <n v="201.1"/>
    <x v="77"/>
    <s v="Otros Riesgos Catastroficos"/>
    <n v="201.1"/>
    <m/>
    <m/>
    <x v="77"/>
    <n v="0"/>
    <n v="0"/>
    <n v="-0.15603"/>
    <n v="165.67907"/>
    <n v="0"/>
    <n v="955.26211999999998"/>
    <n v="-24123.210139999999"/>
    <n v="-20701.476339999997"/>
    <n v="35455860.883000001"/>
    <n v="34225193.414999902"/>
    <n v="145.54400000000001"/>
    <n v="139.161"/>
    <n v="0"/>
    <n v="0"/>
    <n v="-1.0000000000000001E-5"/>
    <n v="1062.2721100000001"/>
    <n v="0"/>
    <n v="2308.3892900000001"/>
    <n v="0"/>
    <n v="0"/>
    <n v="0"/>
    <n v="0"/>
    <n v="0"/>
    <n v="0"/>
    <s v="Otros Riesgos Catastroficos"/>
    <s v="Daños Sin Autos"/>
    <s v="Riesgos Catastroficos"/>
    <x v="47"/>
    <x v="1"/>
    <n v="10353040.386750001"/>
    <n v="11137066.054979999"/>
    <n v="299929338.30901009"/>
    <n v="286204877.29896003"/>
    <n v="288421232.45699012"/>
    <n v="276418493.85822004"/>
    <n v="0"/>
    <n v="0"/>
    <n v="0"/>
    <n v="955.26211999999998"/>
    <n v="3779281.5107400003"/>
    <n v="4479749.3078899998"/>
    <m/>
    <m/>
    <m/>
    <m/>
    <m/>
    <m/>
    <m/>
    <m/>
    <m/>
    <m/>
    <m/>
    <m/>
    <m/>
    <m/>
    <m/>
    <n v="0"/>
    <m/>
    <n v="0"/>
    <m/>
    <n v="0"/>
    <m/>
    <m/>
    <m/>
    <m/>
    <m/>
    <n v="-100.00000094137837"/>
    <m/>
    <m/>
    <n v="46.017892848567158"/>
    <m/>
    <n v="2025"/>
    <n v="1"/>
    <d v="2026-05-08T00:00:00"/>
    <n v="1.0458677359317625"/>
    <s v="58 Otros Riesgos Catastroficos"/>
    <m/>
    <m/>
    <n v="-100"/>
    <n v="-100"/>
    <n v="-4.4006828804659375E-10"/>
    <m/>
    <m/>
    <m/>
    <m/>
    <m/>
    <n v="4.8408512405188541E-7"/>
    <m/>
    <x v="47"/>
    <x v="77"/>
  </r>
  <r>
    <n v="2026"/>
    <n v="3"/>
    <n v="201.1"/>
    <x v="77"/>
    <s v="Agricola y de Animales"/>
    <n v="201.1"/>
    <m/>
    <m/>
    <x v="77"/>
    <n v="168077.99153999999"/>
    <n v="161647.23272"/>
    <n v="530092.34959999996"/>
    <n v="547145.64830999996"/>
    <n v="56611.31899"/>
    <n v="36131.574989999994"/>
    <n v="330750.72228000005"/>
    <n v="330023.13450999995"/>
    <n v="35455860.883000001"/>
    <n v="34225193.414999902"/>
    <n v="145.54400000000001"/>
    <n v="139.161"/>
    <n v="4959.0905199999997"/>
    <n v="-3980.4373900000001"/>
    <n v="27203.794589999998"/>
    <n v="21748.29955"/>
    <n v="107355.77274"/>
    <n v="179536.19828000004"/>
    <n v="0"/>
    <n v="0"/>
    <n v="0"/>
    <n v="0"/>
    <n v="0"/>
    <n v="0"/>
    <s v="Agricola y de Animales"/>
    <s v="Daños Sin Autos"/>
    <s v="Agricola y de Animales"/>
    <x v="48"/>
    <x v="1"/>
    <n v="73938358.270990014"/>
    <n v="75719569.428710014"/>
    <n v="299929338.30901009"/>
    <n v="286204877.29896003"/>
    <n v="288421232.45699012"/>
    <n v="276418493.85822004"/>
    <n v="168077.99153999999"/>
    <n v="161647.23272"/>
    <n v="56611.31899"/>
    <n v="36131.574989999994"/>
    <n v="168077.99153999999"/>
    <n v="161647.23272"/>
    <n v="100"/>
    <n v="100"/>
    <n v="6430.7588199999882"/>
    <n v="3.9782671882414133"/>
    <n v="100"/>
    <n v="100"/>
    <n v="0.22732177920962307"/>
    <n v="0.21348144731883467"/>
    <n v="5.6039196594643639E-2"/>
    <n v="5.8275179711349462E-2"/>
    <n v="5.6479552076657558E-2"/>
    <n v="5.8479167028133702E-2"/>
    <m/>
    <m/>
    <m/>
    <n v="0"/>
    <m/>
    <n v="0"/>
    <m/>
    <n v="0"/>
    <m/>
    <n v="56.681016550394261"/>
    <n v="33.681577505361474"/>
    <n v="22.352114776122345"/>
    <n v="100"/>
    <n v="25.084696978067878"/>
    <n v="-40.20382866046284"/>
    <n v="25.339852618716289"/>
    <n v="12.113601467756329"/>
    <m/>
    <n v="2025"/>
    <n v="1"/>
    <d v="2026-05-08T00:00:00"/>
    <n v="1.0458677359317625"/>
    <s v="59 Agricola y de Animales"/>
    <n v="3.9782671882414133"/>
    <n v="-0.58181965465521213"/>
    <n v="56.681016550394247"/>
    <n v="49.809589843411025"/>
    <n v="1.4950767980200503E-3"/>
    <n v="0.40880177704226439"/>
    <m/>
    <m/>
    <m/>
    <m/>
    <n v="1.5986634222210181E-3"/>
    <n v="0.41202557183690708"/>
    <x v="48"/>
    <x v="77"/>
  </r>
  <r>
    <n v="2026"/>
    <n v="3"/>
    <n v="201.1"/>
    <x v="77"/>
    <s v="AyA Agricola"/>
    <n v="201.1"/>
    <m/>
    <m/>
    <x v="77"/>
    <n v="69803.324380000005"/>
    <n v="54036.03168"/>
    <n v="425309.73237999994"/>
    <n v="433568.83521000005"/>
    <n v="43121.997350000005"/>
    <n v="31120.674730000006"/>
    <n v="292735.20066000003"/>
    <n v="302490.91283999989"/>
    <n v="35455860.883000001"/>
    <n v="34225193.414999902"/>
    <n v="145.54400000000001"/>
    <n v="139.161"/>
    <n v="6113.7171699999999"/>
    <n v="-1647.2222899999999"/>
    <n v="18184.480250000004"/>
    <n v="20907.634069999996"/>
    <n v="86348.517080000005"/>
    <n v="131078.40601000001"/>
    <n v="0"/>
    <n v="0"/>
    <n v="0"/>
    <n v="0"/>
    <n v="0"/>
    <n v="0"/>
    <s v="AyA Agricola"/>
    <s v="Daños Sin Autos"/>
    <s v="Agricola y de Animales"/>
    <x v="49"/>
    <x v="1"/>
    <n v="73938358.270989999"/>
    <n v="75719569.428709999"/>
    <n v="299929338.30901009"/>
    <n v="286204877.29896003"/>
    <n v="288421232.45699012"/>
    <n v="276418493.85822004"/>
    <n v="69803.324380000005"/>
    <n v="54036.03168"/>
    <n v="43121.997350000005"/>
    <n v="31120.674730000006"/>
    <n v="168077.99153999999"/>
    <n v="161647.23272"/>
    <n v="100"/>
    <n v="100"/>
    <n v="15767.292700000005"/>
    <n v="29.179220253207184"/>
    <n v="41.53031800322762"/>
    <n v="33.428367916201466"/>
    <n v="9.4407457796351429E-2"/>
    <n v="7.136336364257187E-2"/>
    <n v="2.3273256552209406E-2"/>
    <n v="2.4201867451075814E-2"/>
    <n v="1.8880192465607695E-2"/>
    <n v="1.9548631108494512E-2"/>
    <m/>
    <m/>
    <m/>
    <n v="0"/>
    <m/>
    <n v="0"/>
    <m/>
    <n v="0"/>
    <m/>
    <n v="38.563825251612705"/>
    <n v="61.776423591589413"/>
    <n v="57.592450375141993"/>
    <n v="100"/>
    <n v="-13.024686633038973"/>
    <n v="-34.124529197118513"/>
    <n v="21.059400745877873"/>
    <n v="15.950479340132462"/>
    <m/>
    <n v="2025"/>
    <n v="1"/>
    <d v="2026-05-08T00:00:00"/>
    <n v="1.0458677359317625"/>
    <s v="60 AyA Agricola"/>
    <n v="29.179220253207184"/>
    <n v="23.513916545213572"/>
    <n v="38.563825251612712"/>
    <n v="32.486948866594823"/>
    <n v="1.1995470474781868E-3"/>
    <n v="0.39694271177120449"/>
    <m/>
    <m/>
    <m/>
    <m/>
    <n v="1.2668119357361451E-3"/>
    <n v="0.47733606025157643"/>
    <x v="49"/>
    <x v="77"/>
  </r>
  <r>
    <n v="2026"/>
    <n v="3"/>
    <n v="201.1"/>
    <x v="77"/>
    <s v="AyA Otros"/>
    <n v="201.1"/>
    <m/>
    <m/>
    <x v="77"/>
    <n v="0"/>
    <n v="3.5"/>
    <n v="87.405000000000001"/>
    <n v="90.905000000000001"/>
    <n v="-293.17885000000001"/>
    <n v="-315.63553999999999"/>
    <n v="-575.63874999999985"/>
    <n v="-94.99813000000006"/>
    <n v="35455860.883000001"/>
    <n v="34225193.414999902"/>
    <n v="145.54400000000001"/>
    <n v="139.161"/>
    <n v="-292.3535"/>
    <n v="-315.12202000000002"/>
    <n v="1551.0580499999999"/>
    <n v="-316.48437000000001"/>
    <n v="1515.0692599999998"/>
    <n v="3090.0706500000006"/>
    <n v="0"/>
    <n v="0"/>
    <n v="0"/>
    <n v="0"/>
    <n v="0"/>
    <n v="0"/>
    <s v="AyA Otros"/>
    <s v="Daños Sin Autos"/>
    <s v="Agricola y de Animales"/>
    <x v="50"/>
    <x v="1"/>
    <n v="8547199.3089700006"/>
    <n v="9488968.16818"/>
    <n v="299929338.30901009"/>
    <n v="286204877.29896003"/>
    <n v="288421232.45699012"/>
    <n v="276418493.85822004"/>
    <n v="0"/>
    <n v="3.5"/>
    <n v="-293.17885000000001"/>
    <n v="-315.63553999999999"/>
    <n v="156832.43054999999"/>
    <n v="140609.15177"/>
    <m/>
    <n v="100"/>
    <m/>
    <m/>
    <m/>
    <n v="2.4891694146090076E-3"/>
    <m/>
    <n v="3.6884937729444463E-5"/>
    <m/>
    <m/>
    <n v="1.2229001940955803E-6"/>
    <n v="1.2661960316574231E-6"/>
    <m/>
    <m/>
    <m/>
    <n v="0"/>
    <m/>
    <n v="0"/>
    <m/>
    <n v="0"/>
    <m/>
    <n v="-7.1147533005947228"/>
    <m/>
    <n v="-9018.1582857142857"/>
    <n v="100"/>
    <n v="-590.08993714286737"/>
    <n v="-50.969753393826146"/>
    <n v="102.37538909607342"/>
    <n v="-10.241978447968494"/>
    <m/>
    <n v="2025"/>
    <n v="1"/>
    <d v="2026-05-08T00:00:00"/>
    <n v="1.0458677359317625"/>
    <s v="61 AyA Otros"/>
    <m/>
    <n v="-100"/>
    <n v="-7.1147533005947245"/>
    <n v="-11.188342934535685"/>
    <n v="2.4651777681671811E-7"/>
    <m/>
    <m/>
    <m/>
    <m/>
    <m/>
    <n v="2.6560843323140727E-7"/>
    <n v="1"/>
    <x v="50"/>
    <x v="77"/>
  </r>
  <r>
    <n v="2026"/>
    <n v="3"/>
    <n v="201.1"/>
    <x v="77"/>
    <s v="AyA Pecuario"/>
    <n v="201.1"/>
    <m/>
    <m/>
    <x v="77"/>
    <n v="98274.667159999997"/>
    <n v="107607.70103999999"/>
    <n v="104695.21222000002"/>
    <n v="113485.90809999999"/>
    <n v="13782.500490000002"/>
    <n v="5326.5358000000006"/>
    <n v="38591.160369999998"/>
    <n v="27627.219799999999"/>
    <n v="35455860.883000001"/>
    <n v="34225193.414999902"/>
    <n v="145.54400000000001"/>
    <n v="139.161"/>
    <n v="-862.27314999999999"/>
    <n v="-2018.0930800000001"/>
    <n v="7468.2562900000003"/>
    <n v="1157.1498499999998"/>
    <n v="19492.186400000002"/>
    <n v="45367.721619999989"/>
    <n v="0"/>
    <n v="0"/>
    <n v="0"/>
    <n v="0"/>
    <n v="0"/>
    <n v="0"/>
    <s v="AyA Pecuario"/>
    <s v="Daños Sin Autos"/>
    <s v="Agricola y de Animales"/>
    <x v="51"/>
    <x v="1"/>
    <n v="17357976.609500002"/>
    <n v="17454199.278609999"/>
    <n v="299929338.30901009"/>
    <n v="286204877.29896003"/>
    <n v="288421232.45699012"/>
    <n v="276418493.85822004"/>
    <n v="98274.667159999997"/>
    <n v="107607.70103999999"/>
    <n v="13782.50049"/>
    <n v="5326.5358000000006"/>
    <n v="162735.93135"/>
    <n v="152444.82949"/>
    <n v="100"/>
    <n v="100"/>
    <n v="-9333.0338799999881"/>
    <n v="-8.6732025587376036"/>
    <n v="60.389040296600726"/>
    <n v="70.587963789915733"/>
    <n v="0.56616430227365544"/>
    <n v="0.61651468120839259"/>
    <n v="3.2765940042434237E-2"/>
    <n v="3.4073312260273658E-2"/>
    <n v="3.7598136710855767E-2"/>
    <n v="3.8929269723607524E-2"/>
    <m/>
    <m/>
    <m/>
    <n v="0"/>
    <m/>
    <n v="0"/>
    <m/>
    <n v="0"/>
    <m/>
    <n v="158.75167289779597"/>
    <n v="14.024469263844825"/>
    <n v="4.9499578083356859"/>
    <n v="100.00000000000003"/>
    <n v="545.40096427441972"/>
    <n v="-57.035121659256895"/>
    <n v="38.314102567785824"/>
    <n v="2.5506016363181874"/>
    <m/>
    <n v="2025"/>
    <n v="1"/>
    <d v="2026-05-08T00:00:00"/>
    <n v="1.0458677359317625"/>
    <s v="62 AyA Pecuario"/>
    <n v="-8.6732025587376036"/>
    <n v="-12.678444602845076"/>
    <n v="158.75167289779597"/>
    <n v="147.40381982170467"/>
    <n v="2.9528323276504663E-4"/>
    <n v="0.97207242281249795"/>
    <m/>
    <m/>
    <m/>
    <m/>
    <n v="3.315858780516414E-4"/>
    <n v="0.80070913500507501"/>
    <x v="51"/>
    <x v="77"/>
  </r>
  <r>
    <n v="2026"/>
    <n v="3"/>
    <n v="201.1"/>
    <x v="77"/>
    <s v="Diversos"/>
    <n v="201.1"/>
    <m/>
    <m/>
    <x v="77"/>
    <n v="9670459.9122499991"/>
    <n v="9643676.3713199999"/>
    <n v="37321815.588719994"/>
    <n v="34597645.116609998"/>
    <n v="1771524.9683200002"/>
    <n v="2144854.7040200001"/>
    <n v="9781541.6069200002"/>
    <n v="9058073.3186700009"/>
    <n v="35455860.883000001"/>
    <n v="34225193.414999902"/>
    <n v="145.54400000000001"/>
    <n v="139.161"/>
    <n v="57964.477759999994"/>
    <n v="48147.612809999991"/>
    <n v="784028.19729000016"/>
    <n v="907065.62439999997"/>
    <n v="4109085.00777"/>
    <n v="3956653.3431699988"/>
    <n v="0"/>
    <n v="0"/>
    <n v="0"/>
    <n v="0"/>
    <n v="0"/>
    <n v="0"/>
    <s v="Diversos"/>
    <s v="Daños Sin Autos"/>
    <s v="Diversos"/>
    <x v="52"/>
    <x v="1"/>
    <n v="201733449.21634996"/>
    <n v="195956915.18734998"/>
    <n v="299929338.30901009"/>
    <n v="286204877.29896003"/>
    <n v="288421232.45699012"/>
    <n v="276418493.85822004"/>
    <n v="9670459.9122499991"/>
    <n v="9643676.3713200018"/>
    <n v="1771524.9683199998"/>
    <n v="2144854.7040200005"/>
    <n v="9670459.9122499991"/>
    <n v="9643676.3713199999"/>
    <n v="100"/>
    <n v="99.999999999999972"/>
    <n v="26783.540929999202"/>
    <n v="0.2777316440196298"/>
    <n v="100"/>
    <n v="100"/>
    <n v="4.7936819351553694"/>
    <n v="4.9213248545476942"/>
    <n v="3.2242460730156228"/>
    <n v="3.3528945944338808"/>
    <n v="3.369501058937769"/>
    <n v="3.4887956434153837"/>
    <m/>
    <m/>
    <m/>
    <n v="0"/>
    <m/>
    <n v="0"/>
    <m/>
    <n v="0"/>
    <m/>
    <n v="-17.405828702535675"/>
    <n v="18.318931926659779"/>
    <n v="22.241048138018531"/>
    <n v="100.00000000000003"/>
    <n v="-13.564335787874871"/>
    <n v="3.852540300583307"/>
    <n v="19.080359637424298"/>
    <n v="22.925071916289625"/>
    <m/>
    <n v="2025"/>
    <n v="1"/>
    <d v="2026-05-08T00:00:00"/>
    <n v="1.0458677359317625"/>
    <s v="63 Diversos"/>
    <n v="0.2777316440196298"/>
    <n v="-4.1200639441446292"/>
    <n v="-17.405828702535679"/>
    <n v="-21.028091354322871"/>
    <n v="0.10526275391218794"/>
    <n v="6.9257301633035853E-2"/>
    <m/>
    <m/>
    <m/>
    <m/>
    <n v="0.10108823841283791"/>
    <n v="6.7733883141992995E-2"/>
    <x v="52"/>
    <x v="77"/>
  </r>
  <r>
    <n v="2026"/>
    <n v="3"/>
    <n v="201.1"/>
    <x v="77"/>
    <s v="Miscelaneos"/>
    <n v="201.1"/>
    <m/>
    <m/>
    <x v="77"/>
    <n v="4681296.8725099992"/>
    <n v="4825169.1077199997"/>
    <n v="18344148.07728"/>
    <n v="16821715.266520001"/>
    <n v="696171.22916999971"/>
    <n v="802925.30443000013"/>
    <n v="3032173.2472800002"/>
    <n v="2925681.3579900004"/>
    <n v="35455860.883000001"/>
    <n v="34225193.414999902"/>
    <n v="145.54400000000001"/>
    <n v="139.161"/>
    <n v="58319.799889999995"/>
    <n v="17256.411629999995"/>
    <n v="530805.31906000013"/>
    <n v="603618.54839000013"/>
    <n v="3290064.8099400001"/>
    <n v="3089765.5324999997"/>
    <n v="0"/>
    <n v="0"/>
    <n v="0"/>
    <n v="0"/>
    <n v="0"/>
    <n v="0"/>
    <s v="Miscelaneos"/>
    <s v="Daños Sin Autos"/>
    <s v="Diversos"/>
    <x v="53"/>
    <x v="1"/>
    <n v="200535966.73201996"/>
    <n v="194686781.45248997"/>
    <n v="299929338.30901009"/>
    <n v="286204877.29896003"/>
    <n v="288421232.45699012"/>
    <n v="276418493.85822004"/>
    <n v="4681296.8725100001"/>
    <n v="4825169.1077200007"/>
    <n v="696171.22916999983"/>
    <n v="802925.30443000002"/>
    <n v="9656760.8060199991"/>
    <n v="9629423.7507699989"/>
    <n v="99.999999999999972"/>
    <n v="99.999999999999972"/>
    <n v="-143872.23521000054"/>
    <n v="-2.9817034801912556"/>
    <n v="48.476885433381462"/>
    <n v="50.10859665755352"/>
    <n v="2.3343926522496115"/>
    <n v="2.478426666526151"/>
    <n v="1.5607999200421567"/>
    <n v="1.6230763708452298"/>
    <n v="1.6859143538213675"/>
    <n v="1.745602850363158"/>
    <m/>
    <m/>
    <m/>
    <n v="0"/>
    <m/>
    <n v="0"/>
    <m/>
    <n v="0"/>
    <m/>
    <n v="-13.295642156375376"/>
    <n v="14.871332627036093"/>
    <n v="16.640355736866606"/>
    <n v="99.999999999999972"/>
    <n v="-12.062788581333505"/>
    <n v="6.4826691648001367"/>
    <n v="16.133582458811208"/>
    <n v="19.536063239775952"/>
    <m/>
    <n v="2025"/>
    <n v="1"/>
    <d v="2026-05-08T00:00:00"/>
    <n v="1.0458677359317625"/>
    <s v="64 Miscelaneos"/>
    <n v="-2.9817034801912556"/>
    <n v="-7.2365527813368828"/>
    <n v="-13.295642156375376"/>
    <n v="-17.0981617801033"/>
    <n v="5.1737985259513064E-2"/>
    <n v="8.9592230020302407E-2"/>
    <m/>
    <m/>
    <m/>
    <m/>
    <n v="4.9150095552557303E-2"/>
    <n v="8.9023103728842382E-2"/>
    <x v="53"/>
    <x v="77"/>
  </r>
  <r>
    <n v="2026"/>
    <n v="3"/>
    <n v="201.1"/>
    <x v="77"/>
    <s v="Tecnicos"/>
    <n v="201.1"/>
    <m/>
    <m/>
    <x v="77"/>
    <n v="4989163.0397400018"/>
    <n v="4818507.2636000002"/>
    <n v="18977667.511440001"/>
    <n v="17775929.850089993"/>
    <n v="1075353.7391499996"/>
    <n v="1341929.3995900003"/>
    <n v="6749368.3596399985"/>
    <n v="6132391.9606800023"/>
    <n v="35455860.883000001"/>
    <n v="34225193.414999902"/>
    <n v="145.54400000000001"/>
    <n v="139.161"/>
    <n v="-355.32213000000002"/>
    <n v="30891.20118"/>
    <n v="253222.87823000006"/>
    <n v="303447.0760099999"/>
    <n v="819020.19782999996"/>
    <n v="866887.81067000004"/>
    <n v="0"/>
    <n v="0"/>
    <n v="0"/>
    <n v="0"/>
    <n v="0"/>
    <n v="0"/>
    <s v="Tecnicos"/>
    <s v="Daños Sin Autos"/>
    <s v="Diversos"/>
    <x v="54"/>
    <x v="1"/>
    <n v="201733449.21634999"/>
    <n v="195956915.18735003"/>
    <n v="299929338.30901009"/>
    <n v="286204877.29896003"/>
    <n v="288421232.45699012"/>
    <n v="276418493.85822004"/>
    <n v="4989163.0397400009"/>
    <n v="4818507.2636000002"/>
    <n v="1075353.7391499998"/>
    <n v="1341929.3995900003"/>
    <n v="9670459.9122499991"/>
    <n v="9643676.3713199999"/>
    <n v="100.00000000000003"/>
    <n v="100"/>
    <n v="170655.7761400016"/>
    <n v="3.5416731116951983"/>
    <n v="51.591786585248222"/>
    <n v="49.965460038975323"/>
    <n v="2.4731461535609545"/>
    <n v="2.4589626035871879"/>
    <n v="1.6634461529734665"/>
    <n v="1.7298182235886514"/>
    <n v="1.6835867051164011"/>
    <n v="1.7431927930522253"/>
    <m/>
    <m/>
    <m/>
    <n v="0"/>
    <m/>
    <n v="0"/>
    <m/>
    <n v="0"/>
    <m/>
    <n v="-19.865103225359515"/>
    <n v="21.553790296779699"/>
    <n v="27.849483796096198"/>
    <n v="99.999999999999972"/>
    <n v="-16.551221531080017"/>
    <n v="-5.5217771262701447"/>
    <n v="30.917781869228129"/>
    <n v="35.004192269755393"/>
    <m/>
    <n v="2025"/>
    <n v="1"/>
    <d v="2026-05-08T00:00:00"/>
    <n v="1.0458677359317625"/>
    <s v="65 Tecnicos"/>
    <n v="3.5416731116951983"/>
    <n v="-0.99926639437821607"/>
    <n v="-19.865103225359515"/>
    <n v="-23.379511556259654"/>
    <n v="5.3524768652674887E-2"/>
    <n v="0.120140065142028"/>
    <m/>
    <m/>
    <m/>
    <m/>
    <n v="5.193814286028061E-2"/>
    <n v="0.10987230720984485"/>
    <x v="54"/>
    <x v="77"/>
  </r>
  <r>
    <n v="2026"/>
    <n v="3"/>
    <n v="201.1"/>
    <x v="77"/>
    <s v="Credito"/>
    <n v="201.1"/>
    <m/>
    <m/>
    <x v="77"/>
    <n v="481212.63975999999"/>
    <n v="862800.46577999997"/>
    <n v="2019749.8524800001"/>
    <n v="2120475.0170499999"/>
    <n v="231353.01849000002"/>
    <n v="205317.67123000004"/>
    <n v="1440776.95897"/>
    <n v="927508.46711000032"/>
    <n v="35455860.883000001"/>
    <n v="34225193.414999902"/>
    <n v="145.54400000000001"/>
    <n v="139.161"/>
    <n v="-485.46049999999968"/>
    <n v="392.56925999999993"/>
    <n v="51088.241650000004"/>
    <n v="-17446.497470000002"/>
    <n v="39845.541339999996"/>
    <n v="62620.113590000008"/>
    <n v="0"/>
    <n v="0"/>
    <n v="0"/>
    <n v="0"/>
    <n v="0"/>
    <n v="0"/>
    <s v="Credito"/>
    <s v="Daños Sin Autos"/>
    <s v="Credito"/>
    <x v="55"/>
    <x v="1"/>
    <n v="3472528.4322599997"/>
    <n v="4220550.1529399995"/>
    <n v="299929338.30901009"/>
    <n v="286204877.29896003"/>
    <n v="288421232.45699012"/>
    <n v="276418493.85822004"/>
    <n v="481212.63976000005"/>
    <n v="862800.46577999997"/>
    <n v="231353.01848999999"/>
    <n v="205317.67123000004"/>
    <n v="481212.63975999999"/>
    <n v="862800.46577999997"/>
    <n v="99.999999999999986"/>
    <n v="100"/>
    <n v="-381587.82601999998"/>
    <n v="-44.226659715005148"/>
    <n v="100"/>
    <n v="100"/>
    <n v="13.857701935267263"/>
    <n v="20.442843575238182"/>
    <n v="0.16044200359760005"/>
    <n v="0.1668436944328498"/>
    <n v="0.30146253059089118"/>
    <n v="0.31213557882366061"/>
    <m/>
    <m/>
    <m/>
    <n v="0"/>
    <m/>
    <n v="0"/>
    <m/>
    <n v="0"/>
    <m/>
    <n v="12.680519462367545"/>
    <n v="48.07708679584664"/>
    <n v="23.796657439722882"/>
    <n v="100.00000000000003"/>
    <n v="-392.8280690026661"/>
    <n v="-36.369420213950157"/>
    <n v="128.21570477375778"/>
    <n v="-27.860852479811033"/>
    <m/>
    <n v="2025"/>
    <n v="1"/>
    <d v="2026-05-08T00:00:00"/>
    <n v="1.0458677359317625"/>
    <s v="66 Credito"/>
    <n v="-44.226659715005148"/>
    <n v="-46.672663885834048"/>
    <n v="12.680519462367554"/>
    <n v="7.7387853082403328"/>
    <n v="5.6965190018793428E-3"/>
    <n v="0.3531793792169699"/>
    <m/>
    <m/>
    <m/>
    <m/>
    <n v="6.1956553213243721E-3"/>
    <n v="0.27328833550254417"/>
    <x v="55"/>
    <x v="77"/>
  </r>
  <r>
    <n v="2026"/>
    <n v="3"/>
    <n v="201.1"/>
    <x v="77"/>
    <s v="Credito a la Vivienda"/>
    <n v="201.1"/>
    <m/>
    <m/>
    <x v="77"/>
    <n v="159870.63198999999"/>
    <n v="175503.10756999999"/>
    <n v="632119.2779799999"/>
    <n v="644264.00759000005"/>
    <n v="59931.684230000006"/>
    <n v="92325.086949999997"/>
    <n v="338194.49294000003"/>
    <n v="254290.97745000001"/>
    <n v="35455860.883000001"/>
    <n v="34225193.414999902"/>
    <n v="145.54400000000001"/>
    <n v="139.161"/>
    <n v="0"/>
    <n v="0"/>
    <n v="59733.754959999998"/>
    <n v="87088.458600000013"/>
    <n v="211141.13045"/>
    <n v="211923.25660000002"/>
    <n v="0"/>
    <n v="0"/>
    <n v="0"/>
    <n v="0"/>
    <n v="0"/>
    <n v="0"/>
    <s v="Credito a la Vivienda"/>
    <s v="Daños Sin Autos"/>
    <s v="Credito a la Vivienda"/>
    <x v="56"/>
    <x v="1"/>
    <n v="159870.63198999999"/>
    <n v="175503.10756999999"/>
    <n v="299929338.30901009"/>
    <n v="286204877.29896003"/>
    <n v="288421232.45699012"/>
    <n v="276418493.85822004"/>
    <n v="159870.63198999999"/>
    <n v="175503.10756999999"/>
    <n v="59931.684230000006"/>
    <n v="92325.086949999997"/>
    <n v="159870.63198999999"/>
    <n v="175503.10756999999"/>
    <n v="100"/>
    <n v="100"/>
    <n v="-15632.475579999998"/>
    <n v="-8.9072357728850697"/>
    <n v="100"/>
    <n v="100"/>
    <n v="100"/>
    <n v="100"/>
    <n v="5.3302765541825413E-2"/>
    <n v="5.542956412331404E-2"/>
    <n v="6.1320795517637292E-2"/>
    <n v="6.3491810956765676E-2"/>
    <m/>
    <m/>
    <m/>
    <n v="0"/>
    <m/>
    <n v="0"/>
    <m/>
    <n v="0"/>
    <m/>
    <n v="-35.086241226659354"/>
    <n v="37.487613255790954"/>
    <n v="52.605955659888146"/>
    <n v="100"/>
    <n v="-31.410251231613838"/>
    <n v="-0.36906102829302734"/>
    <n v="28.290913680669838"/>
    <n v="41.094337637693698"/>
    <m/>
    <n v="2025"/>
    <n v="1"/>
    <d v="2026-05-08T00:00:00"/>
    <n v="1.0458677359317625"/>
    <s v="67 Credito a la Vivienda"/>
    <n v="-8.9072357728850697"/>
    <n v="-12.902214020436844"/>
    <n v="-35.086241226659347"/>
    <n v="-37.933108993453132"/>
    <n v="1.7828343812209668E-3"/>
    <n v="0.60380997559037342"/>
    <m/>
    <m/>
    <m/>
    <m/>
    <n v="1.8824261992560075E-3"/>
    <n v="0.636855995618545"/>
    <x v="56"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D957A-560F-451A-8F69-D1B43EFCCA15}" name="TablaDinámica3" cacheId="73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B6:D1449" firstHeaderRow="1" firstDataRow="1" firstDataCol="2" rowPageCount="1" colPageCount="1"/>
  <pivotFields count="10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41"/>
        <item x="13"/>
        <item x="42"/>
        <item x="19"/>
        <item x="39"/>
        <item m="1" x="89"/>
        <item m="1" x="87"/>
        <item x="70"/>
        <item x="28"/>
        <item x="20"/>
        <item x="9"/>
        <item x="14"/>
        <item x="23"/>
        <item m="1" x="99"/>
        <item m="1" x="103"/>
        <item x="45"/>
        <item x="47"/>
        <item x="35"/>
        <item x="53"/>
        <item m="1" x="79"/>
        <item m="1" x="96"/>
        <item x="6"/>
        <item m="1" x="101"/>
        <item m="1" x="100"/>
        <item x="36"/>
        <item x="72"/>
        <item m="1" x="78"/>
        <item m="1" x="93"/>
        <item x="55"/>
        <item x="40"/>
        <item x="60"/>
        <item x="0"/>
        <item x="26"/>
        <item x="16"/>
        <item x="31"/>
        <item x="12"/>
        <item x="15"/>
        <item x="34"/>
        <item x="32"/>
        <item m="1" x="90"/>
        <item x="43"/>
        <item x="29"/>
        <item m="1" x="98"/>
        <item x="65"/>
        <item m="1" x="97"/>
        <item x="7"/>
        <item x="11"/>
        <item x="25"/>
        <item m="1" x="85"/>
        <item x="2"/>
        <item m="1" x="82"/>
        <item x="33"/>
        <item x="44"/>
        <item x="62"/>
        <item x="76"/>
        <item m="1" x="84"/>
        <item m="1" x="86"/>
        <item x="49"/>
        <item x="3"/>
        <item m="1" x="102"/>
        <item m="1" x="83"/>
        <item m="1" x="94"/>
        <item x="8"/>
        <item x="66"/>
        <item x="71"/>
        <item m="1" x="88"/>
        <item m="1" x="95"/>
        <item x="5"/>
        <item x="63"/>
        <item x="10"/>
        <item x="61"/>
        <item x="58"/>
        <item x="59"/>
        <item x="17"/>
        <item x="21"/>
        <item m="1" x="91"/>
        <item x="69"/>
        <item x="30"/>
        <item x="64"/>
        <item x="73"/>
        <item x="52"/>
        <item x="18"/>
        <item x="51"/>
        <item x="77"/>
        <item x="46"/>
        <item x="68"/>
        <item x="75"/>
        <item x="50"/>
        <item x="67"/>
        <item m="1" x="92"/>
        <item x="27"/>
        <item m="1" x="80"/>
        <item x="24"/>
        <item m="1" x="81"/>
        <item x="74"/>
        <item x="48"/>
        <item x="57"/>
        <item x="56"/>
        <item x="4"/>
        <item x="37"/>
        <item x="54"/>
        <item x="1"/>
        <item x="22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2">
        <item h="1" m="1" x="11"/>
        <item h="1" m="1" x="32"/>
        <item h="1" m="1" x="34"/>
        <item h="1" m="1" x="35"/>
        <item h="1" m="1" x="10"/>
        <item h="1" m="1" x="29"/>
        <item h="1" m="1" x="31"/>
        <item h="1" m="1" x="33"/>
        <item h="1" m="1" x="9"/>
        <item h="1" m="1" x="26"/>
        <item h="1" m="1" x="28"/>
        <item h="1" m="1" x="30"/>
        <item h="1" m="1" x="8"/>
        <item h="1" m="1" x="23"/>
        <item h="1" m="1" x="25"/>
        <item h="1" m="1" x="27"/>
        <item h="1" m="1" x="7"/>
        <item h="1" m="1" x="20"/>
        <item h="1" m="1" x="22"/>
        <item h="1" m="1" x="24"/>
        <item h="1" m="1" x="6"/>
        <item h="1" m="1" x="17"/>
        <item h="1" m="1" x="19"/>
        <item h="1" m="1" x="21"/>
        <item h="1" m="1" x="5"/>
        <item h="1" m="1" x="41"/>
        <item h="1" m="1" x="16"/>
        <item h="1" m="1" x="18"/>
        <item h="1" m="1" x="4"/>
        <item h="1" m="1" x="38"/>
        <item h="1" m="1" x="40"/>
        <item h="1" m="1" x="15"/>
        <item h="1" m="1" x="3"/>
        <item h="1" m="1" x="36"/>
        <item h="1" m="1" x="37"/>
        <item h="1" m="1" x="39"/>
        <item h="1" m="1" x="2"/>
        <item h="1" m="1" x="14"/>
        <item h="1" m="1" x="13"/>
        <item h="1" m="1" x="12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5">
        <item x="0"/>
        <item x="1"/>
        <item x="2"/>
        <item x="3"/>
        <item x="4"/>
        <item x="5"/>
        <item x="6"/>
        <item x="7"/>
        <item m="1" x="92"/>
        <item m="1" x="78"/>
        <item x="8"/>
        <item m="1" x="68"/>
        <item x="9"/>
        <item m="1" x="75"/>
        <item x="10"/>
        <item m="1" x="60"/>
        <item x="11"/>
        <item m="1" x="93"/>
        <item x="12"/>
        <item m="1" x="62"/>
        <item x="13"/>
        <item m="1" x="66"/>
        <item x="14"/>
        <item x="15"/>
        <item m="1" x="58"/>
        <item x="16"/>
        <item m="1" x="63"/>
        <item x="17"/>
        <item m="1" x="72"/>
        <item x="18"/>
        <item x="19"/>
        <item x="20"/>
        <item m="1" x="74"/>
        <item x="21"/>
        <item m="1" x="67"/>
        <item m="1" x="82"/>
        <item x="22"/>
        <item x="23"/>
        <item m="1" x="57"/>
        <item x="24"/>
        <item m="1" x="59"/>
        <item x="25"/>
        <item m="1" x="65"/>
        <item x="26"/>
        <item m="1" x="79"/>
        <item x="27"/>
        <item x="28"/>
        <item m="1" x="91"/>
        <item x="29"/>
        <item m="1" x="88"/>
        <item m="1" x="76"/>
        <item x="30"/>
        <item m="1" x="80"/>
        <item x="31"/>
        <item m="1" x="89"/>
        <item x="32"/>
        <item m="1" x="85"/>
        <item x="33"/>
        <item m="1" x="69"/>
        <item m="1" x="94"/>
        <item x="34"/>
        <item m="1" x="71"/>
        <item x="35"/>
        <item m="1" x="87"/>
        <item x="36"/>
        <item m="1" x="81"/>
        <item x="37"/>
        <item m="1" x="83"/>
        <item x="38"/>
        <item m="1" x="70"/>
        <item x="39"/>
        <item m="1" x="64"/>
        <item x="40"/>
        <item m="1" x="61"/>
        <item x="41"/>
        <item m="1" x="77"/>
        <item x="42"/>
        <item x="43"/>
        <item m="1" x="86"/>
        <item m="1" x="90"/>
        <item x="44"/>
        <item m="1" x="7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97"/>
  </rowFields>
  <rowItems count="1443">
    <i>
      <x/>
      <x/>
    </i>
    <i r="1">
      <x v="1"/>
    </i>
    <i r="1">
      <x v="2"/>
    </i>
    <i r="1">
      <x v="3"/>
    </i>
    <i r="1">
      <x v="4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>
      <x v="2"/>
      <x/>
    </i>
    <i r="1">
      <x v="1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 r="1">
      <x v="92"/>
    </i>
    <i>
      <x v="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>
      <x v="7"/>
      <x/>
    </i>
    <i r="1">
      <x v="1"/>
    </i>
    <i r="1">
      <x v="2"/>
    </i>
    <i r="1">
      <x v="4"/>
    </i>
    <i>
      <x v="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"/>
      <x/>
    </i>
    <i r="1">
      <x v="1"/>
    </i>
    <i r="1">
      <x v="46"/>
    </i>
    <i r="1">
      <x v="60"/>
    </i>
    <i r="1">
      <x v="92"/>
    </i>
    <i>
      <x v="10"/>
      <x/>
    </i>
    <i r="1">
      <x v="1"/>
    </i>
    <i r="1">
      <x v="29"/>
    </i>
    <i r="1">
      <x v="41"/>
    </i>
    <i r="1">
      <x v="43"/>
    </i>
    <i r="1">
      <x v="45"/>
    </i>
    <i>
      <x v="1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15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6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17"/>
      <x/>
    </i>
    <i r="1">
      <x v="1"/>
    </i>
    <i r="1">
      <x v="46"/>
    </i>
    <i r="1">
      <x v="48"/>
    </i>
    <i r="1">
      <x v="57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2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4"/>
      <x/>
    </i>
    <i r="1">
      <x v="1"/>
    </i>
    <i r="1">
      <x v="46"/>
    </i>
    <i r="1">
      <x v="60"/>
    </i>
    <i r="1">
      <x v="92"/>
    </i>
    <i>
      <x v="25"/>
      <x/>
    </i>
    <i r="1">
      <x v="1"/>
    </i>
    <i r="1">
      <x v="46"/>
    </i>
    <i r="1">
      <x v="48"/>
    </i>
    <i r="1">
      <x v="51"/>
    </i>
    <i>
      <x v="28"/>
      <x/>
    </i>
    <i r="1">
      <x v="1"/>
    </i>
    <i r="1">
      <x v="46"/>
    </i>
    <i r="1">
      <x v="48"/>
    </i>
    <i r="1">
      <x v="51"/>
    </i>
    <i r="1">
      <x v="55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0"/>
      <x/>
    </i>
    <i r="1">
      <x v="1"/>
    </i>
    <i r="1">
      <x v="46"/>
    </i>
    <i r="1">
      <x v="6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3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3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34"/>
      <x/>
    </i>
    <i r="1">
      <x v="1"/>
    </i>
    <i r="1">
      <x v="46"/>
    </i>
    <i r="1">
      <x v="60"/>
    </i>
    <i r="1">
      <x v="93"/>
    </i>
    <i>
      <x v="35"/>
      <x/>
    </i>
    <i r="1">
      <x v="1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6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1"/>
    </i>
    <i>
      <x v="37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>
      <x v="4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4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3"/>
      <x/>
    </i>
    <i r="1">
      <x v="1"/>
    </i>
    <i r="1">
      <x v="2"/>
    </i>
    <i r="1">
      <x v="3"/>
    </i>
    <i r="1">
      <x v="4"/>
    </i>
    <i>
      <x v="4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8"/>
    </i>
    <i r="1">
      <x v="77"/>
    </i>
    <i r="1">
      <x v="89"/>
    </i>
    <i r="1">
      <x v="90"/>
    </i>
    <i r="1">
      <x v="91"/>
    </i>
    <i>
      <x v="4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8"/>
    </i>
    <i r="1">
      <x v="89"/>
    </i>
    <i r="1">
      <x v="90"/>
    </i>
    <i r="1">
      <x v="91"/>
    </i>
    <i>
      <x v="47"/>
      <x/>
    </i>
    <i r="1">
      <x v="1"/>
    </i>
    <i r="1">
      <x v="29"/>
    </i>
    <i r="1">
      <x v="36"/>
    </i>
    <i r="1">
      <x v="37"/>
    </i>
    <i r="1">
      <x v="41"/>
    </i>
    <i r="1">
      <x v="43"/>
    </i>
    <i r="1">
      <x v="45"/>
    </i>
    <i>
      <x v="4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2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5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4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57"/>
      <x/>
    </i>
    <i r="1">
      <x v="1"/>
    </i>
    <i r="1">
      <x v="2"/>
    </i>
    <i r="1">
      <x v="3"/>
    </i>
    <i r="1">
      <x v="4"/>
    </i>
    <i>
      <x v="5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63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6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67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3"/>
    </i>
    <i r="1">
      <x v="36"/>
    </i>
    <i r="1">
      <x v="37"/>
    </i>
    <i>
      <x v="69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70"/>
    </i>
    <i>
      <x v="70"/>
      <x/>
    </i>
    <i r="1">
      <x v="1"/>
    </i>
    <i r="1">
      <x v="2"/>
    </i>
    <i r="1">
      <x v="3"/>
    </i>
    <i r="1">
      <x v="4"/>
    </i>
    <i>
      <x v="7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72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9"/>
    </i>
    <i r="1">
      <x v="90"/>
    </i>
    <i r="1">
      <x v="91"/>
    </i>
    <i>
      <x v="74"/>
      <x/>
    </i>
    <i r="1">
      <x v="1"/>
    </i>
    <i r="1">
      <x v="46"/>
    </i>
    <i r="1">
      <x v="60"/>
    </i>
    <i r="1">
      <x v="93"/>
    </i>
    <i>
      <x v="76"/>
      <x/>
    </i>
    <i r="1">
      <x v="1"/>
    </i>
    <i r="1">
      <x v="2"/>
    </i>
    <i r="1">
      <x v="3"/>
    </i>
    <i r="1">
      <x v="4"/>
    </i>
    <i>
      <x v="77"/>
      <x/>
    </i>
    <i r="1">
      <x v="1"/>
    </i>
    <i r="1">
      <x v="46"/>
    </i>
    <i r="1">
      <x v="60"/>
    </i>
    <i r="1">
      <x v="92"/>
    </i>
    <i>
      <x v="78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9"/>
      <x/>
    </i>
    <i r="1">
      <x v="1"/>
    </i>
    <i r="1">
      <x v="29"/>
    </i>
    <i r="1">
      <x v="30"/>
    </i>
    <i r="1">
      <x v="33"/>
    </i>
    <i r="1">
      <x v="46"/>
    </i>
    <i r="1">
      <x v="60"/>
    </i>
    <i r="1">
      <x v="89"/>
    </i>
    <i r="1">
      <x v="90"/>
    </i>
    <i r="1">
      <x v="91"/>
    </i>
    <i>
      <x v="80"/>
      <x/>
    </i>
    <i r="1">
      <x v="1"/>
    </i>
    <i r="1">
      <x v="46"/>
    </i>
    <i r="1">
      <x v="60"/>
    </i>
    <i r="1">
      <x v="62"/>
    </i>
    <i r="1">
      <x v="64"/>
    </i>
    <i r="1">
      <x v="68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1"/>
      <x/>
    </i>
    <i r="1">
      <x v="1"/>
    </i>
    <i r="1">
      <x v="46"/>
    </i>
    <i r="1">
      <x v="60"/>
    </i>
    <i r="1">
      <x v="85"/>
    </i>
    <i r="1">
      <x v="86"/>
    </i>
    <i r="1">
      <x v="87"/>
    </i>
    <i r="1">
      <x v="88"/>
    </i>
    <i>
      <x v="82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8"/>
      <x/>
    </i>
    <i r="1">
      <x v="1"/>
    </i>
    <i r="1">
      <x v="46"/>
    </i>
    <i r="1">
      <x v="48"/>
    </i>
    <i r="1">
      <x v="57"/>
    </i>
    <i r="1">
      <x v="60"/>
    </i>
    <i r="1">
      <x v="80"/>
    </i>
    <i r="1">
      <x v="83"/>
    </i>
    <i r="1">
      <x v="89"/>
    </i>
    <i r="1">
      <x v="90"/>
    </i>
    <i r="1">
      <x v="91"/>
    </i>
    <i>
      <x v="9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4"/>
      <x/>
    </i>
    <i r="1">
      <x v="1"/>
    </i>
    <i r="1">
      <x v="46"/>
    </i>
    <i r="1">
      <x v="48"/>
    </i>
    <i r="1">
      <x v="51"/>
    </i>
    <i>
      <x v="95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96"/>
      <x/>
    </i>
    <i r="1">
      <x v="1"/>
    </i>
    <i r="1">
      <x v="46"/>
    </i>
    <i r="1">
      <x v="48"/>
    </i>
    <i r="1">
      <x v="51"/>
    </i>
    <i r="1">
      <x v="53"/>
    </i>
    <i r="1">
      <x v="57"/>
    </i>
    <i>
      <x v="9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9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99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100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10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72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0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03"/>
      <x/>
    </i>
    <i r="1">
      <x v="1"/>
    </i>
    <i r="1">
      <x v="29"/>
    </i>
    <i r="1">
      <x v="36"/>
    </i>
    <i r="1">
      <x v="39"/>
    </i>
    <i r="1">
      <x v="41"/>
    </i>
    <i r="1">
      <x v="43"/>
    </i>
    <i r="1">
      <x v="45"/>
    </i>
  </rowItems>
  <colItems count="1">
    <i/>
  </colItems>
  <pageFields count="1">
    <pageField fld="37" hier="-1"/>
  </pageFields>
  <dataFields count="1">
    <dataField name="Suma de Prima_DirectaAct" fld="9" baseField="0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613B7-8F2B-4851-A70D-E5F333F2581C}" name="TablaDinámica2" cacheId="73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8" indent="0" compact="0" compactData="0" multipleFieldFilters="0">
  <location ref="A6:K84" firstHeaderRow="0" firstDataRow="1" firstDataCol="2" rowPageCount="2" colPageCount="1"/>
  <pivotFields count="10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41"/>
        <item x="13"/>
        <item x="42"/>
        <item x="19"/>
        <item x="39"/>
        <item m="1" x="89"/>
        <item m="1" x="87"/>
        <item x="70"/>
        <item x="28"/>
        <item x="20"/>
        <item x="9"/>
        <item x="14"/>
        <item x="23"/>
        <item m="1" x="99"/>
        <item m="1" x="103"/>
        <item x="45"/>
        <item x="47"/>
        <item x="35"/>
        <item x="53"/>
        <item m="1" x="79"/>
        <item m="1" x="96"/>
        <item x="6"/>
        <item m="1" x="101"/>
        <item m="1" x="100"/>
        <item x="36"/>
        <item x="72"/>
        <item m="1" x="78"/>
        <item m="1" x="93"/>
        <item x="55"/>
        <item x="40"/>
        <item x="60"/>
        <item x="0"/>
        <item x="26"/>
        <item x="16"/>
        <item x="31"/>
        <item x="12"/>
        <item x="15"/>
        <item x="34"/>
        <item x="32"/>
        <item m="1" x="90"/>
        <item x="43"/>
        <item x="29"/>
        <item m="1" x="98"/>
        <item x="65"/>
        <item m="1" x="97"/>
        <item x="7"/>
        <item x="11"/>
        <item x="25"/>
        <item m="1" x="85"/>
        <item x="2"/>
        <item m="1" x="82"/>
        <item x="33"/>
        <item x="44"/>
        <item x="62"/>
        <item x="76"/>
        <item m="1" x="84"/>
        <item m="1" x="86"/>
        <item x="49"/>
        <item x="3"/>
        <item m="1" x="102"/>
        <item m="1" x="83"/>
        <item m="1" x="94"/>
        <item x="8"/>
        <item x="66"/>
        <item x="71"/>
        <item m="1" x="88"/>
        <item m="1" x="95"/>
        <item x="5"/>
        <item x="63"/>
        <item x="10"/>
        <item x="61"/>
        <item x="58"/>
        <item x="59"/>
        <item x="17"/>
        <item x="21"/>
        <item m="1" x="91"/>
        <item x="69"/>
        <item x="30"/>
        <item x="64"/>
        <item x="73"/>
        <item x="74"/>
        <item x="52"/>
        <item x="18"/>
        <item x="51"/>
        <item x="77"/>
        <item x="46"/>
        <item x="68"/>
        <item x="75"/>
        <item x="50"/>
        <item x="67"/>
        <item m="1" x="92"/>
        <item x="27"/>
        <item m="1" x="80"/>
        <item x="24"/>
        <item m="1" x="81"/>
        <item x="48"/>
        <item x="57"/>
        <item x="56"/>
        <item x="4"/>
        <item x="37"/>
        <item x="54"/>
        <item x="1"/>
        <item x="22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8"/>
        <item m="1" x="79"/>
        <item m="1" x="80"/>
        <item m="1" x="82"/>
        <item m="1" x="83"/>
        <item m="1" x="84"/>
        <item m="1" x="85"/>
        <item m="1" x="81"/>
        <item m="1" x="86"/>
        <item m="1" x="87"/>
        <item m="1" x="89"/>
        <item m="1" x="88"/>
        <item x="75"/>
        <item x="76"/>
        <item x="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2">
        <item m="1" x="11"/>
        <item m="1" x="32"/>
        <item m="1" x="34"/>
        <item m="1" x="35"/>
        <item m="1" x="10"/>
        <item m="1" x="29"/>
        <item m="1" x="31"/>
        <item m="1" x="33"/>
        <item m="1" x="9"/>
        <item m="1" x="26"/>
        <item m="1" x="28"/>
        <item m="1" x="30"/>
        <item m="1" x="8"/>
        <item m="1" x="23"/>
        <item m="1" x="25"/>
        <item m="1" x="27"/>
        <item m="1" x="7"/>
        <item m="1" x="20"/>
        <item m="1" x="22"/>
        <item m="1" x="24"/>
        <item m="1" x="6"/>
        <item m="1" x="17"/>
        <item m="1" x="19"/>
        <item m="1" x="21"/>
        <item m="1" x="5"/>
        <item m="1" x="41"/>
        <item m="1" x="16"/>
        <item m="1" x="18"/>
        <item m="1" x="4"/>
        <item m="1" x="38"/>
        <item m="1" x="40"/>
        <item m="1" x="15"/>
        <item m="1" x="3"/>
        <item m="1" x="36"/>
        <item m="1" x="37"/>
        <item m="1" x="39"/>
        <item m="1" x="2"/>
        <item m="1" x="14"/>
        <item m="1" x="13"/>
        <item m="1" x="1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95">
        <item x="0"/>
        <item x="1"/>
        <item x="2"/>
        <item x="3"/>
        <item x="4"/>
        <item x="5"/>
        <item x="6"/>
        <item m="1" x="92"/>
        <item m="1" x="78"/>
        <item m="1" x="68"/>
        <item m="1" x="75"/>
        <item m="1" x="60"/>
        <item m="1" x="93"/>
        <item m="1" x="62"/>
        <item m="1" x="66"/>
        <item m="1" x="58"/>
        <item m="1" x="63"/>
        <item m="1" x="72"/>
        <item m="1" x="74"/>
        <item m="1" x="67"/>
        <item m="1" x="82"/>
        <item m="1" x="57"/>
        <item m="1" x="59"/>
        <item m="1" x="65"/>
        <item m="1" x="79"/>
        <item m="1" x="91"/>
        <item m="1" x="88"/>
        <item m="1" x="76"/>
        <item m="1" x="80"/>
        <item m="1" x="89"/>
        <item m="1" x="85"/>
        <item m="1" x="69"/>
        <item m="1" x="94"/>
        <item m="1" x="71"/>
        <item m="1" x="87"/>
        <item m="1" x="81"/>
        <item m="1" x="83"/>
        <item m="1" x="70"/>
        <item m="1" x="64"/>
        <item m="1" x="61"/>
        <item m="1" x="77"/>
        <item m="1" x="86"/>
        <item m="1" x="90"/>
        <item m="1" x="73"/>
        <item m="1" x="84"/>
        <item x="47"/>
        <item x="31"/>
        <item x="55"/>
        <item x="9"/>
        <item x="25"/>
        <item x="33"/>
        <item x="13"/>
        <item x="18"/>
        <item x="44"/>
        <item x="20"/>
        <item x="41"/>
        <item x="23"/>
        <item x="29"/>
        <item x="32"/>
        <item x="35"/>
        <item x="48"/>
        <item x="52"/>
        <item x="56"/>
        <item x="21"/>
        <item x="34"/>
        <item x="45"/>
        <item x="28"/>
        <item x="10"/>
        <item x="39"/>
        <item x="26"/>
        <item x="38"/>
        <item x="14"/>
        <item x="7"/>
        <item x="40"/>
        <item x="16"/>
        <item x="43"/>
        <item x="24"/>
        <item x="19"/>
        <item x="53"/>
        <item x="27"/>
        <item x="22"/>
        <item x="42"/>
        <item x="30"/>
        <item x="15"/>
        <item x="36"/>
        <item x="8"/>
        <item x="46"/>
        <item x="49"/>
        <item x="37"/>
        <item x="51"/>
        <item x="54"/>
        <item x="50"/>
        <item x="12"/>
        <item x="17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3"/>
  </rowFields>
  <rowItems count="78">
    <i>
      <x/>
      <x v="31"/>
    </i>
    <i>
      <x v="1"/>
      <x v="101"/>
    </i>
    <i>
      <x v="2"/>
      <x v="49"/>
    </i>
    <i>
      <x v="3"/>
      <x v="69"/>
    </i>
    <i>
      <x v="4"/>
      <x v="12"/>
    </i>
    <i>
      <x v="5"/>
      <x v="85"/>
    </i>
    <i>
      <x v="6"/>
      <x v="11"/>
    </i>
    <i>
      <x v="7"/>
      <x v="102"/>
    </i>
    <i>
      <x v="8"/>
      <x v="46"/>
    </i>
    <i>
      <x v="9"/>
      <x v="51"/>
    </i>
    <i>
      <x v="10"/>
      <x v="41"/>
    </i>
    <i>
      <x v="11"/>
      <x v="3"/>
    </i>
    <i>
      <x v="12"/>
      <x v="21"/>
    </i>
    <i>
      <x v="13"/>
      <x v="8"/>
    </i>
    <i>
      <x v="14"/>
      <x v="93"/>
    </i>
    <i>
      <x v="15"/>
      <x v="1"/>
    </i>
    <i>
      <x v="16"/>
      <x v="86"/>
    </i>
    <i>
      <x v="17"/>
      <x v="40"/>
    </i>
    <i>
      <x v="18"/>
      <x v="58"/>
    </i>
    <i>
      <x v="19"/>
      <x v="91"/>
    </i>
    <i>
      <x v="20"/>
      <x v="37"/>
    </i>
    <i>
      <x v="21"/>
      <x v="98"/>
    </i>
    <i>
      <x v="22"/>
      <x v="35"/>
    </i>
    <i>
      <x v="23"/>
      <x v="67"/>
    </i>
    <i>
      <x v="24"/>
      <x v="38"/>
    </i>
    <i>
      <x v="25"/>
      <x/>
    </i>
    <i>
      <x v="26"/>
      <x v="73"/>
    </i>
    <i>
      <x v="27"/>
      <x v="16"/>
    </i>
    <i>
      <x v="28"/>
      <x v="4"/>
    </i>
    <i>
      <x v="29"/>
      <x v="2"/>
    </i>
    <i>
      <x v="30"/>
      <x v="88"/>
    </i>
    <i>
      <x v="31"/>
      <x v="45"/>
    </i>
    <i>
      <x v="32"/>
      <x v="18"/>
    </i>
    <i>
      <x v="33"/>
      <x v="62"/>
    </i>
    <i>
      <x v="34"/>
      <x v="57"/>
    </i>
    <i>
      <x v="35"/>
      <x v="70"/>
    </i>
    <i>
      <x v="36"/>
      <x v="29"/>
    </i>
    <i>
      <x v="37"/>
      <x v="33"/>
    </i>
    <i>
      <x v="38"/>
      <x v="30"/>
    </i>
    <i>
      <x v="39"/>
      <x v="36"/>
    </i>
    <i>
      <x v="40"/>
      <x v="97"/>
    </i>
    <i>
      <x v="41"/>
      <x v="71"/>
    </i>
    <i>
      <x v="42"/>
      <x v="68"/>
    </i>
    <i>
      <x v="43"/>
      <x v="43"/>
    </i>
    <i>
      <x v="44"/>
      <x v="7"/>
    </i>
    <i>
      <x v="45"/>
      <x v="17"/>
    </i>
    <i>
      <x v="46"/>
      <x v="28"/>
    </i>
    <i>
      <x v="47"/>
      <x v="83"/>
    </i>
    <i>
      <x v="48"/>
      <x v="72"/>
    </i>
    <i>
      <x v="49"/>
      <x v="10"/>
    </i>
    <i>
      <x v="50"/>
      <x v="81"/>
    </i>
    <i>
      <x v="51"/>
      <x v="76"/>
    </i>
    <i>
      <x v="52"/>
      <x v="53"/>
    </i>
    <i>
      <x v="53"/>
      <x v="15"/>
    </i>
    <i>
      <x v="54"/>
      <x v="9"/>
    </i>
    <i>
      <x v="55"/>
      <x v="99"/>
    </i>
    <i>
      <x v="56"/>
      <x v="78"/>
    </i>
    <i>
      <x v="57"/>
      <x v="32"/>
    </i>
    <i>
      <x v="58"/>
      <x v="100"/>
    </i>
    <i>
      <x v="59"/>
      <x v="103"/>
    </i>
    <i>
      <x v="60"/>
      <x v="63"/>
    </i>
    <i>
      <x v="61"/>
      <x v="77"/>
    </i>
    <i>
      <x v="62"/>
      <x v="74"/>
    </i>
    <i>
      <x v="63"/>
      <x v="25"/>
    </i>
    <i>
      <x v="64"/>
      <x v="64"/>
    </i>
    <i>
      <x v="65"/>
      <x v="24"/>
    </i>
    <i>
      <x v="66"/>
      <x v="96"/>
    </i>
    <i>
      <x v="67"/>
      <x v="34"/>
    </i>
    <i>
      <x v="68"/>
      <x v="47"/>
    </i>
    <i>
      <x v="69"/>
      <x v="52"/>
    </i>
    <i>
      <x v="70"/>
      <x v="89"/>
    </i>
    <i>
      <x v="71"/>
      <x v="82"/>
    </i>
    <i>
      <x v="72"/>
      <x v="95"/>
    </i>
    <i>
      <x v="73"/>
      <x v="79"/>
    </i>
    <i>
      <x v="74"/>
      <x v="80"/>
    </i>
    <i>
      <x v="87"/>
      <x v="87"/>
    </i>
    <i>
      <x v="88"/>
      <x v="54"/>
    </i>
    <i>
      <x v="89"/>
      <x v="8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37" item="41" hier="-1"/>
    <pageField fld="97" item="0" hier="-1"/>
  </pageFields>
  <dataFields count="9">
    <dataField name="Suma de Prima_DirectaAct" fld="9" baseField="0" baseItem="0" numFmtId="164"/>
    <dataField name="Suma de Prima_DirectaAnt" fld="10" baseField="0" baseItem="0"/>
    <dataField name="Suma de Part_Mercado_Act" fld="50" baseField="0" baseItem="0"/>
    <dataField name="Suma de Part_Mercado_Ant" fld="51" baseField="0" baseItem="0"/>
    <dataField name="Suma de PD_IncreAbs" fld="52" baseField="0" baseItem="0"/>
    <dataField name="Suma de PD_IncreRel" fld="53" baseField="0" baseItem="0"/>
    <dataField name="Suma de Part_Operacion_Act" fld="54" baseField="0" baseItem="0"/>
    <dataField name="Suma de Part_Cartera_Act" fld="56" baseField="0" baseItem="0"/>
    <dataField name="Suma de Part_Sector_Act" fld="58" baseField="0" baseItem="0"/>
  </dataFields>
  <formats count="4"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outline="0" fieldPosition="0">
        <references count="3">
          <reference field="4294967294" count="1" selected="0">
            <x v="1"/>
          </reference>
          <reference field="3" count="1" selected="0">
            <x v="43"/>
          </reference>
          <reference field="8" count="1" selected="0">
            <x v="41"/>
          </reference>
        </references>
      </pivotArea>
    </format>
    <format dxfId="11">
      <pivotArea outline="0" fieldPosition="0">
        <references count="3">
          <reference field="4294967294" count="1" selected="0">
            <x v="8"/>
          </reference>
          <reference field="3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3"/>
            <x v="45"/>
            <x v="46"/>
            <x v="47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2"/>
            <x v="63"/>
            <x v="64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5"/>
            <x v="86"/>
            <x v="88"/>
            <x v="89"/>
            <x v="91"/>
            <x v="93"/>
          </reference>
          <reference field="8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B437-DF7C-4447-8A8B-B6F661E8B9DA}" name="TablaDinámica3" cacheId="73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A6:N45" firstHeaderRow="0" firstDataRow="1" firstDataCol="2" rowPageCount="3" colPageCount="1"/>
  <pivotFields count="10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41"/>
        <item x="13"/>
        <item x="42"/>
        <item x="19"/>
        <item x="39"/>
        <item m="1" x="89"/>
        <item m="1" x="87"/>
        <item x="70"/>
        <item x="28"/>
        <item x="20"/>
        <item x="9"/>
        <item x="14"/>
        <item x="23"/>
        <item m="1" x="99"/>
        <item m="1" x="103"/>
        <item x="45"/>
        <item x="47"/>
        <item x="35"/>
        <item x="53"/>
        <item m="1" x="79"/>
        <item m="1" x="96"/>
        <item x="6"/>
        <item m="1" x="101"/>
        <item m="1" x="100"/>
        <item x="36"/>
        <item x="72"/>
        <item m="1" x="78"/>
        <item m="1" x="93"/>
        <item x="55"/>
        <item x="40"/>
        <item x="60"/>
        <item x="0"/>
        <item x="26"/>
        <item x="16"/>
        <item x="31"/>
        <item x="12"/>
        <item x="15"/>
        <item x="34"/>
        <item x="32"/>
        <item m="1" x="90"/>
        <item x="43"/>
        <item x="29"/>
        <item m="1" x="98"/>
        <item x="65"/>
        <item m="1" x="97"/>
        <item x="7"/>
        <item x="11"/>
        <item x="25"/>
        <item m="1" x="85"/>
        <item x="2"/>
        <item m="1" x="82"/>
        <item x="33"/>
        <item x="44"/>
        <item x="62"/>
        <item x="76"/>
        <item m="1" x="84"/>
        <item m="1" x="86"/>
        <item x="49"/>
        <item x="3"/>
        <item m="1" x="102"/>
        <item m="1" x="83"/>
        <item m="1" x="94"/>
        <item x="8"/>
        <item x="66"/>
        <item x="71"/>
        <item m="1" x="88"/>
        <item m="1" x="95"/>
        <item x="5"/>
        <item x="63"/>
        <item x="10"/>
        <item x="61"/>
        <item x="58"/>
        <item x="59"/>
        <item x="17"/>
        <item x="21"/>
        <item m="1" x="91"/>
        <item x="69"/>
        <item x="30"/>
        <item x="64"/>
        <item x="73"/>
        <item x="52"/>
        <item x="18"/>
        <item x="51"/>
        <item x="77"/>
        <item x="46"/>
        <item x="68"/>
        <item x="75"/>
        <item x="50"/>
        <item x="67"/>
        <item m="1" x="92"/>
        <item x="27"/>
        <item m="1" x="80"/>
        <item x="24"/>
        <item m="1" x="81"/>
        <item x="74"/>
        <item x="48"/>
        <item x="57"/>
        <item x="56"/>
        <item x="4"/>
        <item x="37"/>
        <item x="54"/>
        <item x="1"/>
        <item x="22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19"/>
        <item h="1" x="18"/>
        <item h="1" x="48"/>
        <item h="1" x="21"/>
        <item h="1" x="20"/>
        <item h="1" x="30"/>
        <item h="1" x="29"/>
        <item h="1" x="32"/>
        <item h="1" x="49"/>
        <item h="1" x="50"/>
        <item h="1" x="51"/>
        <item h="1" x="31"/>
        <item h="1" x="55"/>
        <item h="1" x="56"/>
        <item h="1" x="34"/>
        <item h="1" x="28"/>
        <item h="1" x="52"/>
        <item h="1" x="22"/>
        <item h="1" x="24"/>
        <item h="1" x="23"/>
        <item h="1" x="46"/>
        <item h="1" x="43"/>
        <item h="1" x="40"/>
        <item h="1" x="53"/>
        <item h="1" x="41"/>
        <item h="1" x="42"/>
        <item h="1" x="33"/>
        <item h="1" x="47"/>
        <item h="1" x="6"/>
        <item h="1" x="12"/>
        <item h="1" x="5"/>
        <item h="1" x="37"/>
        <item h="1" x="36"/>
        <item h="1" x="39"/>
        <item h="1" x="38"/>
        <item h="1" x="35"/>
        <item h="1" x="44"/>
        <item h="1" x="25"/>
        <item h="1" x="27"/>
        <item h="1" x="26"/>
        <item h="1" x="54"/>
        <item h="1" x="45"/>
        <item h="1" x="0"/>
        <item h="1" x="1"/>
        <item x="4"/>
        <item x="3"/>
        <item x="2"/>
        <item h="1" x="16"/>
        <item h="1" x="9"/>
        <item h="1" x="15"/>
        <item h="1" x="11"/>
        <item h="1" x="14"/>
        <item h="1" x="7"/>
        <item h="1" x="13"/>
        <item h="1" x="17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2">
        <item h="1" m="1" x="11"/>
        <item h="1" m="1" x="32"/>
        <item h="1" m="1" x="34"/>
        <item h="1" m="1" x="35"/>
        <item h="1" m="1" x="10"/>
        <item h="1" m="1" x="29"/>
        <item h="1" m="1" x="31"/>
        <item h="1" m="1" x="33"/>
        <item h="1" m="1" x="9"/>
        <item h="1" m="1" x="26"/>
        <item h="1" m="1" x="28"/>
        <item h="1" m="1" x="30"/>
        <item h="1" m="1" x="8"/>
        <item h="1" m="1" x="23"/>
        <item h="1" m="1" x="25"/>
        <item h="1" m="1" x="27"/>
        <item h="1" m="1" x="7"/>
        <item h="1" m="1" x="20"/>
        <item h="1" m="1" x="22"/>
        <item h="1" m="1" x="24"/>
        <item h="1" m="1" x="6"/>
        <item h="1" m="1" x="17"/>
        <item h="1" m="1" x="19"/>
        <item h="1" m="1" x="21"/>
        <item h="1" m="1" x="5"/>
        <item h="1" m="1" x="41"/>
        <item h="1" m="1" x="16"/>
        <item h="1" m="1" x="18"/>
        <item h="1" m="1" x="4"/>
        <item h="1" m="1" x="38"/>
        <item h="1" m="1" x="40"/>
        <item h="1" m="1" x="15"/>
        <item h="1" m="1" x="3"/>
        <item h="1" m="1" x="36"/>
        <item h="1" m="1" x="37"/>
        <item h="1" m="1" x="39"/>
        <item h="1" m="1" x="2"/>
        <item h="1" m="1" x="14"/>
        <item h="1" m="1" x="13"/>
        <item h="1" m="1" x="12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0"/>
        <item x="1"/>
        <item x="2"/>
        <item x="3"/>
        <item x="4"/>
        <item x="5"/>
        <item x="6"/>
        <item x="7"/>
        <item m="1" x="92"/>
        <item m="1" x="78"/>
        <item x="8"/>
        <item m="1" x="68"/>
        <item x="9"/>
        <item m="1" x="75"/>
        <item x="10"/>
        <item m="1" x="60"/>
        <item x="11"/>
        <item m="1" x="93"/>
        <item x="12"/>
        <item m="1" x="62"/>
        <item x="13"/>
        <item m="1" x="66"/>
        <item x="14"/>
        <item x="15"/>
        <item m="1" x="58"/>
        <item x="16"/>
        <item m="1" x="63"/>
        <item x="17"/>
        <item m="1" x="72"/>
        <item x="18"/>
        <item x="19"/>
        <item x="20"/>
        <item m="1" x="74"/>
        <item x="21"/>
        <item m="1" x="67"/>
        <item m="1" x="82"/>
        <item x="22"/>
        <item x="23"/>
        <item m="1" x="57"/>
        <item x="24"/>
        <item m="1" x="59"/>
        <item x="25"/>
        <item m="1" x="65"/>
        <item x="26"/>
        <item m="1" x="79"/>
        <item x="27"/>
        <item x="28"/>
        <item m="1" x="91"/>
        <item x="29"/>
        <item m="1" x="88"/>
        <item m="1" x="76"/>
        <item x="30"/>
        <item m="1" x="80"/>
        <item x="31"/>
        <item m="1" x="89"/>
        <item x="32"/>
        <item m="1" x="85"/>
        <item x="33"/>
        <item m="1" x="69"/>
        <item m="1" x="94"/>
        <item x="34"/>
        <item m="1" x="71"/>
        <item x="35"/>
        <item m="1" x="87"/>
        <item x="36"/>
        <item m="1" x="81"/>
        <item x="37"/>
        <item m="1" x="83"/>
        <item x="38"/>
        <item m="1" x="70"/>
        <item x="39"/>
        <item m="1" x="64"/>
        <item x="40"/>
        <item m="1" x="61"/>
        <item x="41"/>
        <item m="1" x="77"/>
        <item x="42"/>
        <item x="43"/>
        <item m="1" x="86"/>
        <item m="1" x="90"/>
        <item x="44"/>
        <item m="1" x="7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8"/>
        <item m="1" x="79"/>
        <item m="1" x="80"/>
        <item m="1" x="82"/>
        <item m="1" x="83"/>
        <item m="1" x="84"/>
        <item m="1" x="85"/>
        <item m="1" x="81"/>
        <item m="1" x="86"/>
        <item m="1" x="87"/>
        <item m="1" x="89"/>
        <item x="75"/>
        <item h="1" x="76"/>
        <item x="77"/>
        <item h="1"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98"/>
    <field x="3"/>
  </rowFields>
  <rowItems count="39">
    <i>
      <x/>
      <x v="101"/>
    </i>
    <i>
      <x v="1"/>
      <x v="49"/>
    </i>
    <i>
      <x v="2"/>
      <x v="102"/>
    </i>
    <i>
      <x v="3"/>
      <x v="12"/>
    </i>
    <i>
      <x v="4"/>
      <x v="31"/>
    </i>
    <i>
      <x v="5"/>
      <x v="84"/>
    </i>
    <i>
      <x v="6"/>
      <x v="51"/>
    </i>
    <i>
      <x v="7"/>
      <x v="3"/>
    </i>
    <i>
      <x v="8"/>
      <x v="92"/>
    </i>
    <i>
      <x v="9"/>
      <x v="40"/>
    </i>
    <i>
      <x v="10"/>
      <x v="46"/>
    </i>
    <i>
      <x v="11"/>
      <x v="38"/>
    </i>
    <i>
      <x v="12"/>
      <x v="41"/>
    </i>
    <i>
      <x v="13"/>
      <x v="11"/>
    </i>
    <i>
      <x v="14"/>
      <x v="18"/>
    </i>
    <i>
      <x v="15"/>
      <x v="57"/>
    </i>
    <i>
      <x v="16"/>
      <x v="85"/>
    </i>
    <i>
      <x v="17"/>
      <x v="70"/>
    </i>
    <i>
      <x v="18"/>
      <x v="1"/>
    </i>
    <i>
      <x v="19"/>
      <x v="97"/>
    </i>
    <i>
      <x v="20"/>
      <x v="45"/>
    </i>
    <i>
      <x v="21"/>
      <x v="68"/>
    </i>
    <i>
      <x v="22"/>
      <x v="43"/>
    </i>
    <i>
      <x v="23"/>
      <x v="71"/>
    </i>
    <i>
      <x v="24"/>
      <x/>
    </i>
    <i>
      <x v="25"/>
      <x v="7"/>
    </i>
    <i>
      <x v="26"/>
      <x v="8"/>
    </i>
    <i>
      <x v="27"/>
      <x v="73"/>
    </i>
    <i>
      <x v="28"/>
      <x v="90"/>
    </i>
    <i>
      <x v="29"/>
      <x v="21"/>
    </i>
    <i>
      <x v="30"/>
      <x v="76"/>
    </i>
    <i>
      <x v="31"/>
      <x v="33"/>
    </i>
    <i>
      <x v="32"/>
      <x v="87"/>
    </i>
    <i>
      <x v="33"/>
      <x v="29"/>
    </i>
    <i>
      <x v="34"/>
      <x v="53"/>
    </i>
    <i>
      <x v="35"/>
      <x v="82"/>
    </i>
    <i>
      <x v="36"/>
      <x v="37"/>
    </i>
    <i>
      <x v="86"/>
      <x v="86"/>
    </i>
    <i>
      <x v="88"/>
      <x v="83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3">
    <pageField fld="37" hier="-1"/>
    <pageField fld="97" item="2" hier="-1"/>
    <pageField fld="36" hier="-1"/>
  </pageFields>
  <dataFields count="12">
    <dataField name="Suma de Prima_DirectaAct" fld="9" baseField="0" baseItem="0"/>
    <dataField name="Suma de Prima_DirectaAnt" fld="10" baseField="0" baseItem="0"/>
    <dataField name="Suma de Part_Cartera_Act" fld="56" baseField="0" baseItem="0"/>
    <dataField name="Suma de Prima_Directa_Act1anio" fld="27" baseField="0" baseItem="0"/>
    <dataField name="Suma de Prima_Directa_Ant1anio" fld="28" baseField="0" baseItem="0"/>
    <dataField name="Suma de PD_IncreRel1anio" fld="66" baseField="0" baseItem="0"/>
    <dataField name="Suma de PrimaDirectaAct_Renov" fld="29" baseField="0" baseItem="0"/>
    <dataField name="Suma de PrimaDirectaAnt_Renov" fld="30" baseField="0" baseItem="0"/>
    <dataField name="Suma de PD_PartMerc_Renovacion" fld="63" baseField="0" baseItem="0"/>
    <dataField name="Suma de PrimaDirectaAct_Unica" fld="31" baseField="0" baseItem="0"/>
    <dataField name="Suma de PrimaDirectaAnt_Unica" fld="32" baseField="0" baseItem="0"/>
    <dataField name="Suma de PD_PartMerc_Unicas" fld="64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438D7-D24E-4F28-BB45-6F4FFF9943E8}" name="TablaDinámica3" cacheId="73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A6:M84" firstHeaderRow="0" firstDataRow="1" firstDataCol="2" rowPageCount="2" colPageCount="1"/>
  <pivotFields count="10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41"/>
        <item x="13"/>
        <item x="42"/>
        <item x="19"/>
        <item x="39"/>
        <item m="1" x="89"/>
        <item m="1" x="87"/>
        <item x="70"/>
        <item x="28"/>
        <item x="20"/>
        <item x="9"/>
        <item x="14"/>
        <item x="23"/>
        <item m="1" x="99"/>
        <item m="1" x="103"/>
        <item x="45"/>
        <item x="47"/>
        <item x="35"/>
        <item x="53"/>
        <item m="1" x="79"/>
        <item m="1" x="96"/>
        <item x="6"/>
        <item m="1" x="101"/>
        <item m="1" x="100"/>
        <item x="36"/>
        <item x="72"/>
        <item m="1" x="78"/>
        <item m="1" x="93"/>
        <item x="55"/>
        <item x="40"/>
        <item x="60"/>
        <item x="0"/>
        <item x="26"/>
        <item x="16"/>
        <item x="31"/>
        <item x="12"/>
        <item x="15"/>
        <item x="34"/>
        <item x="32"/>
        <item m="1" x="90"/>
        <item x="43"/>
        <item x="29"/>
        <item m="1" x="98"/>
        <item x="65"/>
        <item m="1" x="97"/>
        <item x="7"/>
        <item x="11"/>
        <item x="25"/>
        <item m="1" x="85"/>
        <item x="2"/>
        <item m="1" x="82"/>
        <item x="33"/>
        <item x="44"/>
        <item x="62"/>
        <item x="76"/>
        <item m="1" x="84"/>
        <item m="1" x="86"/>
        <item x="49"/>
        <item x="3"/>
        <item m="1" x="102"/>
        <item m="1" x="83"/>
        <item m="1" x="94"/>
        <item x="8"/>
        <item x="66"/>
        <item x="71"/>
        <item m="1" x="88"/>
        <item m="1" x="95"/>
        <item x="5"/>
        <item x="63"/>
        <item x="10"/>
        <item x="61"/>
        <item x="58"/>
        <item x="59"/>
        <item x="17"/>
        <item x="21"/>
        <item m="1" x="91"/>
        <item x="69"/>
        <item x="30"/>
        <item x="64"/>
        <item x="73"/>
        <item x="52"/>
        <item x="18"/>
        <item x="51"/>
        <item x="77"/>
        <item x="46"/>
        <item x="68"/>
        <item x="75"/>
        <item x="50"/>
        <item x="67"/>
        <item m="1" x="92"/>
        <item x="27"/>
        <item m="1" x="80"/>
        <item x="24"/>
        <item m="1" x="81"/>
        <item x="74"/>
        <item x="48"/>
        <item x="57"/>
        <item x="56"/>
        <item x="4"/>
        <item x="37"/>
        <item x="54"/>
        <item x="1"/>
        <item x="22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2">
        <item h="1" m="1" x="11"/>
        <item h="1" m="1" x="32"/>
        <item h="1" m="1" x="34"/>
        <item h="1" m="1" x="35"/>
        <item h="1" m="1" x="10"/>
        <item h="1" m="1" x="29"/>
        <item h="1" m="1" x="31"/>
        <item h="1" m="1" x="33"/>
        <item h="1" m="1" x="9"/>
        <item h="1" m="1" x="26"/>
        <item h="1" m="1" x="28"/>
        <item h="1" m="1" x="30"/>
        <item h="1" m="1" x="8"/>
        <item h="1" m="1" x="23"/>
        <item h="1" m="1" x="25"/>
        <item h="1" m="1" x="27"/>
        <item h="1" m="1" x="7"/>
        <item h="1" m="1" x="20"/>
        <item h="1" m="1" x="22"/>
        <item h="1" m="1" x="24"/>
        <item h="1" m="1" x="6"/>
        <item h="1" m="1" x="17"/>
        <item h="1" m="1" x="19"/>
        <item h="1" m="1" x="21"/>
        <item h="1" m="1" x="5"/>
        <item h="1" m="1" x="41"/>
        <item h="1" m="1" x="16"/>
        <item h="1" m="1" x="18"/>
        <item h="1" m="1" x="4"/>
        <item h="1" m="1" x="38"/>
        <item h="1" m="1" x="40"/>
        <item h="1" m="1" x="15"/>
        <item h="1" m="1" x="3"/>
        <item h="1" m="1" x="36"/>
        <item h="1" m="1" x="37"/>
        <item h="1" m="1" x="39"/>
        <item h="1" m="1" x="2"/>
        <item h="1" m="1" x="14"/>
        <item h="1" m="1" x="13"/>
        <item h="1" m="1" x="12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0"/>
        <item x="1"/>
        <item x="2"/>
        <item x="3"/>
        <item x="4"/>
        <item x="5"/>
        <item x="6"/>
        <item x="26"/>
        <item x="49"/>
        <item x="19"/>
        <item x="21"/>
        <item x="44"/>
        <item x="39"/>
        <item x="30"/>
        <item x="32"/>
        <item x="53"/>
        <item x="38"/>
        <item x="12"/>
        <item x="27"/>
        <item x="29"/>
        <item x="20"/>
        <item x="28"/>
        <item x="36"/>
        <item x="55"/>
        <item x="52"/>
        <item x="56"/>
        <item x="22"/>
        <item x="54"/>
        <item x="35"/>
        <item x="42"/>
        <item x="24"/>
        <item x="31"/>
        <item x="45"/>
        <item x="51"/>
        <item x="46"/>
        <item x="37"/>
        <item x="43"/>
        <item x="41"/>
        <item x="23"/>
        <item x="47"/>
        <item x="33"/>
        <item x="48"/>
        <item x="18"/>
        <item x="25"/>
        <item x="40"/>
        <item x="50"/>
        <item x="16"/>
        <item x="9"/>
        <item x="15"/>
        <item x="11"/>
        <item x="14"/>
        <item x="7"/>
        <item x="13"/>
        <item x="17"/>
        <item x="8"/>
        <item x="10"/>
        <item x="34"/>
        <item m="1" x="86"/>
        <item m="1" x="59"/>
        <item m="1" x="58"/>
        <item m="1" x="85"/>
        <item m="1" x="70"/>
        <item m="1" x="84"/>
        <item m="1" x="79"/>
        <item m="1" x="60"/>
        <item m="1" x="92"/>
        <item m="1" x="73"/>
        <item m="1" x="78"/>
        <item m="1" x="93"/>
        <item m="1" x="91"/>
        <item m="1" x="68"/>
        <item m="1" x="80"/>
        <item m="1" x="72"/>
        <item m="1" x="81"/>
        <item m="1" x="71"/>
        <item m="1" x="57"/>
        <item m="1" x="88"/>
        <item m="1" x="77"/>
        <item m="1" x="94"/>
        <item m="1" x="75"/>
        <item m="1" x="65"/>
        <item m="1" x="82"/>
        <item m="1" x="90"/>
        <item m="1" x="61"/>
        <item m="1" x="87"/>
        <item m="1" x="74"/>
        <item m="1" x="63"/>
        <item m="1" x="69"/>
        <item m="1" x="62"/>
        <item m="1" x="83"/>
        <item m="1" x="67"/>
        <item m="1" x="89"/>
        <item m="1" x="66"/>
        <item m="1" x="64"/>
        <item m="1" x="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8"/>
        <item m="1" x="79"/>
        <item m="1" x="80"/>
        <item m="1" x="82"/>
        <item m="1" x="83"/>
        <item m="1" x="84"/>
        <item m="1" x="85"/>
        <item m="1" x="81"/>
        <item m="1" x="86"/>
        <item m="1" x="87"/>
        <item m="1" x="89"/>
        <item x="75"/>
        <item x="76"/>
        <item x="77"/>
        <item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98"/>
    <field x="3"/>
  </rowFields>
  <rowItems count="78">
    <i>
      <x/>
      <x v="31"/>
    </i>
    <i>
      <x v="1"/>
      <x v="101"/>
    </i>
    <i>
      <x v="2"/>
      <x v="49"/>
    </i>
    <i>
      <x v="3"/>
      <x v="69"/>
    </i>
    <i>
      <x v="4"/>
      <x v="12"/>
    </i>
    <i>
      <x v="5"/>
      <x v="84"/>
    </i>
    <i>
      <x v="6"/>
      <x v="11"/>
    </i>
    <i>
      <x v="7"/>
      <x v="102"/>
    </i>
    <i>
      <x v="8"/>
      <x v="46"/>
    </i>
    <i>
      <x v="9"/>
      <x v="51"/>
    </i>
    <i>
      <x v="10"/>
      <x v="41"/>
    </i>
    <i>
      <x v="11"/>
      <x v="3"/>
    </i>
    <i>
      <x v="12"/>
      <x v="21"/>
    </i>
    <i>
      <x v="13"/>
      <x v="8"/>
    </i>
    <i>
      <x v="14"/>
      <x v="92"/>
    </i>
    <i>
      <x v="15"/>
      <x v="1"/>
    </i>
    <i>
      <x v="16"/>
      <x v="85"/>
    </i>
    <i>
      <x v="17"/>
      <x v="40"/>
    </i>
    <i>
      <x v="18"/>
      <x v="58"/>
    </i>
    <i>
      <x v="19"/>
      <x v="90"/>
    </i>
    <i>
      <x v="20"/>
      <x v="37"/>
    </i>
    <i>
      <x v="21"/>
      <x v="98"/>
    </i>
    <i>
      <x v="22"/>
      <x v="35"/>
    </i>
    <i>
      <x v="23"/>
      <x v="67"/>
    </i>
    <i>
      <x v="24"/>
      <x v="38"/>
    </i>
    <i>
      <x v="25"/>
      <x/>
    </i>
    <i>
      <x v="26"/>
      <x v="73"/>
    </i>
    <i>
      <x v="27"/>
      <x v="16"/>
    </i>
    <i>
      <x v="28"/>
      <x v="4"/>
    </i>
    <i>
      <x v="29"/>
      <x v="2"/>
    </i>
    <i>
      <x v="30"/>
      <x v="87"/>
    </i>
    <i>
      <x v="31"/>
      <x v="45"/>
    </i>
    <i>
      <x v="32"/>
      <x v="18"/>
    </i>
    <i>
      <x v="33"/>
      <x v="62"/>
    </i>
    <i>
      <x v="34"/>
      <x v="57"/>
    </i>
    <i>
      <x v="35"/>
      <x v="70"/>
    </i>
    <i>
      <x v="36"/>
      <x v="29"/>
    </i>
    <i>
      <x v="37"/>
      <x v="33"/>
    </i>
    <i>
      <x v="38"/>
      <x v="30"/>
    </i>
    <i>
      <x v="39"/>
      <x v="36"/>
    </i>
    <i>
      <x v="40"/>
      <x v="97"/>
    </i>
    <i>
      <x v="41"/>
      <x v="71"/>
    </i>
    <i>
      <x v="42"/>
      <x v="68"/>
    </i>
    <i>
      <x v="43"/>
      <x v="43"/>
    </i>
    <i>
      <x v="44"/>
      <x v="7"/>
    </i>
    <i>
      <x v="45"/>
      <x v="17"/>
    </i>
    <i>
      <x v="46"/>
      <x v="28"/>
    </i>
    <i>
      <x v="47"/>
      <x v="82"/>
    </i>
    <i>
      <x v="48"/>
      <x v="72"/>
    </i>
    <i>
      <x v="49"/>
      <x v="10"/>
    </i>
    <i>
      <x v="50"/>
      <x v="80"/>
    </i>
    <i>
      <x v="51"/>
      <x v="76"/>
    </i>
    <i>
      <x v="52"/>
      <x v="53"/>
    </i>
    <i>
      <x v="53"/>
      <x v="15"/>
    </i>
    <i>
      <x v="54"/>
      <x v="9"/>
    </i>
    <i>
      <x v="55"/>
      <x v="99"/>
    </i>
    <i>
      <x v="56"/>
      <x v="78"/>
    </i>
    <i>
      <x v="57"/>
      <x v="32"/>
    </i>
    <i>
      <x v="58"/>
      <x v="100"/>
    </i>
    <i>
      <x v="59"/>
      <x v="103"/>
    </i>
    <i>
      <x v="60"/>
      <x v="63"/>
    </i>
    <i>
      <x v="61"/>
      <x v="77"/>
    </i>
    <i>
      <x v="62"/>
      <x v="74"/>
    </i>
    <i>
      <x v="63"/>
      <x v="25"/>
    </i>
    <i>
      <x v="64"/>
      <x v="64"/>
    </i>
    <i>
      <x v="65"/>
      <x v="24"/>
    </i>
    <i>
      <x v="66"/>
      <x v="96"/>
    </i>
    <i>
      <x v="67"/>
      <x v="34"/>
    </i>
    <i>
      <x v="68"/>
      <x v="47"/>
    </i>
    <i>
      <x v="69"/>
      <x v="52"/>
    </i>
    <i>
      <x v="70"/>
      <x v="88"/>
    </i>
    <i>
      <x v="71"/>
      <x v="81"/>
    </i>
    <i>
      <x v="72"/>
      <x v="95"/>
    </i>
    <i>
      <x v="73"/>
      <x v="79"/>
    </i>
    <i>
      <x v="74"/>
      <x v="94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2">
    <pageField fld="37" hier="-1"/>
    <pageField fld="97" item="0" hier="-1"/>
  </pageFields>
  <dataFields count="11">
    <dataField name="Suma de CostoSin_Act" fld="13" baseField="0" baseItem="0"/>
    <dataField name="Suma de SIN_IncreRel2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SIN_IncreRel" fld="71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F4113-E684-474E-A4D1-1F54F67861D3}" name="TablaDinámica3" cacheId="73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A6:M56" firstHeaderRow="0" firstDataRow="1" firstDataCol="2" rowPageCount="3" colPageCount="1"/>
  <pivotFields count="10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41"/>
        <item x="13"/>
        <item x="42"/>
        <item x="19"/>
        <item x="39"/>
        <item m="1" x="89"/>
        <item m="1" x="87"/>
        <item x="70"/>
        <item x="28"/>
        <item x="20"/>
        <item x="9"/>
        <item x="14"/>
        <item x="23"/>
        <item m="1" x="99"/>
        <item m="1" x="103"/>
        <item x="45"/>
        <item x="47"/>
        <item x="35"/>
        <item x="53"/>
        <item m="1" x="79"/>
        <item m="1" x="96"/>
        <item x="6"/>
        <item m="1" x="101"/>
        <item m="1" x="100"/>
        <item x="36"/>
        <item x="72"/>
        <item m="1" x="78"/>
        <item m="1" x="93"/>
        <item x="55"/>
        <item x="40"/>
        <item x="60"/>
        <item x="0"/>
        <item x="26"/>
        <item x="16"/>
        <item x="31"/>
        <item x="12"/>
        <item x="15"/>
        <item x="34"/>
        <item x="32"/>
        <item m="1" x="90"/>
        <item x="43"/>
        <item x="29"/>
        <item m="1" x="98"/>
        <item x="65"/>
        <item m="1" x="97"/>
        <item x="7"/>
        <item x="11"/>
        <item x="25"/>
        <item m="1" x="85"/>
        <item x="2"/>
        <item m="1" x="82"/>
        <item x="33"/>
        <item x="44"/>
        <item x="62"/>
        <item x="76"/>
        <item m="1" x="84"/>
        <item m="1" x="86"/>
        <item x="49"/>
        <item x="3"/>
        <item m="1" x="102"/>
        <item m="1" x="83"/>
        <item m="1" x="94"/>
        <item x="8"/>
        <item x="66"/>
        <item x="71"/>
        <item m="1" x="88"/>
        <item m="1" x="95"/>
        <item x="5"/>
        <item x="63"/>
        <item x="10"/>
        <item x="61"/>
        <item x="58"/>
        <item x="59"/>
        <item x="17"/>
        <item x="21"/>
        <item m="1" x="91"/>
        <item x="69"/>
        <item x="30"/>
        <item x="64"/>
        <item x="73"/>
        <item x="52"/>
        <item x="18"/>
        <item x="51"/>
        <item x="77"/>
        <item x="46"/>
        <item x="68"/>
        <item x="75"/>
        <item x="50"/>
        <item x="67"/>
        <item m="1" x="92"/>
        <item x="27"/>
        <item m="1" x="80"/>
        <item x="24"/>
        <item m="1" x="81"/>
        <item x="74"/>
        <item x="48"/>
        <item x="57"/>
        <item x="56"/>
        <item x="4"/>
        <item x="37"/>
        <item x="54"/>
        <item x="1"/>
        <item x="22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19"/>
        <item h="1" x="18"/>
        <item x="48"/>
        <item h="1" x="21"/>
        <item h="1" x="20"/>
        <item x="30"/>
        <item x="29"/>
        <item x="32"/>
        <item x="49"/>
        <item x="50"/>
        <item x="51"/>
        <item x="31"/>
        <item x="55"/>
        <item x="56"/>
        <item x="34"/>
        <item x="28"/>
        <item x="52"/>
        <item h="1" x="22"/>
        <item h="1" x="24"/>
        <item h="1" x="23"/>
        <item x="46"/>
        <item h="1" x="7"/>
        <item h="1" x="8"/>
        <item h="1" x="9"/>
        <item h="1" x="10"/>
        <item h="1" x="11"/>
        <item x="43"/>
        <item h="1" x="13"/>
        <item h="1" x="14"/>
        <item h="1" x="15"/>
        <item h="1" x="16"/>
        <item h="1" x="17"/>
        <item x="40"/>
        <item x="53"/>
        <item x="41"/>
        <item x="42"/>
        <item x="33"/>
        <item x="47"/>
        <item h="1" x="6"/>
        <item h="1" x="12"/>
        <item h="1" x="5"/>
        <item x="37"/>
        <item x="36"/>
        <item x="39"/>
        <item x="38"/>
        <item x="35"/>
        <item x="44"/>
        <item h="1" x="25"/>
        <item h="1" x="27"/>
        <item h="1" x="26"/>
        <item x="54"/>
        <item x="45"/>
        <item h="1" x="0"/>
        <item h="1" x="1"/>
        <item h="1" x="4"/>
        <item h="1" x="3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2">
        <item h="1" m="1" x="11"/>
        <item h="1" m="1" x="32"/>
        <item h="1" m="1" x="34"/>
        <item h="1" m="1" x="35"/>
        <item h="1" m="1" x="10"/>
        <item h="1" m="1" x="29"/>
        <item h="1" m="1" x="31"/>
        <item h="1" m="1" x="33"/>
        <item h="1" m="1" x="9"/>
        <item h="1" m="1" x="26"/>
        <item h="1" m="1" x="28"/>
        <item h="1" m="1" x="30"/>
        <item h="1" m="1" x="8"/>
        <item h="1" m="1" x="23"/>
        <item h="1" m="1" x="25"/>
        <item h="1" m="1" x="27"/>
        <item h="1" m="1" x="7"/>
        <item h="1" m="1" x="20"/>
        <item h="1" m="1" x="22"/>
        <item h="1" m="1" x="24"/>
        <item h="1" m="1" x="6"/>
        <item h="1" m="1" x="17"/>
        <item h="1" m="1" x="19"/>
        <item h="1" m="1" x="21"/>
        <item h="1" m="1" x="5"/>
        <item h="1" m="1" x="41"/>
        <item h="1" m="1" x="16"/>
        <item h="1" m="1" x="18"/>
        <item h="1" m="1" x="4"/>
        <item h="1" m="1" x="38"/>
        <item h="1" m="1" x="40"/>
        <item h="1" m="1" x="15"/>
        <item h="1" m="1" x="3"/>
        <item h="1" m="1" x="36"/>
        <item h="1" m="1" x="37"/>
        <item h="1" m="1" x="39"/>
        <item h="1" m="1" x="2"/>
        <item h="1" m="1" x="14"/>
        <item h="1" m="1" x="13"/>
        <item h="1" m="1" x="12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0"/>
        <item x="1"/>
        <item x="2"/>
        <item x="3"/>
        <item x="4"/>
        <item x="5"/>
        <item x="6"/>
        <item x="7"/>
        <item m="1" x="92"/>
        <item m="1" x="78"/>
        <item x="8"/>
        <item m="1" x="68"/>
        <item x="9"/>
        <item m="1" x="75"/>
        <item x="10"/>
        <item m="1" x="60"/>
        <item x="11"/>
        <item m="1" x="93"/>
        <item x="12"/>
        <item m="1" x="62"/>
        <item x="13"/>
        <item m="1" x="66"/>
        <item x="14"/>
        <item x="15"/>
        <item m="1" x="58"/>
        <item x="16"/>
        <item m="1" x="63"/>
        <item x="17"/>
        <item m="1" x="72"/>
        <item x="18"/>
        <item x="19"/>
        <item x="20"/>
        <item m="1" x="74"/>
        <item x="21"/>
        <item m="1" x="67"/>
        <item m="1" x="82"/>
        <item x="22"/>
        <item x="23"/>
        <item m="1" x="57"/>
        <item x="24"/>
        <item m="1" x="59"/>
        <item x="25"/>
        <item m="1" x="65"/>
        <item x="26"/>
        <item m="1" x="79"/>
        <item x="27"/>
        <item x="28"/>
        <item m="1" x="91"/>
        <item x="29"/>
        <item m="1" x="88"/>
        <item m="1" x="76"/>
        <item x="30"/>
        <item m="1" x="80"/>
        <item x="31"/>
        <item m="1" x="89"/>
        <item x="32"/>
        <item m="1" x="85"/>
        <item x="33"/>
        <item m="1" x="69"/>
        <item m="1" x="94"/>
        <item x="34"/>
        <item m="1" x="71"/>
        <item x="35"/>
        <item m="1" x="87"/>
        <item x="36"/>
        <item m="1" x="81"/>
        <item x="37"/>
        <item m="1" x="83"/>
        <item x="38"/>
        <item m="1" x="70"/>
        <item x="39"/>
        <item m="1" x="64"/>
        <item x="40"/>
        <item m="1" x="61"/>
        <item x="41"/>
        <item m="1" x="77"/>
        <item x="42"/>
        <item x="43"/>
        <item m="1" x="86"/>
        <item m="1" x="90"/>
        <item x="44"/>
        <item m="1" x="7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8"/>
        <item m="1" x="79"/>
        <item m="1" x="80"/>
        <item m="1" x="82"/>
        <item m="1" x="83"/>
        <item m="1" x="84"/>
        <item m="1" x="85"/>
        <item m="1" x="81"/>
        <item m="1" x="86"/>
        <item m="1" x="87"/>
        <item m="1" x="89"/>
        <item x="75"/>
        <item x="76"/>
        <item x="77"/>
        <item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98"/>
    <field x="3"/>
  </rowFields>
  <rowItems count="50">
    <i>
      <x/>
      <x v="69"/>
    </i>
    <i>
      <x v="1"/>
      <x v="31"/>
    </i>
    <i>
      <x v="2"/>
      <x v="11"/>
    </i>
    <i>
      <x v="3"/>
      <x v="21"/>
    </i>
    <i>
      <x v="4"/>
      <x v="46"/>
    </i>
    <i>
      <x v="5"/>
      <x v="84"/>
    </i>
    <i>
      <x v="6"/>
      <x v="101"/>
    </i>
    <i>
      <x v="7"/>
      <x v="41"/>
    </i>
    <i>
      <x v="8"/>
      <x v="12"/>
    </i>
    <i>
      <x v="9"/>
      <x v="1"/>
    </i>
    <i>
      <x v="10"/>
      <x v="37"/>
    </i>
    <i>
      <x v="11"/>
      <x v="8"/>
    </i>
    <i>
      <x v="12"/>
      <x v="35"/>
    </i>
    <i>
      <x v="13"/>
      <x v="90"/>
    </i>
    <i>
      <x v="14"/>
      <x v="3"/>
    </i>
    <i>
      <x v="15"/>
      <x v="4"/>
    </i>
    <i>
      <x v="16"/>
      <x v="85"/>
    </i>
    <i>
      <x v="17"/>
      <x v="2"/>
    </i>
    <i>
      <x v="18"/>
      <x/>
    </i>
    <i>
      <x v="19"/>
      <x v="73"/>
    </i>
    <i>
      <x v="20"/>
      <x v="92"/>
    </i>
    <i>
      <x v="21"/>
      <x v="29"/>
    </i>
    <i>
      <x v="22"/>
      <x v="30"/>
    </i>
    <i>
      <x v="23"/>
      <x v="33"/>
    </i>
    <i>
      <x v="24"/>
      <x v="36"/>
    </i>
    <i>
      <x v="25"/>
      <x v="17"/>
    </i>
    <i>
      <x v="26"/>
      <x v="28"/>
    </i>
    <i>
      <x v="27"/>
      <x v="82"/>
    </i>
    <i>
      <x v="28"/>
      <x v="87"/>
    </i>
    <i>
      <x v="29"/>
      <x v="72"/>
    </i>
    <i>
      <x v="30"/>
      <x v="80"/>
    </i>
    <i>
      <x v="31"/>
      <x v="15"/>
    </i>
    <i>
      <x v="32"/>
      <x v="9"/>
    </i>
    <i>
      <x v="33"/>
      <x v="78"/>
    </i>
    <i>
      <x v="34"/>
      <x v="77"/>
    </i>
    <i>
      <x v="35"/>
      <x v="45"/>
    </i>
    <i>
      <x v="36"/>
      <x v="74"/>
    </i>
    <i>
      <x v="37"/>
      <x v="25"/>
    </i>
    <i>
      <x v="38"/>
      <x v="64"/>
    </i>
    <i>
      <x v="39"/>
      <x v="24"/>
    </i>
    <i>
      <x v="40"/>
      <x v="96"/>
    </i>
    <i>
      <x v="41"/>
      <x v="34"/>
    </i>
    <i>
      <x v="42"/>
      <x v="88"/>
    </i>
    <i>
      <x v="43"/>
      <x v="81"/>
    </i>
    <i>
      <x v="44"/>
      <x v="79"/>
    </i>
    <i>
      <x v="45"/>
      <x v="94"/>
    </i>
    <i>
      <x v="47"/>
      <x v="102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3">
    <pageField fld="37" hier="-1"/>
    <pageField fld="97" item="46" hier="-1"/>
    <pageField fld="36" hier="-1"/>
  </pageFields>
  <dataFields count="11">
    <dataField name="Suma de CostoSin_Act" fld="13" baseField="0" baseItem="0"/>
    <dataField name="Suma de SIN_IncreRel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IncrSinRet" fld="75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iodo" xr10:uid="{8F3A04E3-A1D1-4B82-A3F4-6241A3AC410F}" sourceName="periodo">
  <pivotTables>
    <pivotTable tabId="15" name="TablaDinámica3"/>
    <pivotTable tabId="3" name="TablaDinámica3"/>
    <pivotTable tabId="10" name="TablaDinámica3"/>
    <pivotTable tabId="13" name="TablaDinámica3"/>
    <pivotTable tabId="24" name="TablaDinámica2"/>
  </pivotTables>
  <data>
    <tabular pivotCacheId="1150472179" sortOrder="descending">
      <items count="42">
        <i x="0" s="1"/>
        <i x="1"/>
        <i x="12" nd="1"/>
        <i x="13" nd="1"/>
        <i x="14" nd="1"/>
        <i x="2" nd="1"/>
        <i x="39" nd="1"/>
        <i x="37" nd="1"/>
        <i x="36" nd="1"/>
        <i x="3" nd="1"/>
        <i x="15" nd="1"/>
        <i x="40" nd="1"/>
        <i x="38" nd="1"/>
        <i x="4" nd="1"/>
        <i x="18" nd="1"/>
        <i x="16" nd="1"/>
        <i x="41" nd="1"/>
        <i x="5" nd="1"/>
        <i x="21" nd="1"/>
        <i x="19" nd="1"/>
        <i x="17" nd="1"/>
        <i x="6" nd="1"/>
        <i x="24" nd="1"/>
        <i x="22" nd="1"/>
        <i x="20" nd="1"/>
        <i x="7" nd="1"/>
        <i x="27" nd="1"/>
        <i x="25" nd="1"/>
        <i x="23" nd="1"/>
        <i x="8" nd="1"/>
        <i x="30" nd="1"/>
        <i x="28" nd="1"/>
        <i x="26" nd="1"/>
        <i x="9" nd="1"/>
        <i x="33" nd="1"/>
        <i x="31" nd="1"/>
        <i x="29" nd="1"/>
        <i x="10" nd="1"/>
        <i x="35" nd="1"/>
        <i x="34" nd="1"/>
        <i x="32" nd="1"/>
        <i x="1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1" xr10:uid="{4E15868E-E811-4EFF-AB37-ABA447251DA1}" sourceName="Ramo_">
  <pivotTables>
    <pivotTable tabId="24" name="TablaDinámica2"/>
    <pivotTable tabId="10" name="TablaDinámica3"/>
  </pivotTables>
  <data>
    <tabular pivotCacheId="1150472179">
      <items count="95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  <i x="52"/>
        <i x="53"/>
        <i x="54"/>
        <i x="55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2" xr10:uid="{51DFAB6F-5362-4279-9462-9E639DE384D9}" sourceName="Ramo_">
  <pivotTables>
    <pivotTable tabId="13" name="TablaDinámica3"/>
  </pivotTables>
  <data>
    <tabular pivotCacheId="1150472179">
      <items count="95">
        <i x="28" s="1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  <i x="52"/>
        <i x="53"/>
        <i x="54"/>
        <i x="55"/>
        <i x="56"/>
        <i x="0" nd="1"/>
        <i x="1" nd="1"/>
        <i x="2" nd="1"/>
        <i x="3" nd="1"/>
        <i x="4" nd="1"/>
        <i x="5" nd="1"/>
        <i x="6" nd="1"/>
        <i x="7" nd="1"/>
        <i x="92" nd="1"/>
        <i x="78" nd="1"/>
        <i x="8" nd="1"/>
        <i x="68" nd="1"/>
        <i x="9" nd="1"/>
        <i x="75" nd="1"/>
        <i x="10" nd="1"/>
        <i x="60" nd="1"/>
        <i x="11" nd="1"/>
        <i x="93" nd="1"/>
        <i x="12" nd="1"/>
        <i x="62" nd="1"/>
        <i x="13" nd="1"/>
        <i x="66" nd="1"/>
        <i x="14" nd="1"/>
        <i x="15" nd="1"/>
        <i x="58" nd="1"/>
        <i x="16" nd="1"/>
        <i x="63" nd="1"/>
        <i x="17" nd="1"/>
        <i x="72" nd="1"/>
        <i x="18" nd="1"/>
        <i x="19" nd="1"/>
        <i x="20" nd="1"/>
        <i x="74" nd="1"/>
        <i x="21" nd="1"/>
        <i x="67" nd="1"/>
        <i x="82" nd="1"/>
        <i x="22" nd="1"/>
        <i x="23" nd="1"/>
        <i x="57" nd="1"/>
        <i x="24" nd="1"/>
        <i x="59" nd="1"/>
        <i x="25" nd="1"/>
        <i x="65" nd="1"/>
        <i x="26" nd="1"/>
        <i x="79" nd="1"/>
        <i x="27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" xr10:uid="{BD62727F-E38B-4361-A569-15363BF78F51}" sourceName="Ramo_">
  <pivotTables>
    <pivotTable tabId="15" name="TablaDinámica3"/>
  </pivotTables>
  <data>
    <tabular pivotCacheId="1150472179">
      <items count="95">
        <i x="2" s="1"/>
        <i x="3"/>
        <i x="4"/>
        <i x="0" nd="1"/>
        <i x="1" nd="1"/>
        <i x="5" nd="1"/>
        <i x="6" nd="1"/>
        <i x="7" nd="1"/>
        <i x="92" nd="1"/>
        <i x="78" nd="1"/>
        <i x="8" nd="1"/>
        <i x="68" nd="1"/>
        <i x="9" nd="1"/>
        <i x="75" nd="1"/>
        <i x="10" nd="1"/>
        <i x="60" nd="1"/>
        <i x="11" nd="1"/>
        <i x="93" nd="1"/>
        <i x="12" nd="1"/>
        <i x="62" nd="1"/>
        <i x="13" nd="1"/>
        <i x="66" nd="1"/>
        <i x="14" nd="1"/>
        <i x="15" nd="1"/>
        <i x="58" nd="1"/>
        <i x="16" nd="1"/>
        <i x="63" nd="1"/>
        <i x="17" nd="1"/>
        <i x="72" nd="1"/>
        <i x="18" nd="1"/>
        <i x="19" nd="1"/>
        <i x="20" nd="1"/>
        <i x="74" nd="1"/>
        <i x="21" nd="1"/>
        <i x="67" nd="1"/>
        <i x="82" nd="1"/>
        <i x="22" nd="1"/>
        <i x="23" nd="1"/>
        <i x="57" nd="1"/>
        <i x="24" nd="1"/>
        <i x="59" nd="1"/>
        <i x="25" nd="1"/>
        <i x="65" nd="1"/>
        <i x="26" nd="1"/>
        <i x="79" nd="1"/>
        <i x="27" nd="1"/>
        <i x="28" nd="1"/>
        <i x="91" nd="1"/>
        <i x="29" nd="1"/>
        <i x="88" nd="1"/>
        <i x="76" nd="1"/>
        <i x="30" nd="1"/>
        <i x="80" nd="1"/>
        <i x="31" nd="1"/>
        <i x="89" nd="1"/>
        <i x="32" nd="1"/>
        <i x="85" nd="1"/>
        <i x="33" nd="1"/>
        <i x="69" nd="1"/>
        <i x="94" nd="1"/>
        <i x="34" nd="1"/>
        <i x="71" nd="1"/>
        <i x="35" nd="1"/>
        <i x="87" nd="1"/>
        <i x="36" nd="1"/>
        <i x="81" nd="1"/>
        <i x="37" nd="1"/>
        <i x="83" nd="1"/>
        <i x="38" nd="1"/>
        <i x="70" nd="1"/>
        <i x="39" nd="1"/>
        <i x="64" nd="1"/>
        <i x="40" nd="1"/>
        <i x="61" nd="1"/>
        <i x="41" nd="1"/>
        <i x="77" nd="1"/>
        <i x="42" nd="1"/>
        <i x="43" nd="1"/>
        <i x="86" nd="1"/>
        <i x="90" nd="1"/>
        <i x="44" nd="1"/>
        <i x="73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" xr10:uid="{BDA434E3-F280-49AD-9DBE-702FE19EF469}" cache="SegmentaciónDeDatos_periodo" caption="periodo" style="SlicerStyleLight1 2 2" rowHeight="234950"/>
  <slicer name="Ramo_" xr10:uid="{1BA04CF7-ED67-4BAF-8407-211D379C79A7}" cache="SegmentaciónDeDatos_Ramo_1" caption="Ramo" style="SlicerStyleLight1 2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1" xr10:uid="{1AE80FB9-B034-468F-AC9C-6294815EFC9F}" cache="SegmentaciónDeDatos_periodo" caption="periodo" style="SlicerStyleLight1 2 2" rowHeight="234950"/>
  <slicer name="Ramo_ 1" xr10:uid="{B605C323-77F4-46DC-95BB-5B5C38E049CD}" cache="SegmentaciónDeDatos_Ramo_1" caption="Ramo" style="SlicerStyleLight1 2 2" rowHeight="14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2" xr10:uid="{A2E08C7D-6968-41C9-A440-15F5B8BA3C35}" cache="SegmentaciónDeDatos_periodo" caption="periodo" style="SlicerStyleLight1 2 2" rowHeight="234950"/>
  <slicer name="Ramo_ 2" xr10:uid="{54E5E6C2-0171-4616-AAEA-57D584E5067E}" cache="SegmentaciónDeDatos_Ramo_" caption="Ramo Vida" style="SlicerStyleLight1 2 2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3" xr10:uid="{E3C5739C-4802-4739-9475-A45BA7A6E411}" cache="SegmentaciónDeDatos_periodo" caption="periodo" style="SlicerStyleLight1 2 2" rowHeight="234950"/>
  <slicer name="Ramo_ 3" xr10:uid="{D0922D93-F01E-439C-B1DD-D3B17068C865}" cache="SegmentaciónDeDatos_Ramo_2" caption="Ramo" style="SlicerStyleLight1 2 2" rowHeight="1440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B7554-031A-4F17-A2AC-9E0083501643}">
  <sheetPr codeName="Hoja6"/>
  <dimension ref="A1:D1616"/>
  <sheetViews>
    <sheetView workbookViewId="0">
      <selection activeCell="C14" sqref="C14"/>
    </sheetView>
  </sheetViews>
  <sheetFormatPr baseColWidth="10" defaultColWidth="11.44140625" defaultRowHeight="14.4" x14ac:dyDescent="0.3"/>
  <cols>
    <col min="1" max="1" width="23.44140625" bestFit="1" customWidth="1"/>
    <col min="2" max="2" width="11.44140625" customWidth="1"/>
    <col min="3" max="3" width="44.44140625" bestFit="1" customWidth="1"/>
    <col min="4" max="4" width="24.5546875" bestFit="1" customWidth="1"/>
    <col min="5" max="6" width="23.5546875" bestFit="1" customWidth="1"/>
    <col min="7" max="8" width="18.5546875" bestFit="1" customWidth="1"/>
  </cols>
  <sheetData>
    <row r="1" spans="1:4" x14ac:dyDescent="0.3">
      <c r="C1" s="152" t="s">
        <v>83</v>
      </c>
      <c r="D1" s="152" t="s">
        <v>219</v>
      </c>
    </row>
    <row r="4" spans="1:4" x14ac:dyDescent="0.3">
      <c r="B4" s="1" t="s">
        <v>37</v>
      </c>
      <c r="C4" t="s">
        <v>405</v>
      </c>
    </row>
    <row r="6" spans="1:4" x14ac:dyDescent="0.3">
      <c r="B6" s="1" t="s">
        <v>3</v>
      </c>
      <c r="C6" s="1" t="s">
        <v>83</v>
      </c>
      <c r="D6" t="s">
        <v>219</v>
      </c>
    </row>
    <row r="7" spans="1:4" x14ac:dyDescent="0.3">
      <c r="A7" t="str">
        <f>B7&amp;"|"&amp;C7</f>
        <v>Afirme|10 Total General</v>
      </c>
      <c r="B7" t="s">
        <v>132</v>
      </c>
      <c r="C7" t="s">
        <v>220</v>
      </c>
      <c r="D7" s="2">
        <v>3631207.3068499998</v>
      </c>
    </row>
    <row r="8" spans="1:4" x14ac:dyDescent="0.3">
      <c r="A8" t="str">
        <f t="shared" ref="A8:A71" si="0">B8&amp;"|"&amp;C8</f>
        <v>Afirme|11 Total General Sin Pensiones</v>
      </c>
      <c r="B8" t="s">
        <v>132</v>
      </c>
      <c r="C8" t="s">
        <v>221</v>
      </c>
      <c r="D8" s="2">
        <v>3631207.3068499998</v>
      </c>
    </row>
    <row r="9" spans="1:4" x14ac:dyDescent="0.3">
      <c r="A9" t="str">
        <f t="shared" si="0"/>
        <v>Afirme|12 Vida Total</v>
      </c>
      <c r="B9" t="s">
        <v>132</v>
      </c>
      <c r="C9" t="s">
        <v>222</v>
      </c>
      <c r="D9" s="2">
        <v>1242287.0023800002</v>
      </c>
    </row>
    <row r="10" spans="1:4" x14ac:dyDescent="0.3">
      <c r="A10" t="str">
        <f t="shared" si="0"/>
        <v>Afirme|13 Vida Individual</v>
      </c>
      <c r="B10" t="s">
        <v>132</v>
      </c>
      <c r="C10" t="s">
        <v>223</v>
      </c>
      <c r="D10" s="2">
        <v>883420.78994000005</v>
      </c>
    </row>
    <row r="11" spans="1:4" x14ac:dyDescent="0.3">
      <c r="A11" t="str">
        <f t="shared" si="0"/>
        <v>Afirme|14 Vida Gpo y Col</v>
      </c>
      <c r="B11" t="s">
        <v>132</v>
      </c>
      <c r="C11" t="s">
        <v>224</v>
      </c>
      <c r="D11" s="2">
        <v>358866.21243999997</v>
      </c>
    </row>
    <row r="12" spans="1:4" x14ac:dyDescent="0.3">
      <c r="A12" t="str">
        <f t="shared" si="0"/>
        <v>Afirme|38 Daños Total</v>
      </c>
      <c r="B12" t="s">
        <v>132</v>
      </c>
      <c r="C12" t="s">
        <v>225</v>
      </c>
      <c r="D12" s="2">
        <v>2388920.3044699999</v>
      </c>
    </row>
    <row r="13" spans="1:4" x14ac:dyDescent="0.3">
      <c r="A13" t="str">
        <f t="shared" si="0"/>
        <v>Afirme|39 Automoviles Total</v>
      </c>
      <c r="B13" t="s">
        <v>132</v>
      </c>
      <c r="C13" t="s">
        <v>226</v>
      </c>
      <c r="D13" s="2">
        <v>1324921.2012700001</v>
      </c>
    </row>
    <row r="14" spans="1:4" x14ac:dyDescent="0.3">
      <c r="A14" t="str">
        <f t="shared" si="0"/>
        <v>Afirme|41 Automoviles Residentes</v>
      </c>
      <c r="B14" t="s">
        <v>132</v>
      </c>
      <c r="C14" t="s">
        <v>227</v>
      </c>
      <c r="D14" s="2">
        <v>808987.9606799999</v>
      </c>
    </row>
    <row r="15" spans="1:4" x14ac:dyDescent="0.3">
      <c r="A15" t="str">
        <f t="shared" si="0"/>
        <v>Afirme|42 Camiones</v>
      </c>
      <c r="B15" t="s">
        <v>132</v>
      </c>
      <c r="C15" t="s">
        <v>228</v>
      </c>
      <c r="D15" s="2">
        <v>443442.44374999998</v>
      </c>
    </row>
    <row r="16" spans="1:4" x14ac:dyDescent="0.3">
      <c r="A16" t="str">
        <f t="shared" si="0"/>
        <v>Afirme|44 Otros Automoviles y Obligatorios</v>
      </c>
      <c r="B16" t="s">
        <v>132</v>
      </c>
      <c r="C16" t="s">
        <v>229</v>
      </c>
      <c r="D16" s="2">
        <v>72490.79684000001</v>
      </c>
    </row>
    <row r="17" spans="1:4" x14ac:dyDescent="0.3">
      <c r="A17" t="str">
        <f t="shared" si="0"/>
        <v>Afirme|46 Daños Sin Autos Total</v>
      </c>
      <c r="B17" t="s">
        <v>132</v>
      </c>
      <c r="C17" t="s">
        <v>230</v>
      </c>
      <c r="D17" s="2">
        <v>1063999.1032</v>
      </c>
    </row>
    <row r="18" spans="1:4" x14ac:dyDescent="0.3">
      <c r="A18" t="str">
        <f t="shared" si="0"/>
        <v>Afirme|46 Responsabilidad Civil y Riesgos Profesionales</v>
      </c>
      <c r="B18" t="s">
        <v>132</v>
      </c>
      <c r="C18" t="s">
        <v>231</v>
      </c>
      <c r="D18" s="2">
        <v>242185.07805000001</v>
      </c>
    </row>
    <row r="19" spans="1:4" x14ac:dyDescent="0.3">
      <c r="A19" t="str">
        <f t="shared" si="0"/>
        <v>Afirme|47 RC General</v>
      </c>
      <c r="B19" t="s">
        <v>132</v>
      </c>
      <c r="C19" t="s">
        <v>232</v>
      </c>
      <c r="D19" s="2">
        <v>128873.71712999999</v>
      </c>
    </row>
    <row r="20" spans="1:4" x14ac:dyDescent="0.3">
      <c r="A20" t="str">
        <f t="shared" si="0"/>
        <v>Afirme|48 RC Aviones y Barcos</v>
      </c>
      <c r="B20" t="s">
        <v>132</v>
      </c>
      <c r="C20" t="s">
        <v>233</v>
      </c>
      <c r="D20" s="2">
        <v>18806.68705</v>
      </c>
    </row>
    <row r="21" spans="1:4" x14ac:dyDescent="0.3">
      <c r="A21" t="str">
        <f t="shared" si="0"/>
        <v>Afirme|49 RC Viajero</v>
      </c>
      <c r="B21" t="s">
        <v>132</v>
      </c>
      <c r="C21" t="s">
        <v>234</v>
      </c>
      <c r="D21" s="2">
        <v>2976.9744300000002</v>
      </c>
    </row>
    <row r="22" spans="1:4" x14ac:dyDescent="0.3">
      <c r="A22" t="str">
        <f t="shared" si="0"/>
        <v>Afirme|50 RC Otros</v>
      </c>
      <c r="B22" t="s">
        <v>132</v>
      </c>
      <c r="C22" t="s">
        <v>235</v>
      </c>
      <c r="D22" s="2">
        <v>91527.699439999997</v>
      </c>
    </row>
    <row r="23" spans="1:4" x14ac:dyDescent="0.3">
      <c r="A23" t="str">
        <f t="shared" si="0"/>
        <v>Afirme|51 Maritimo y Transportes</v>
      </c>
      <c r="B23" t="s">
        <v>132</v>
      </c>
      <c r="C23" t="s">
        <v>236</v>
      </c>
      <c r="D23" s="2">
        <v>69413.08398000001</v>
      </c>
    </row>
    <row r="24" spans="1:4" x14ac:dyDescent="0.3">
      <c r="A24" t="str">
        <f t="shared" si="0"/>
        <v>Afirme|52 MyT Carga</v>
      </c>
      <c r="B24" t="s">
        <v>132</v>
      </c>
      <c r="C24" t="s">
        <v>237</v>
      </c>
      <c r="D24" s="2">
        <v>39110.44788</v>
      </c>
    </row>
    <row r="25" spans="1:4" x14ac:dyDescent="0.3">
      <c r="A25" t="str">
        <f t="shared" si="0"/>
        <v>Afirme|53 MyT Cascos</v>
      </c>
      <c r="B25" t="s">
        <v>132</v>
      </c>
      <c r="C25" t="s">
        <v>238</v>
      </c>
      <c r="D25" s="2">
        <v>30302.6361</v>
      </c>
    </row>
    <row r="26" spans="1:4" x14ac:dyDescent="0.3">
      <c r="A26" t="str">
        <f t="shared" si="0"/>
        <v>Afirme|54 Incendio</v>
      </c>
      <c r="B26" t="s">
        <v>132</v>
      </c>
      <c r="C26" t="s">
        <v>239</v>
      </c>
      <c r="D26" s="2">
        <v>353989.92220999999</v>
      </c>
    </row>
    <row r="27" spans="1:4" x14ac:dyDescent="0.3">
      <c r="A27" t="str">
        <f t="shared" si="0"/>
        <v>Afirme|55 Riesgos Catastroficos</v>
      </c>
      <c r="B27" t="s">
        <v>132</v>
      </c>
      <c r="C27" t="s">
        <v>240</v>
      </c>
      <c r="D27" s="2">
        <v>138371.80468999999</v>
      </c>
    </row>
    <row r="28" spans="1:4" x14ac:dyDescent="0.3">
      <c r="A28" t="str">
        <f t="shared" si="0"/>
        <v>Afirme|56 Terremoto y Erupcion Volcanica</v>
      </c>
      <c r="B28" t="s">
        <v>132</v>
      </c>
      <c r="C28" t="s">
        <v>241</v>
      </c>
      <c r="D28" s="2">
        <v>44721.372189999995</v>
      </c>
    </row>
    <row r="29" spans="1:4" x14ac:dyDescent="0.3">
      <c r="A29" t="str">
        <f t="shared" si="0"/>
        <v>Afirme|57 Huracan y Otros Riesgos Hidrometeorologicos</v>
      </c>
      <c r="B29" t="s">
        <v>132</v>
      </c>
      <c r="C29" t="s">
        <v>242</v>
      </c>
      <c r="D29" s="2">
        <v>93650.432499999995</v>
      </c>
    </row>
    <row r="30" spans="1:4" x14ac:dyDescent="0.3">
      <c r="A30" t="str">
        <f t="shared" si="0"/>
        <v>Afirme|63 Diversos</v>
      </c>
      <c r="B30" t="s">
        <v>132</v>
      </c>
      <c r="C30" t="s">
        <v>243</v>
      </c>
      <c r="D30" s="2">
        <v>260039.21427</v>
      </c>
    </row>
    <row r="31" spans="1:4" x14ac:dyDescent="0.3">
      <c r="A31" t="str">
        <f t="shared" si="0"/>
        <v>Afirme|64 Miscelaneos</v>
      </c>
      <c r="B31" t="s">
        <v>132</v>
      </c>
      <c r="C31" t="s">
        <v>244</v>
      </c>
      <c r="D31" s="2">
        <v>141068.81286000001</v>
      </c>
    </row>
    <row r="32" spans="1:4" x14ac:dyDescent="0.3">
      <c r="A32" t="str">
        <f t="shared" si="0"/>
        <v>Afirme|65 Tecnicos</v>
      </c>
      <c r="B32" t="s">
        <v>132</v>
      </c>
      <c r="C32" t="s">
        <v>245</v>
      </c>
      <c r="D32" s="2">
        <v>118970.40140999999</v>
      </c>
    </row>
    <row r="33" spans="1:4" x14ac:dyDescent="0.3">
      <c r="A33" t="str">
        <f t="shared" si="0"/>
        <v>Agroasemex|10 Total General</v>
      </c>
      <c r="B33" t="s">
        <v>133</v>
      </c>
      <c r="C33" t="s">
        <v>220</v>
      </c>
      <c r="D33" s="2">
        <v>11913490.27224</v>
      </c>
    </row>
    <row r="34" spans="1:4" x14ac:dyDescent="0.3">
      <c r="A34" t="str">
        <f t="shared" si="0"/>
        <v>Agroasemex|11 Total General Sin Pensiones</v>
      </c>
      <c r="B34" t="s">
        <v>133</v>
      </c>
      <c r="C34" t="s">
        <v>221</v>
      </c>
      <c r="D34" s="2">
        <v>11913490.27224</v>
      </c>
    </row>
    <row r="35" spans="1:4" x14ac:dyDescent="0.3">
      <c r="A35" t="str">
        <f t="shared" si="0"/>
        <v>Agroasemex|12 Vida Total</v>
      </c>
      <c r="B35" t="s">
        <v>133</v>
      </c>
      <c r="C35" t="s">
        <v>222</v>
      </c>
      <c r="D35" s="2">
        <v>1501055.2665799998</v>
      </c>
    </row>
    <row r="36" spans="1:4" x14ac:dyDescent="0.3">
      <c r="A36" t="str">
        <f t="shared" si="0"/>
        <v>Agroasemex|14 Vida Gpo y Col</v>
      </c>
      <c r="B36" t="s">
        <v>133</v>
      </c>
      <c r="C36" t="s">
        <v>224</v>
      </c>
      <c r="D36" s="2">
        <v>1501055.2665799998</v>
      </c>
    </row>
    <row r="37" spans="1:4" x14ac:dyDescent="0.3">
      <c r="A37" t="str">
        <f t="shared" si="0"/>
        <v>Agroasemex|28 Accidentes y Enfermedades Total</v>
      </c>
      <c r="B37" t="s">
        <v>133</v>
      </c>
      <c r="C37" t="s">
        <v>246</v>
      </c>
      <c r="D37" s="2">
        <v>0</v>
      </c>
    </row>
    <row r="38" spans="1:4" x14ac:dyDescent="0.3">
      <c r="A38" t="str">
        <f t="shared" si="0"/>
        <v>Agroasemex|29 Accidentes Personales</v>
      </c>
      <c r="B38" t="s">
        <v>133</v>
      </c>
      <c r="C38" t="s">
        <v>247</v>
      </c>
      <c r="D38" s="2">
        <v>0</v>
      </c>
    </row>
    <row r="39" spans="1:4" x14ac:dyDescent="0.3">
      <c r="A39" t="str">
        <f t="shared" si="0"/>
        <v>Agroasemex|31 AP Gpo y Col</v>
      </c>
      <c r="B39" t="s">
        <v>133</v>
      </c>
      <c r="C39" t="s">
        <v>248</v>
      </c>
      <c r="D39" s="2">
        <v>0</v>
      </c>
    </row>
    <row r="40" spans="1:4" x14ac:dyDescent="0.3">
      <c r="A40" t="str">
        <f t="shared" si="0"/>
        <v>Agroasemex|38 Daños Total</v>
      </c>
      <c r="B40" t="s">
        <v>133</v>
      </c>
      <c r="C40" t="s">
        <v>225</v>
      </c>
      <c r="D40" s="2">
        <v>10412435.005659999</v>
      </c>
    </row>
    <row r="41" spans="1:4" x14ac:dyDescent="0.3">
      <c r="A41" t="str">
        <f t="shared" si="0"/>
        <v>Agroasemex|46 Daños Sin Autos Total</v>
      </c>
      <c r="B41" t="s">
        <v>133</v>
      </c>
      <c r="C41" t="s">
        <v>230</v>
      </c>
      <c r="D41" s="2">
        <v>10412435.005659999</v>
      </c>
    </row>
    <row r="42" spans="1:4" x14ac:dyDescent="0.3">
      <c r="A42" t="str">
        <f t="shared" si="0"/>
        <v>Agroasemex|46 Responsabilidad Civil y Riesgos Profesionales</v>
      </c>
      <c r="B42" t="s">
        <v>133</v>
      </c>
      <c r="C42" t="s">
        <v>231</v>
      </c>
      <c r="D42" s="2">
        <v>1407250.6108599999</v>
      </c>
    </row>
    <row r="43" spans="1:4" x14ac:dyDescent="0.3">
      <c r="A43" t="str">
        <f t="shared" si="0"/>
        <v>Agroasemex|47 RC General</v>
      </c>
      <c r="B43" t="s">
        <v>133</v>
      </c>
      <c r="C43" t="s">
        <v>232</v>
      </c>
      <c r="D43" s="2">
        <v>1350763.1273699999</v>
      </c>
    </row>
    <row r="44" spans="1:4" x14ac:dyDescent="0.3">
      <c r="A44" t="str">
        <f t="shared" si="0"/>
        <v>Agroasemex|48 RC Aviones y Barcos</v>
      </c>
      <c r="B44" t="s">
        <v>133</v>
      </c>
      <c r="C44" t="s">
        <v>233</v>
      </c>
      <c r="D44" s="2">
        <v>4138.9051200000004</v>
      </c>
    </row>
    <row r="45" spans="1:4" x14ac:dyDescent="0.3">
      <c r="A45" t="str">
        <f t="shared" si="0"/>
        <v>Agroasemex|49 RC Viajero</v>
      </c>
      <c r="B45" t="s">
        <v>133</v>
      </c>
      <c r="C45" t="s">
        <v>234</v>
      </c>
      <c r="D45" s="2">
        <v>52348.578369999996</v>
      </c>
    </row>
    <row r="46" spans="1:4" x14ac:dyDescent="0.3">
      <c r="A46" t="str">
        <f t="shared" si="0"/>
        <v>Agroasemex|50 RC Otros</v>
      </c>
      <c r="B46" t="s">
        <v>133</v>
      </c>
      <c r="C46" t="s">
        <v>235</v>
      </c>
      <c r="D46" s="2">
        <v>0</v>
      </c>
    </row>
    <row r="47" spans="1:4" x14ac:dyDescent="0.3">
      <c r="A47" t="str">
        <f t="shared" si="0"/>
        <v>Agroasemex|51 Maritimo y Transportes</v>
      </c>
      <c r="B47" t="s">
        <v>133</v>
      </c>
      <c r="C47" t="s">
        <v>236</v>
      </c>
      <c r="D47" s="2">
        <v>181562.00456</v>
      </c>
    </row>
    <row r="48" spans="1:4" x14ac:dyDescent="0.3">
      <c r="A48" t="str">
        <f t="shared" si="0"/>
        <v>Agroasemex|52 MyT Carga</v>
      </c>
      <c r="B48" t="s">
        <v>133</v>
      </c>
      <c r="C48" t="s">
        <v>237</v>
      </c>
      <c r="D48" s="2">
        <v>76984.68101</v>
      </c>
    </row>
    <row r="49" spans="1:4" x14ac:dyDescent="0.3">
      <c r="A49" t="str">
        <f t="shared" si="0"/>
        <v>Agroasemex|53 MyT Cascos</v>
      </c>
      <c r="B49" t="s">
        <v>133</v>
      </c>
      <c r="C49" t="s">
        <v>238</v>
      </c>
      <c r="D49" s="2">
        <v>104577.32355</v>
      </c>
    </row>
    <row r="50" spans="1:4" x14ac:dyDescent="0.3">
      <c r="A50" t="str">
        <f t="shared" si="0"/>
        <v>Agroasemex|54 Incendio</v>
      </c>
      <c r="B50" t="s">
        <v>133</v>
      </c>
      <c r="C50" t="s">
        <v>239</v>
      </c>
      <c r="D50" s="2">
        <v>2590971.5836799997</v>
      </c>
    </row>
    <row r="51" spans="1:4" x14ac:dyDescent="0.3">
      <c r="A51" t="str">
        <f t="shared" si="0"/>
        <v>Agroasemex|55 Riesgos Catastroficos</v>
      </c>
      <c r="B51" t="s">
        <v>133</v>
      </c>
      <c r="C51" t="s">
        <v>240</v>
      </c>
      <c r="D51" s="2">
        <v>5211847.5467600003</v>
      </c>
    </row>
    <row r="52" spans="1:4" x14ac:dyDescent="0.3">
      <c r="A52" t="str">
        <f t="shared" si="0"/>
        <v>Agroasemex|56 Terremoto y Erupcion Volcanica</v>
      </c>
      <c r="B52" t="s">
        <v>133</v>
      </c>
      <c r="C52" t="s">
        <v>241</v>
      </c>
      <c r="D52" s="2">
        <v>1988061.87145</v>
      </c>
    </row>
    <row r="53" spans="1:4" x14ac:dyDescent="0.3">
      <c r="A53" t="str">
        <f t="shared" si="0"/>
        <v>Agroasemex|57 Huracan y Otros Riesgos Hidrometeorologicos</v>
      </c>
      <c r="B53" t="s">
        <v>133</v>
      </c>
      <c r="C53" t="s">
        <v>242</v>
      </c>
      <c r="D53" s="2">
        <v>3223785.6753099998</v>
      </c>
    </row>
    <row r="54" spans="1:4" x14ac:dyDescent="0.3">
      <c r="A54" t="str">
        <f t="shared" si="0"/>
        <v>Agroasemex|58 Otros Riesgos Catastroficos</v>
      </c>
      <c r="B54" t="s">
        <v>133</v>
      </c>
      <c r="C54" t="s">
        <v>249</v>
      </c>
      <c r="D54" s="2">
        <v>0</v>
      </c>
    </row>
    <row r="55" spans="1:4" x14ac:dyDescent="0.3">
      <c r="A55" t="str">
        <f t="shared" si="0"/>
        <v>Agroasemex|59 Agricola y de Animales</v>
      </c>
      <c r="B55" t="s">
        <v>133</v>
      </c>
      <c r="C55" t="s">
        <v>250</v>
      </c>
      <c r="D55" s="2">
        <v>98201.909650000001</v>
      </c>
    </row>
    <row r="56" spans="1:4" x14ac:dyDescent="0.3">
      <c r="A56" t="str">
        <f t="shared" si="0"/>
        <v>Agroasemex|60 AyA Agricola</v>
      </c>
      <c r="B56" t="s">
        <v>133</v>
      </c>
      <c r="C56" t="s">
        <v>251</v>
      </c>
      <c r="D56" s="2">
        <v>739.31670999999994</v>
      </c>
    </row>
    <row r="57" spans="1:4" x14ac:dyDescent="0.3">
      <c r="A57" t="str">
        <f t="shared" si="0"/>
        <v>Agroasemex|61 AyA Otros</v>
      </c>
      <c r="B57" t="s">
        <v>133</v>
      </c>
      <c r="C57" t="s">
        <v>252</v>
      </c>
      <c r="D57" s="2">
        <v>0</v>
      </c>
    </row>
    <row r="58" spans="1:4" x14ac:dyDescent="0.3">
      <c r="A58" t="str">
        <f t="shared" si="0"/>
        <v>Agroasemex|62 AyA Pecuario</v>
      </c>
      <c r="B58" t="s">
        <v>133</v>
      </c>
      <c r="C58" t="s">
        <v>253</v>
      </c>
      <c r="D58" s="2">
        <v>97462.592940000002</v>
      </c>
    </row>
    <row r="59" spans="1:4" x14ac:dyDescent="0.3">
      <c r="A59" t="str">
        <f t="shared" si="0"/>
        <v>Agroasemex|63 Diversos</v>
      </c>
      <c r="B59" t="s">
        <v>133</v>
      </c>
      <c r="C59" t="s">
        <v>243</v>
      </c>
      <c r="D59" s="2">
        <v>922601.35014999995</v>
      </c>
    </row>
    <row r="60" spans="1:4" x14ac:dyDescent="0.3">
      <c r="A60" t="str">
        <f t="shared" si="0"/>
        <v>Agroasemex|64 Miscelaneos</v>
      </c>
      <c r="B60" t="s">
        <v>133</v>
      </c>
      <c r="C60" t="s">
        <v>244</v>
      </c>
      <c r="D60" s="2">
        <v>429663.72952999995</v>
      </c>
    </row>
    <row r="61" spans="1:4" x14ac:dyDescent="0.3">
      <c r="A61" t="str">
        <f t="shared" si="0"/>
        <v>Agroasemex|65 Tecnicos</v>
      </c>
      <c r="B61" t="s">
        <v>133</v>
      </c>
      <c r="C61" t="s">
        <v>245</v>
      </c>
      <c r="D61" s="2">
        <v>492937.62062</v>
      </c>
    </row>
    <row r="62" spans="1:4" x14ac:dyDescent="0.3">
      <c r="A62" t="str">
        <f t="shared" si="0"/>
        <v>AIG Seguros|10 Total General</v>
      </c>
      <c r="B62" t="s">
        <v>85</v>
      </c>
      <c r="C62" t="s">
        <v>220</v>
      </c>
      <c r="D62" s="2">
        <v>2879749.4015600001</v>
      </c>
    </row>
    <row r="63" spans="1:4" x14ac:dyDescent="0.3">
      <c r="A63" t="str">
        <f t="shared" si="0"/>
        <v>AIG Seguros|11 Total General Sin Pensiones</v>
      </c>
      <c r="B63" t="s">
        <v>85</v>
      </c>
      <c r="C63" t="s">
        <v>221</v>
      </c>
      <c r="D63" s="2">
        <v>2879749.4015600001</v>
      </c>
    </row>
    <row r="64" spans="1:4" x14ac:dyDescent="0.3">
      <c r="A64" t="str">
        <f t="shared" si="0"/>
        <v>AIG Seguros|28 Accidentes y Enfermedades Total</v>
      </c>
      <c r="B64" t="s">
        <v>85</v>
      </c>
      <c r="C64" t="s">
        <v>246</v>
      </c>
      <c r="D64" s="2">
        <v>104345.55985999999</v>
      </c>
    </row>
    <row r="65" spans="1:4" x14ac:dyDescent="0.3">
      <c r="A65" t="str">
        <f t="shared" si="0"/>
        <v>AIG Seguros|29 Accidentes Personales</v>
      </c>
      <c r="B65" t="s">
        <v>85</v>
      </c>
      <c r="C65" t="s">
        <v>247</v>
      </c>
      <c r="D65" s="2">
        <v>104345.55985999999</v>
      </c>
    </row>
    <row r="66" spans="1:4" x14ac:dyDescent="0.3">
      <c r="A66" t="str">
        <f t="shared" si="0"/>
        <v>AIG Seguros|30 AP Individual</v>
      </c>
      <c r="B66" t="s">
        <v>85</v>
      </c>
      <c r="C66" t="s">
        <v>254</v>
      </c>
      <c r="D66" s="2">
        <v>41688.561049999997</v>
      </c>
    </row>
    <row r="67" spans="1:4" x14ac:dyDescent="0.3">
      <c r="A67" t="str">
        <f t="shared" si="0"/>
        <v>AIG Seguros|31 AP Gpo y Col</v>
      </c>
      <c r="B67" t="s">
        <v>85</v>
      </c>
      <c r="C67" t="s">
        <v>248</v>
      </c>
      <c r="D67" s="2">
        <v>62656.998810000005</v>
      </c>
    </row>
    <row r="68" spans="1:4" x14ac:dyDescent="0.3">
      <c r="A68" t="str">
        <f t="shared" si="0"/>
        <v>AIG Seguros|38 Daños Total</v>
      </c>
      <c r="B68" t="s">
        <v>85</v>
      </c>
      <c r="C68" t="s">
        <v>225</v>
      </c>
      <c r="D68" s="2">
        <v>2775403.8416999998</v>
      </c>
    </row>
    <row r="69" spans="1:4" x14ac:dyDescent="0.3">
      <c r="A69" t="str">
        <f t="shared" si="0"/>
        <v>AIG Seguros|39 Automoviles Total</v>
      </c>
      <c r="B69" t="s">
        <v>85</v>
      </c>
      <c r="C69" t="s">
        <v>226</v>
      </c>
      <c r="D69" s="2">
        <v>332126.52279000002</v>
      </c>
    </row>
    <row r="70" spans="1:4" x14ac:dyDescent="0.3">
      <c r="A70" t="str">
        <f t="shared" si="0"/>
        <v>AIG Seguros|41 Automoviles Residentes</v>
      </c>
      <c r="B70" t="s">
        <v>85</v>
      </c>
      <c r="C70" t="s">
        <v>227</v>
      </c>
      <c r="D70" s="2">
        <v>256857.85537999999</v>
      </c>
    </row>
    <row r="71" spans="1:4" x14ac:dyDescent="0.3">
      <c r="A71" t="str">
        <f t="shared" si="0"/>
        <v>AIG Seguros|42 Camiones</v>
      </c>
      <c r="B71" t="s">
        <v>85</v>
      </c>
      <c r="C71" t="s">
        <v>228</v>
      </c>
      <c r="D71" s="2">
        <v>44579.418369999999</v>
      </c>
    </row>
    <row r="72" spans="1:4" x14ac:dyDescent="0.3">
      <c r="A72" t="str">
        <f t="shared" ref="A72:A135" si="1">B72&amp;"|"&amp;C72</f>
        <v>AIG Seguros|43 Automoviles Turistas</v>
      </c>
      <c r="B72" t="s">
        <v>85</v>
      </c>
      <c r="C72" t="s">
        <v>255</v>
      </c>
      <c r="D72" s="2">
        <v>22632.614450000001</v>
      </c>
    </row>
    <row r="73" spans="1:4" x14ac:dyDescent="0.3">
      <c r="A73" t="str">
        <f t="shared" si="1"/>
        <v>AIG Seguros|44 Otros Automoviles y Obligatorios</v>
      </c>
      <c r="B73" t="s">
        <v>85</v>
      </c>
      <c r="C73" t="s">
        <v>229</v>
      </c>
      <c r="D73" s="2">
        <v>8056.6345899999997</v>
      </c>
    </row>
    <row r="74" spans="1:4" x14ac:dyDescent="0.3">
      <c r="A74" t="str">
        <f t="shared" si="1"/>
        <v>AIG Seguros|46 Daños Sin Autos Total</v>
      </c>
      <c r="B74" t="s">
        <v>85</v>
      </c>
      <c r="C74" t="s">
        <v>230</v>
      </c>
      <c r="D74" s="2">
        <v>2443277.3189100004</v>
      </c>
    </row>
    <row r="75" spans="1:4" x14ac:dyDescent="0.3">
      <c r="A75" t="str">
        <f t="shared" si="1"/>
        <v>AIG Seguros|46 Responsabilidad Civil y Riesgos Profesionales</v>
      </c>
      <c r="B75" t="s">
        <v>85</v>
      </c>
      <c r="C75" t="s">
        <v>231</v>
      </c>
      <c r="D75" s="2">
        <v>602716.91827000002</v>
      </c>
    </row>
    <row r="76" spans="1:4" x14ac:dyDescent="0.3">
      <c r="A76" t="str">
        <f t="shared" si="1"/>
        <v>AIG Seguros|47 RC General</v>
      </c>
      <c r="B76" t="s">
        <v>85</v>
      </c>
      <c r="C76" t="s">
        <v>232</v>
      </c>
      <c r="D76" s="2">
        <v>601834.58484000002</v>
      </c>
    </row>
    <row r="77" spans="1:4" x14ac:dyDescent="0.3">
      <c r="A77" t="str">
        <f t="shared" si="1"/>
        <v>AIG Seguros|48 RC Aviones y Barcos</v>
      </c>
      <c r="B77" t="s">
        <v>85</v>
      </c>
      <c r="C77" t="s">
        <v>233</v>
      </c>
      <c r="D77" s="2">
        <v>882.33343000000002</v>
      </c>
    </row>
    <row r="78" spans="1:4" x14ac:dyDescent="0.3">
      <c r="A78" t="str">
        <f t="shared" si="1"/>
        <v>AIG Seguros|51 Maritimo y Transportes</v>
      </c>
      <c r="B78" t="s">
        <v>85</v>
      </c>
      <c r="C78" t="s">
        <v>236</v>
      </c>
      <c r="D78" s="2">
        <v>634194.17313999997</v>
      </c>
    </row>
    <row r="79" spans="1:4" x14ac:dyDescent="0.3">
      <c r="A79" t="str">
        <f t="shared" si="1"/>
        <v>AIG Seguros|52 MyT Carga</v>
      </c>
      <c r="B79" t="s">
        <v>85</v>
      </c>
      <c r="C79" t="s">
        <v>237</v>
      </c>
      <c r="D79" s="2">
        <v>633864.24715999991</v>
      </c>
    </row>
    <row r="80" spans="1:4" x14ac:dyDescent="0.3">
      <c r="A80" t="str">
        <f t="shared" si="1"/>
        <v>AIG Seguros|53 MyT Cascos</v>
      </c>
      <c r="B80" t="s">
        <v>85</v>
      </c>
      <c r="C80" t="s">
        <v>238</v>
      </c>
      <c r="D80" s="2">
        <v>329.92597999999998</v>
      </c>
    </row>
    <row r="81" spans="1:4" x14ac:dyDescent="0.3">
      <c r="A81" t="str">
        <f t="shared" si="1"/>
        <v>AIG Seguros|54 Incendio</v>
      </c>
      <c r="B81" t="s">
        <v>85</v>
      </c>
      <c r="C81" t="s">
        <v>239</v>
      </c>
      <c r="D81" s="2">
        <v>714795.84946000006</v>
      </c>
    </row>
    <row r="82" spans="1:4" x14ac:dyDescent="0.3">
      <c r="A82" t="str">
        <f t="shared" si="1"/>
        <v>AIG Seguros|55 Riesgos Catastroficos</v>
      </c>
      <c r="B82" t="s">
        <v>85</v>
      </c>
      <c r="C82" t="s">
        <v>240</v>
      </c>
      <c r="D82" s="2">
        <v>345431.57698000001</v>
      </c>
    </row>
    <row r="83" spans="1:4" x14ac:dyDescent="0.3">
      <c r="A83" t="str">
        <f t="shared" si="1"/>
        <v>AIG Seguros|56 Terremoto y Erupcion Volcanica</v>
      </c>
      <c r="B83" t="s">
        <v>85</v>
      </c>
      <c r="C83" t="s">
        <v>241</v>
      </c>
      <c r="D83" s="2">
        <v>140198.34271</v>
      </c>
    </row>
    <row r="84" spans="1:4" x14ac:dyDescent="0.3">
      <c r="A84" t="str">
        <f t="shared" si="1"/>
        <v>AIG Seguros|57 Huracan y Otros Riesgos Hidrometeorologicos</v>
      </c>
      <c r="B84" t="s">
        <v>85</v>
      </c>
      <c r="C84" t="s">
        <v>242</v>
      </c>
      <c r="D84" s="2">
        <v>205233.23427000002</v>
      </c>
    </row>
    <row r="85" spans="1:4" x14ac:dyDescent="0.3">
      <c r="A85" t="str">
        <f t="shared" si="1"/>
        <v>AIG Seguros|63 Diversos</v>
      </c>
      <c r="B85" t="s">
        <v>85</v>
      </c>
      <c r="C85" t="s">
        <v>243</v>
      </c>
      <c r="D85" s="2">
        <v>132970.73548999999</v>
      </c>
    </row>
    <row r="86" spans="1:4" x14ac:dyDescent="0.3">
      <c r="A86" t="str">
        <f t="shared" si="1"/>
        <v>AIG Seguros|64 Miscelaneos</v>
      </c>
      <c r="B86" t="s">
        <v>85</v>
      </c>
      <c r="C86" t="s">
        <v>244</v>
      </c>
      <c r="D86" s="2">
        <v>97910.732439999992</v>
      </c>
    </row>
    <row r="87" spans="1:4" x14ac:dyDescent="0.3">
      <c r="A87" t="str">
        <f t="shared" si="1"/>
        <v>AIG Seguros|65 Tecnicos</v>
      </c>
      <c r="B87" t="s">
        <v>85</v>
      </c>
      <c r="C87" t="s">
        <v>245</v>
      </c>
      <c r="D87" s="2">
        <v>35060.003049999999</v>
      </c>
    </row>
    <row r="88" spans="1:4" x14ac:dyDescent="0.3">
      <c r="A88" t="str">
        <f t="shared" si="1"/>
        <v>AIG Seguros|66 Credito</v>
      </c>
      <c r="B88" t="s">
        <v>85</v>
      </c>
      <c r="C88" t="s">
        <v>256</v>
      </c>
      <c r="D88" s="2">
        <v>13168.065570000001</v>
      </c>
    </row>
    <row r="89" spans="1:4" x14ac:dyDescent="0.3">
      <c r="A89" t="str">
        <f t="shared" si="1"/>
        <v>Allianz México|10 Total General</v>
      </c>
      <c r="B89" t="s">
        <v>138</v>
      </c>
      <c r="C89" t="s">
        <v>220</v>
      </c>
      <c r="D89" s="2">
        <v>17351290.107669998</v>
      </c>
    </row>
    <row r="90" spans="1:4" x14ac:dyDescent="0.3">
      <c r="A90" t="str">
        <f t="shared" si="1"/>
        <v>Allianz México|11 Total General Sin Pensiones</v>
      </c>
      <c r="B90" t="s">
        <v>138</v>
      </c>
      <c r="C90" t="s">
        <v>221</v>
      </c>
      <c r="D90" s="2">
        <v>17351290.107669998</v>
      </c>
    </row>
    <row r="91" spans="1:4" x14ac:dyDescent="0.3">
      <c r="A91" t="str">
        <f t="shared" si="1"/>
        <v>Allianz México|12 Vida Total</v>
      </c>
      <c r="B91" t="s">
        <v>138</v>
      </c>
      <c r="C91" t="s">
        <v>222</v>
      </c>
      <c r="D91" s="2">
        <v>11641751.8706</v>
      </c>
    </row>
    <row r="92" spans="1:4" x14ac:dyDescent="0.3">
      <c r="A92" t="str">
        <f t="shared" si="1"/>
        <v>Allianz México|13 Vida Individual</v>
      </c>
      <c r="B92" t="s">
        <v>138</v>
      </c>
      <c r="C92" t="s">
        <v>223</v>
      </c>
      <c r="D92" s="2">
        <v>11497814.636709999</v>
      </c>
    </row>
    <row r="93" spans="1:4" x14ac:dyDescent="0.3">
      <c r="A93" t="str">
        <f t="shared" si="1"/>
        <v>Allianz México|14 Vida Gpo y Col</v>
      </c>
      <c r="B93" t="s">
        <v>138</v>
      </c>
      <c r="C93" t="s">
        <v>224</v>
      </c>
      <c r="D93" s="2">
        <v>143937.23388999997</v>
      </c>
    </row>
    <row r="94" spans="1:4" x14ac:dyDescent="0.3">
      <c r="A94" t="str">
        <f t="shared" si="1"/>
        <v>Allianz México|28 Accidentes y Enfermedades Total</v>
      </c>
      <c r="B94" t="s">
        <v>138</v>
      </c>
      <c r="C94" t="s">
        <v>246</v>
      </c>
      <c r="D94" s="2">
        <v>1514577.4511800001</v>
      </c>
    </row>
    <row r="95" spans="1:4" x14ac:dyDescent="0.3">
      <c r="A95" t="str">
        <f t="shared" si="1"/>
        <v>Allianz México|29 Accidentes Personales</v>
      </c>
      <c r="B95" t="s">
        <v>138</v>
      </c>
      <c r="C95" t="s">
        <v>247</v>
      </c>
      <c r="D95" s="2">
        <v>1095.56475</v>
      </c>
    </row>
    <row r="96" spans="1:4" x14ac:dyDescent="0.3">
      <c r="A96" t="str">
        <f t="shared" si="1"/>
        <v>Allianz México|30 AP Individual</v>
      </c>
      <c r="B96" t="s">
        <v>138</v>
      </c>
      <c r="C96" t="s">
        <v>254</v>
      </c>
      <c r="D96" s="2">
        <v>0</v>
      </c>
    </row>
    <row r="97" spans="1:4" x14ac:dyDescent="0.3">
      <c r="A97" t="str">
        <f t="shared" si="1"/>
        <v>Allianz México|31 AP Gpo y Col</v>
      </c>
      <c r="B97" t="s">
        <v>138</v>
      </c>
      <c r="C97" t="s">
        <v>248</v>
      </c>
      <c r="D97" s="2">
        <v>1095.56475</v>
      </c>
    </row>
    <row r="98" spans="1:4" x14ac:dyDescent="0.3">
      <c r="A98" t="str">
        <f t="shared" si="1"/>
        <v>Allianz México|32 Gastos Medicos</v>
      </c>
      <c r="B98" t="s">
        <v>138</v>
      </c>
      <c r="C98" t="s">
        <v>257</v>
      </c>
      <c r="D98" s="2">
        <v>1513481.88643</v>
      </c>
    </row>
    <row r="99" spans="1:4" x14ac:dyDescent="0.3">
      <c r="A99" t="str">
        <f t="shared" si="1"/>
        <v>Allianz México|33 GMM. Individual</v>
      </c>
      <c r="B99" t="s">
        <v>138</v>
      </c>
      <c r="C99" t="s">
        <v>258</v>
      </c>
      <c r="D99" s="2">
        <v>925227.84959</v>
      </c>
    </row>
    <row r="100" spans="1:4" x14ac:dyDescent="0.3">
      <c r="A100" t="str">
        <f t="shared" si="1"/>
        <v>Allianz México|34 GMM. Gpo y Col</v>
      </c>
      <c r="B100" t="s">
        <v>138</v>
      </c>
      <c r="C100" t="s">
        <v>259</v>
      </c>
      <c r="D100" s="2">
        <v>588254.03684000007</v>
      </c>
    </row>
    <row r="101" spans="1:4" x14ac:dyDescent="0.3">
      <c r="A101" t="str">
        <f t="shared" si="1"/>
        <v>Allianz México|38 Daños Total</v>
      </c>
      <c r="B101" t="s">
        <v>138</v>
      </c>
      <c r="C101" t="s">
        <v>225</v>
      </c>
      <c r="D101" s="2">
        <v>4194960.7858899999</v>
      </c>
    </row>
    <row r="102" spans="1:4" x14ac:dyDescent="0.3">
      <c r="A102" t="str">
        <f t="shared" si="1"/>
        <v>Allianz México|39 Automoviles Total</v>
      </c>
      <c r="B102" t="s">
        <v>138</v>
      </c>
      <c r="C102" t="s">
        <v>226</v>
      </c>
      <c r="D102" s="2">
        <v>250950.76559</v>
      </c>
    </row>
    <row r="103" spans="1:4" x14ac:dyDescent="0.3">
      <c r="A103" t="str">
        <f t="shared" si="1"/>
        <v>Allianz México|41 Automoviles Residentes</v>
      </c>
      <c r="B103" t="s">
        <v>138</v>
      </c>
      <c r="C103" t="s">
        <v>227</v>
      </c>
      <c r="D103" s="2">
        <v>250950.76559</v>
      </c>
    </row>
    <row r="104" spans="1:4" x14ac:dyDescent="0.3">
      <c r="A104" t="str">
        <f t="shared" si="1"/>
        <v>Allianz México|42 Camiones</v>
      </c>
      <c r="B104" t="s">
        <v>138</v>
      </c>
      <c r="C104" t="s">
        <v>228</v>
      </c>
      <c r="D104" s="2">
        <v>0</v>
      </c>
    </row>
    <row r="105" spans="1:4" x14ac:dyDescent="0.3">
      <c r="A105" t="str">
        <f t="shared" si="1"/>
        <v>Allianz México|46 Daños Sin Autos Total</v>
      </c>
      <c r="B105" t="s">
        <v>138</v>
      </c>
      <c r="C105" t="s">
        <v>230</v>
      </c>
      <c r="D105" s="2">
        <v>3944010.0202999995</v>
      </c>
    </row>
    <row r="106" spans="1:4" x14ac:dyDescent="0.3">
      <c r="A106" t="str">
        <f t="shared" si="1"/>
        <v>Allianz México|46 Responsabilidad Civil y Riesgos Profesionales</v>
      </c>
      <c r="B106" t="s">
        <v>138</v>
      </c>
      <c r="C106" t="s">
        <v>231</v>
      </c>
      <c r="D106" s="2">
        <v>167331.20822</v>
      </c>
    </row>
    <row r="107" spans="1:4" x14ac:dyDescent="0.3">
      <c r="A107" t="str">
        <f t="shared" si="1"/>
        <v>Allianz México|47 RC General</v>
      </c>
      <c r="B107" t="s">
        <v>138</v>
      </c>
      <c r="C107" t="s">
        <v>232</v>
      </c>
      <c r="D107" s="2">
        <v>150189.07188</v>
      </c>
    </row>
    <row r="108" spans="1:4" x14ac:dyDescent="0.3">
      <c r="A108" t="str">
        <f t="shared" si="1"/>
        <v>Allianz México|48 RC Aviones y Barcos</v>
      </c>
      <c r="B108" t="s">
        <v>138</v>
      </c>
      <c r="C108" t="s">
        <v>233</v>
      </c>
      <c r="D108" s="2">
        <v>17142.136340000001</v>
      </c>
    </row>
    <row r="109" spans="1:4" x14ac:dyDescent="0.3">
      <c r="A109" t="str">
        <f t="shared" si="1"/>
        <v>Allianz México|50 RC Otros</v>
      </c>
      <c r="B109" t="s">
        <v>138</v>
      </c>
      <c r="C109" t="s">
        <v>235</v>
      </c>
      <c r="D109" s="2">
        <v>0</v>
      </c>
    </row>
    <row r="110" spans="1:4" x14ac:dyDescent="0.3">
      <c r="A110" t="str">
        <f t="shared" si="1"/>
        <v>Allianz México|51 Maritimo y Transportes</v>
      </c>
      <c r="B110" t="s">
        <v>138</v>
      </c>
      <c r="C110" t="s">
        <v>236</v>
      </c>
      <c r="D110" s="2">
        <v>196129.11796</v>
      </c>
    </row>
    <row r="111" spans="1:4" x14ac:dyDescent="0.3">
      <c r="A111" t="str">
        <f t="shared" si="1"/>
        <v>Allianz México|52 MyT Carga</v>
      </c>
      <c r="B111" t="s">
        <v>138</v>
      </c>
      <c r="C111" t="s">
        <v>237</v>
      </c>
      <c r="D111" s="2">
        <v>163946.01347000001</v>
      </c>
    </row>
    <row r="112" spans="1:4" x14ac:dyDescent="0.3">
      <c r="A112" t="str">
        <f t="shared" si="1"/>
        <v>Allianz México|53 MyT Cascos</v>
      </c>
      <c r="B112" t="s">
        <v>138</v>
      </c>
      <c r="C112" t="s">
        <v>238</v>
      </c>
      <c r="D112" s="2">
        <v>32183.104489999998</v>
      </c>
    </row>
    <row r="113" spans="1:4" x14ac:dyDescent="0.3">
      <c r="A113" t="str">
        <f t="shared" si="1"/>
        <v>Allianz México|54 Incendio</v>
      </c>
      <c r="B113" t="s">
        <v>138</v>
      </c>
      <c r="C113" t="s">
        <v>239</v>
      </c>
      <c r="D113" s="2">
        <v>298238.3063</v>
      </c>
    </row>
    <row r="114" spans="1:4" x14ac:dyDescent="0.3">
      <c r="A114" t="str">
        <f t="shared" si="1"/>
        <v>Allianz México|55 Riesgos Catastroficos</v>
      </c>
      <c r="B114" t="s">
        <v>138</v>
      </c>
      <c r="C114" t="s">
        <v>240</v>
      </c>
      <c r="D114" s="2">
        <v>191958.00668000002</v>
      </c>
    </row>
    <row r="115" spans="1:4" x14ac:dyDescent="0.3">
      <c r="A115" t="str">
        <f t="shared" si="1"/>
        <v>Allianz México|56 Terremoto y Erupcion Volcanica</v>
      </c>
      <c r="B115" t="s">
        <v>138</v>
      </c>
      <c r="C115" t="s">
        <v>241</v>
      </c>
      <c r="D115" s="2">
        <v>76859.906829999993</v>
      </c>
    </row>
    <row r="116" spans="1:4" x14ac:dyDescent="0.3">
      <c r="A116" t="str">
        <f t="shared" si="1"/>
        <v>Allianz México|57 Huracan y Otros Riesgos Hidrometeorologicos</v>
      </c>
      <c r="B116" t="s">
        <v>138</v>
      </c>
      <c r="C116" t="s">
        <v>242</v>
      </c>
      <c r="D116" s="2">
        <v>115098.09985</v>
      </c>
    </row>
    <row r="117" spans="1:4" x14ac:dyDescent="0.3">
      <c r="A117" t="str">
        <f t="shared" si="1"/>
        <v>Allianz México|63 Diversos</v>
      </c>
      <c r="B117" t="s">
        <v>138</v>
      </c>
      <c r="C117" t="s">
        <v>243</v>
      </c>
      <c r="D117" s="2">
        <v>3090353.3811399997</v>
      </c>
    </row>
    <row r="118" spans="1:4" x14ac:dyDescent="0.3">
      <c r="A118" t="str">
        <f t="shared" si="1"/>
        <v>Allianz México|64 Miscelaneos</v>
      </c>
      <c r="B118" t="s">
        <v>138</v>
      </c>
      <c r="C118" t="s">
        <v>244</v>
      </c>
      <c r="D118" s="2">
        <v>41991.83165</v>
      </c>
    </row>
    <row r="119" spans="1:4" x14ac:dyDescent="0.3">
      <c r="A119" t="str">
        <f t="shared" si="1"/>
        <v>Allianz México|65 Tecnicos</v>
      </c>
      <c r="B119" t="s">
        <v>138</v>
      </c>
      <c r="C119" t="s">
        <v>245</v>
      </c>
      <c r="D119" s="2">
        <v>3048361.5494899997</v>
      </c>
    </row>
    <row r="120" spans="1:4" x14ac:dyDescent="0.3">
      <c r="A120" t="str">
        <f t="shared" si="1"/>
        <v>ANA|10 Total General</v>
      </c>
      <c r="B120" t="s">
        <v>116</v>
      </c>
      <c r="C120" t="s">
        <v>220</v>
      </c>
      <c r="D120" s="2">
        <v>3077958.9960599998</v>
      </c>
    </row>
    <row r="121" spans="1:4" x14ac:dyDescent="0.3">
      <c r="A121" t="str">
        <f t="shared" si="1"/>
        <v>ANA|11 Total General Sin Pensiones</v>
      </c>
      <c r="B121" t="s">
        <v>116</v>
      </c>
      <c r="C121" t="s">
        <v>221</v>
      </c>
      <c r="D121" s="2">
        <v>3077958.9960599998</v>
      </c>
    </row>
    <row r="122" spans="1:4" x14ac:dyDescent="0.3">
      <c r="A122" t="str">
        <f t="shared" si="1"/>
        <v>ANA|38 Daños Total</v>
      </c>
      <c r="B122" t="s">
        <v>116</v>
      </c>
      <c r="C122" t="s">
        <v>225</v>
      </c>
      <c r="D122" s="2">
        <v>3077958.9960599998</v>
      </c>
    </row>
    <row r="123" spans="1:4" x14ac:dyDescent="0.3">
      <c r="A123" t="str">
        <f t="shared" si="1"/>
        <v>ANA|39 Automoviles Total</v>
      </c>
      <c r="B123" t="s">
        <v>116</v>
      </c>
      <c r="C123" t="s">
        <v>226</v>
      </c>
      <c r="D123" s="2">
        <v>3077958.9960599998</v>
      </c>
    </row>
    <row r="124" spans="1:4" x14ac:dyDescent="0.3">
      <c r="A124" t="str">
        <f t="shared" si="1"/>
        <v>ANA|41 Automoviles Residentes</v>
      </c>
      <c r="B124" t="s">
        <v>116</v>
      </c>
      <c r="C124" t="s">
        <v>227</v>
      </c>
      <c r="D124" s="2">
        <v>1461849.0872899999</v>
      </c>
    </row>
    <row r="125" spans="1:4" x14ac:dyDescent="0.3">
      <c r="A125" t="str">
        <f t="shared" si="1"/>
        <v>ANA|42 Camiones</v>
      </c>
      <c r="B125" t="s">
        <v>116</v>
      </c>
      <c r="C125" t="s">
        <v>228</v>
      </c>
      <c r="D125" s="2">
        <v>1481108.1524</v>
      </c>
    </row>
    <row r="126" spans="1:4" x14ac:dyDescent="0.3">
      <c r="A126" t="str">
        <f t="shared" si="1"/>
        <v>ANA|43 Automoviles Turistas</v>
      </c>
      <c r="B126" t="s">
        <v>116</v>
      </c>
      <c r="C126" t="s">
        <v>255</v>
      </c>
      <c r="D126" s="2">
        <v>62546.834210000001</v>
      </c>
    </row>
    <row r="127" spans="1:4" x14ac:dyDescent="0.3">
      <c r="A127" t="str">
        <f t="shared" si="1"/>
        <v>ANA|44 Otros Automoviles y Obligatorios</v>
      </c>
      <c r="B127" t="s">
        <v>116</v>
      </c>
      <c r="C127" t="s">
        <v>229</v>
      </c>
      <c r="D127" s="2">
        <v>72454.922160000002</v>
      </c>
    </row>
    <row r="128" spans="1:4" x14ac:dyDescent="0.3">
      <c r="A128" t="str">
        <f t="shared" si="1"/>
        <v>Assurant Vida|10 Total General</v>
      </c>
      <c r="B128" t="s">
        <v>139</v>
      </c>
      <c r="C128" t="s">
        <v>220</v>
      </c>
      <c r="D128" s="2">
        <v>1187279.3035799998</v>
      </c>
    </row>
    <row r="129" spans="1:4" x14ac:dyDescent="0.3">
      <c r="A129" t="str">
        <f t="shared" si="1"/>
        <v>Assurant Vida|11 Total General Sin Pensiones</v>
      </c>
      <c r="B129" t="s">
        <v>139</v>
      </c>
      <c r="C129" t="s">
        <v>221</v>
      </c>
      <c r="D129" s="2">
        <v>1187279.3035799998</v>
      </c>
    </row>
    <row r="130" spans="1:4" x14ac:dyDescent="0.3">
      <c r="A130" t="str">
        <f t="shared" si="1"/>
        <v>Assurant Vida|12 Vida Total</v>
      </c>
      <c r="B130" t="s">
        <v>139</v>
      </c>
      <c r="C130" t="s">
        <v>222</v>
      </c>
      <c r="D130" s="2">
        <v>1187279.3035799998</v>
      </c>
    </row>
    <row r="131" spans="1:4" x14ac:dyDescent="0.3">
      <c r="A131" t="str">
        <f t="shared" si="1"/>
        <v>Assurant Vida|14 Vida Gpo y Col</v>
      </c>
      <c r="B131" t="s">
        <v>139</v>
      </c>
      <c r="C131" t="s">
        <v>224</v>
      </c>
      <c r="D131" s="2">
        <v>1187279.3035799998</v>
      </c>
    </row>
    <row r="132" spans="1:4" x14ac:dyDescent="0.3">
      <c r="A132" t="str">
        <f t="shared" si="1"/>
        <v>Atlas|10 Total General</v>
      </c>
      <c r="B132" t="s">
        <v>140</v>
      </c>
      <c r="C132" t="s">
        <v>220</v>
      </c>
      <c r="D132" s="2">
        <v>12771305.68936</v>
      </c>
    </row>
    <row r="133" spans="1:4" x14ac:dyDescent="0.3">
      <c r="A133" t="str">
        <f t="shared" si="1"/>
        <v>Atlas|11 Total General Sin Pensiones</v>
      </c>
      <c r="B133" t="s">
        <v>140</v>
      </c>
      <c r="C133" t="s">
        <v>221</v>
      </c>
      <c r="D133" s="2">
        <v>12771305.68936</v>
      </c>
    </row>
    <row r="134" spans="1:4" x14ac:dyDescent="0.3">
      <c r="A134" t="str">
        <f t="shared" si="1"/>
        <v>Atlas|12 Vida Total</v>
      </c>
      <c r="B134" t="s">
        <v>140</v>
      </c>
      <c r="C134" t="s">
        <v>222</v>
      </c>
      <c r="D134" s="2">
        <v>1074711.3102299999</v>
      </c>
    </row>
    <row r="135" spans="1:4" x14ac:dyDescent="0.3">
      <c r="A135" t="str">
        <f t="shared" si="1"/>
        <v>Atlas|13 Vida Individual</v>
      </c>
      <c r="B135" t="s">
        <v>140</v>
      </c>
      <c r="C135" t="s">
        <v>223</v>
      </c>
      <c r="D135" s="2">
        <v>556939.27694000001</v>
      </c>
    </row>
    <row r="136" spans="1:4" x14ac:dyDescent="0.3">
      <c r="A136" t="str">
        <f t="shared" ref="A136:A199" si="2">B136&amp;"|"&amp;C136</f>
        <v>Atlas|14 Vida Gpo y Col</v>
      </c>
      <c r="B136" t="s">
        <v>140</v>
      </c>
      <c r="C136" t="s">
        <v>224</v>
      </c>
      <c r="D136" s="2">
        <v>517772.03329000005</v>
      </c>
    </row>
    <row r="137" spans="1:4" x14ac:dyDescent="0.3">
      <c r="A137" t="str">
        <f t="shared" si="2"/>
        <v>Atlas|28 Accidentes y Enfermedades Total</v>
      </c>
      <c r="B137" t="s">
        <v>140</v>
      </c>
      <c r="C137" t="s">
        <v>246</v>
      </c>
      <c r="D137" s="2">
        <v>4368954.5124700004</v>
      </c>
    </row>
    <row r="138" spans="1:4" x14ac:dyDescent="0.3">
      <c r="A138" t="str">
        <f t="shared" si="2"/>
        <v>Atlas|29 Accidentes Personales</v>
      </c>
      <c r="B138" t="s">
        <v>140</v>
      </c>
      <c r="C138" t="s">
        <v>247</v>
      </c>
      <c r="D138" s="2">
        <v>17318.36148</v>
      </c>
    </row>
    <row r="139" spans="1:4" x14ac:dyDescent="0.3">
      <c r="A139" t="str">
        <f t="shared" si="2"/>
        <v>Atlas|30 AP Individual</v>
      </c>
      <c r="B139" t="s">
        <v>140</v>
      </c>
      <c r="C139" t="s">
        <v>254</v>
      </c>
      <c r="D139" s="2">
        <v>5050.1629899999998</v>
      </c>
    </row>
    <row r="140" spans="1:4" x14ac:dyDescent="0.3">
      <c r="A140" t="str">
        <f t="shared" si="2"/>
        <v>Atlas|31 AP Gpo y Col</v>
      </c>
      <c r="B140" t="s">
        <v>140</v>
      </c>
      <c r="C140" t="s">
        <v>248</v>
      </c>
      <c r="D140" s="2">
        <v>12268.198490000001</v>
      </c>
    </row>
    <row r="141" spans="1:4" x14ac:dyDescent="0.3">
      <c r="A141" t="str">
        <f t="shared" si="2"/>
        <v>Atlas|32 Gastos Medicos</v>
      </c>
      <c r="B141" t="s">
        <v>140</v>
      </c>
      <c r="C141" t="s">
        <v>257</v>
      </c>
      <c r="D141" s="2">
        <v>4351636.15099</v>
      </c>
    </row>
    <row r="142" spans="1:4" x14ac:dyDescent="0.3">
      <c r="A142" t="str">
        <f t="shared" si="2"/>
        <v>Atlas|33 GMM. Individual</v>
      </c>
      <c r="B142" t="s">
        <v>140</v>
      </c>
      <c r="C142" t="s">
        <v>258</v>
      </c>
      <c r="D142" s="2">
        <v>957573.84078999993</v>
      </c>
    </row>
    <row r="143" spans="1:4" x14ac:dyDescent="0.3">
      <c r="A143" t="str">
        <f t="shared" si="2"/>
        <v>Atlas|34 GMM. Gpo y Col</v>
      </c>
      <c r="B143" t="s">
        <v>140</v>
      </c>
      <c r="C143" t="s">
        <v>259</v>
      </c>
      <c r="D143" s="2">
        <v>3394062.3101999997</v>
      </c>
    </row>
    <row r="144" spans="1:4" x14ac:dyDescent="0.3">
      <c r="A144" t="str">
        <f t="shared" si="2"/>
        <v>Atlas|38 Daños Total</v>
      </c>
      <c r="B144" t="s">
        <v>140</v>
      </c>
      <c r="C144" t="s">
        <v>225</v>
      </c>
      <c r="D144" s="2">
        <v>7327639.8666599998</v>
      </c>
    </row>
    <row r="145" spans="1:4" x14ac:dyDescent="0.3">
      <c r="A145" t="str">
        <f t="shared" si="2"/>
        <v>Atlas|39 Automoviles Total</v>
      </c>
      <c r="B145" t="s">
        <v>140</v>
      </c>
      <c r="C145" t="s">
        <v>226</v>
      </c>
      <c r="D145" s="2">
        <v>2653823.6120300004</v>
      </c>
    </row>
    <row r="146" spans="1:4" x14ac:dyDescent="0.3">
      <c r="A146" t="str">
        <f t="shared" si="2"/>
        <v>Atlas|41 Automoviles Residentes</v>
      </c>
      <c r="B146" t="s">
        <v>140</v>
      </c>
      <c r="C146" t="s">
        <v>227</v>
      </c>
      <c r="D146" s="2">
        <v>1684779.14897</v>
      </c>
    </row>
    <row r="147" spans="1:4" x14ac:dyDescent="0.3">
      <c r="A147" t="str">
        <f t="shared" si="2"/>
        <v>Atlas|42 Camiones</v>
      </c>
      <c r="B147" t="s">
        <v>140</v>
      </c>
      <c r="C147" t="s">
        <v>228</v>
      </c>
      <c r="D147" s="2">
        <v>931969.37635999999</v>
      </c>
    </row>
    <row r="148" spans="1:4" x14ac:dyDescent="0.3">
      <c r="A148" t="str">
        <f t="shared" si="2"/>
        <v>Atlas|43 Automoviles Turistas</v>
      </c>
      <c r="B148" t="s">
        <v>140</v>
      </c>
      <c r="C148" t="s">
        <v>255</v>
      </c>
      <c r="D148" s="2">
        <v>367.70721000000003</v>
      </c>
    </row>
    <row r="149" spans="1:4" x14ac:dyDescent="0.3">
      <c r="A149" t="str">
        <f t="shared" si="2"/>
        <v>Atlas|44 Otros Automoviles y Obligatorios</v>
      </c>
      <c r="B149" t="s">
        <v>140</v>
      </c>
      <c r="C149" t="s">
        <v>229</v>
      </c>
      <c r="D149" s="2">
        <v>36707.379489999999</v>
      </c>
    </row>
    <row r="150" spans="1:4" x14ac:dyDescent="0.3">
      <c r="A150" t="str">
        <f t="shared" si="2"/>
        <v>Atlas|46 Daños Sin Autos Total</v>
      </c>
      <c r="B150" t="s">
        <v>140</v>
      </c>
      <c r="C150" t="s">
        <v>230</v>
      </c>
      <c r="D150" s="2">
        <v>4673816.2546300003</v>
      </c>
    </row>
    <row r="151" spans="1:4" x14ac:dyDescent="0.3">
      <c r="A151" t="str">
        <f t="shared" si="2"/>
        <v>Atlas|46 Responsabilidad Civil y Riesgos Profesionales</v>
      </c>
      <c r="B151" t="s">
        <v>140</v>
      </c>
      <c r="C151" t="s">
        <v>231</v>
      </c>
      <c r="D151" s="2">
        <v>550092.10958000005</v>
      </c>
    </row>
    <row r="152" spans="1:4" x14ac:dyDescent="0.3">
      <c r="A152" t="str">
        <f t="shared" si="2"/>
        <v>Atlas|47 RC General</v>
      </c>
      <c r="B152" t="s">
        <v>140</v>
      </c>
      <c r="C152" t="s">
        <v>232</v>
      </c>
      <c r="D152" s="2">
        <v>312376.42104000004</v>
      </c>
    </row>
    <row r="153" spans="1:4" x14ac:dyDescent="0.3">
      <c r="A153" t="str">
        <f t="shared" si="2"/>
        <v>Atlas|48 RC Aviones y Barcos</v>
      </c>
      <c r="B153" t="s">
        <v>140</v>
      </c>
      <c r="C153" t="s">
        <v>233</v>
      </c>
      <c r="D153" s="2">
        <v>229878.91722999999</v>
      </c>
    </row>
    <row r="154" spans="1:4" x14ac:dyDescent="0.3">
      <c r="A154" t="str">
        <f t="shared" si="2"/>
        <v>Atlas|49 RC Viajero</v>
      </c>
      <c r="B154" t="s">
        <v>140</v>
      </c>
      <c r="C154" t="s">
        <v>234</v>
      </c>
      <c r="D154" s="2">
        <v>7836.7713099999992</v>
      </c>
    </row>
    <row r="155" spans="1:4" x14ac:dyDescent="0.3">
      <c r="A155" t="str">
        <f t="shared" si="2"/>
        <v>Atlas|51 Maritimo y Transportes</v>
      </c>
      <c r="B155" t="s">
        <v>140</v>
      </c>
      <c r="C155" t="s">
        <v>236</v>
      </c>
      <c r="D155" s="2">
        <v>917953.93652999995</v>
      </c>
    </row>
    <row r="156" spans="1:4" x14ac:dyDescent="0.3">
      <c r="A156" t="str">
        <f t="shared" si="2"/>
        <v>Atlas|52 MyT Carga</v>
      </c>
      <c r="B156" t="s">
        <v>140</v>
      </c>
      <c r="C156" t="s">
        <v>237</v>
      </c>
      <c r="D156" s="2">
        <v>343797.58701999998</v>
      </c>
    </row>
    <row r="157" spans="1:4" x14ac:dyDescent="0.3">
      <c r="A157" t="str">
        <f t="shared" si="2"/>
        <v>Atlas|53 MyT Cascos</v>
      </c>
      <c r="B157" t="s">
        <v>140</v>
      </c>
      <c r="C157" t="s">
        <v>238</v>
      </c>
      <c r="D157" s="2">
        <v>574156.34950999997</v>
      </c>
    </row>
    <row r="158" spans="1:4" x14ac:dyDescent="0.3">
      <c r="A158" t="str">
        <f t="shared" si="2"/>
        <v>Atlas|54 Incendio</v>
      </c>
      <c r="B158" t="s">
        <v>140</v>
      </c>
      <c r="C158" t="s">
        <v>239</v>
      </c>
      <c r="D158" s="2">
        <v>720100.04695000011</v>
      </c>
    </row>
    <row r="159" spans="1:4" x14ac:dyDescent="0.3">
      <c r="A159" t="str">
        <f t="shared" si="2"/>
        <v>Atlas|55 Riesgos Catastroficos</v>
      </c>
      <c r="B159" t="s">
        <v>140</v>
      </c>
      <c r="C159" t="s">
        <v>240</v>
      </c>
      <c r="D159" s="2">
        <v>1529217.6091500001</v>
      </c>
    </row>
    <row r="160" spans="1:4" x14ac:dyDescent="0.3">
      <c r="A160" t="str">
        <f t="shared" si="2"/>
        <v>Atlas|56 Terremoto y Erupcion Volcanica</v>
      </c>
      <c r="B160" t="s">
        <v>140</v>
      </c>
      <c r="C160" t="s">
        <v>241</v>
      </c>
      <c r="D160" s="2">
        <v>412550.41307999997</v>
      </c>
    </row>
    <row r="161" spans="1:4" x14ac:dyDescent="0.3">
      <c r="A161" t="str">
        <f t="shared" si="2"/>
        <v>Atlas|57 Huracan y Otros Riesgos Hidrometeorologicos</v>
      </c>
      <c r="B161" t="s">
        <v>140</v>
      </c>
      <c r="C161" t="s">
        <v>242</v>
      </c>
      <c r="D161" s="2">
        <v>1116667.1960699998</v>
      </c>
    </row>
    <row r="162" spans="1:4" x14ac:dyDescent="0.3">
      <c r="A162" t="str">
        <f t="shared" si="2"/>
        <v>Atlas|63 Diversos</v>
      </c>
      <c r="B162" t="s">
        <v>140</v>
      </c>
      <c r="C162" t="s">
        <v>243</v>
      </c>
      <c r="D162" s="2">
        <v>956452.55241999996</v>
      </c>
    </row>
    <row r="163" spans="1:4" x14ac:dyDescent="0.3">
      <c r="A163" t="str">
        <f t="shared" si="2"/>
        <v>Atlas|64 Miscelaneos</v>
      </c>
      <c r="B163" t="s">
        <v>140</v>
      </c>
      <c r="C163" t="s">
        <v>244</v>
      </c>
      <c r="D163" s="2">
        <v>198786.78709999999</v>
      </c>
    </row>
    <row r="164" spans="1:4" x14ac:dyDescent="0.3">
      <c r="A164" t="str">
        <f t="shared" si="2"/>
        <v>Atlas|65 Tecnicos</v>
      </c>
      <c r="B164" t="s">
        <v>140</v>
      </c>
      <c r="C164" t="s">
        <v>245</v>
      </c>
      <c r="D164" s="2">
        <v>757665.76532000001</v>
      </c>
    </row>
    <row r="165" spans="1:4" x14ac:dyDescent="0.3">
      <c r="A165" t="str">
        <f t="shared" si="2"/>
        <v>Atradius|10 Total General</v>
      </c>
      <c r="B165" t="s">
        <v>141</v>
      </c>
      <c r="C165" t="s">
        <v>220</v>
      </c>
      <c r="D165" s="2">
        <v>480786.83261000004</v>
      </c>
    </row>
    <row r="166" spans="1:4" x14ac:dyDescent="0.3">
      <c r="A166" t="str">
        <f t="shared" si="2"/>
        <v>Atradius|11 Total General Sin Pensiones</v>
      </c>
      <c r="B166" t="s">
        <v>141</v>
      </c>
      <c r="C166" t="s">
        <v>221</v>
      </c>
      <c r="D166" s="2">
        <v>480786.83261000004</v>
      </c>
    </row>
    <row r="167" spans="1:4" x14ac:dyDescent="0.3">
      <c r="A167" t="str">
        <f t="shared" si="2"/>
        <v>Atradius|38 Daños Total</v>
      </c>
      <c r="B167" t="s">
        <v>141</v>
      </c>
      <c r="C167" t="s">
        <v>225</v>
      </c>
      <c r="D167" s="2">
        <v>480786.83261000004</v>
      </c>
    </row>
    <row r="168" spans="1:4" x14ac:dyDescent="0.3">
      <c r="A168" t="str">
        <f t="shared" si="2"/>
        <v>Atradius|46 Daños Sin Autos Total</v>
      </c>
      <c r="B168" t="s">
        <v>141</v>
      </c>
      <c r="C168" t="s">
        <v>230</v>
      </c>
      <c r="D168" s="2">
        <v>480786.83261000004</v>
      </c>
    </row>
    <row r="169" spans="1:4" x14ac:dyDescent="0.3">
      <c r="A169" t="str">
        <f t="shared" si="2"/>
        <v>Atradius|66 Credito</v>
      </c>
      <c r="B169" t="s">
        <v>141</v>
      </c>
      <c r="C169" t="s">
        <v>256</v>
      </c>
      <c r="D169" s="2">
        <v>480786.83261000004</v>
      </c>
    </row>
    <row r="170" spans="1:4" x14ac:dyDescent="0.3">
      <c r="A170" t="str">
        <f t="shared" si="2"/>
        <v>AXA Salud|10 Total General</v>
      </c>
      <c r="B170" t="s">
        <v>123</v>
      </c>
      <c r="C170" t="s">
        <v>220</v>
      </c>
      <c r="D170" s="2">
        <v>662559.60774999997</v>
      </c>
    </row>
    <row r="171" spans="1:4" x14ac:dyDescent="0.3">
      <c r="A171" t="str">
        <f t="shared" si="2"/>
        <v>AXA Salud|11 Total General Sin Pensiones</v>
      </c>
      <c r="B171" t="s">
        <v>123</v>
      </c>
      <c r="C171" t="s">
        <v>221</v>
      </c>
      <c r="D171" s="2">
        <v>662559.60774999997</v>
      </c>
    </row>
    <row r="172" spans="1:4" x14ac:dyDescent="0.3">
      <c r="A172" t="str">
        <f t="shared" si="2"/>
        <v>AXA Salud|28 Accidentes y Enfermedades Total</v>
      </c>
      <c r="B172" t="s">
        <v>123</v>
      </c>
      <c r="C172" t="s">
        <v>246</v>
      </c>
      <c r="D172" s="2">
        <v>662559.60774999997</v>
      </c>
    </row>
    <row r="173" spans="1:4" x14ac:dyDescent="0.3">
      <c r="A173" t="str">
        <f t="shared" si="2"/>
        <v>AXA Salud|35 Salud</v>
      </c>
      <c r="B173" t="s">
        <v>123</v>
      </c>
      <c r="C173" t="s">
        <v>260</v>
      </c>
      <c r="D173" s="2">
        <v>662559.60774999997</v>
      </c>
    </row>
    <row r="174" spans="1:4" x14ac:dyDescent="0.3">
      <c r="A174" t="str">
        <f t="shared" si="2"/>
        <v>AXA Salud|36 Salud Individual</v>
      </c>
      <c r="B174" t="s">
        <v>123</v>
      </c>
      <c r="C174" t="s">
        <v>261</v>
      </c>
      <c r="D174" s="2">
        <v>39838.795969999999</v>
      </c>
    </row>
    <row r="175" spans="1:4" x14ac:dyDescent="0.3">
      <c r="A175" t="str">
        <f t="shared" si="2"/>
        <v>AXA Salud|37 Salud Gpo y Col</v>
      </c>
      <c r="B175" t="s">
        <v>123</v>
      </c>
      <c r="C175" t="s">
        <v>262</v>
      </c>
      <c r="D175" s="2">
        <v>622720.81177999999</v>
      </c>
    </row>
    <row r="176" spans="1:4" x14ac:dyDescent="0.3">
      <c r="A176" t="str">
        <f t="shared" si="2"/>
        <v>AXA Seguros|10 Total General</v>
      </c>
      <c r="B176" t="s">
        <v>124</v>
      </c>
      <c r="C176" t="s">
        <v>220</v>
      </c>
      <c r="D176" s="2">
        <v>36347870.615870006</v>
      </c>
    </row>
    <row r="177" spans="1:4" x14ac:dyDescent="0.3">
      <c r="A177" t="str">
        <f t="shared" si="2"/>
        <v>AXA Seguros|11 Total General Sin Pensiones</v>
      </c>
      <c r="B177" t="s">
        <v>124</v>
      </c>
      <c r="C177" t="s">
        <v>221</v>
      </c>
      <c r="D177" s="2">
        <v>36347870.615870006</v>
      </c>
    </row>
    <row r="178" spans="1:4" x14ac:dyDescent="0.3">
      <c r="A178" t="str">
        <f t="shared" si="2"/>
        <v>AXA Seguros|12 Vida Total</v>
      </c>
      <c r="B178" t="s">
        <v>124</v>
      </c>
      <c r="C178" t="s">
        <v>222</v>
      </c>
      <c r="D178" s="2">
        <v>3105840.6151999999</v>
      </c>
    </row>
    <row r="179" spans="1:4" x14ac:dyDescent="0.3">
      <c r="A179" t="str">
        <f t="shared" si="2"/>
        <v>AXA Seguros|13 Vida Individual</v>
      </c>
      <c r="B179" t="s">
        <v>124</v>
      </c>
      <c r="C179" t="s">
        <v>223</v>
      </c>
      <c r="D179" s="2">
        <v>1986941.4699800001</v>
      </c>
    </row>
    <row r="180" spans="1:4" x14ac:dyDescent="0.3">
      <c r="A180" t="str">
        <f t="shared" si="2"/>
        <v>AXA Seguros|14 Vida Gpo y Col</v>
      </c>
      <c r="B180" t="s">
        <v>124</v>
      </c>
      <c r="C180" t="s">
        <v>224</v>
      </c>
      <c r="D180" s="2">
        <v>1118899.1452200001</v>
      </c>
    </row>
    <row r="181" spans="1:4" x14ac:dyDescent="0.3">
      <c r="A181" t="str">
        <f t="shared" si="2"/>
        <v>AXA Seguros|28 Accidentes y Enfermedades Total</v>
      </c>
      <c r="B181" t="s">
        <v>124</v>
      </c>
      <c r="C181" t="s">
        <v>246</v>
      </c>
      <c r="D181" s="2">
        <v>17861935.403380003</v>
      </c>
    </row>
    <row r="182" spans="1:4" x14ac:dyDescent="0.3">
      <c r="A182" t="str">
        <f t="shared" si="2"/>
        <v>AXA Seguros|29 Accidentes Personales</v>
      </c>
      <c r="B182" t="s">
        <v>124</v>
      </c>
      <c r="C182" t="s">
        <v>247</v>
      </c>
      <c r="D182" s="2">
        <v>98036.759510000004</v>
      </c>
    </row>
    <row r="183" spans="1:4" x14ac:dyDescent="0.3">
      <c r="A183" t="str">
        <f t="shared" si="2"/>
        <v>AXA Seguros|30 AP Individual</v>
      </c>
      <c r="B183" t="s">
        <v>124</v>
      </c>
      <c r="C183" t="s">
        <v>254</v>
      </c>
      <c r="D183" s="2">
        <v>81794.399879999997</v>
      </c>
    </row>
    <row r="184" spans="1:4" x14ac:dyDescent="0.3">
      <c r="A184" t="str">
        <f t="shared" si="2"/>
        <v>AXA Seguros|31 AP Gpo y Col</v>
      </c>
      <c r="B184" t="s">
        <v>124</v>
      </c>
      <c r="C184" t="s">
        <v>248</v>
      </c>
      <c r="D184" s="2">
        <v>16242.359630000001</v>
      </c>
    </row>
    <row r="185" spans="1:4" x14ac:dyDescent="0.3">
      <c r="A185" t="str">
        <f t="shared" si="2"/>
        <v>AXA Seguros|32 Gastos Medicos</v>
      </c>
      <c r="B185" t="s">
        <v>124</v>
      </c>
      <c r="C185" t="s">
        <v>257</v>
      </c>
      <c r="D185" s="2">
        <v>17763898.64387</v>
      </c>
    </row>
    <row r="186" spans="1:4" x14ac:dyDescent="0.3">
      <c r="A186" t="str">
        <f t="shared" si="2"/>
        <v>AXA Seguros|33 GMM. Individual</v>
      </c>
      <c r="B186" t="s">
        <v>124</v>
      </c>
      <c r="C186" t="s">
        <v>258</v>
      </c>
      <c r="D186" s="2">
        <v>10239005.613790002</v>
      </c>
    </row>
    <row r="187" spans="1:4" x14ac:dyDescent="0.3">
      <c r="A187" t="str">
        <f t="shared" si="2"/>
        <v>AXA Seguros|34 GMM. Gpo y Col</v>
      </c>
      <c r="B187" t="s">
        <v>124</v>
      </c>
      <c r="C187" t="s">
        <v>259</v>
      </c>
      <c r="D187" s="2">
        <v>7524893.0300799999</v>
      </c>
    </row>
    <row r="188" spans="1:4" x14ac:dyDescent="0.3">
      <c r="A188" t="str">
        <f t="shared" si="2"/>
        <v>AXA Seguros|38 Daños Total</v>
      </c>
      <c r="B188" t="s">
        <v>124</v>
      </c>
      <c r="C188" t="s">
        <v>225</v>
      </c>
      <c r="D188" s="2">
        <v>15380094.597290002</v>
      </c>
    </row>
    <row r="189" spans="1:4" x14ac:dyDescent="0.3">
      <c r="A189" t="str">
        <f t="shared" si="2"/>
        <v>AXA Seguros|39 Automoviles Total</v>
      </c>
      <c r="B189" t="s">
        <v>124</v>
      </c>
      <c r="C189" t="s">
        <v>226</v>
      </c>
      <c r="D189" s="2">
        <v>8623200.2460099999</v>
      </c>
    </row>
    <row r="190" spans="1:4" x14ac:dyDescent="0.3">
      <c r="A190" t="str">
        <f t="shared" si="2"/>
        <v>AXA Seguros|41 Automoviles Residentes</v>
      </c>
      <c r="B190" t="s">
        <v>124</v>
      </c>
      <c r="C190" t="s">
        <v>227</v>
      </c>
      <c r="D190" s="2">
        <v>5495127.8821999999</v>
      </c>
    </row>
    <row r="191" spans="1:4" x14ac:dyDescent="0.3">
      <c r="A191" t="str">
        <f t="shared" si="2"/>
        <v>AXA Seguros|42 Camiones</v>
      </c>
      <c r="B191" t="s">
        <v>124</v>
      </c>
      <c r="C191" t="s">
        <v>228</v>
      </c>
      <c r="D191" s="2">
        <v>3084804.6184800002</v>
      </c>
    </row>
    <row r="192" spans="1:4" x14ac:dyDescent="0.3">
      <c r="A192" t="str">
        <f t="shared" si="2"/>
        <v>AXA Seguros|43 Automoviles Turistas</v>
      </c>
      <c r="B192" t="s">
        <v>124</v>
      </c>
      <c r="C192" t="s">
        <v>255</v>
      </c>
      <c r="D192" s="2">
        <v>25410.81337</v>
      </c>
    </row>
    <row r="193" spans="1:4" x14ac:dyDescent="0.3">
      <c r="A193" t="str">
        <f t="shared" si="2"/>
        <v>AXA Seguros|44 Otros Automoviles y Obligatorios</v>
      </c>
      <c r="B193" t="s">
        <v>124</v>
      </c>
      <c r="C193" t="s">
        <v>229</v>
      </c>
      <c r="D193" s="2">
        <v>17856.931960000002</v>
      </c>
    </row>
    <row r="194" spans="1:4" x14ac:dyDescent="0.3">
      <c r="A194" t="str">
        <f t="shared" si="2"/>
        <v>AXA Seguros|46 Daños Sin Autos Total</v>
      </c>
      <c r="B194" t="s">
        <v>124</v>
      </c>
      <c r="C194" t="s">
        <v>230</v>
      </c>
      <c r="D194" s="2">
        <v>6756894.3512800001</v>
      </c>
    </row>
    <row r="195" spans="1:4" x14ac:dyDescent="0.3">
      <c r="A195" t="str">
        <f t="shared" si="2"/>
        <v>AXA Seguros|46 Responsabilidad Civil y Riesgos Profesionales</v>
      </c>
      <c r="B195" t="s">
        <v>124</v>
      </c>
      <c r="C195" t="s">
        <v>231</v>
      </c>
      <c r="D195" s="2">
        <v>632703.81689000002</v>
      </c>
    </row>
    <row r="196" spans="1:4" x14ac:dyDescent="0.3">
      <c r="A196" t="str">
        <f t="shared" si="2"/>
        <v>AXA Seguros|47 RC General</v>
      </c>
      <c r="B196" t="s">
        <v>124</v>
      </c>
      <c r="C196" t="s">
        <v>232</v>
      </c>
      <c r="D196" s="2">
        <v>368993.71777999995</v>
      </c>
    </row>
    <row r="197" spans="1:4" x14ac:dyDescent="0.3">
      <c r="A197" t="str">
        <f t="shared" si="2"/>
        <v>AXA Seguros|48 RC Aviones y Barcos</v>
      </c>
      <c r="B197" t="s">
        <v>124</v>
      </c>
      <c r="C197" t="s">
        <v>233</v>
      </c>
      <c r="D197" s="2">
        <v>26540.536789999998</v>
      </c>
    </row>
    <row r="198" spans="1:4" x14ac:dyDescent="0.3">
      <c r="A198" t="str">
        <f t="shared" si="2"/>
        <v>AXA Seguros|49 RC Viajero</v>
      </c>
      <c r="B198" t="s">
        <v>124</v>
      </c>
      <c r="C198" t="s">
        <v>234</v>
      </c>
      <c r="D198" s="2">
        <v>104247.86948000001</v>
      </c>
    </row>
    <row r="199" spans="1:4" x14ac:dyDescent="0.3">
      <c r="A199" t="str">
        <f t="shared" si="2"/>
        <v>AXA Seguros|50 RC Otros</v>
      </c>
      <c r="B199" t="s">
        <v>124</v>
      </c>
      <c r="C199" t="s">
        <v>235</v>
      </c>
      <c r="D199" s="2">
        <v>132921.69284</v>
      </c>
    </row>
    <row r="200" spans="1:4" x14ac:dyDescent="0.3">
      <c r="A200" t="str">
        <f t="shared" ref="A200:A263" si="3">B200&amp;"|"&amp;C200</f>
        <v>AXA Seguros|51 Maritimo y Transportes</v>
      </c>
      <c r="B200" t="s">
        <v>124</v>
      </c>
      <c r="C200" t="s">
        <v>236</v>
      </c>
      <c r="D200" s="2">
        <v>543597.09342999989</v>
      </c>
    </row>
    <row r="201" spans="1:4" x14ac:dyDescent="0.3">
      <c r="A201" t="str">
        <f t="shared" si="3"/>
        <v>AXA Seguros|52 MyT Carga</v>
      </c>
      <c r="B201" t="s">
        <v>124</v>
      </c>
      <c r="C201" t="s">
        <v>237</v>
      </c>
      <c r="D201" s="2">
        <v>483735.69592000003</v>
      </c>
    </row>
    <row r="202" spans="1:4" x14ac:dyDescent="0.3">
      <c r="A202" t="str">
        <f t="shared" si="3"/>
        <v>AXA Seguros|53 MyT Cascos</v>
      </c>
      <c r="B202" t="s">
        <v>124</v>
      </c>
      <c r="C202" t="s">
        <v>238</v>
      </c>
      <c r="D202" s="2">
        <v>59861.397509999995</v>
      </c>
    </row>
    <row r="203" spans="1:4" x14ac:dyDescent="0.3">
      <c r="A203" t="str">
        <f t="shared" si="3"/>
        <v>AXA Seguros|54 Incendio</v>
      </c>
      <c r="B203" t="s">
        <v>124</v>
      </c>
      <c r="C203" t="s">
        <v>239</v>
      </c>
      <c r="D203" s="2">
        <v>1437041.37849</v>
      </c>
    </row>
    <row r="204" spans="1:4" x14ac:dyDescent="0.3">
      <c r="A204" t="str">
        <f t="shared" si="3"/>
        <v>AXA Seguros|55 Riesgos Catastroficos</v>
      </c>
      <c r="B204" t="s">
        <v>124</v>
      </c>
      <c r="C204" t="s">
        <v>240</v>
      </c>
      <c r="D204" s="2">
        <v>2821903.47382</v>
      </c>
    </row>
    <row r="205" spans="1:4" x14ac:dyDescent="0.3">
      <c r="A205" t="str">
        <f t="shared" si="3"/>
        <v>AXA Seguros|56 Terremoto y Erupcion Volcanica</v>
      </c>
      <c r="B205" t="s">
        <v>124</v>
      </c>
      <c r="C205" t="s">
        <v>241</v>
      </c>
      <c r="D205" s="2">
        <v>654339.13702999998</v>
      </c>
    </row>
    <row r="206" spans="1:4" x14ac:dyDescent="0.3">
      <c r="A206" t="str">
        <f t="shared" si="3"/>
        <v>AXA Seguros|57 Huracan y Otros Riesgos Hidrometeorologicos</v>
      </c>
      <c r="B206" t="s">
        <v>124</v>
      </c>
      <c r="C206" t="s">
        <v>242</v>
      </c>
      <c r="D206" s="2">
        <v>2167564.3367900001</v>
      </c>
    </row>
    <row r="207" spans="1:4" x14ac:dyDescent="0.3">
      <c r="A207" t="str">
        <f t="shared" si="3"/>
        <v>AXA Seguros|63 Diversos</v>
      </c>
      <c r="B207" t="s">
        <v>124</v>
      </c>
      <c r="C207" t="s">
        <v>243</v>
      </c>
      <c r="D207" s="2">
        <v>1321648.58865</v>
      </c>
    </row>
    <row r="208" spans="1:4" x14ac:dyDescent="0.3">
      <c r="A208" t="str">
        <f t="shared" si="3"/>
        <v>AXA Seguros|64 Miscelaneos</v>
      </c>
      <c r="B208" t="s">
        <v>124</v>
      </c>
      <c r="C208" t="s">
        <v>244</v>
      </c>
      <c r="D208" s="2">
        <v>612669.14841000002</v>
      </c>
    </row>
    <row r="209" spans="1:4" x14ac:dyDescent="0.3">
      <c r="A209" t="str">
        <f t="shared" si="3"/>
        <v>AXA Seguros|65 Tecnicos</v>
      </c>
      <c r="B209" t="s">
        <v>124</v>
      </c>
      <c r="C209" t="s">
        <v>245</v>
      </c>
      <c r="D209" s="2">
        <v>708979.44024000003</v>
      </c>
    </row>
    <row r="210" spans="1:4" x14ac:dyDescent="0.3">
      <c r="A210" t="str">
        <f t="shared" si="3"/>
        <v>Banorte|10 Total General</v>
      </c>
      <c r="B210" t="s">
        <v>159</v>
      </c>
      <c r="C210" t="s">
        <v>220</v>
      </c>
      <c r="D210" s="2">
        <v>36847039.208959997</v>
      </c>
    </row>
    <row r="211" spans="1:4" x14ac:dyDescent="0.3">
      <c r="A211" t="str">
        <f t="shared" si="3"/>
        <v>Banorte|11 Total General Sin Pensiones</v>
      </c>
      <c r="B211" t="s">
        <v>159</v>
      </c>
      <c r="C211" t="s">
        <v>221</v>
      </c>
      <c r="D211" s="2">
        <v>36847039.208959997</v>
      </c>
    </row>
    <row r="212" spans="1:4" x14ac:dyDescent="0.3">
      <c r="A212" t="str">
        <f t="shared" si="3"/>
        <v>Banorte|12 Vida Total</v>
      </c>
      <c r="B212" t="s">
        <v>159</v>
      </c>
      <c r="C212" t="s">
        <v>222</v>
      </c>
      <c r="D212" s="2">
        <v>23910775.806330003</v>
      </c>
    </row>
    <row r="213" spans="1:4" x14ac:dyDescent="0.3">
      <c r="A213" t="str">
        <f t="shared" si="3"/>
        <v>Banorte|13 Vida Individual</v>
      </c>
      <c r="B213" t="s">
        <v>159</v>
      </c>
      <c r="C213" t="s">
        <v>223</v>
      </c>
      <c r="D213" s="2">
        <v>15177012.568559999</v>
      </c>
    </row>
    <row r="214" spans="1:4" x14ac:dyDescent="0.3">
      <c r="A214" t="str">
        <f t="shared" si="3"/>
        <v>Banorte|14 Vida Gpo y Col</v>
      </c>
      <c r="B214" t="s">
        <v>159</v>
      </c>
      <c r="C214" t="s">
        <v>224</v>
      </c>
      <c r="D214" s="2">
        <v>8733763.2377700005</v>
      </c>
    </row>
    <row r="215" spans="1:4" x14ac:dyDescent="0.3">
      <c r="A215" t="str">
        <f t="shared" si="3"/>
        <v>Banorte|28 Accidentes y Enfermedades Total</v>
      </c>
      <c r="B215" t="s">
        <v>159</v>
      </c>
      <c r="C215" t="s">
        <v>246</v>
      </c>
      <c r="D215" s="2">
        <v>2442965.7843400002</v>
      </c>
    </row>
    <row r="216" spans="1:4" x14ac:dyDescent="0.3">
      <c r="A216" t="str">
        <f t="shared" si="3"/>
        <v>Banorte|29 Accidentes Personales</v>
      </c>
      <c r="B216" t="s">
        <v>159</v>
      </c>
      <c r="C216" t="s">
        <v>247</v>
      </c>
      <c r="D216" s="2">
        <v>85840.267129999993</v>
      </c>
    </row>
    <row r="217" spans="1:4" x14ac:dyDescent="0.3">
      <c r="A217" t="str">
        <f t="shared" si="3"/>
        <v>Banorte|30 AP Individual</v>
      </c>
      <c r="B217" t="s">
        <v>159</v>
      </c>
      <c r="C217" t="s">
        <v>254</v>
      </c>
      <c r="D217" s="2">
        <v>61042.01341</v>
      </c>
    </row>
    <row r="218" spans="1:4" x14ac:dyDescent="0.3">
      <c r="A218" t="str">
        <f t="shared" si="3"/>
        <v>Banorte|31 AP Gpo y Col</v>
      </c>
      <c r="B218" t="s">
        <v>159</v>
      </c>
      <c r="C218" t="s">
        <v>248</v>
      </c>
      <c r="D218" s="2">
        <v>24798.253720000001</v>
      </c>
    </row>
    <row r="219" spans="1:4" x14ac:dyDescent="0.3">
      <c r="A219" t="str">
        <f t="shared" si="3"/>
        <v>Banorte|32 Gastos Medicos</v>
      </c>
      <c r="B219" t="s">
        <v>159</v>
      </c>
      <c r="C219" t="s">
        <v>257</v>
      </c>
      <c r="D219" s="2">
        <v>2357125.5172100002</v>
      </c>
    </row>
    <row r="220" spans="1:4" x14ac:dyDescent="0.3">
      <c r="A220" t="str">
        <f t="shared" si="3"/>
        <v>Banorte|33 GMM. Individual</v>
      </c>
      <c r="B220" t="s">
        <v>159</v>
      </c>
      <c r="C220" t="s">
        <v>258</v>
      </c>
      <c r="D220" s="2">
        <v>342090.41544999997</v>
      </c>
    </row>
    <row r="221" spans="1:4" x14ac:dyDescent="0.3">
      <c r="A221" t="str">
        <f t="shared" si="3"/>
        <v>Banorte|34 GMM. Gpo y Col</v>
      </c>
      <c r="B221" t="s">
        <v>159</v>
      </c>
      <c r="C221" t="s">
        <v>259</v>
      </c>
      <c r="D221" s="2">
        <v>2015035.10176</v>
      </c>
    </row>
    <row r="222" spans="1:4" x14ac:dyDescent="0.3">
      <c r="A222" t="str">
        <f t="shared" si="3"/>
        <v>Banorte|38 Daños Total</v>
      </c>
      <c r="B222" t="s">
        <v>159</v>
      </c>
      <c r="C222" t="s">
        <v>225</v>
      </c>
      <c r="D222" s="2">
        <v>10493297.618290002</v>
      </c>
    </row>
    <row r="223" spans="1:4" x14ac:dyDescent="0.3">
      <c r="A223" t="str">
        <f t="shared" si="3"/>
        <v>Banorte|39 Automoviles Total</v>
      </c>
      <c r="B223" t="s">
        <v>159</v>
      </c>
      <c r="C223" t="s">
        <v>226</v>
      </c>
      <c r="D223" s="2">
        <v>5424376.8251299998</v>
      </c>
    </row>
    <row r="224" spans="1:4" x14ac:dyDescent="0.3">
      <c r="A224" t="str">
        <f t="shared" si="3"/>
        <v>Banorte|41 Automoviles Residentes</v>
      </c>
      <c r="B224" t="s">
        <v>159</v>
      </c>
      <c r="C224" t="s">
        <v>227</v>
      </c>
      <c r="D224" s="2">
        <v>4042636.4628699999</v>
      </c>
    </row>
    <row r="225" spans="1:4" x14ac:dyDescent="0.3">
      <c r="A225" t="str">
        <f t="shared" si="3"/>
        <v>Banorte|42 Camiones</v>
      </c>
      <c r="B225" t="s">
        <v>159</v>
      </c>
      <c r="C225" t="s">
        <v>228</v>
      </c>
      <c r="D225" s="2">
        <v>1381740.3622600001</v>
      </c>
    </row>
    <row r="226" spans="1:4" x14ac:dyDescent="0.3">
      <c r="A226" t="str">
        <f t="shared" si="3"/>
        <v>Banorte|43 Automoviles Turistas</v>
      </c>
      <c r="B226" t="s">
        <v>159</v>
      </c>
      <c r="C226" t="s">
        <v>255</v>
      </c>
      <c r="D226" s="2">
        <v>0</v>
      </c>
    </row>
    <row r="227" spans="1:4" x14ac:dyDescent="0.3">
      <c r="A227" t="str">
        <f t="shared" si="3"/>
        <v>Banorte|46 Daños Sin Autos Total</v>
      </c>
      <c r="B227" t="s">
        <v>159</v>
      </c>
      <c r="C227" t="s">
        <v>230</v>
      </c>
      <c r="D227" s="2">
        <v>5068920.7931600008</v>
      </c>
    </row>
    <row r="228" spans="1:4" x14ac:dyDescent="0.3">
      <c r="A228" t="str">
        <f t="shared" si="3"/>
        <v>Banorte|46 Responsabilidad Civil y Riesgos Profesionales</v>
      </c>
      <c r="B228" t="s">
        <v>159</v>
      </c>
      <c r="C228" t="s">
        <v>231</v>
      </c>
      <c r="D228" s="2">
        <v>270481.40566000005</v>
      </c>
    </row>
    <row r="229" spans="1:4" x14ac:dyDescent="0.3">
      <c r="A229" t="str">
        <f t="shared" si="3"/>
        <v>Banorte|47 RC General</v>
      </c>
      <c r="B229" t="s">
        <v>159</v>
      </c>
      <c r="C229" t="s">
        <v>232</v>
      </c>
      <c r="D229" s="2">
        <v>206903.15002</v>
      </c>
    </row>
    <row r="230" spans="1:4" x14ac:dyDescent="0.3">
      <c r="A230" t="str">
        <f t="shared" si="3"/>
        <v>Banorte|48 RC Aviones y Barcos</v>
      </c>
      <c r="B230" t="s">
        <v>159</v>
      </c>
      <c r="C230" t="s">
        <v>233</v>
      </c>
      <c r="D230" s="2">
        <v>23473.3881</v>
      </c>
    </row>
    <row r="231" spans="1:4" x14ac:dyDescent="0.3">
      <c r="A231" t="str">
        <f t="shared" si="3"/>
        <v>Banorte|49 RC Viajero</v>
      </c>
      <c r="B231" t="s">
        <v>159</v>
      </c>
      <c r="C231" t="s">
        <v>234</v>
      </c>
      <c r="D231" s="2">
        <v>40104.867539999999</v>
      </c>
    </row>
    <row r="232" spans="1:4" x14ac:dyDescent="0.3">
      <c r="A232" t="str">
        <f t="shared" si="3"/>
        <v>Banorte|51 Maritimo y Transportes</v>
      </c>
      <c r="B232" t="s">
        <v>159</v>
      </c>
      <c r="C232" t="s">
        <v>236</v>
      </c>
      <c r="D232" s="2">
        <v>711634.5952000001</v>
      </c>
    </row>
    <row r="233" spans="1:4" x14ac:dyDescent="0.3">
      <c r="A233" t="str">
        <f t="shared" si="3"/>
        <v>Banorte|52 MyT Carga</v>
      </c>
      <c r="B233" t="s">
        <v>159</v>
      </c>
      <c r="C233" t="s">
        <v>237</v>
      </c>
      <c r="D233" s="2">
        <v>589557.06310000003</v>
      </c>
    </row>
    <row r="234" spans="1:4" x14ac:dyDescent="0.3">
      <c r="A234" t="str">
        <f t="shared" si="3"/>
        <v>Banorte|53 MyT Cascos</v>
      </c>
      <c r="B234" t="s">
        <v>159</v>
      </c>
      <c r="C234" t="s">
        <v>238</v>
      </c>
      <c r="D234" s="2">
        <v>122077.5321</v>
      </c>
    </row>
    <row r="235" spans="1:4" x14ac:dyDescent="0.3">
      <c r="A235" t="str">
        <f t="shared" si="3"/>
        <v>Banorte|54 Incendio</v>
      </c>
      <c r="B235" t="s">
        <v>159</v>
      </c>
      <c r="C235" t="s">
        <v>239</v>
      </c>
      <c r="D235" s="2">
        <v>1611677.8723299999</v>
      </c>
    </row>
    <row r="236" spans="1:4" x14ac:dyDescent="0.3">
      <c r="A236" t="str">
        <f t="shared" si="3"/>
        <v>Banorte|55 Riesgos Catastroficos</v>
      </c>
      <c r="B236" t="s">
        <v>159</v>
      </c>
      <c r="C236" t="s">
        <v>240</v>
      </c>
      <c r="D236" s="2">
        <v>1565946.1843900001</v>
      </c>
    </row>
    <row r="237" spans="1:4" x14ac:dyDescent="0.3">
      <c r="A237" t="str">
        <f t="shared" si="3"/>
        <v>Banorte|56 Terremoto y Erupcion Volcanica</v>
      </c>
      <c r="B237" t="s">
        <v>159</v>
      </c>
      <c r="C237" t="s">
        <v>241</v>
      </c>
      <c r="D237" s="2">
        <v>484669.01227999997</v>
      </c>
    </row>
    <row r="238" spans="1:4" x14ac:dyDescent="0.3">
      <c r="A238" t="str">
        <f t="shared" si="3"/>
        <v>Banorte|57 Huracan y Otros Riesgos Hidrometeorologicos</v>
      </c>
      <c r="B238" t="s">
        <v>159</v>
      </c>
      <c r="C238" t="s">
        <v>242</v>
      </c>
      <c r="D238" s="2">
        <v>1081277.1721099999</v>
      </c>
    </row>
    <row r="239" spans="1:4" x14ac:dyDescent="0.3">
      <c r="A239" t="str">
        <f t="shared" si="3"/>
        <v>Banorte|59 Agricola y de Animales</v>
      </c>
      <c r="B239" t="s">
        <v>159</v>
      </c>
      <c r="C239" t="s">
        <v>250</v>
      </c>
      <c r="D239" s="2">
        <v>31282.012469999998</v>
      </c>
    </row>
    <row r="240" spans="1:4" x14ac:dyDescent="0.3">
      <c r="A240" t="str">
        <f t="shared" si="3"/>
        <v>Banorte|60 AyA Agricola</v>
      </c>
      <c r="B240" t="s">
        <v>159</v>
      </c>
      <c r="C240" t="s">
        <v>251</v>
      </c>
      <c r="D240" s="2">
        <v>31282.012469999998</v>
      </c>
    </row>
    <row r="241" spans="1:4" x14ac:dyDescent="0.3">
      <c r="A241" t="str">
        <f t="shared" si="3"/>
        <v>Banorte|63 Diversos</v>
      </c>
      <c r="B241" t="s">
        <v>159</v>
      </c>
      <c r="C241" t="s">
        <v>243</v>
      </c>
      <c r="D241" s="2">
        <v>877898.72311000002</v>
      </c>
    </row>
    <row r="242" spans="1:4" x14ac:dyDescent="0.3">
      <c r="A242" t="str">
        <f t="shared" si="3"/>
        <v>Banorte|64 Miscelaneos</v>
      </c>
      <c r="B242" t="s">
        <v>159</v>
      </c>
      <c r="C242" t="s">
        <v>244</v>
      </c>
      <c r="D242" s="2">
        <v>619249.42290000001</v>
      </c>
    </row>
    <row r="243" spans="1:4" x14ac:dyDescent="0.3">
      <c r="A243" t="str">
        <f t="shared" si="3"/>
        <v>Banorte|65 Tecnicos</v>
      </c>
      <c r="B243" t="s">
        <v>159</v>
      </c>
      <c r="C243" t="s">
        <v>245</v>
      </c>
      <c r="D243" s="2">
        <v>258649.30021000002</v>
      </c>
    </row>
    <row r="244" spans="1:4" x14ac:dyDescent="0.3">
      <c r="A244" t="str">
        <f t="shared" si="3"/>
        <v>Berkley Seguros|10 Total General</v>
      </c>
      <c r="B244" t="s">
        <v>160</v>
      </c>
      <c r="C244" t="s">
        <v>220</v>
      </c>
      <c r="D244" s="2">
        <v>512336.66523000004</v>
      </c>
    </row>
    <row r="245" spans="1:4" x14ac:dyDescent="0.3">
      <c r="A245" t="str">
        <f t="shared" si="3"/>
        <v>Berkley Seguros|11 Total General Sin Pensiones</v>
      </c>
      <c r="B245" t="s">
        <v>160</v>
      </c>
      <c r="C245" t="s">
        <v>221</v>
      </c>
      <c r="D245" s="2">
        <v>512336.66523000004</v>
      </c>
    </row>
    <row r="246" spans="1:4" x14ac:dyDescent="0.3">
      <c r="A246" t="str">
        <f t="shared" si="3"/>
        <v>Berkley Seguros|38 Daños Total</v>
      </c>
      <c r="B246" t="s">
        <v>160</v>
      </c>
      <c r="C246" t="s">
        <v>225</v>
      </c>
      <c r="D246" s="2">
        <v>512336.66523000004</v>
      </c>
    </row>
    <row r="247" spans="1:4" x14ac:dyDescent="0.3">
      <c r="A247" t="str">
        <f t="shared" si="3"/>
        <v>Berkley Seguros|46 Daños Sin Autos Total</v>
      </c>
      <c r="B247" t="s">
        <v>160</v>
      </c>
      <c r="C247" t="s">
        <v>230</v>
      </c>
      <c r="D247" s="2">
        <v>512336.66522999998</v>
      </c>
    </row>
    <row r="248" spans="1:4" x14ac:dyDescent="0.3">
      <c r="A248" t="str">
        <f t="shared" si="3"/>
        <v>Berkley Seguros|46 Responsabilidad Civil y Riesgos Profesionales</v>
      </c>
      <c r="B248" t="s">
        <v>160</v>
      </c>
      <c r="C248" t="s">
        <v>231</v>
      </c>
      <c r="D248" s="2">
        <v>158541.43769999998</v>
      </c>
    </row>
    <row r="249" spans="1:4" x14ac:dyDescent="0.3">
      <c r="A249" t="str">
        <f t="shared" si="3"/>
        <v>Berkley Seguros|47 RC General</v>
      </c>
      <c r="B249" t="s">
        <v>160</v>
      </c>
      <c r="C249" t="s">
        <v>232</v>
      </c>
      <c r="D249" s="2">
        <v>118080.12579999999</v>
      </c>
    </row>
    <row r="250" spans="1:4" x14ac:dyDescent="0.3">
      <c r="A250" t="str">
        <f t="shared" si="3"/>
        <v>Berkley Seguros|50 RC Otros</v>
      </c>
      <c r="B250" t="s">
        <v>160</v>
      </c>
      <c r="C250" t="s">
        <v>235</v>
      </c>
      <c r="D250" s="2">
        <v>40461.311900000001</v>
      </c>
    </row>
    <row r="251" spans="1:4" x14ac:dyDescent="0.3">
      <c r="A251" t="str">
        <f t="shared" si="3"/>
        <v>Berkley Seguros|51 Maritimo y Transportes</v>
      </c>
      <c r="B251" t="s">
        <v>160</v>
      </c>
      <c r="C251" t="s">
        <v>236</v>
      </c>
      <c r="D251" s="2">
        <v>187868.00908000002</v>
      </c>
    </row>
    <row r="252" spans="1:4" x14ac:dyDescent="0.3">
      <c r="A252" t="str">
        <f t="shared" si="3"/>
        <v>Berkley Seguros|52 MyT Carga</v>
      </c>
      <c r="B252" t="s">
        <v>160</v>
      </c>
      <c r="C252" t="s">
        <v>237</v>
      </c>
      <c r="D252" s="2">
        <v>187868.00908000002</v>
      </c>
    </row>
    <row r="253" spans="1:4" x14ac:dyDescent="0.3">
      <c r="A253" t="str">
        <f t="shared" si="3"/>
        <v>Berkley Seguros|54 Incendio</v>
      </c>
      <c r="B253" t="s">
        <v>160</v>
      </c>
      <c r="C253" t="s">
        <v>239</v>
      </c>
      <c r="D253" s="2">
        <v>12030.74439</v>
      </c>
    </row>
    <row r="254" spans="1:4" x14ac:dyDescent="0.3">
      <c r="A254" t="str">
        <f t="shared" si="3"/>
        <v>Berkley Seguros|55 Riesgos Catastroficos</v>
      </c>
      <c r="B254" t="s">
        <v>160</v>
      </c>
      <c r="C254" t="s">
        <v>240</v>
      </c>
      <c r="D254" s="2">
        <v>15560.53903</v>
      </c>
    </row>
    <row r="255" spans="1:4" x14ac:dyDescent="0.3">
      <c r="A255" t="str">
        <f t="shared" si="3"/>
        <v>Berkley Seguros|56 Terremoto y Erupcion Volcanica</v>
      </c>
      <c r="B255" t="s">
        <v>160</v>
      </c>
      <c r="C255" t="s">
        <v>241</v>
      </c>
      <c r="D255" s="2">
        <v>11872.336869999999</v>
      </c>
    </row>
    <row r="256" spans="1:4" x14ac:dyDescent="0.3">
      <c r="A256" t="str">
        <f t="shared" si="3"/>
        <v>Berkley Seguros|57 Huracan y Otros Riesgos Hidrometeorologicos</v>
      </c>
      <c r="B256" t="s">
        <v>160</v>
      </c>
      <c r="C256" t="s">
        <v>242</v>
      </c>
      <c r="D256" s="2">
        <v>3688.2021600000003</v>
      </c>
    </row>
    <row r="257" spans="1:4" x14ac:dyDescent="0.3">
      <c r="A257" t="str">
        <f t="shared" si="3"/>
        <v>Berkley Seguros|63 Diversos</v>
      </c>
      <c r="B257" t="s">
        <v>160</v>
      </c>
      <c r="C257" t="s">
        <v>243</v>
      </c>
      <c r="D257" s="2">
        <v>138335.93502999999</v>
      </c>
    </row>
    <row r="258" spans="1:4" x14ac:dyDescent="0.3">
      <c r="A258" t="str">
        <f t="shared" si="3"/>
        <v>Berkley Seguros|64 Miscelaneos</v>
      </c>
      <c r="B258" t="s">
        <v>160</v>
      </c>
      <c r="C258" t="s">
        <v>244</v>
      </c>
      <c r="D258" s="2">
        <v>17862.080000000002</v>
      </c>
    </row>
    <row r="259" spans="1:4" x14ac:dyDescent="0.3">
      <c r="A259" t="str">
        <f t="shared" si="3"/>
        <v>Berkley Seguros|65 Tecnicos</v>
      </c>
      <c r="B259" t="s">
        <v>160</v>
      </c>
      <c r="C259" t="s">
        <v>245</v>
      </c>
      <c r="D259" s="2">
        <v>120473.85503000001</v>
      </c>
    </row>
    <row r="260" spans="1:4" x14ac:dyDescent="0.3">
      <c r="A260" t="str">
        <f t="shared" si="3"/>
        <v>BUPA México|10 Total General</v>
      </c>
      <c r="B260" t="s">
        <v>404</v>
      </c>
      <c r="C260" t="s">
        <v>220</v>
      </c>
      <c r="D260" s="2">
        <v>3219378.6591699999</v>
      </c>
    </row>
    <row r="261" spans="1:4" x14ac:dyDescent="0.3">
      <c r="A261" t="str">
        <f t="shared" si="3"/>
        <v>BUPA México|11 Total General Sin Pensiones</v>
      </c>
      <c r="B261" t="s">
        <v>404</v>
      </c>
      <c r="C261" t="s">
        <v>221</v>
      </c>
      <c r="D261" s="2">
        <v>3219378.6591699999</v>
      </c>
    </row>
    <row r="262" spans="1:4" x14ac:dyDescent="0.3">
      <c r="A262" t="str">
        <f t="shared" si="3"/>
        <v>BUPA México|28 Accidentes y Enfermedades Total</v>
      </c>
      <c r="B262" t="s">
        <v>404</v>
      </c>
      <c r="C262" t="s">
        <v>246</v>
      </c>
      <c r="D262" s="2">
        <v>3219378.6591699999</v>
      </c>
    </row>
    <row r="263" spans="1:4" x14ac:dyDescent="0.3">
      <c r="A263" t="str">
        <f t="shared" si="3"/>
        <v>BUPA México|32 Gastos Medicos</v>
      </c>
      <c r="B263" t="s">
        <v>404</v>
      </c>
      <c r="C263" t="s">
        <v>257</v>
      </c>
      <c r="D263" s="2">
        <v>3218493.00507</v>
      </c>
    </row>
    <row r="264" spans="1:4" x14ac:dyDescent="0.3">
      <c r="A264" t="str">
        <f t="shared" ref="A264:A327" si="4">B264&amp;"|"&amp;C264</f>
        <v>BUPA México|33 GMM. Individual</v>
      </c>
      <c r="B264" t="s">
        <v>404</v>
      </c>
      <c r="C264" t="s">
        <v>258</v>
      </c>
      <c r="D264" s="2">
        <v>2597547.2974999999</v>
      </c>
    </row>
    <row r="265" spans="1:4" x14ac:dyDescent="0.3">
      <c r="A265" t="str">
        <f t="shared" si="4"/>
        <v>BUPA México|34 GMM. Gpo y Col</v>
      </c>
      <c r="B265" t="s">
        <v>404</v>
      </c>
      <c r="C265" t="s">
        <v>259</v>
      </c>
      <c r="D265" s="2">
        <v>620945.70757000009</v>
      </c>
    </row>
    <row r="266" spans="1:4" x14ac:dyDescent="0.3">
      <c r="A266" t="str">
        <f t="shared" si="4"/>
        <v>BUPA México|35 Salud</v>
      </c>
      <c r="B266" t="s">
        <v>404</v>
      </c>
      <c r="C266" t="s">
        <v>260</v>
      </c>
      <c r="D266" s="2">
        <v>885.65409999999997</v>
      </c>
    </row>
    <row r="267" spans="1:4" x14ac:dyDescent="0.3">
      <c r="A267" t="str">
        <f t="shared" si="4"/>
        <v>BUPA México|36 Salud Individual</v>
      </c>
      <c r="B267" t="s">
        <v>404</v>
      </c>
      <c r="C267" t="s">
        <v>261</v>
      </c>
      <c r="D267" s="2">
        <v>8.1990999999999996</v>
      </c>
    </row>
    <row r="268" spans="1:4" x14ac:dyDescent="0.3">
      <c r="A268" t="str">
        <f t="shared" si="4"/>
        <v>BUPA México|37 Salud Gpo y Col</v>
      </c>
      <c r="B268" t="s">
        <v>404</v>
      </c>
      <c r="C268" t="s">
        <v>262</v>
      </c>
      <c r="D268" s="2">
        <v>877.45500000000004</v>
      </c>
    </row>
    <row r="269" spans="1:4" x14ac:dyDescent="0.3">
      <c r="A269" t="str">
        <f t="shared" si="4"/>
        <v>Cardif Seguros Generales|10 Total General</v>
      </c>
      <c r="B269" t="s">
        <v>161</v>
      </c>
      <c r="C269" t="s">
        <v>220</v>
      </c>
      <c r="D269" s="2">
        <v>1100860.8072800001</v>
      </c>
    </row>
    <row r="270" spans="1:4" x14ac:dyDescent="0.3">
      <c r="A270" t="str">
        <f t="shared" si="4"/>
        <v>Cardif Seguros Generales|11 Total General Sin Pensiones</v>
      </c>
      <c r="B270" t="s">
        <v>161</v>
      </c>
      <c r="C270" t="s">
        <v>221</v>
      </c>
      <c r="D270" s="2">
        <v>1100860.8072800001</v>
      </c>
    </row>
    <row r="271" spans="1:4" x14ac:dyDescent="0.3">
      <c r="A271" t="str">
        <f t="shared" si="4"/>
        <v>Cardif Seguros Generales|38 Daños Total</v>
      </c>
      <c r="B271" t="s">
        <v>161</v>
      </c>
      <c r="C271" t="s">
        <v>225</v>
      </c>
      <c r="D271" s="2">
        <v>1100860.8072800001</v>
      </c>
    </row>
    <row r="272" spans="1:4" x14ac:dyDescent="0.3">
      <c r="A272" t="str">
        <f t="shared" si="4"/>
        <v>Cardif Seguros Generales|39 Automoviles Total</v>
      </c>
      <c r="B272" t="s">
        <v>161</v>
      </c>
      <c r="C272" t="s">
        <v>226</v>
      </c>
      <c r="D272" s="2">
        <v>657812.71623000002</v>
      </c>
    </row>
    <row r="273" spans="1:4" x14ac:dyDescent="0.3">
      <c r="A273" t="str">
        <f t="shared" si="4"/>
        <v>Cardif Seguros Generales|44 Otros Automoviles y Obligatorios</v>
      </c>
      <c r="B273" t="s">
        <v>161</v>
      </c>
      <c r="C273" t="s">
        <v>229</v>
      </c>
      <c r="D273" s="2">
        <v>657812.71623000002</v>
      </c>
    </row>
    <row r="274" spans="1:4" x14ac:dyDescent="0.3">
      <c r="A274" t="str">
        <f t="shared" si="4"/>
        <v>Cardif Seguros Generales|46 Daños Sin Autos Total</v>
      </c>
      <c r="B274" t="s">
        <v>161</v>
      </c>
      <c r="C274" t="s">
        <v>230</v>
      </c>
      <c r="D274" s="2">
        <v>443048.09105000005</v>
      </c>
    </row>
    <row r="275" spans="1:4" x14ac:dyDescent="0.3">
      <c r="A275" t="str">
        <f t="shared" si="4"/>
        <v>Cardif Seguros Generales|46 Responsabilidad Civil y Riesgos Profesionales</v>
      </c>
      <c r="B275" t="s">
        <v>161</v>
      </c>
      <c r="C275" t="s">
        <v>231</v>
      </c>
      <c r="D275" s="2">
        <v>37.897330000000004</v>
      </c>
    </row>
    <row r="276" spans="1:4" x14ac:dyDescent="0.3">
      <c r="A276" t="str">
        <f t="shared" si="4"/>
        <v>Cardif Seguros Generales|47 RC General</v>
      </c>
      <c r="B276" t="s">
        <v>161</v>
      </c>
      <c r="C276" t="s">
        <v>232</v>
      </c>
      <c r="D276" s="2">
        <v>37.897330000000004</v>
      </c>
    </row>
    <row r="277" spans="1:4" x14ac:dyDescent="0.3">
      <c r="A277" t="str">
        <f t="shared" si="4"/>
        <v>Cardif Seguros Generales|54 Incendio</v>
      </c>
      <c r="B277" t="s">
        <v>161</v>
      </c>
      <c r="C277" t="s">
        <v>239</v>
      </c>
      <c r="D277" s="2">
        <v>633.77449000000001</v>
      </c>
    </row>
    <row r="278" spans="1:4" x14ac:dyDescent="0.3">
      <c r="A278" t="str">
        <f t="shared" si="4"/>
        <v>Cardif Seguros Generales|55 Riesgos Catastroficos</v>
      </c>
      <c r="B278" t="s">
        <v>161</v>
      </c>
      <c r="C278" t="s">
        <v>240</v>
      </c>
      <c r="D278" s="2">
        <v>4908.6523699999998</v>
      </c>
    </row>
    <row r="279" spans="1:4" x14ac:dyDescent="0.3">
      <c r="A279" t="str">
        <f t="shared" si="4"/>
        <v>Cardif Seguros Generales|56 Terremoto y Erupcion Volcanica</v>
      </c>
      <c r="B279" t="s">
        <v>161</v>
      </c>
      <c r="C279" t="s">
        <v>241</v>
      </c>
      <c r="D279" s="2">
        <v>4215.40524</v>
      </c>
    </row>
    <row r="280" spans="1:4" x14ac:dyDescent="0.3">
      <c r="A280" t="str">
        <f t="shared" si="4"/>
        <v>Cardif Seguros Generales|57 Huracan y Otros Riesgos Hidrometeorologicos</v>
      </c>
      <c r="B280" t="s">
        <v>161</v>
      </c>
      <c r="C280" t="s">
        <v>242</v>
      </c>
      <c r="D280" s="2">
        <v>693.24712999999997</v>
      </c>
    </row>
    <row r="281" spans="1:4" x14ac:dyDescent="0.3">
      <c r="A281" t="str">
        <f t="shared" si="4"/>
        <v>Cardif Seguros Generales|63 Diversos</v>
      </c>
      <c r="B281" t="s">
        <v>161</v>
      </c>
      <c r="C281" t="s">
        <v>243</v>
      </c>
      <c r="D281" s="2">
        <v>437467.76686000003</v>
      </c>
    </row>
    <row r="282" spans="1:4" x14ac:dyDescent="0.3">
      <c r="A282" t="str">
        <f t="shared" si="4"/>
        <v>Cardif Seguros Generales|64 Miscelaneos</v>
      </c>
      <c r="B282" t="s">
        <v>161</v>
      </c>
      <c r="C282" t="s">
        <v>244</v>
      </c>
      <c r="D282" s="2">
        <v>437071.22914999997</v>
      </c>
    </row>
    <row r="283" spans="1:4" x14ac:dyDescent="0.3">
      <c r="A283" t="str">
        <f t="shared" si="4"/>
        <v>Cardif Seguros Generales|65 Tecnicos</v>
      </c>
      <c r="B283" t="s">
        <v>161</v>
      </c>
      <c r="C283" t="s">
        <v>245</v>
      </c>
      <c r="D283" s="2">
        <v>396.53771</v>
      </c>
    </row>
    <row r="284" spans="1:4" x14ac:dyDescent="0.3">
      <c r="A284" t="str">
        <f t="shared" si="4"/>
        <v>Cardif Vida|10 Total General</v>
      </c>
      <c r="B284" t="s">
        <v>162</v>
      </c>
      <c r="C284" t="s">
        <v>220</v>
      </c>
      <c r="D284" s="2">
        <v>2536028.02079</v>
      </c>
    </row>
    <row r="285" spans="1:4" x14ac:dyDescent="0.3">
      <c r="A285" t="str">
        <f t="shared" si="4"/>
        <v>Cardif Vida|11 Total General Sin Pensiones</v>
      </c>
      <c r="B285" t="s">
        <v>162</v>
      </c>
      <c r="C285" t="s">
        <v>221</v>
      </c>
      <c r="D285" s="2">
        <v>2536028.02079</v>
      </c>
    </row>
    <row r="286" spans="1:4" x14ac:dyDescent="0.3">
      <c r="A286" t="str">
        <f t="shared" si="4"/>
        <v>Cardif Vida|12 Vida Total</v>
      </c>
      <c r="B286" t="s">
        <v>162</v>
      </c>
      <c r="C286" t="s">
        <v>222</v>
      </c>
      <c r="D286" s="2">
        <v>2484517.15919</v>
      </c>
    </row>
    <row r="287" spans="1:4" x14ac:dyDescent="0.3">
      <c r="A287" t="str">
        <f t="shared" si="4"/>
        <v>Cardif Vida|13 Vida Individual</v>
      </c>
      <c r="B287" t="s">
        <v>162</v>
      </c>
      <c r="C287" t="s">
        <v>223</v>
      </c>
      <c r="D287" s="2">
        <v>135403.52687999999</v>
      </c>
    </row>
    <row r="288" spans="1:4" x14ac:dyDescent="0.3">
      <c r="A288" t="str">
        <f t="shared" si="4"/>
        <v>Cardif Vida|14 Vida Gpo y Col</v>
      </c>
      <c r="B288" t="s">
        <v>162</v>
      </c>
      <c r="C288" t="s">
        <v>224</v>
      </c>
      <c r="D288" s="2">
        <v>2349113.6323099998</v>
      </c>
    </row>
    <row r="289" spans="1:4" x14ac:dyDescent="0.3">
      <c r="A289" t="str">
        <f t="shared" si="4"/>
        <v>Cardif Vida|28 Accidentes y Enfermedades Total</v>
      </c>
      <c r="B289" t="s">
        <v>162</v>
      </c>
      <c r="C289" t="s">
        <v>246</v>
      </c>
      <c r="D289" s="2">
        <v>51510.861600000004</v>
      </c>
    </row>
    <row r="290" spans="1:4" x14ac:dyDescent="0.3">
      <c r="A290" t="str">
        <f t="shared" si="4"/>
        <v>Cardif Vida|29 Accidentes Personales</v>
      </c>
      <c r="B290" t="s">
        <v>162</v>
      </c>
      <c r="C290" t="s">
        <v>247</v>
      </c>
      <c r="D290" s="2">
        <v>29177.927210000002</v>
      </c>
    </row>
    <row r="291" spans="1:4" x14ac:dyDescent="0.3">
      <c r="A291" t="str">
        <f t="shared" si="4"/>
        <v>Cardif Vida|30 AP Individual</v>
      </c>
      <c r="B291" t="s">
        <v>162</v>
      </c>
      <c r="C291" t="s">
        <v>254</v>
      </c>
      <c r="D291" s="2">
        <v>23537.446350000002</v>
      </c>
    </row>
    <row r="292" spans="1:4" x14ac:dyDescent="0.3">
      <c r="A292" t="str">
        <f t="shared" si="4"/>
        <v>Cardif Vida|31 AP Gpo y Col</v>
      </c>
      <c r="B292" t="s">
        <v>162</v>
      </c>
      <c r="C292" t="s">
        <v>248</v>
      </c>
      <c r="D292" s="2">
        <v>5640.4808600000006</v>
      </c>
    </row>
    <row r="293" spans="1:4" x14ac:dyDescent="0.3">
      <c r="A293" t="str">
        <f t="shared" si="4"/>
        <v>Cardif Vida|32 Gastos Medicos</v>
      </c>
      <c r="B293" t="s">
        <v>162</v>
      </c>
      <c r="C293" t="s">
        <v>257</v>
      </c>
      <c r="D293" s="2">
        <v>22332.934390000002</v>
      </c>
    </row>
    <row r="294" spans="1:4" x14ac:dyDescent="0.3">
      <c r="A294" t="str">
        <f t="shared" si="4"/>
        <v>Cardif Vida|33 GMM. Individual</v>
      </c>
      <c r="B294" t="s">
        <v>162</v>
      </c>
      <c r="C294" t="s">
        <v>258</v>
      </c>
      <c r="D294" s="2">
        <v>22332.934390000002</v>
      </c>
    </row>
    <row r="295" spans="1:4" x14ac:dyDescent="0.3">
      <c r="A295" t="str">
        <f t="shared" si="4"/>
        <v>Cardif Vida|34 GMM. Gpo y Col</v>
      </c>
      <c r="B295" t="s">
        <v>162</v>
      </c>
      <c r="C295" t="s">
        <v>259</v>
      </c>
      <c r="D295" s="2">
        <v>0</v>
      </c>
    </row>
    <row r="296" spans="1:4" x14ac:dyDescent="0.3">
      <c r="A296" t="str">
        <f t="shared" si="4"/>
        <v>Chubb Seguros México|10 Total General</v>
      </c>
      <c r="B296" t="s">
        <v>163</v>
      </c>
      <c r="C296" t="s">
        <v>220</v>
      </c>
      <c r="D296" s="2">
        <v>16937240.937909998</v>
      </c>
    </row>
    <row r="297" spans="1:4" x14ac:dyDescent="0.3">
      <c r="A297" t="str">
        <f t="shared" si="4"/>
        <v>Chubb Seguros México|11 Total General Sin Pensiones</v>
      </c>
      <c r="B297" t="s">
        <v>163</v>
      </c>
      <c r="C297" t="s">
        <v>221</v>
      </c>
      <c r="D297" s="2">
        <v>16937240.937909998</v>
      </c>
    </row>
    <row r="298" spans="1:4" x14ac:dyDescent="0.3">
      <c r="A298" t="str">
        <f t="shared" si="4"/>
        <v>Chubb Seguros México|12 Vida Total</v>
      </c>
      <c r="B298" t="s">
        <v>163</v>
      </c>
      <c r="C298" t="s">
        <v>222</v>
      </c>
      <c r="D298" s="2">
        <v>703317.6828200001</v>
      </c>
    </row>
    <row r="299" spans="1:4" x14ac:dyDescent="0.3">
      <c r="A299" t="str">
        <f t="shared" si="4"/>
        <v>Chubb Seguros México|13 Vida Individual</v>
      </c>
      <c r="B299" t="s">
        <v>163</v>
      </c>
      <c r="C299" t="s">
        <v>223</v>
      </c>
      <c r="D299" s="2">
        <v>106712.0992</v>
      </c>
    </row>
    <row r="300" spans="1:4" x14ac:dyDescent="0.3">
      <c r="A300" t="str">
        <f t="shared" si="4"/>
        <v>Chubb Seguros México|14 Vida Gpo y Col</v>
      </c>
      <c r="B300" t="s">
        <v>163</v>
      </c>
      <c r="C300" t="s">
        <v>224</v>
      </c>
      <c r="D300" s="2">
        <v>596605.58362000005</v>
      </c>
    </row>
    <row r="301" spans="1:4" x14ac:dyDescent="0.3">
      <c r="A301" t="str">
        <f t="shared" si="4"/>
        <v>Chubb Seguros México|28 Accidentes y Enfermedades Total</v>
      </c>
      <c r="B301" t="s">
        <v>163</v>
      </c>
      <c r="C301" t="s">
        <v>246</v>
      </c>
      <c r="D301" s="2">
        <v>885448.32408000005</v>
      </c>
    </row>
    <row r="302" spans="1:4" x14ac:dyDescent="0.3">
      <c r="A302" t="str">
        <f t="shared" si="4"/>
        <v>Chubb Seguros México|29 Accidentes Personales</v>
      </c>
      <c r="B302" t="s">
        <v>163</v>
      </c>
      <c r="C302" t="s">
        <v>247</v>
      </c>
      <c r="D302" s="2">
        <v>666773.91105999995</v>
      </c>
    </row>
    <row r="303" spans="1:4" x14ac:dyDescent="0.3">
      <c r="A303" t="str">
        <f t="shared" si="4"/>
        <v>Chubb Seguros México|30 AP Individual</v>
      </c>
      <c r="B303" t="s">
        <v>163</v>
      </c>
      <c r="C303" t="s">
        <v>254</v>
      </c>
      <c r="D303" s="2">
        <v>444505.72699</v>
      </c>
    </row>
    <row r="304" spans="1:4" x14ac:dyDescent="0.3">
      <c r="A304" t="str">
        <f t="shared" si="4"/>
        <v>Chubb Seguros México|31 AP Gpo y Col</v>
      </c>
      <c r="B304" t="s">
        <v>163</v>
      </c>
      <c r="C304" t="s">
        <v>248</v>
      </c>
      <c r="D304" s="2">
        <v>222268.18406999999</v>
      </c>
    </row>
    <row r="305" spans="1:4" x14ac:dyDescent="0.3">
      <c r="A305" t="str">
        <f t="shared" si="4"/>
        <v>Chubb Seguros México|32 Gastos Medicos</v>
      </c>
      <c r="B305" t="s">
        <v>163</v>
      </c>
      <c r="C305" t="s">
        <v>257</v>
      </c>
      <c r="D305" s="2">
        <v>218674.41302000001</v>
      </c>
    </row>
    <row r="306" spans="1:4" x14ac:dyDescent="0.3">
      <c r="A306" t="str">
        <f t="shared" si="4"/>
        <v>Chubb Seguros México|33 GMM. Individual</v>
      </c>
      <c r="B306" t="s">
        <v>163</v>
      </c>
      <c r="C306" t="s">
        <v>258</v>
      </c>
      <c r="D306" s="2">
        <v>214004.27519999997</v>
      </c>
    </row>
    <row r="307" spans="1:4" x14ac:dyDescent="0.3">
      <c r="A307" t="str">
        <f t="shared" si="4"/>
        <v>Chubb Seguros México|34 GMM. Gpo y Col</v>
      </c>
      <c r="B307" t="s">
        <v>163</v>
      </c>
      <c r="C307" t="s">
        <v>259</v>
      </c>
      <c r="D307" s="2">
        <v>4670.1378199999999</v>
      </c>
    </row>
    <row r="308" spans="1:4" x14ac:dyDescent="0.3">
      <c r="A308" t="str">
        <f t="shared" si="4"/>
        <v>Chubb Seguros México|38 Daños Total</v>
      </c>
      <c r="B308" t="s">
        <v>163</v>
      </c>
      <c r="C308" t="s">
        <v>225</v>
      </c>
      <c r="D308" s="2">
        <v>15348474.93101</v>
      </c>
    </row>
    <row r="309" spans="1:4" x14ac:dyDescent="0.3">
      <c r="A309" t="str">
        <f t="shared" si="4"/>
        <v>Chubb Seguros México|39 Automoviles Total</v>
      </c>
      <c r="B309" t="s">
        <v>163</v>
      </c>
      <c r="C309" t="s">
        <v>226</v>
      </c>
      <c r="D309" s="2">
        <v>10806179.45002</v>
      </c>
    </row>
    <row r="310" spans="1:4" x14ac:dyDescent="0.3">
      <c r="A310" t="str">
        <f t="shared" si="4"/>
        <v>Chubb Seguros México|41 Automoviles Residentes</v>
      </c>
      <c r="B310" t="s">
        <v>163</v>
      </c>
      <c r="C310" t="s">
        <v>227</v>
      </c>
      <c r="D310" s="2">
        <v>7863163.4091699999</v>
      </c>
    </row>
    <row r="311" spans="1:4" x14ac:dyDescent="0.3">
      <c r="A311" t="str">
        <f t="shared" si="4"/>
        <v>Chubb Seguros México|42 Camiones</v>
      </c>
      <c r="B311" t="s">
        <v>163</v>
      </c>
      <c r="C311" t="s">
        <v>228</v>
      </c>
      <c r="D311" s="2">
        <v>2464123.1252899999</v>
      </c>
    </row>
    <row r="312" spans="1:4" x14ac:dyDescent="0.3">
      <c r="A312" t="str">
        <f t="shared" si="4"/>
        <v>Chubb Seguros México|43 Automoviles Turistas</v>
      </c>
      <c r="B312" t="s">
        <v>163</v>
      </c>
      <c r="C312" t="s">
        <v>255</v>
      </c>
      <c r="D312" s="2">
        <v>478892.91555999999</v>
      </c>
    </row>
    <row r="313" spans="1:4" x14ac:dyDescent="0.3">
      <c r="A313" t="str">
        <f t="shared" si="4"/>
        <v>Chubb Seguros México|44 Otros Automoviles y Obligatorios</v>
      </c>
      <c r="B313" t="s">
        <v>163</v>
      </c>
      <c r="C313" t="s">
        <v>229</v>
      </c>
      <c r="D313" s="2">
        <v>0</v>
      </c>
    </row>
    <row r="314" spans="1:4" x14ac:dyDescent="0.3">
      <c r="A314" t="str">
        <f t="shared" si="4"/>
        <v>Chubb Seguros México|46 Daños Sin Autos Total</v>
      </c>
      <c r="B314" t="s">
        <v>163</v>
      </c>
      <c r="C314" t="s">
        <v>230</v>
      </c>
      <c r="D314" s="2">
        <v>4542295.4809900001</v>
      </c>
    </row>
    <row r="315" spans="1:4" x14ac:dyDescent="0.3">
      <c r="A315" t="str">
        <f t="shared" si="4"/>
        <v>Chubb Seguros México|46 Responsabilidad Civil y Riesgos Profesionales</v>
      </c>
      <c r="B315" t="s">
        <v>163</v>
      </c>
      <c r="C315" t="s">
        <v>231</v>
      </c>
      <c r="D315" s="2">
        <v>957101.71116999991</v>
      </c>
    </row>
    <row r="316" spans="1:4" x14ac:dyDescent="0.3">
      <c r="A316" t="str">
        <f t="shared" si="4"/>
        <v>Chubb Seguros México|47 RC General</v>
      </c>
      <c r="B316" t="s">
        <v>163</v>
      </c>
      <c r="C316" t="s">
        <v>232</v>
      </c>
      <c r="D316" s="2">
        <v>948505.11277999997</v>
      </c>
    </row>
    <row r="317" spans="1:4" x14ac:dyDescent="0.3">
      <c r="A317" t="str">
        <f t="shared" si="4"/>
        <v>Chubb Seguros México|48 RC Aviones y Barcos</v>
      </c>
      <c r="B317" t="s">
        <v>163</v>
      </c>
      <c r="C317" t="s">
        <v>233</v>
      </c>
      <c r="D317" s="2">
        <v>3.8624099999999997</v>
      </c>
    </row>
    <row r="318" spans="1:4" x14ac:dyDescent="0.3">
      <c r="A318" t="str">
        <f t="shared" si="4"/>
        <v>Chubb Seguros México|49 RC Viajero</v>
      </c>
      <c r="B318" t="s">
        <v>163</v>
      </c>
      <c r="C318" t="s">
        <v>234</v>
      </c>
      <c r="D318" s="2">
        <v>8592.7359800000013</v>
      </c>
    </row>
    <row r="319" spans="1:4" x14ac:dyDescent="0.3">
      <c r="A319" t="str">
        <f t="shared" si="4"/>
        <v>Chubb Seguros México|50 RC Otros</v>
      </c>
      <c r="B319" t="s">
        <v>163</v>
      </c>
      <c r="C319" t="s">
        <v>235</v>
      </c>
      <c r="D319" s="2">
        <v>0</v>
      </c>
    </row>
    <row r="320" spans="1:4" x14ac:dyDescent="0.3">
      <c r="A320" t="str">
        <f t="shared" si="4"/>
        <v>Chubb Seguros México|51 Maritimo y Transportes</v>
      </c>
      <c r="B320" t="s">
        <v>163</v>
      </c>
      <c r="C320" t="s">
        <v>236</v>
      </c>
      <c r="D320" s="2">
        <v>813675.19728999992</v>
      </c>
    </row>
    <row r="321" spans="1:4" x14ac:dyDescent="0.3">
      <c r="A321" t="str">
        <f t="shared" si="4"/>
        <v>Chubb Seguros México|52 MyT Carga</v>
      </c>
      <c r="B321" t="s">
        <v>163</v>
      </c>
      <c r="C321" t="s">
        <v>237</v>
      </c>
      <c r="D321" s="2">
        <v>797221.47876999993</v>
      </c>
    </row>
    <row r="322" spans="1:4" x14ac:dyDescent="0.3">
      <c r="A322" t="str">
        <f t="shared" si="4"/>
        <v>Chubb Seguros México|53 MyT Cascos</v>
      </c>
      <c r="B322" t="s">
        <v>163</v>
      </c>
      <c r="C322" t="s">
        <v>238</v>
      </c>
      <c r="D322" s="2">
        <v>16453.718519999999</v>
      </c>
    </row>
    <row r="323" spans="1:4" x14ac:dyDescent="0.3">
      <c r="A323" t="str">
        <f t="shared" si="4"/>
        <v>Chubb Seguros México|54 Incendio</v>
      </c>
      <c r="B323" t="s">
        <v>163</v>
      </c>
      <c r="C323" t="s">
        <v>239</v>
      </c>
      <c r="D323" s="2">
        <v>847627.29369000008</v>
      </c>
    </row>
    <row r="324" spans="1:4" x14ac:dyDescent="0.3">
      <c r="A324" t="str">
        <f t="shared" si="4"/>
        <v>Chubb Seguros México|55 Riesgos Catastroficos</v>
      </c>
      <c r="B324" t="s">
        <v>163</v>
      </c>
      <c r="C324" t="s">
        <v>240</v>
      </c>
      <c r="D324" s="2">
        <v>1032287.50532</v>
      </c>
    </row>
    <row r="325" spans="1:4" x14ac:dyDescent="0.3">
      <c r="A325" t="str">
        <f t="shared" si="4"/>
        <v>Chubb Seguros México|56 Terremoto y Erupcion Volcanica</v>
      </c>
      <c r="B325" t="s">
        <v>163</v>
      </c>
      <c r="C325" t="s">
        <v>241</v>
      </c>
      <c r="D325" s="2">
        <v>490750.66160000005</v>
      </c>
    </row>
    <row r="326" spans="1:4" x14ac:dyDescent="0.3">
      <c r="A326" t="str">
        <f t="shared" si="4"/>
        <v>Chubb Seguros México|57 Huracan y Otros Riesgos Hidrometeorologicos</v>
      </c>
      <c r="B326" t="s">
        <v>163</v>
      </c>
      <c r="C326" t="s">
        <v>242</v>
      </c>
      <c r="D326" s="2">
        <v>541536.84372</v>
      </c>
    </row>
    <row r="327" spans="1:4" x14ac:dyDescent="0.3">
      <c r="A327" t="str">
        <f t="shared" si="4"/>
        <v>Chubb Seguros México|63 Diversos</v>
      </c>
      <c r="B327" t="s">
        <v>163</v>
      </c>
      <c r="C327" t="s">
        <v>243</v>
      </c>
      <c r="D327" s="2">
        <v>891603.77351999993</v>
      </c>
    </row>
    <row r="328" spans="1:4" x14ac:dyDescent="0.3">
      <c r="A328" t="str">
        <f t="shared" ref="A328:A391" si="5">B328&amp;"|"&amp;C328</f>
        <v>Chubb Seguros México|64 Miscelaneos</v>
      </c>
      <c r="B328" t="s">
        <v>163</v>
      </c>
      <c r="C328" t="s">
        <v>244</v>
      </c>
      <c r="D328" s="2">
        <v>546855.02623000008</v>
      </c>
    </row>
    <row r="329" spans="1:4" x14ac:dyDescent="0.3">
      <c r="A329" t="str">
        <f t="shared" si="5"/>
        <v>Chubb Seguros México|65 Tecnicos</v>
      </c>
      <c r="B329" t="s">
        <v>163</v>
      </c>
      <c r="C329" t="s">
        <v>245</v>
      </c>
      <c r="D329" s="2">
        <v>344748.74729000003</v>
      </c>
    </row>
    <row r="330" spans="1:4" x14ac:dyDescent="0.3">
      <c r="A330" t="str">
        <f t="shared" si="5"/>
        <v>Coface|10 Total General</v>
      </c>
      <c r="B330" t="s">
        <v>164</v>
      </c>
      <c r="C330" t="s">
        <v>220</v>
      </c>
      <c r="D330" s="2">
        <v>185293.45986999999</v>
      </c>
    </row>
    <row r="331" spans="1:4" x14ac:dyDescent="0.3">
      <c r="A331" t="str">
        <f t="shared" si="5"/>
        <v>Coface|11 Total General Sin Pensiones</v>
      </c>
      <c r="B331" t="s">
        <v>164</v>
      </c>
      <c r="C331" t="s">
        <v>221</v>
      </c>
      <c r="D331" s="2">
        <v>185293.45986999999</v>
      </c>
    </row>
    <row r="332" spans="1:4" x14ac:dyDescent="0.3">
      <c r="A332" t="str">
        <f t="shared" si="5"/>
        <v>Coface|38 Daños Total</v>
      </c>
      <c r="B332" t="s">
        <v>164</v>
      </c>
      <c r="C332" t="s">
        <v>225</v>
      </c>
      <c r="D332" s="2">
        <v>185293.45986999999</v>
      </c>
    </row>
    <row r="333" spans="1:4" x14ac:dyDescent="0.3">
      <c r="A333" t="str">
        <f t="shared" si="5"/>
        <v>Coface|46 Daños Sin Autos Total</v>
      </c>
      <c r="B333" t="s">
        <v>164</v>
      </c>
      <c r="C333" t="s">
        <v>230</v>
      </c>
      <c r="D333" s="2">
        <v>185293.45986999999</v>
      </c>
    </row>
    <row r="334" spans="1:4" x14ac:dyDescent="0.3">
      <c r="A334" t="str">
        <f t="shared" si="5"/>
        <v>Coface|66 Credito</v>
      </c>
      <c r="B334" t="s">
        <v>164</v>
      </c>
      <c r="C334" t="s">
        <v>256</v>
      </c>
      <c r="D334" s="2">
        <v>185293.45986999999</v>
      </c>
    </row>
    <row r="335" spans="1:4" x14ac:dyDescent="0.3">
      <c r="A335" t="str">
        <f t="shared" si="5"/>
        <v>Crabi|10 Total General</v>
      </c>
      <c r="B335" t="s">
        <v>165</v>
      </c>
      <c r="C335" t="s">
        <v>220</v>
      </c>
      <c r="D335" s="2">
        <v>230167.19630000001</v>
      </c>
    </row>
    <row r="336" spans="1:4" x14ac:dyDescent="0.3">
      <c r="A336" t="str">
        <f t="shared" si="5"/>
        <v>Crabi|11 Total General Sin Pensiones</v>
      </c>
      <c r="B336" t="s">
        <v>165</v>
      </c>
      <c r="C336" t="s">
        <v>221</v>
      </c>
      <c r="D336" s="2">
        <v>230167.19630000001</v>
      </c>
    </row>
    <row r="337" spans="1:4" x14ac:dyDescent="0.3">
      <c r="A337" t="str">
        <f t="shared" si="5"/>
        <v>Crabi|38 Daños Total</v>
      </c>
      <c r="B337" t="s">
        <v>165</v>
      </c>
      <c r="C337" t="s">
        <v>225</v>
      </c>
      <c r="D337" s="2">
        <v>230167.19630000001</v>
      </c>
    </row>
    <row r="338" spans="1:4" x14ac:dyDescent="0.3">
      <c r="A338" t="str">
        <f t="shared" si="5"/>
        <v>Crabi|39 Automoviles Total</v>
      </c>
      <c r="B338" t="s">
        <v>165</v>
      </c>
      <c r="C338" t="s">
        <v>226</v>
      </c>
      <c r="D338" s="2">
        <v>230167.19630000001</v>
      </c>
    </row>
    <row r="339" spans="1:4" x14ac:dyDescent="0.3">
      <c r="A339" t="str">
        <f t="shared" si="5"/>
        <v>Crabi|41 Automoviles Residentes</v>
      </c>
      <c r="B339" t="s">
        <v>165</v>
      </c>
      <c r="C339" t="s">
        <v>227</v>
      </c>
      <c r="D339" s="2">
        <v>230167.19630000001</v>
      </c>
    </row>
    <row r="340" spans="1:4" x14ac:dyDescent="0.3">
      <c r="A340" t="str">
        <f t="shared" si="5"/>
        <v>El Águila|10 Total General</v>
      </c>
      <c r="B340" t="s">
        <v>167</v>
      </c>
      <c r="C340" t="s">
        <v>220</v>
      </c>
      <c r="D340" s="2">
        <v>956082.45328000002</v>
      </c>
    </row>
    <row r="341" spans="1:4" x14ac:dyDescent="0.3">
      <c r="A341" t="str">
        <f t="shared" si="5"/>
        <v>El Águila|11 Total General Sin Pensiones</v>
      </c>
      <c r="B341" t="s">
        <v>167</v>
      </c>
      <c r="C341" t="s">
        <v>221</v>
      </c>
      <c r="D341" s="2">
        <v>956082.45328000002</v>
      </c>
    </row>
    <row r="342" spans="1:4" x14ac:dyDescent="0.3">
      <c r="A342" t="str">
        <f t="shared" si="5"/>
        <v>El Águila|38 Daños Total</v>
      </c>
      <c r="B342" t="s">
        <v>167</v>
      </c>
      <c r="C342" t="s">
        <v>225</v>
      </c>
      <c r="D342" s="2">
        <v>956082.45328000002</v>
      </c>
    </row>
    <row r="343" spans="1:4" x14ac:dyDescent="0.3">
      <c r="A343" t="str">
        <f t="shared" si="5"/>
        <v>El Águila|39 Automoviles Total</v>
      </c>
      <c r="B343" t="s">
        <v>167</v>
      </c>
      <c r="C343" t="s">
        <v>226</v>
      </c>
      <c r="D343" s="2">
        <v>481458.15698000003</v>
      </c>
    </row>
    <row r="344" spans="1:4" x14ac:dyDescent="0.3">
      <c r="A344" t="str">
        <f t="shared" si="5"/>
        <v>El Águila|41 Automoviles Residentes</v>
      </c>
      <c r="B344" t="s">
        <v>167</v>
      </c>
      <c r="C344" t="s">
        <v>227</v>
      </c>
      <c r="D344" s="2">
        <v>464904.33737000002</v>
      </c>
    </row>
    <row r="345" spans="1:4" x14ac:dyDescent="0.3">
      <c r="A345" t="str">
        <f t="shared" si="5"/>
        <v>El Águila|43 Automoviles Turistas</v>
      </c>
      <c r="B345" t="s">
        <v>167</v>
      </c>
      <c r="C345" t="s">
        <v>255</v>
      </c>
      <c r="D345" s="2">
        <v>16553.819609999999</v>
      </c>
    </row>
    <row r="346" spans="1:4" x14ac:dyDescent="0.3">
      <c r="A346" t="str">
        <f t="shared" si="5"/>
        <v>El Águila|46 Daños Sin Autos Total</v>
      </c>
      <c r="B346" t="s">
        <v>167</v>
      </c>
      <c r="C346" t="s">
        <v>230</v>
      </c>
      <c r="D346" s="2">
        <v>474624.29629999999</v>
      </c>
    </row>
    <row r="347" spans="1:4" x14ac:dyDescent="0.3">
      <c r="A347" t="str">
        <f t="shared" si="5"/>
        <v>El Águila|46 Responsabilidad Civil y Riesgos Profesionales</v>
      </c>
      <c r="B347" t="s">
        <v>167</v>
      </c>
      <c r="C347" t="s">
        <v>231</v>
      </c>
      <c r="D347" s="2">
        <v>55158.469299999997</v>
      </c>
    </row>
    <row r="348" spans="1:4" x14ac:dyDescent="0.3">
      <c r="A348" t="str">
        <f t="shared" si="5"/>
        <v>El Águila|47 RC General</v>
      </c>
      <c r="B348" t="s">
        <v>167</v>
      </c>
      <c r="C348" t="s">
        <v>232</v>
      </c>
      <c r="D348" s="2">
        <v>35361.055670000002</v>
      </c>
    </row>
    <row r="349" spans="1:4" x14ac:dyDescent="0.3">
      <c r="A349" t="str">
        <f t="shared" si="5"/>
        <v>El Águila|48 RC Aviones y Barcos</v>
      </c>
      <c r="B349" t="s">
        <v>167</v>
      </c>
      <c r="C349" t="s">
        <v>233</v>
      </c>
      <c r="D349" s="2">
        <v>19797.413629999999</v>
      </c>
    </row>
    <row r="350" spans="1:4" x14ac:dyDescent="0.3">
      <c r="A350" t="str">
        <f t="shared" si="5"/>
        <v>El Águila|51 Maritimo y Transportes</v>
      </c>
      <c r="B350" t="s">
        <v>167</v>
      </c>
      <c r="C350" t="s">
        <v>236</v>
      </c>
      <c r="D350" s="2">
        <v>37396.269409999994</v>
      </c>
    </row>
    <row r="351" spans="1:4" x14ac:dyDescent="0.3">
      <c r="A351" t="str">
        <f t="shared" si="5"/>
        <v>El Águila|52 MyT Carga</v>
      </c>
      <c r="B351" t="s">
        <v>167</v>
      </c>
      <c r="C351" t="s">
        <v>237</v>
      </c>
      <c r="D351" s="2">
        <v>26079.49</v>
      </c>
    </row>
    <row r="352" spans="1:4" x14ac:dyDescent="0.3">
      <c r="A352" t="str">
        <f t="shared" si="5"/>
        <v>El Águila|53 MyT Cascos</v>
      </c>
      <c r="B352" t="s">
        <v>167</v>
      </c>
      <c r="C352" t="s">
        <v>238</v>
      </c>
      <c r="D352" s="2">
        <v>11316.779410000001</v>
      </c>
    </row>
    <row r="353" spans="1:4" x14ac:dyDescent="0.3">
      <c r="A353" t="str">
        <f t="shared" si="5"/>
        <v>El Águila|54 Incendio</v>
      </c>
      <c r="B353" t="s">
        <v>167</v>
      </c>
      <c r="C353" t="s">
        <v>239</v>
      </c>
      <c r="D353" s="2">
        <v>111514.79114</v>
      </c>
    </row>
    <row r="354" spans="1:4" x14ac:dyDescent="0.3">
      <c r="A354" t="str">
        <f t="shared" si="5"/>
        <v>El Águila|55 Riesgos Catastroficos</v>
      </c>
      <c r="B354" t="s">
        <v>167</v>
      </c>
      <c r="C354" t="s">
        <v>240</v>
      </c>
      <c r="D354" s="2">
        <v>178127.67413</v>
      </c>
    </row>
    <row r="355" spans="1:4" x14ac:dyDescent="0.3">
      <c r="A355" t="str">
        <f t="shared" si="5"/>
        <v>El Águila|56 Terremoto y Erupcion Volcanica</v>
      </c>
      <c r="B355" t="s">
        <v>167</v>
      </c>
      <c r="C355" t="s">
        <v>241</v>
      </c>
      <c r="D355" s="2">
        <v>55140.55111</v>
      </c>
    </row>
    <row r="356" spans="1:4" x14ac:dyDescent="0.3">
      <c r="A356" t="str">
        <f t="shared" si="5"/>
        <v>El Águila|57 Huracan y Otros Riesgos Hidrometeorologicos</v>
      </c>
      <c r="B356" t="s">
        <v>167</v>
      </c>
      <c r="C356" t="s">
        <v>242</v>
      </c>
      <c r="D356" s="2">
        <v>122987.12302</v>
      </c>
    </row>
    <row r="357" spans="1:4" x14ac:dyDescent="0.3">
      <c r="A357" t="str">
        <f t="shared" si="5"/>
        <v>El Águila|63 Diversos</v>
      </c>
      <c r="B357" t="s">
        <v>167</v>
      </c>
      <c r="C357" t="s">
        <v>243</v>
      </c>
      <c r="D357" s="2">
        <v>92427.092319999996</v>
      </c>
    </row>
    <row r="358" spans="1:4" x14ac:dyDescent="0.3">
      <c r="A358" t="str">
        <f t="shared" si="5"/>
        <v>El Águila|64 Miscelaneos</v>
      </c>
      <c r="B358" t="s">
        <v>167</v>
      </c>
      <c r="C358" t="s">
        <v>244</v>
      </c>
      <c r="D358" s="2">
        <v>25192.899020000001</v>
      </c>
    </row>
    <row r="359" spans="1:4" x14ac:dyDescent="0.3">
      <c r="A359" t="str">
        <f t="shared" si="5"/>
        <v>El Águila|65 Tecnicos</v>
      </c>
      <c r="B359" t="s">
        <v>167</v>
      </c>
      <c r="C359" t="s">
        <v>245</v>
      </c>
      <c r="D359" s="2">
        <v>67234.193299999999</v>
      </c>
    </row>
    <row r="360" spans="1:4" x14ac:dyDescent="0.3">
      <c r="A360" t="str">
        <f t="shared" si="5"/>
        <v>El Potosí|10 Total General</v>
      </c>
      <c r="B360" t="s">
        <v>166</v>
      </c>
      <c r="C360" t="s">
        <v>220</v>
      </c>
      <c r="D360" s="2">
        <v>2110711.4658499998</v>
      </c>
    </row>
    <row r="361" spans="1:4" x14ac:dyDescent="0.3">
      <c r="A361" t="str">
        <f t="shared" si="5"/>
        <v>El Potosí|11 Total General Sin Pensiones</v>
      </c>
      <c r="B361" t="s">
        <v>166</v>
      </c>
      <c r="C361" t="s">
        <v>221</v>
      </c>
      <c r="D361" s="2">
        <v>2110711.4658499998</v>
      </c>
    </row>
    <row r="362" spans="1:4" x14ac:dyDescent="0.3">
      <c r="A362" t="str">
        <f t="shared" si="5"/>
        <v>El Potosí|12 Vida Total</v>
      </c>
      <c r="B362" t="s">
        <v>166</v>
      </c>
      <c r="C362" t="s">
        <v>222</v>
      </c>
      <c r="D362" s="2">
        <v>228367.85517</v>
      </c>
    </row>
    <row r="363" spans="1:4" x14ac:dyDescent="0.3">
      <c r="A363" t="str">
        <f t="shared" si="5"/>
        <v>El Potosí|13 Vida Individual</v>
      </c>
      <c r="B363" t="s">
        <v>166</v>
      </c>
      <c r="C363" t="s">
        <v>223</v>
      </c>
      <c r="D363" s="2">
        <v>48393.042809999999</v>
      </c>
    </row>
    <row r="364" spans="1:4" x14ac:dyDescent="0.3">
      <c r="A364" t="str">
        <f t="shared" si="5"/>
        <v>El Potosí|14 Vida Gpo y Col</v>
      </c>
      <c r="B364" t="s">
        <v>166</v>
      </c>
      <c r="C364" t="s">
        <v>224</v>
      </c>
      <c r="D364" s="2">
        <v>179974.81236000001</v>
      </c>
    </row>
    <row r="365" spans="1:4" x14ac:dyDescent="0.3">
      <c r="A365" t="str">
        <f t="shared" si="5"/>
        <v>El Potosí|28 Accidentes y Enfermedades Total</v>
      </c>
      <c r="B365" t="s">
        <v>166</v>
      </c>
      <c r="C365" t="s">
        <v>246</v>
      </c>
      <c r="D365" s="2">
        <v>29391.867129999999</v>
      </c>
    </row>
    <row r="366" spans="1:4" x14ac:dyDescent="0.3">
      <c r="A366" t="str">
        <f t="shared" si="5"/>
        <v>El Potosí|29 Accidentes Personales</v>
      </c>
      <c r="B366" t="s">
        <v>166</v>
      </c>
      <c r="C366" t="s">
        <v>247</v>
      </c>
      <c r="D366" s="2">
        <v>29391.867129999999</v>
      </c>
    </row>
    <row r="367" spans="1:4" x14ac:dyDescent="0.3">
      <c r="A367" t="str">
        <f t="shared" si="5"/>
        <v>El Potosí|30 AP Individual</v>
      </c>
      <c r="B367" t="s">
        <v>166</v>
      </c>
      <c r="C367" t="s">
        <v>254</v>
      </c>
      <c r="D367" s="2">
        <v>18478.647649999999</v>
      </c>
    </row>
    <row r="368" spans="1:4" x14ac:dyDescent="0.3">
      <c r="A368" t="str">
        <f t="shared" si="5"/>
        <v>El Potosí|31 AP Gpo y Col</v>
      </c>
      <c r="B368" t="s">
        <v>166</v>
      </c>
      <c r="C368" t="s">
        <v>248</v>
      </c>
      <c r="D368" s="2">
        <v>10913.21948</v>
      </c>
    </row>
    <row r="369" spans="1:4" x14ac:dyDescent="0.3">
      <c r="A369" t="str">
        <f t="shared" si="5"/>
        <v>El Potosí|38 Daños Total</v>
      </c>
      <c r="B369" t="s">
        <v>166</v>
      </c>
      <c r="C369" t="s">
        <v>225</v>
      </c>
      <c r="D369" s="2">
        <v>1852951.74355</v>
      </c>
    </row>
    <row r="370" spans="1:4" x14ac:dyDescent="0.3">
      <c r="A370" t="str">
        <f t="shared" si="5"/>
        <v>El Potosí|39 Automoviles Total</v>
      </c>
      <c r="B370" t="s">
        <v>166</v>
      </c>
      <c r="C370" t="s">
        <v>226</v>
      </c>
      <c r="D370" s="2">
        <v>1326929.0220699999</v>
      </c>
    </row>
    <row r="371" spans="1:4" x14ac:dyDescent="0.3">
      <c r="A371" t="str">
        <f t="shared" si="5"/>
        <v>El Potosí|41 Automoviles Residentes</v>
      </c>
      <c r="B371" t="s">
        <v>166</v>
      </c>
      <c r="C371" t="s">
        <v>227</v>
      </c>
      <c r="D371" s="2">
        <v>605201.16688999999</v>
      </c>
    </row>
    <row r="372" spans="1:4" x14ac:dyDescent="0.3">
      <c r="A372" t="str">
        <f t="shared" si="5"/>
        <v>El Potosí|42 Camiones</v>
      </c>
      <c r="B372" t="s">
        <v>166</v>
      </c>
      <c r="C372" t="s">
        <v>228</v>
      </c>
      <c r="D372" s="2">
        <v>713075.11138000002</v>
      </c>
    </row>
    <row r="373" spans="1:4" x14ac:dyDescent="0.3">
      <c r="A373" t="str">
        <f t="shared" si="5"/>
        <v>El Potosí|43 Automoviles Turistas</v>
      </c>
      <c r="B373" t="s">
        <v>166</v>
      </c>
      <c r="C373" t="s">
        <v>255</v>
      </c>
      <c r="D373" s="2">
        <v>8652.7438000000002</v>
      </c>
    </row>
    <row r="374" spans="1:4" x14ac:dyDescent="0.3">
      <c r="A374" t="str">
        <f t="shared" si="5"/>
        <v>El Potosí|46 Daños Sin Autos Total</v>
      </c>
      <c r="B374" t="s">
        <v>166</v>
      </c>
      <c r="C374" t="s">
        <v>230</v>
      </c>
      <c r="D374" s="2">
        <v>526022.72147999995</v>
      </c>
    </row>
    <row r="375" spans="1:4" x14ac:dyDescent="0.3">
      <c r="A375" t="str">
        <f t="shared" si="5"/>
        <v>El Potosí|46 Responsabilidad Civil y Riesgos Profesionales</v>
      </c>
      <c r="B375" t="s">
        <v>166</v>
      </c>
      <c r="C375" t="s">
        <v>231</v>
      </c>
      <c r="D375" s="2">
        <v>132655.88271000001</v>
      </c>
    </row>
    <row r="376" spans="1:4" x14ac:dyDescent="0.3">
      <c r="A376" t="str">
        <f t="shared" si="5"/>
        <v>El Potosí|47 RC General</v>
      </c>
      <c r="B376" t="s">
        <v>166</v>
      </c>
      <c r="C376" t="s">
        <v>232</v>
      </c>
      <c r="D376" s="2">
        <v>114595.55128</v>
      </c>
    </row>
    <row r="377" spans="1:4" x14ac:dyDescent="0.3">
      <c r="A377" t="str">
        <f t="shared" si="5"/>
        <v>El Potosí|48 RC Aviones y Barcos</v>
      </c>
      <c r="B377" t="s">
        <v>166</v>
      </c>
      <c r="C377" t="s">
        <v>233</v>
      </c>
      <c r="D377" s="2">
        <v>6583.7912100000003</v>
      </c>
    </row>
    <row r="378" spans="1:4" x14ac:dyDescent="0.3">
      <c r="A378" t="str">
        <f t="shared" si="5"/>
        <v>El Potosí|49 RC Viajero</v>
      </c>
      <c r="B378" t="s">
        <v>166</v>
      </c>
      <c r="C378" t="s">
        <v>234</v>
      </c>
      <c r="D378" s="2">
        <v>11476.540220000001</v>
      </c>
    </row>
    <row r="379" spans="1:4" x14ac:dyDescent="0.3">
      <c r="A379" t="str">
        <f t="shared" si="5"/>
        <v>El Potosí|51 Maritimo y Transportes</v>
      </c>
      <c r="B379" t="s">
        <v>166</v>
      </c>
      <c r="C379" t="s">
        <v>236</v>
      </c>
      <c r="D379" s="2">
        <v>107320.06802999999</v>
      </c>
    </row>
    <row r="380" spans="1:4" x14ac:dyDescent="0.3">
      <c r="A380" t="str">
        <f t="shared" si="5"/>
        <v>El Potosí|52 MyT Carga</v>
      </c>
      <c r="B380" t="s">
        <v>166</v>
      </c>
      <c r="C380" t="s">
        <v>237</v>
      </c>
      <c r="D380" s="2">
        <v>67525.227969999993</v>
      </c>
    </row>
    <row r="381" spans="1:4" x14ac:dyDescent="0.3">
      <c r="A381" t="str">
        <f t="shared" si="5"/>
        <v>El Potosí|53 MyT Cascos</v>
      </c>
      <c r="B381" t="s">
        <v>166</v>
      </c>
      <c r="C381" t="s">
        <v>238</v>
      </c>
      <c r="D381" s="2">
        <v>39794.840060000002</v>
      </c>
    </row>
    <row r="382" spans="1:4" x14ac:dyDescent="0.3">
      <c r="A382" t="str">
        <f t="shared" si="5"/>
        <v>El Potosí|54 Incendio</v>
      </c>
      <c r="B382" t="s">
        <v>166</v>
      </c>
      <c r="C382" t="s">
        <v>239</v>
      </c>
      <c r="D382" s="2">
        <v>60110.326159999997</v>
      </c>
    </row>
    <row r="383" spans="1:4" x14ac:dyDescent="0.3">
      <c r="A383" t="str">
        <f t="shared" si="5"/>
        <v>El Potosí|55 Riesgos Catastroficos</v>
      </c>
      <c r="B383" t="s">
        <v>166</v>
      </c>
      <c r="C383" t="s">
        <v>240</v>
      </c>
      <c r="D383" s="2">
        <v>76869.511459999994</v>
      </c>
    </row>
    <row r="384" spans="1:4" x14ac:dyDescent="0.3">
      <c r="A384" t="str">
        <f t="shared" si="5"/>
        <v>El Potosí|56 Terremoto y Erupcion Volcanica</v>
      </c>
      <c r="B384" t="s">
        <v>166</v>
      </c>
      <c r="C384" t="s">
        <v>241</v>
      </c>
      <c r="D384" s="2">
        <v>28623.127800000002</v>
      </c>
    </row>
    <row r="385" spans="1:4" x14ac:dyDescent="0.3">
      <c r="A385" t="str">
        <f t="shared" si="5"/>
        <v>El Potosí|57 Huracan y Otros Riesgos Hidrometeorologicos</v>
      </c>
      <c r="B385" t="s">
        <v>166</v>
      </c>
      <c r="C385" t="s">
        <v>242</v>
      </c>
      <c r="D385" s="2">
        <v>48246.38366</v>
      </c>
    </row>
    <row r="386" spans="1:4" x14ac:dyDescent="0.3">
      <c r="A386" t="str">
        <f t="shared" si="5"/>
        <v>El Potosí|63 Diversos</v>
      </c>
      <c r="B386" t="s">
        <v>166</v>
      </c>
      <c r="C386" t="s">
        <v>243</v>
      </c>
      <c r="D386" s="2">
        <v>149066.93312</v>
      </c>
    </row>
    <row r="387" spans="1:4" x14ac:dyDescent="0.3">
      <c r="A387" t="str">
        <f t="shared" si="5"/>
        <v>El Potosí|64 Miscelaneos</v>
      </c>
      <c r="B387" t="s">
        <v>166</v>
      </c>
      <c r="C387" t="s">
        <v>244</v>
      </c>
      <c r="D387" s="2">
        <v>33744.10482</v>
      </c>
    </row>
    <row r="388" spans="1:4" x14ac:dyDescent="0.3">
      <c r="A388" t="str">
        <f t="shared" si="5"/>
        <v>El Potosí|65 Tecnicos</v>
      </c>
      <c r="B388" t="s">
        <v>166</v>
      </c>
      <c r="C388" t="s">
        <v>245</v>
      </c>
      <c r="D388" s="2">
        <v>115322.82829999999</v>
      </c>
    </row>
    <row r="389" spans="1:4" x14ac:dyDescent="0.3">
      <c r="A389" t="str">
        <f t="shared" si="5"/>
        <v>FM Global|10 Total General</v>
      </c>
      <c r="B389" t="s">
        <v>168</v>
      </c>
      <c r="C389" t="s">
        <v>220</v>
      </c>
      <c r="D389" s="2">
        <v>1582494.71114</v>
      </c>
    </row>
    <row r="390" spans="1:4" x14ac:dyDescent="0.3">
      <c r="A390" t="str">
        <f t="shared" si="5"/>
        <v>FM Global|11 Total General Sin Pensiones</v>
      </c>
      <c r="B390" t="s">
        <v>168</v>
      </c>
      <c r="C390" t="s">
        <v>221</v>
      </c>
      <c r="D390" s="2">
        <v>1582494.71114</v>
      </c>
    </row>
    <row r="391" spans="1:4" x14ac:dyDescent="0.3">
      <c r="A391" t="str">
        <f t="shared" si="5"/>
        <v>FM Global|38 Daños Total</v>
      </c>
      <c r="B391" t="s">
        <v>168</v>
      </c>
      <c r="C391" t="s">
        <v>225</v>
      </c>
      <c r="D391" s="2">
        <v>1582494.71114</v>
      </c>
    </row>
    <row r="392" spans="1:4" x14ac:dyDescent="0.3">
      <c r="A392" t="str">
        <f t="shared" ref="A392:A455" si="6">B392&amp;"|"&amp;C392</f>
        <v>FM Global|46 Daños Sin Autos Total</v>
      </c>
      <c r="B392" t="s">
        <v>168</v>
      </c>
      <c r="C392" t="s">
        <v>230</v>
      </c>
      <c r="D392" s="2">
        <v>1582494.71114</v>
      </c>
    </row>
    <row r="393" spans="1:4" x14ac:dyDescent="0.3">
      <c r="A393" t="str">
        <f t="shared" si="6"/>
        <v>FM Global|51 Maritimo y Transportes</v>
      </c>
      <c r="B393" t="s">
        <v>168</v>
      </c>
      <c r="C393" t="s">
        <v>236</v>
      </c>
      <c r="D393" s="2">
        <v>5081.2697099999996</v>
      </c>
    </row>
    <row r="394" spans="1:4" x14ac:dyDescent="0.3">
      <c r="A394" t="str">
        <f t="shared" si="6"/>
        <v>FM Global|52 MyT Carga</v>
      </c>
      <c r="B394" t="s">
        <v>168</v>
      </c>
      <c r="C394" t="s">
        <v>237</v>
      </c>
      <c r="D394" s="2">
        <v>5081.2697099999996</v>
      </c>
    </row>
    <row r="395" spans="1:4" x14ac:dyDescent="0.3">
      <c r="A395" t="str">
        <f t="shared" si="6"/>
        <v>FM Global|54 Incendio</v>
      </c>
      <c r="B395" t="s">
        <v>168</v>
      </c>
      <c r="C395" t="s">
        <v>239</v>
      </c>
      <c r="D395" s="2">
        <v>739485.70924999996</v>
      </c>
    </row>
    <row r="396" spans="1:4" x14ac:dyDescent="0.3">
      <c r="A396" t="str">
        <f t="shared" si="6"/>
        <v>FM Global|55 Riesgos Catastroficos</v>
      </c>
      <c r="B396" t="s">
        <v>168</v>
      </c>
      <c r="C396" t="s">
        <v>240</v>
      </c>
      <c r="D396" s="2">
        <v>399121.37554000004</v>
      </c>
    </row>
    <row r="397" spans="1:4" x14ac:dyDescent="0.3">
      <c r="A397" t="str">
        <f t="shared" si="6"/>
        <v>FM Global|56 Terremoto y Erupcion Volcanica</v>
      </c>
      <c r="B397" t="s">
        <v>168</v>
      </c>
      <c r="C397" t="s">
        <v>241</v>
      </c>
      <c r="D397" s="2">
        <v>321605.85158999998</v>
      </c>
    </row>
    <row r="398" spans="1:4" x14ac:dyDescent="0.3">
      <c r="A398" t="str">
        <f t="shared" si="6"/>
        <v>FM Global|57 Huracan y Otros Riesgos Hidrometeorologicos</v>
      </c>
      <c r="B398" t="s">
        <v>168</v>
      </c>
      <c r="C398" t="s">
        <v>242</v>
      </c>
      <c r="D398" s="2">
        <v>77515.523950000003</v>
      </c>
    </row>
    <row r="399" spans="1:4" x14ac:dyDescent="0.3">
      <c r="A399" t="str">
        <f t="shared" si="6"/>
        <v>FM Global|63 Diversos</v>
      </c>
      <c r="B399" t="s">
        <v>168</v>
      </c>
      <c r="C399" t="s">
        <v>243</v>
      </c>
      <c r="D399" s="2">
        <v>438806.35664000001</v>
      </c>
    </row>
    <row r="400" spans="1:4" x14ac:dyDescent="0.3">
      <c r="A400" t="str">
        <f t="shared" si="6"/>
        <v>FM Global|64 Miscelaneos</v>
      </c>
      <c r="B400" t="s">
        <v>168</v>
      </c>
      <c r="C400" t="s">
        <v>244</v>
      </c>
      <c r="D400" s="2">
        <v>225111.47428999998</v>
      </c>
    </row>
    <row r="401" spans="1:4" x14ac:dyDescent="0.3">
      <c r="A401" t="str">
        <f t="shared" si="6"/>
        <v>FM Global|65 Tecnicos</v>
      </c>
      <c r="B401" t="s">
        <v>168</v>
      </c>
      <c r="C401" t="s">
        <v>245</v>
      </c>
      <c r="D401" s="2">
        <v>213694.88235</v>
      </c>
    </row>
    <row r="402" spans="1:4" x14ac:dyDescent="0.3">
      <c r="A402" t="str">
        <f t="shared" si="6"/>
        <v>G.N.P.|10 Total General</v>
      </c>
      <c r="B402" t="s">
        <v>169</v>
      </c>
      <c r="C402" t="s">
        <v>220</v>
      </c>
      <c r="D402" s="2">
        <v>63098720.828300007</v>
      </c>
    </row>
    <row r="403" spans="1:4" x14ac:dyDescent="0.3">
      <c r="A403" t="str">
        <f t="shared" si="6"/>
        <v>G.N.P.|11 Total General Sin Pensiones</v>
      </c>
      <c r="B403" t="s">
        <v>169</v>
      </c>
      <c r="C403" t="s">
        <v>221</v>
      </c>
      <c r="D403" s="2">
        <v>63098720.828300007</v>
      </c>
    </row>
    <row r="404" spans="1:4" x14ac:dyDescent="0.3">
      <c r="A404" t="str">
        <f t="shared" si="6"/>
        <v>G.N.P.|12 Vida Total</v>
      </c>
      <c r="B404" t="s">
        <v>169</v>
      </c>
      <c r="C404" t="s">
        <v>222</v>
      </c>
      <c r="D404" s="2">
        <v>19257575.448970001</v>
      </c>
    </row>
    <row r="405" spans="1:4" x14ac:dyDescent="0.3">
      <c r="A405" t="str">
        <f t="shared" si="6"/>
        <v>G.N.P.|13 Vida Individual</v>
      </c>
      <c r="B405" t="s">
        <v>169</v>
      </c>
      <c r="C405" t="s">
        <v>223</v>
      </c>
      <c r="D405" s="2">
        <v>16454224.14683</v>
      </c>
    </row>
    <row r="406" spans="1:4" x14ac:dyDescent="0.3">
      <c r="A406" t="str">
        <f t="shared" si="6"/>
        <v>G.N.P.|14 Vida Gpo y Col</v>
      </c>
      <c r="B406" t="s">
        <v>169</v>
      </c>
      <c r="C406" t="s">
        <v>224</v>
      </c>
      <c r="D406" s="2">
        <v>2803351.3021399998</v>
      </c>
    </row>
    <row r="407" spans="1:4" x14ac:dyDescent="0.3">
      <c r="A407" t="str">
        <f t="shared" si="6"/>
        <v>G.N.P.|28 Accidentes y Enfermedades Total</v>
      </c>
      <c r="B407" t="s">
        <v>169</v>
      </c>
      <c r="C407" t="s">
        <v>246</v>
      </c>
      <c r="D407" s="2">
        <v>26645472.263179999</v>
      </c>
    </row>
    <row r="408" spans="1:4" x14ac:dyDescent="0.3">
      <c r="A408" t="str">
        <f t="shared" si="6"/>
        <v>G.N.P.|29 Accidentes Personales</v>
      </c>
      <c r="B408" t="s">
        <v>169</v>
      </c>
      <c r="C408" t="s">
        <v>247</v>
      </c>
      <c r="D408" s="2">
        <v>180216.58781</v>
      </c>
    </row>
    <row r="409" spans="1:4" x14ac:dyDescent="0.3">
      <c r="A409" t="str">
        <f t="shared" si="6"/>
        <v>G.N.P.|30 AP Individual</v>
      </c>
      <c r="B409" t="s">
        <v>169</v>
      </c>
      <c r="C409" t="s">
        <v>254</v>
      </c>
      <c r="D409" s="2">
        <v>8353.1857500000006</v>
      </c>
    </row>
    <row r="410" spans="1:4" x14ac:dyDescent="0.3">
      <c r="A410" t="str">
        <f t="shared" si="6"/>
        <v>G.N.P.|31 AP Gpo y Col</v>
      </c>
      <c r="B410" t="s">
        <v>169</v>
      </c>
      <c r="C410" t="s">
        <v>248</v>
      </c>
      <c r="D410" s="2">
        <v>171863.40205999999</v>
      </c>
    </row>
    <row r="411" spans="1:4" x14ac:dyDescent="0.3">
      <c r="A411" t="str">
        <f t="shared" si="6"/>
        <v>G.N.P.|32 Gastos Medicos</v>
      </c>
      <c r="B411" t="s">
        <v>169</v>
      </c>
      <c r="C411" t="s">
        <v>257</v>
      </c>
      <c r="D411" s="2">
        <v>26465255.67537</v>
      </c>
    </row>
    <row r="412" spans="1:4" x14ac:dyDescent="0.3">
      <c r="A412" t="str">
        <f t="shared" si="6"/>
        <v>G.N.P.|33 GMM. Individual</v>
      </c>
      <c r="B412" t="s">
        <v>169</v>
      </c>
      <c r="C412" t="s">
        <v>258</v>
      </c>
      <c r="D412" s="2">
        <v>14521172.269579999</v>
      </c>
    </row>
    <row r="413" spans="1:4" x14ac:dyDescent="0.3">
      <c r="A413" t="str">
        <f t="shared" si="6"/>
        <v>G.N.P.|34 GMM. Gpo y Col</v>
      </c>
      <c r="B413" t="s">
        <v>169</v>
      </c>
      <c r="C413" t="s">
        <v>259</v>
      </c>
      <c r="D413" s="2">
        <v>11944083.405790001</v>
      </c>
    </row>
    <row r="414" spans="1:4" x14ac:dyDescent="0.3">
      <c r="A414" t="str">
        <f t="shared" si="6"/>
        <v>G.N.P.|38 Daños Total</v>
      </c>
      <c r="B414" t="s">
        <v>169</v>
      </c>
      <c r="C414" t="s">
        <v>225</v>
      </c>
      <c r="D414" s="2">
        <v>17195673.116150003</v>
      </c>
    </row>
    <row r="415" spans="1:4" x14ac:dyDescent="0.3">
      <c r="A415" t="str">
        <f t="shared" si="6"/>
        <v>G.N.P.|39 Automoviles Total</v>
      </c>
      <c r="B415" t="s">
        <v>169</v>
      </c>
      <c r="C415" t="s">
        <v>226</v>
      </c>
      <c r="D415" s="2">
        <v>13753073.361920001</v>
      </c>
    </row>
    <row r="416" spans="1:4" x14ac:dyDescent="0.3">
      <c r="A416" t="str">
        <f t="shared" si="6"/>
        <v>G.N.P.|41 Automoviles Residentes</v>
      </c>
      <c r="B416" t="s">
        <v>169</v>
      </c>
      <c r="C416" t="s">
        <v>227</v>
      </c>
      <c r="D416" s="2">
        <v>9289888.0301299989</v>
      </c>
    </row>
    <row r="417" spans="1:4" x14ac:dyDescent="0.3">
      <c r="A417" t="str">
        <f t="shared" si="6"/>
        <v>G.N.P.|42 Camiones</v>
      </c>
      <c r="B417" t="s">
        <v>169</v>
      </c>
      <c r="C417" t="s">
        <v>228</v>
      </c>
      <c r="D417" s="2">
        <v>3504015.57534</v>
      </c>
    </row>
    <row r="418" spans="1:4" x14ac:dyDescent="0.3">
      <c r="A418" t="str">
        <f t="shared" si="6"/>
        <v>G.N.P.|43 Automoviles Turistas</v>
      </c>
      <c r="B418" t="s">
        <v>169</v>
      </c>
      <c r="C418" t="s">
        <v>255</v>
      </c>
      <c r="D418" s="2">
        <v>46988.910469999995</v>
      </c>
    </row>
    <row r="419" spans="1:4" x14ac:dyDescent="0.3">
      <c r="A419" t="str">
        <f t="shared" si="6"/>
        <v>G.N.P.|44 Otros Automoviles y Obligatorios</v>
      </c>
      <c r="B419" t="s">
        <v>169</v>
      </c>
      <c r="C419" t="s">
        <v>229</v>
      </c>
      <c r="D419" s="2">
        <v>912180.84597999998</v>
      </c>
    </row>
    <row r="420" spans="1:4" x14ac:dyDescent="0.3">
      <c r="A420" t="str">
        <f t="shared" si="6"/>
        <v>G.N.P.|46 Daños Sin Autos Total</v>
      </c>
      <c r="B420" t="s">
        <v>169</v>
      </c>
      <c r="C420" t="s">
        <v>230</v>
      </c>
      <c r="D420" s="2">
        <v>3442599.7542300001</v>
      </c>
    </row>
    <row r="421" spans="1:4" x14ac:dyDescent="0.3">
      <c r="A421" t="str">
        <f t="shared" si="6"/>
        <v>G.N.P.|46 Responsabilidad Civil y Riesgos Profesionales</v>
      </c>
      <c r="B421" t="s">
        <v>169</v>
      </c>
      <c r="C421" t="s">
        <v>231</v>
      </c>
      <c r="D421" s="2">
        <v>589596.74837000004</v>
      </c>
    </row>
    <row r="422" spans="1:4" x14ac:dyDescent="0.3">
      <c r="A422" t="str">
        <f t="shared" si="6"/>
        <v>G.N.P.|47 RC General</v>
      </c>
      <c r="B422" t="s">
        <v>169</v>
      </c>
      <c r="C422" t="s">
        <v>232</v>
      </c>
      <c r="D422" s="2">
        <v>571695.52523000003</v>
      </c>
    </row>
    <row r="423" spans="1:4" x14ac:dyDescent="0.3">
      <c r="A423" t="str">
        <f t="shared" si="6"/>
        <v>G.N.P.|48 RC Aviones y Barcos</v>
      </c>
      <c r="B423" t="s">
        <v>169</v>
      </c>
      <c r="C423" t="s">
        <v>233</v>
      </c>
      <c r="D423" s="2">
        <v>9177.0805999999993</v>
      </c>
    </row>
    <row r="424" spans="1:4" x14ac:dyDescent="0.3">
      <c r="A424" t="str">
        <f t="shared" si="6"/>
        <v>G.N.P.|49 RC Viajero</v>
      </c>
      <c r="B424" t="s">
        <v>169</v>
      </c>
      <c r="C424" t="s">
        <v>234</v>
      </c>
      <c r="D424" s="2">
        <v>8724.1425399999989</v>
      </c>
    </row>
    <row r="425" spans="1:4" x14ac:dyDescent="0.3">
      <c r="A425" t="str">
        <f t="shared" si="6"/>
        <v>G.N.P.|51 Maritimo y Transportes</v>
      </c>
      <c r="B425" t="s">
        <v>169</v>
      </c>
      <c r="C425" t="s">
        <v>236</v>
      </c>
      <c r="D425" s="2">
        <v>400439.73168999999</v>
      </c>
    </row>
    <row r="426" spans="1:4" x14ac:dyDescent="0.3">
      <c r="A426" t="str">
        <f t="shared" si="6"/>
        <v>G.N.P.|52 MyT Carga</v>
      </c>
      <c r="B426" t="s">
        <v>169</v>
      </c>
      <c r="C426" t="s">
        <v>237</v>
      </c>
      <c r="D426" s="2">
        <v>380499.04608999996</v>
      </c>
    </row>
    <row r="427" spans="1:4" x14ac:dyDescent="0.3">
      <c r="A427" t="str">
        <f t="shared" si="6"/>
        <v>G.N.P.|53 MyT Cascos</v>
      </c>
      <c r="B427" t="s">
        <v>169</v>
      </c>
      <c r="C427" t="s">
        <v>238</v>
      </c>
      <c r="D427" s="2">
        <v>19940.685600000001</v>
      </c>
    </row>
    <row r="428" spans="1:4" x14ac:dyDescent="0.3">
      <c r="A428" t="str">
        <f t="shared" si="6"/>
        <v>G.N.P.|54 Incendio</v>
      </c>
      <c r="B428" t="s">
        <v>169</v>
      </c>
      <c r="C428" t="s">
        <v>239</v>
      </c>
      <c r="D428" s="2">
        <v>593391.35449000006</v>
      </c>
    </row>
    <row r="429" spans="1:4" x14ac:dyDescent="0.3">
      <c r="A429" t="str">
        <f t="shared" si="6"/>
        <v>G.N.P.|55 Riesgos Catastroficos</v>
      </c>
      <c r="B429" t="s">
        <v>169</v>
      </c>
      <c r="C429" t="s">
        <v>240</v>
      </c>
      <c r="D429" s="2">
        <v>972823.60300999996</v>
      </c>
    </row>
    <row r="430" spans="1:4" x14ac:dyDescent="0.3">
      <c r="A430" t="str">
        <f t="shared" si="6"/>
        <v>G.N.P.|56 Terremoto y Erupcion Volcanica</v>
      </c>
      <c r="B430" t="s">
        <v>169</v>
      </c>
      <c r="C430" t="s">
        <v>241</v>
      </c>
      <c r="D430" s="2">
        <v>419769.60664000001</v>
      </c>
    </row>
    <row r="431" spans="1:4" x14ac:dyDescent="0.3">
      <c r="A431" t="str">
        <f t="shared" si="6"/>
        <v>G.N.P.|57 Huracan y Otros Riesgos Hidrometeorologicos</v>
      </c>
      <c r="B431" t="s">
        <v>169</v>
      </c>
      <c r="C431" t="s">
        <v>242</v>
      </c>
      <c r="D431" s="2">
        <v>553053.99636999995</v>
      </c>
    </row>
    <row r="432" spans="1:4" x14ac:dyDescent="0.3">
      <c r="A432" t="str">
        <f t="shared" si="6"/>
        <v>G.N.P.|59 Agricola y de Animales</v>
      </c>
      <c r="B432" t="s">
        <v>169</v>
      </c>
      <c r="C432" t="s">
        <v>250</v>
      </c>
      <c r="D432" s="2">
        <v>0</v>
      </c>
    </row>
    <row r="433" spans="1:4" x14ac:dyDescent="0.3">
      <c r="A433" t="str">
        <f t="shared" si="6"/>
        <v>G.N.P.|60 AyA Agricola</v>
      </c>
      <c r="B433" t="s">
        <v>169</v>
      </c>
      <c r="C433" t="s">
        <v>251</v>
      </c>
      <c r="D433" s="2">
        <v>0</v>
      </c>
    </row>
    <row r="434" spans="1:4" x14ac:dyDescent="0.3">
      <c r="A434" t="str">
        <f t="shared" si="6"/>
        <v>G.N.P.|63 Diversos</v>
      </c>
      <c r="B434" t="s">
        <v>169</v>
      </c>
      <c r="C434" t="s">
        <v>243</v>
      </c>
      <c r="D434" s="2">
        <v>886348.31666999997</v>
      </c>
    </row>
    <row r="435" spans="1:4" x14ac:dyDescent="0.3">
      <c r="A435" t="str">
        <f t="shared" si="6"/>
        <v>G.N.P.|64 Miscelaneos</v>
      </c>
      <c r="B435" t="s">
        <v>169</v>
      </c>
      <c r="C435" t="s">
        <v>244</v>
      </c>
      <c r="D435" s="2">
        <v>363047.12358999997</v>
      </c>
    </row>
    <row r="436" spans="1:4" x14ac:dyDescent="0.3">
      <c r="A436" t="str">
        <f t="shared" si="6"/>
        <v>G.N.P.|65 Tecnicos</v>
      </c>
      <c r="B436" t="s">
        <v>169</v>
      </c>
      <c r="C436" t="s">
        <v>245</v>
      </c>
      <c r="D436" s="2">
        <v>523301.19308</v>
      </c>
    </row>
    <row r="437" spans="1:4" x14ac:dyDescent="0.3">
      <c r="A437" t="str">
        <f t="shared" si="6"/>
        <v>General de Salud|10 Total General</v>
      </c>
      <c r="B437" t="s">
        <v>171</v>
      </c>
      <c r="C437" t="s">
        <v>220</v>
      </c>
      <c r="D437" s="2">
        <v>397690.09380999999</v>
      </c>
    </row>
    <row r="438" spans="1:4" x14ac:dyDescent="0.3">
      <c r="A438" t="str">
        <f t="shared" si="6"/>
        <v>General de Salud|11 Total General Sin Pensiones</v>
      </c>
      <c r="B438" t="s">
        <v>171</v>
      </c>
      <c r="C438" t="s">
        <v>221</v>
      </c>
      <c r="D438" s="2">
        <v>397690.09380999999</v>
      </c>
    </row>
    <row r="439" spans="1:4" x14ac:dyDescent="0.3">
      <c r="A439" t="str">
        <f t="shared" si="6"/>
        <v>General de Salud|28 Accidentes y Enfermedades Total</v>
      </c>
      <c r="B439" t="s">
        <v>171</v>
      </c>
      <c r="C439" t="s">
        <v>246</v>
      </c>
      <c r="D439" s="2">
        <v>397690.09380999999</v>
      </c>
    </row>
    <row r="440" spans="1:4" x14ac:dyDescent="0.3">
      <c r="A440" t="str">
        <f t="shared" si="6"/>
        <v>General de Salud|32 Gastos Medicos</v>
      </c>
      <c r="B440" t="s">
        <v>171</v>
      </c>
      <c r="C440" t="s">
        <v>257</v>
      </c>
      <c r="D440" s="2">
        <v>1717.1838700000001</v>
      </c>
    </row>
    <row r="441" spans="1:4" x14ac:dyDescent="0.3">
      <c r="A441" t="str">
        <f t="shared" si="6"/>
        <v>General de Salud|33 GMM. Individual</v>
      </c>
      <c r="B441" t="s">
        <v>171</v>
      </c>
      <c r="C441" t="s">
        <v>258</v>
      </c>
      <c r="D441" s="2">
        <v>1401.2687700000001</v>
      </c>
    </row>
    <row r="442" spans="1:4" x14ac:dyDescent="0.3">
      <c r="A442" t="str">
        <f t="shared" si="6"/>
        <v>General de Salud|34 GMM. Gpo y Col</v>
      </c>
      <c r="B442" t="s">
        <v>171</v>
      </c>
      <c r="C442" t="s">
        <v>259</v>
      </c>
      <c r="D442" s="2">
        <v>315.9151</v>
      </c>
    </row>
    <row r="443" spans="1:4" x14ac:dyDescent="0.3">
      <c r="A443" t="str">
        <f t="shared" si="6"/>
        <v>General de Salud|35 Salud</v>
      </c>
      <c r="B443" t="s">
        <v>171</v>
      </c>
      <c r="C443" t="s">
        <v>260</v>
      </c>
      <c r="D443" s="2">
        <v>395972.90993999998</v>
      </c>
    </row>
    <row r="444" spans="1:4" x14ac:dyDescent="0.3">
      <c r="A444" t="str">
        <f t="shared" si="6"/>
        <v>General de Salud|36 Salud Individual</v>
      </c>
      <c r="B444" t="s">
        <v>171</v>
      </c>
      <c r="C444" t="s">
        <v>261</v>
      </c>
      <c r="D444" s="2">
        <v>46177.086170000002</v>
      </c>
    </row>
    <row r="445" spans="1:4" x14ac:dyDescent="0.3">
      <c r="A445" t="str">
        <f t="shared" si="6"/>
        <v>General de Salud|37 Salud Gpo y Col</v>
      </c>
      <c r="B445" t="s">
        <v>171</v>
      </c>
      <c r="C445" t="s">
        <v>262</v>
      </c>
      <c r="D445" s="2">
        <v>349795.82376999996</v>
      </c>
    </row>
    <row r="446" spans="1:4" x14ac:dyDescent="0.3">
      <c r="A446" t="str">
        <f t="shared" si="6"/>
        <v>General de Seguros|10 Total General</v>
      </c>
      <c r="B446" t="s">
        <v>172</v>
      </c>
      <c r="C446" t="s">
        <v>220</v>
      </c>
      <c r="D446" s="2">
        <v>2096632.9897100001</v>
      </c>
    </row>
    <row r="447" spans="1:4" x14ac:dyDescent="0.3">
      <c r="A447" t="str">
        <f t="shared" si="6"/>
        <v>General de Seguros|11 Total General Sin Pensiones</v>
      </c>
      <c r="B447" t="s">
        <v>172</v>
      </c>
      <c r="C447" t="s">
        <v>221</v>
      </c>
      <c r="D447" s="2">
        <v>2096632.9897100001</v>
      </c>
    </row>
    <row r="448" spans="1:4" x14ac:dyDescent="0.3">
      <c r="A448" t="str">
        <f t="shared" si="6"/>
        <v>General de Seguros|12 Vida Total</v>
      </c>
      <c r="B448" t="s">
        <v>172</v>
      </c>
      <c r="C448" t="s">
        <v>222</v>
      </c>
      <c r="D448" s="2">
        <v>513410.53420999995</v>
      </c>
    </row>
    <row r="449" spans="1:4" x14ac:dyDescent="0.3">
      <c r="A449" t="str">
        <f t="shared" si="6"/>
        <v>General de Seguros|13 Vida Individual</v>
      </c>
      <c r="B449" t="s">
        <v>172</v>
      </c>
      <c r="C449" t="s">
        <v>223</v>
      </c>
      <c r="D449" s="2">
        <v>53945.661549999997</v>
      </c>
    </row>
    <row r="450" spans="1:4" x14ac:dyDescent="0.3">
      <c r="A450" t="str">
        <f t="shared" si="6"/>
        <v>General de Seguros|14 Vida Gpo y Col</v>
      </c>
      <c r="B450" t="s">
        <v>172</v>
      </c>
      <c r="C450" t="s">
        <v>224</v>
      </c>
      <c r="D450" s="2">
        <v>459464.87266000005</v>
      </c>
    </row>
    <row r="451" spans="1:4" x14ac:dyDescent="0.3">
      <c r="A451" t="str">
        <f t="shared" si="6"/>
        <v>General de Seguros|28 Accidentes y Enfermedades Total</v>
      </c>
      <c r="B451" t="s">
        <v>172</v>
      </c>
      <c r="C451" t="s">
        <v>246</v>
      </c>
      <c r="D451" s="2">
        <v>17254.391600000003</v>
      </c>
    </row>
    <row r="452" spans="1:4" x14ac:dyDescent="0.3">
      <c r="A452" t="str">
        <f t="shared" si="6"/>
        <v>General de Seguros|29 Accidentes Personales</v>
      </c>
      <c r="B452" t="s">
        <v>172</v>
      </c>
      <c r="C452" t="s">
        <v>247</v>
      </c>
      <c r="D452" s="2">
        <v>17254.391600000003</v>
      </c>
    </row>
    <row r="453" spans="1:4" x14ac:dyDescent="0.3">
      <c r="A453" t="str">
        <f t="shared" si="6"/>
        <v>General de Seguros|30 AP Individual</v>
      </c>
      <c r="B453" t="s">
        <v>172</v>
      </c>
      <c r="C453" t="s">
        <v>254</v>
      </c>
      <c r="D453" s="2">
        <v>11664.02563</v>
      </c>
    </row>
    <row r="454" spans="1:4" x14ac:dyDescent="0.3">
      <c r="A454" t="str">
        <f t="shared" si="6"/>
        <v>General de Seguros|31 AP Gpo y Col</v>
      </c>
      <c r="B454" t="s">
        <v>172</v>
      </c>
      <c r="C454" t="s">
        <v>248</v>
      </c>
      <c r="D454" s="2">
        <v>5590.3659699999998</v>
      </c>
    </row>
    <row r="455" spans="1:4" x14ac:dyDescent="0.3">
      <c r="A455" t="str">
        <f t="shared" si="6"/>
        <v>General de Seguros|38 Daños Total</v>
      </c>
      <c r="B455" t="s">
        <v>172</v>
      </c>
      <c r="C455" t="s">
        <v>225</v>
      </c>
      <c r="D455" s="2">
        <v>1565968.0639000002</v>
      </c>
    </row>
    <row r="456" spans="1:4" x14ac:dyDescent="0.3">
      <c r="A456" t="str">
        <f t="shared" ref="A456:A519" si="7">B456&amp;"|"&amp;C456</f>
        <v>General de Seguros|39 Automoviles Total</v>
      </c>
      <c r="B456" t="s">
        <v>172</v>
      </c>
      <c r="C456" t="s">
        <v>226</v>
      </c>
      <c r="D456" s="2">
        <v>907745.25714</v>
      </c>
    </row>
    <row r="457" spans="1:4" x14ac:dyDescent="0.3">
      <c r="A457" t="str">
        <f t="shared" si="7"/>
        <v>General de Seguros|41 Automoviles Residentes</v>
      </c>
      <c r="B457" t="s">
        <v>172</v>
      </c>
      <c r="C457" t="s">
        <v>227</v>
      </c>
      <c r="D457" s="2">
        <v>394850.72638999997</v>
      </c>
    </row>
    <row r="458" spans="1:4" x14ac:dyDescent="0.3">
      <c r="A458" t="str">
        <f t="shared" si="7"/>
        <v>General de Seguros|42 Camiones</v>
      </c>
      <c r="B458" t="s">
        <v>172</v>
      </c>
      <c r="C458" t="s">
        <v>228</v>
      </c>
      <c r="D458" s="2">
        <v>500656.56650000002</v>
      </c>
    </row>
    <row r="459" spans="1:4" x14ac:dyDescent="0.3">
      <c r="A459" t="str">
        <f t="shared" si="7"/>
        <v>General de Seguros|43 Automoviles Turistas</v>
      </c>
      <c r="B459" t="s">
        <v>172</v>
      </c>
      <c r="C459" t="s">
        <v>255</v>
      </c>
      <c r="D459" s="2">
        <v>12237.964250000001</v>
      </c>
    </row>
    <row r="460" spans="1:4" x14ac:dyDescent="0.3">
      <c r="A460" t="str">
        <f t="shared" si="7"/>
        <v>General de Seguros|44 Otros Automoviles y Obligatorios</v>
      </c>
      <c r="B460" t="s">
        <v>172</v>
      </c>
      <c r="C460" t="s">
        <v>229</v>
      </c>
      <c r="D460" s="2">
        <v>0</v>
      </c>
    </row>
    <row r="461" spans="1:4" x14ac:dyDescent="0.3">
      <c r="A461" t="str">
        <f t="shared" si="7"/>
        <v>General de Seguros|46 Daños Sin Autos Total</v>
      </c>
      <c r="B461" t="s">
        <v>172</v>
      </c>
      <c r="C461" t="s">
        <v>230</v>
      </c>
      <c r="D461" s="2">
        <v>658222.80675999995</v>
      </c>
    </row>
    <row r="462" spans="1:4" x14ac:dyDescent="0.3">
      <c r="A462" t="str">
        <f t="shared" si="7"/>
        <v>General de Seguros|46 Responsabilidad Civil y Riesgos Profesionales</v>
      </c>
      <c r="B462" t="s">
        <v>172</v>
      </c>
      <c r="C462" t="s">
        <v>231</v>
      </c>
      <c r="D462" s="2">
        <v>78986.336599999995</v>
      </c>
    </row>
    <row r="463" spans="1:4" x14ac:dyDescent="0.3">
      <c r="A463" t="str">
        <f t="shared" si="7"/>
        <v>General de Seguros|47 RC General</v>
      </c>
      <c r="B463" t="s">
        <v>172</v>
      </c>
      <c r="C463" t="s">
        <v>232</v>
      </c>
      <c r="D463" s="2">
        <v>73761.280140000003</v>
      </c>
    </row>
    <row r="464" spans="1:4" x14ac:dyDescent="0.3">
      <c r="A464" t="str">
        <f t="shared" si="7"/>
        <v>General de Seguros|48 RC Aviones y Barcos</v>
      </c>
      <c r="B464" t="s">
        <v>172</v>
      </c>
      <c r="C464" t="s">
        <v>233</v>
      </c>
      <c r="D464" s="2">
        <v>0</v>
      </c>
    </row>
    <row r="465" spans="1:4" x14ac:dyDescent="0.3">
      <c r="A465" t="str">
        <f t="shared" si="7"/>
        <v>General de Seguros|49 RC Viajero</v>
      </c>
      <c r="B465" t="s">
        <v>172</v>
      </c>
      <c r="C465" t="s">
        <v>234</v>
      </c>
      <c r="D465" s="2">
        <v>5225.0564599999998</v>
      </c>
    </row>
    <row r="466" spans="1:4" x14ac:dyDescent="0.3">
      <c r="A466" t="str">
        <f t="shared" si="7"/>
        <v>General de Seguros|50 RC Otros</v>
      </c>
      <c r="B466" t="s">
        <v>172</v>
      </c>
      <c r="C466" t="s">
        <v>235</v>
      </c>
      <c r="D466" s="2">
        <v>0</v>
      </c>
    </row>
    <row r="467" spans="1:4" x14ac:dyDescent="0.3">
      <c r="A467" t="str">
        <f t="shared" si="7"/>
        <v>General de Seguros|51 Maritimo y Transportes</v>
      </c>
      <c r="B467" t="s">
        <v>172</v>
      </c>
      <c r="C467" t="s">
        <v>236</v>
      </c>
      <c r="D467" s="2">
        <v>84878.975279999999</v>
      </c>
    </row>
    <row r="468" spans="1:4" x14ac:dyDescent="0.3">
      <c r="A468" t="str">
        <f t="shared" si="7"/>
        <v>General de Seguros|52 MyT Carga</v>
      </c>
      <c r="B468" t="s">
        <v>172</v>
      </c>
      <c r="C468" t="s">
        <v>237</v>
      </c>
      <c r="D468" s="2">
        <v>50060.951990000001</v>
      </c>
    </row>
    <row r="469" spans="1:4" x14ac:dyDescent="0.3">
      <c r="A469" t="str">
        <f t="shared" si="7"/>
        <v>General de Seguros|53 MyT Cascos</v>
      </c>
      <c r="B469" t="s">
        <v>172</v>
      </c>
      <c r="C469" t="s">
        <v>238</v>
      </c>
      <c r="D469" s="2">
        <v>34818.023289999997</v>
      </c>
    </row>
    <row r="470" spans="1:4" x14ac:dyDescent="0.3">
      <c r="A470" t="str">
        <f t="shared" si="7"/>
        <v>General de Seguros|54 Incendio</v>
      </c>
      <c r="B470" t="s">
        <v>172</v>
      </c>
      <c r="C470" t="s">
        <v>239</v>
      </c>
      <c r="D470" s="2">
        <v>123986.76806999999</v>
      </c>
    </row>
    <row r="471" spans="1:4" x14ac:dyDescent="0.3">
      <c r="A471" t="str">
        <f t="shared" si="7"/>
        <v>General de Seguros|55 Riesgos Catastroficos</v>
      </c>
      <c r="B471" t="s">
        <v>172</v>
      </c>
      <c r="C471" t="s">
        <v>240</v>
      </c>
      <c r="D471" s="2">
        <v>133715.86934</v>
      </c>
    </row>
    <row r="472" spans="1:4" x14ac:dyDescent="0.3">
      <c r="A472" t="str">
        <f t="shared" si="7"/>
        <v>General de Seguros|56 Terremoto y Erupcion Volcanica</v>
      </c>
      <c r="B472" t="s">
        <v>172</v>
      </c>
      <c r="C472" t="s">
        <v>241</v>
      </c>
      <c r="D472" s="2">
        <v>57012.088200000006</v>
      </c>
    </row>
    <row r="473" spans="1:4" x14ac:dyDescent="0.3">
      <c r="A473" t="str">
        <f t="shared" si="7"/>
        <v>General de Seguros|57 Huracan y Otros Riesgos Hidrometeorologicos</v>
      </c>
      <c r="B473" t="s">
        <v>172</v>
      </c>
      <c r="C473" t="s">
        <v>242</v>
      </c>
      <c r="D473" s="2">
        <v>76703.781140000006</v>
      </c>
    </row>
    <row r="474" spans="1:4" x14ac:dyDescent="0.3">
      <c r="A474" t="str">
        <f t="shared" si="7"/>
        <v>General de Seguros|58 Otros Riesgos Catastroficos</v>
      </c>
      <c r="B474" t="s">
        <v>172</v>
      </c>
      <c r="C474" t="s">
        <v>249</v>
      </c>
      <c r="D474" s="2">
        <v>0</v>
      </c>
    </row>
    <row r="475" spans="1:4" x14ac:dyDescent="0.3">
      <c r="A475" t="str">
        <f t="shared" si="7"/>
        <v>General de Seguros|59 Agricola y de Animales</v>
      </c>
      <c r="B475" t="s">
        <v>172</v>
      </c>
      <c r="C475" t="s">
        <v>250</v>
      </c>
      <c r="D475" s="2">
        <v>72754.362999999998</v>
      </c>
    </row>
    <row r="476" spans="1:4" x14ac:dyDescent="0.3">
      <c r="A476" t="str">
        <f t="shared" si="7"/>
        <v>General de Seguros|60 AyA Agricola</v>
      </c>
      <c r="B476" t="s">
        <v>172</v>
      </c>
      <c r="C476" t="s">
        <v>251</v>
      </c>
      <c r="D476" s="2">
        <v>71146.682549999998</v>
      </c>
    </row>
    <row r="477" spans="1:4" x14ac:dyDescent="0.3">
      <c r="A477" t="str">
        <f t="shared" si="7"/>
        <v>General de Seguros|61 AyA Otros</v>
      </c>
      <c r="B477" t="s">
        <v>172</v>
      </c>
      <c r="C477" t="s">
        <v>252</v>
      </c>
      <c r="D477" s="2">
        <v>0</v>
      </c>
    </row>
    <row r="478" spans="1:4" x14ac:dyDescent="0.3">
      <c r="A478" t="str">
        <f t="shared" si="7"/>
        <v>General de Seguros|62 AyA Pecuario</v>
      </c>
      <c r="B478" t="s">
        <v>172</v>
      </c>
      <c r="C478" t="s">
        <v>253</v>
      </c>
      <c r="D478" s="2">
        <v>1607.6804500000001</v>
      </c>
    </row>
    <row r="479" spans="1:4" x14ac:dyDescent="0.3">
      <c r="A479" t="str">
        <f t="shared" si="7"/>
        <v>General de Seguros|63 Diversos</v>
      </c>
      <c r="B479" t="s">
        <v>172</v>
      </c>
      <c r="C479" t="s">
        <v>243</v>
      </c>
      <c r="D479" s="2">
        <v>163900.49447000001</v>
      </c>
    </row>
    <row r="480" spans="1:4" x14ac:dyDescent="0.3">
      <c r="A480" t="str">
        <f t="shared" si="7"/>
        <v>General de Seguros|64 Miscelaneos</v>
      </c>
      <c r="B480" t="s">
        <v>172</v>
      </c>
      <c r="C480" t="s">
        <v>244</v>
      </c>
      <c r="D480" s="2">
        <v>128728.27914</v>
      </c>
    </row>
    <row r="481" spans="1:4" x14ac:dyDescent="0.3">
      <c r="A481" t="str">
        <f t="shared" si="7"/>
        <v>General de Seguros|65 Tecnicos</v>
      </c>
      <c r="B481" t="s">
        <v>172</v>
      </c>
      <c r="C481" t="s">
        <v>245</v>
      </c>
      <c r="D481" s="2">
        <v>35172.215329999999</v>
      </c>
    </row>
    <row r="482" spans="1:4" x14ac:dyDescent="0.3">
      <c r="A482" t="str">
        <f t="shared" si="7"/>
        <v>General de Seguros|66 Credito</v>
      </c>
      <c r="B482" t="s">
        <v>172</v>
      </c>
      <c r="C482" t="s">
        <v>256</v>
      </c>
      <c r="D482" s="2">
        <v>0</v>
      </c>
    </row>
    <row r="483" spans="1:4" x14ac:dyDescent="0.3">
      <c r="A483" t="str">
        <f t="shared" si="7"/>
        <v>Genworth Seg. de Crédito|10 Total General</v>
      </c>
      <c r="B483" t="s">
        <v>173</v>
      </c>
      <c r="C483" t="s">
        <v>220</v>
      </c>
      <c r="D483" s="2">
        <v>86726.746920000005</v>
      </c>
    </row>
    <row r="484" spans="1:4" x14ac:dyDescent="0.3">
      <c r="A484" t="str">
        <f t="shared" si="7"/>
        <v>Genworth Seg. de Crédito|11 Total General Sin Pensiones</v>
      </c>
      <c r="B484" t="s">
        <v>173</v>
      </c>
      <c r="C484" t="s">
        <v>221</v>
      </c>
      <c r="D484" s="2">
        <v>86726.746920000005</v>
      </c>
    </row>
    <row r="485" spans="1:4" x14ac:dyDescent="0.3">
      <c r="A485" t="str">
        <f t="shared" si="7"/>
        <v>Genworth Seg. de Crédito|38 Daños Total</v>
      </c>
      <c r="B485" t="s">
        <v>173</v>
      </c>
      <c r="C485" t="s">
        <v>225</v>
      </c>
      <c r="D485" s="2">
        <v>86726.746920000005</v>
      </c>
    </row>
    <row r="486" spans="1:4" x14ac:dyDescent="0.3">
      <c r="A486" t="str">
        <f t="shared" si="7"/>
        <v>Genworth Seg. de Crédito|46 Daños Sin Autos Total</v>
      </c>
      <c r="B486" t="s">
        <v>173</v>
      </c>
      <c r="C486" t="s">
        <v>230</v>
      </c>
      <c r="D486" s="2">
        <v>86726.746920000005</v>
      </c>
    </row>
    <row r="487" spans="1:4" x14ac:dyDescent="0.3">
      <c r="A487" t="str">
        <f t="shared" si="7"/>
        <v>Genworth Seg. de Crédito|67 Credito a la Vivienda</v>
      </c>
      <c r="B487" t="s">
        <v>173</v>
      </c>
      <c r="C487" t="s">
        <v>263</v>
      </c>
      <c r="D487" s="2">
        <v>86726.746920000005</v>
      </c>
    </row>
    <row r="488" spans="1:4" x14ac:dyDescent="0.3">
      <c r="A488" t="str">
        <f t="shared" si="7"/>
        <v>GMX Seguros|10 Total General</v>
      </c>
      <c r="B488" t="s">
        <v>170</v>
      </c>
      <c r="C488" t="s">
        <v>220</v>
      </c>
      <c r="D488" s="2">
        <v>6747132.6749999998</v>
      </c>
    </row>
    <row r="489" spans="1:4" x14ac:dyDescent="0.3">
      <c r="A489" t="str">
        <f t="shared" si="7"/>
        <v>GMX Seguros|11 Total General Sin Pensiones</v>
      </c>
      <c r="B489" t="s">
        <v>170</v>
      </c>
      <c r="C489" t="s">
        <v>221</v>
      </c>
      <c r="D489" s="2">
        <v>6747132.6749999998</v>
      </c>
    </row>
    <row r="490" spans="1:4" x14ac:dyDescent="0.3">
      <c r="A490" t="str">
        <f t="shared" si="7"/>
        <v>GMX Seguros|38 Daños Total</v>
      </c>
      <c r="B490" t="s">
        <v>170</v>
      </c>
      <c r="C490" t="s">
        <v>225</v>
      </c>
      <c r="D490" s="2">
        <v>6747132.6749999998</v>
      </c>
    </row>
    <row r="491" spans="1:4" x14ac:dyDescent="0.3">
      <c r="A491" t="str">
        <f t="shared" si="7"/>
        <v>GMX Seguros|46 Daños Sin Autos Total</v>
      </c>
      <c r="B491" t="s">
        <v>170</v>
      </c>
      <c r="C491" t="s">
        <v>230</v>
      </c>
      <c r="D491" s="2">
        <v>6747132.6750000007</v>
      </c>
    </row>
    <row r="492" spans="1:4" x14ac:dyDescent="0.3">
      <c r="A492" t="str">
        <f t="shared" si="7"/>
        <v>GMX Seguros|46 Responsabilidad Civil y Riesgos Profesionales</v>
      </c>
      <c r="B492" t="s">
        <v>170</v>
      </c>
      <c r="C492" t="s">
        <v>231</v>
      </c>
      <c r="D492" s="2">
        <v>2692630.1853400003</v>
      </c>
    </row>
    <row r="493" spans="1:4" x14ac:dyDescent="0.3">
      <c r="A493" t="str">
        <f t="shared" si="7"/>
        <v>GMX Seguros|47 RC General</v>
      </c>
      <c r="B493" t="s">
        <v>170</v>
      </c>
      <c r="C493" t="s">
        <v>232</v>
      </c>
      <c r="D493" s="2">
        <v>971498.27851999993</v>
      </c>
    </row>
    <row r="494" spans="1:4" x14ac:dyDescent="0.3">
      <c r="A494" t="str">
        <f t="shared" si="7"/>
        <v>GMX Seguros|48 RC Aviones y Barcos</v>
      </c>
      <c r="B494" t="s">
        <v>170</v>
      </c>
      <c r="C494" t="s">
        <v>233</v>
      </c>
      <c r="D494" s="2">
        <v>889563.54391999997</v>
      </c>
    </row>
    <row r="495" spans="1:4" x14ac:dyDescent="0.3">
      <c r="A495" t="str">
        <f t="shared" si="7"/>
        <v>GMX Seguros|49 RC Viajero</v>
      </c>
      <c r="B495" t="s">
        <v>170</v>
      </c>
      <c r="C495" t="s">
        <v>234</v>
      </c>
      <c r="D495" s="2">
        <v>736.90931999999998</v>
      </c>
    </row>
    <row r="496" spans="1:4" x14ac:dyDescent="0.3">
      <c r="A496" t="str">
        <f t="shared" si="7"/>
        <v>GMX Seguros|50 RC Otros</v>
      </c>
      <c r="B496" t="s">
        <v>170</v>
      </c>
      <c r="C496" t="s">
        <v>235</v>
      </c>
      <c r="D496" s="2">
        <v>830831.45358000009</v>
      </c>
    </row>
    <row r="497" spans="1:4" x14ac:dyDescent="0.3">
      <c r="A497" t="str">
        <f t="shared" si="7"/>
        <v>GMX Seguros|51 Maritimo y Transportes</v>
      </c>
      <c r="B497" t="s">
        <v>170</v>
      </c>
      <c r="C497" t="s">
        <v>236</v>
      </c>
      <c r="D497" s="2">
        <v>850871.95069000009</v>
      </c>
    </row>
    <row r="498" spans="1:4" x14ac:dyDescent="0.3">
      <c r="A498" t="str">
        <f t="shared" si="7"/>
        <v>GMX Seguros|52 MyT Carga</v>
      </c>
      <c r="B498" t="s">
        <v>170</v>
      </c>
      <c r="C498" t="s">
        <v>237</v>
      </c>
      <c r="D498" s="2">
        <v>326995.17860000004</v>
      </c>
    </row>
    <row r="499" spans="1:4" x14ac:dyDescent="0.3">
      <c r="A499" t="str">
        <f t="shared" si="7"/>
        <v>GMX Seguros|53 MyT Cascos</v>
      </c>
      <c r="B499" t="s">
        <v>170</v>
      </c>
      <c r="C499" t="s">
        <v>238</v>
      </c>
      <c r="D499" s="2">
        <v>523876.77208999998</v>
      </c>
    </row>
    <row r="500" spans="1:4" x14ac:dyDescent="0.3">
      <c r="A500" t="str">
        <f t="shared" si="7"/>
        <v>GMX Seguros|54 Incendio</v>
      </c>
      <c r="B500" t="s">
        <v>170</v>
      </c>
      <c r="C500" t="s">
        <v>239</v>
      </c>
      <c r="D500" s="2">
        <v>744874.58597999997</v>
      </c>
    </row>
    <row r="501" spans="1:4" x14ac:dyDescent="0.3">
      <c r="A501" t="str">
        <f t="shared" si="7"/>
        <v>GMX Seguros|55 Riesgos Catastroficos</v>
      </c>
      <c r="B501" t="s">
        <v>170</v>
      </c>
      <c r="C501" t="s">
        <v>240</v>
      </c>
      <c r="D501" s="2">
        <v>1399168.86577</v>
      </c>
    </row>
    <row r="502" spans="1:4" x14ac:dyDescent="0.3">
      <c r="A502" t="str">
        <f t="shared" si="7"/>
        <v>GMX Seguros|56 Terremoto y Erupcion Volcanica</v>
      </c>
      <c r="B502" t="s">
        <v>170</v>
      </c>
      <c r="C502" t="s">
        <v>241</v>
      </c>
      <c r="D502" s="2">
        <v>502178.27929999999</v>
      </c>
    </row>
    <row r="503" spans="1:4" x14ac:dyDescent="0.3">
      <c r="A503" t="str">
        <f t="shared" si="7"/>
        <v>GMX Seguros|57 Huracan y Otros Riesgos Hidrometeorologicos</v>
      </c>
      <c r="B503" t="s">
        <v>170</v>
      </c>
      <c r="C503" t="s">
        <v>242</v>
      </c>
      <c r="D503" s="2">
        <v>896990.58646999998</v>
      </c>
    </row>
    <row r="504" spans="1:4" x14ac:dyDescent="0.3">
      <c r="A504" t="str">
        <f t="shared" si="7"/>
        <v>GMX Seguros|63 Diversos</v>
      </c>
      <c r="B504" t="s">
        <v>170</v>
      </c>
      <c r="C504" t="s">
        <v>243</v>
      </c>
      <c r="D504" s="2">
        <v>1059587.0872200001</v>
      </c>
    </row>
    <row r="505" spans="1:4" x14ac:dyDescent="0.3">
      <c r="A505" t="str">
        <f t="shared" si="7"/>
        <v>GMX Seguros|64 Miscelaneos</v>
      </c>
      <c r="B505" t="s">
        <v>170</v>
      </c>
      <c r="C505" t="s">
        <v>244</v>
      </c>
      <c r="D505" s="2">
        <v>443163.02246000001</v>
      </c>
    </row>
    <row r="506" spans="1:4" x14ac:dyDescent="0.3">
      <c r="A506" t="str">
        <f t="shared" si="7"/>
        <v>GMX Seguros|65 Tecnicos</v>
      </c>
      <c r="B506" t="s">
        <v>170</v>
      </c>
      <c r="C506" t="s">
        <v>245</v>
      </c>
      <c r="D506" s="2">
        <v>616424.06475999998</v>
      </c>
    </row>
    <row r="507" spans="1:4" x14ac:dyDescent="0.3">
      <c r="A507" t="str">
        <f t="shared" si="7"/>
        <v>HDI Global Seguros|10 Total General</v>
      </c>
      <c r="B507" t="s">
        <v>175</v>
      </c>
      <c r="C507" t="s">
        <v>220</v>
      </c>
      <c r="D507" s="2">
        <v>1547102.12528</v>
      </c>
    </row>
    <row r="508" spans="1:4" x14ac:dyDescent="0.3">
      <c r="A508" t="str">
        <f t="shared" si="7"/>
        <v>HDI Global Seguros|11 Total General Sin Pensiones</v>
      </c>
      <c r="B508" t="s">
        <v>175</v>
      </c>
      <c r="C508" t="s">
        <v>221</v>
      </c>
      <c r="D508" s="2">
        <v>1547102.12528</v>
      </c>
    </row>
    <row r="509" spans="1:4" x14ac:dyDescent="0.3">
      <c r="A509" t="str">
        <f t="shared" si="7"/>
        <v>HDI Global Seguros|38 Daños Total</v>
      </c>
      <c r="B509" t="s">
        <v>175</v>
      </c>
      <c r="C509" t="s">
        <v>225</v>
      </c>
      <c r="D509" s="2">
        <v>1547102.12528</v>
      </c>
    </row>
    <row r="510" spans="1:4" x14ac:dyDescent="0.3">
      <c r="A510" t="str">
        <f t="shared" si="7"/>
        <v>HDI Global Seguros|46 Daños Sin Autos Total</v>
      </c>
      <c r="B510" t="s">
        <v>175</v>
      </c>
      <c r="C510" t="s">
        <v>230</v>
      </c>
      <c r="D510" s="2">
        <v>1547102.1252799998</v>
      </c>
    </row>
    <row r="511" spans="1:4" x14ac:dyDescent="0.3">
      <c r="A511" t="str">
        <f t="shared" si="7"/>
        <v>HDI Global Seguros|46 Responsabilidad Civil y Riesgos Profesionales</v>
      </c>
      <c r="B511" t="s">
        <v>175</v>
      </c>
      <c r="C511" t="s">
        <v>231</v>
      </c>
      <c r="D511" s="2">
        <v>230377.05813999998</v>
      </c>
    </row>
    <row r="512" spans="1:4" x14ac:dyDescent="0.3">
      <c r="A512" t="str">
        <f t="shared" si="7"/>
        <v>HDI Global Seguros|47 RC General</v>
      </c>
      <c r="B512" t="s">
        <v>175</v>
      </c>
      <c r="C512" t="s">
        <v>232</v>
      </c>
      <c r="D512" s="2">
        <v>205447.46928999998</v>
      </c>
    </row>
    <row r="513" spans="1:4" x14ac:dyDescent="0.3">
      <c r="A513" t="str">
        <f t="shared" si="7"/>
        <v>HDI Global Seguros|50 RC Otros</v>
      </c>
      <c r="B513" t="s">
        <v>175</v>
      </c>
      <c r="C513" t="s">
        <v>235</v>
      </c>
      <c r="D513" s="2">
        <v>24929.58885</v>
      </c>
    </row>
    <row r="514" spans="1:4" x14ac:dyDescent="0.3">
      <c r="A514" t="str">
        <f t="shared" si="7"/>
        <v>HDI Global Seguros|51 Maritimo y Transportes</v>
      </c>
      <c r="B514" t="s">
        <v>175</v>
      </c>
      <c r="C514" t="s">
        <v>236</v>
      </c>
      <c r="D514" s="2">
        <v>810080.91535000002</v>
      </c>
    </row>
    <row r="515" spans="1:4" x14ac:dyDescent="0.3">
      <c r="A515" t="str">
        <f t="shared" si="7"/>
        <v>HDI Global Seguros|52 MyT Carga</v>
      </c>
      <c r="B515" t="s">
        <v>175</v>
      </c>
      <c r="C515" t="s">
        <v>237</v>
      </c>
      <c r="D515" s="2">
        <v>810080.91535000002</v>
      </c>
    </row>
    <row r="516" spans="1:4" x14ac:dyDescent="0.3">
      <c r="A516" t="str">
        <f t="shared" si="7"/>
        <v>HDI Global Seguros|54 Incendio</v>
      </c>
      <c r="B516" t="s">
        <v>175</v>
      </c>
      <c r="C516" t="s">
        <v>239</v>
      </c>
      <c r="D516" s="2">
        <v>159872.36546</v>
      </c>
    </row>
    <row r="517" spans="1:4" x14ac:dyDescent="0.3">
      <c r="A517" t="str">
        <f t="shared" si="7"/>
        <v>HDI Global Seguros|55 Riesgos Catastroficos</v>
      </c>
      <c r="B517" t="s">
        <v>175</v>
      </c>
      <c r="C517" t="s">
        <v>240</v>
      </c>
      <c r="D517" s="2">
        <v>319151.84912000003</v>
      </c>
    </row>
    <row r="518" spans="1:4" x14ac:dyDescent="0.3">
      <c r="A518" t="str">
        <f t="shared" si="7"/>
        <v>HDI Global Seguros|56 Terremoto y Erupcion Volcanica</v>
      </c>
      <c r="B518" t="s">
        <v>175</v>
      </c>
      <c r="C518" t="s">
        <v>241</v>
      </c>
      <c r="D518" s="2">
        <v>158477.32033000002</v>
      </c>
    </row>
    <row r="519" spans="1:4" x14ac:dyDescent="0.3">
      <c r="A519" t="str">
        <f t="shared" si="7"/>
        <v>HDI Global Seguros|57 Huracan y Otros Riesgos Hidrometeorologicos</v>
      </c>
      <c r="B519" t="s">
        <v>175</v>
      </c>
      <c r="C519" t="s">
        <v>242</v>
      </c>
      <c r="D519" s="2">
        <v>160674.52878999998</v>
      </c>
    </row>
    <row r="520" spans="1:4" x14ac:dyDescent="0.3">
      <c r="A520" t="str">
        <f t="shared" ref="A520:A583" si="8">B520&amp;"|"&amp;C520</f>
        <v>HDI Global Seguros|63 Diversos</v>
      </c>
      <c r="B520" t="s">
        <v>175</v>
      </c>
      <c r="C520" t="s">
        <v>243</v>
      </c>
      <c r="D520" s="2">
        <v>27619.93721</v>
      </c>
    </row>
    <row r="521" spans="1:4" x14ac:dyDescent="0.3">
      <c r="A521" t="str">
        <f t="shared" si="8"/>
        <v>HDI Global Seguros|65 Tecnicos</v>
      </c>
      <c r="B521" t="s">
        <v>175</v>
      </c>
      <c r="C521" t="s">
        <v>245</v>
      </c>
      <c r="D521" s="2">
        <v>27619.93721</v>
      </c>
    </row>
    <row r="522" spans="1:4" x14ac:dyDescent="0.3">
      <c r="A522" t="str">
        <f t="shared" si="8"/>
        <v>HDI Seguros|10 Total General</v>
      </c>
      <c r="B522" t="s">
        <v>176</v>
      </c>
      <c r="C522" t="s">
        <v>220</v>
      </c>
      <c r="D522" s="2">
        <v>7862685.1248199996</v>
      </c>
    </row>
    <row r="523" spans="1:4" x14ac:dyDescent="0.3">
      <c r="A523" t="str">
        <f t="shared" si="8"/>
        <v>HDI Seguros|11 Total General Sin Pensiones</v>
      </c>
      <c r="B523" t="s">
        <v>176</v>
      </c>
      <c r="C523" t="s">
        <v>221</v>
      </c>
      <c r="D523" s="2">
        <v>7862685.1248199996</v>
      </c>
    </row>
    <row r="524" spans="1:4" x14ac:dyDescent="0.3">
      <c r="A524" t="str">
        <f t="shared" si="8"/>
        <v>HDI Seguros|12 Vida Total</v>
      </c>
      <c r="B524" t="s">
        <v>176</v>
      </c>
      <c r="C524" t="s">
        <v>222</v>
      </c>
      <c r="D524" s="2">
        <v>172.26935</v>
      </c>
    </row>
    <row r="525" spans="1:4" x14ac:dyDescent="0.3">
      <c r="A525" t="str">
        <f t="shared" si="8"/>
        <v>HDI Seguros|14 Vida Gpo y Col</v>
      </c>
      <c r="B525" t="s">
        <v>176</v>
      </c>
      <c r="C525" t="s">
        <v>224</v>
      </c>
      <c r="D525" s="2">
        <v>172.26935</v>
      </c>
    </row>
    <row r="526" spans="1:4" x14ac:dyDescent="0.3">
      <c r="A526" t="str">
        <f t="shared" si="8"/>
        <v>HDI Seguros|28 Accidentes y Enfermedades Total</v>
      </c>
      <c r="B526" t="s">
        <v>176</v>
      </c>
      <c r="C526" t="s">
        <v>246</v>
      </c>
      <c r="D526" s="2">
        <v>97245.675569999992</v>
      </c>
    </row>
    <row r="527" spans="1:4" x14ac:dyDescent="0.3">
      <c r="A527" t="str">
        <f t="shared" si="8"/>
        <v>HDI Seguros|29 Accidentes Personales</v>
      </c>
      <c r="B527" t="s">
        <v>176</v>
      </c>
      <c r="C527" t="s">
        <v>247</v>
      </c>
      <c r="D527" s="2">
        <v>980.13977999999997</v>
      </c>
    </row>
    <row r="528" spans="1:4" x14ac:dyDescent="0.3">
      <c r="A528" t="str">
        <f t="shared" si="8"/>
        <v>HDI Seguros|31 AP Gpo y Col</v>
      </c>
      <c r="B528" t="s">
        <v>176</v>
      </c>
      <c r="C528" t="s">
        <v>248</v>
      </c>
      <c r="D528" s="2">
        <v>980.13977999999997</v>
      </c>
    </row>
    <row r="529" spans="1:4" x14ac:dyDescent="0.3">
      <c r="A529" t="str">
        <f t="shared" si="8"/>
        <v>HDI Seguros|32 Gastos Medicos</v>
      </c>
      <c r="B529" t="s">
        <v>176</v>
      </c>
      <c r="C529" t="s">
        <v>257</v>
      </c>
      <c r="D529" s="2">
        <v>96265.535790000009</v>
      </c>
    </row>
    <row r="530" spans="1:4" x14ac:dyDescent="0.3">
      <c r="A530" t="str">
        <f t="shared" si="8"/>
        <v>HDI Seguros|33 GMM. Individual</v>
      </c>
      <c r="B530" t="s">
        <v>176</v>
      </c>
      <c r="C530" t="s">
        <v>258</v>
      </c>
      <c r="D530" s="2">
        <v>92727.810239999992</v>
      </c>
    </row>
    <row r="531" spans="1:4" x14ac:dyDescent="0.3">
      <c r="A531" t="str">
        <f t="shared" si="8"/>
        <v>HDI Seguros|34 GMM. Gpo y Col</v>
      </c>
      <c r="B531" t="s">
        <v>176</v>
      </c>
      <c r="C531" t="s">
        <v>259</v>
      </c>
      <c r="D531" s="2">
        <v>3537.7255499999997</v>
      </c>
    </row>
    <row r="532" spans="1:4" x14ac:dyDescent="0.3">
      <c r="A532" t="str">
        <f t="shared" si="8"/>
        <v>HDI Seguros|38 Daños Total</v>
      </c>
      <c r="B532" t="s">
        <v>176</v>
      </c>
      <c r="C532" t="s">
        <v>225</v>
      </c>
      <c r="D532" s="2">
        <v>7765267.1798999999</v>
      </c>
    </row>
    <row r="533" spans="1:4" x14ac:dyDescent="0.3">
      <c r="A533" t="str">
        <f t="shared" si="8"/>
        <v>HDI Seguros|39 Automoviles Total</v>
      </c>
      <c r="B533" t="s">
        <v>176</v>
      </c>
      <c r="C533" t="s">
        <v>226</v>
      </c>
      <c r="D533" s="2">
        <v>6452104.0308699999</v>
      </c>
    </row>
    <row r="534" spans="1:4" x14ac:dyDescent="0.3">
      <c r="A534" t="str">
        <f t="shared" si="8"/>
        <v>HDI Seguros|41 Automoviles Residentes</v>
      </c>
      <c r="B534" t="s">
        <v>176</v>
      </c>
      <c r="C534" t="s">
        <v>227</v>
      </c>
      <c r="D534" s="2">
        <v>3995448.6381199998</v>
      </c>
    </row>
    <row r="535" spans="1:4" x14ac:dyDescent="0.3">
      <c r="A535" t="str">
        <f t="shared" si="8"/>
        <v>HDI Seguros|42 Camiones</v>
      </c>
      <c r="B535" t="s">
        <v>176</v>
      </c>
      <c r="C535" t="s">
        <v>228</v>
      </c>
      <c r="D535" s="2">
        <v>2064615.03033</v>
      </c>
    </row>
    <row r="536" spans="1:4" x14ac:dyDescent="0.3">
      <c r="A536" t="str">
        <f t="shared" si="8"/>
        <v>HDI Seguros|43 Automoviles Turistas</v>
      </c>
      <c r="B536" t="s">
        <v>176</v>
      </c>
      <c r="C536" t="s">
        <v>255</v>
      </c>
      <c r="D536" s="2">
        <v>136783.86332</v>
      </c>
    </row>
    <row r="537" spans="1:4" x14ac:dyDescent="0.3">
      <c r="A537" t="str">
        <f t="shared" si="8"/>
        <v>HDI Seguros|44 Otros Automoviles y Obligatorios</v>
      </c>
      <c r="B537" t="s">
        <v>176</v>
      </c>
      <c r="C537" t="s">
        <v>229</v>
      </c>
      <c r="D537" s="2">
        <v>255256.49909999999</v>
      </c>
    </row>
    <row r="538" spans="1:4" x14ac:dyDescent="0.3">
      <c r="A538" t="str">
        <f t="shared" si="8"/>
        <v>HDI Seguros|46 Daños Sin Autos Total</v>
      </c>
      <c r="B538" t="s">
        <v>176</v>
      </c>
      <c r="C538" t="s">
        <v>230</v>
      </c>
      <c r="D538" s="2">
        <v>1313163.1490300002</v>
      </c>
    </row>
    <row r="539" spans="1:4" x14ac:dyDescent="0.3">
      <c r="A539" t="str">
        <f t="shared" si="8"/>
        <v>HDI Seguros|46 Responsabilidad Civil y Riesgos Profesionales</v>
      </c>
      <c r="B539" t="s">
        <v>176</v>
      </c>
      <c r="C539" t="s">
        <v>231</v>
      </c>
      <c r="D539" s="2">
        <v>208128.69750000001</v>
      </c>
    </row>
    <row r="540" spans="1:4" x14ac:dyDescent="0.3">
      <c r="A540" t="str">
        <f t="shared" si="8"/>
        <v>HDI Seguros|47 RC General</v>
      </c>
      <c r="B540" t="s">
        <v>176</v>
      </c>
      <c r="C540" t="s">
        <v>232</v>
      </c>
      <c r="D540" s="2">
        <v>199521.88480999999</v>
      </c>
    </row>
    <row r="541" spans="1:4" x14ac:dyDescent="0.3">
      <c r="A541" t="str">
        <f t="shared" si="8"/>
        <v>HDI Seguros|49 RC Viajero</v>
      </c>
      <c r="B541" t="s">
        <v>176</v>
      </c>
      <c r="C541" t="s">
        <v>234</v>
      </c>
      <c r="D541" s="2">
        <v>8606.8126899999988</v>
      </c>
    </row>
    <row r="542" spans="1:4" x14ac:dyDescent="0.3">
      <c r="A542" t="str">
        <f t="shared" si="8"/>
        <v>HDI Seguros|51 Maritimo y Transportes</v>
      </c>
      <c r="B542" t="s">
        <v>176</v>
      </c>
      <c r="C542" t="s">
        <v>236</v>
      </c>
      <c r="D542" s="2">
        <v>274918.55374</v>
      </c>
    </row>
    <row r="543" spans="1:4" x14ac:dyDescent="0.3">
      <c r="A543" t="str">
        <f t="shared" si="8"/>
        <v>HDI Seguros|52 MyT Carga</v>
      </c>
      <c r="B543" t="s">
        <v>176</v>
      </c>
      <c r="C543" t="s">
        <v>237</v>
      </c>
      <c r="D543" s="2">
        <v>261799.80072</v>
      </c>
    </row>
    <row r="544" spans="1:4" x14ac:dyDescent="0.3">
      <c r="A544" t="str">
        <f t="shared" si="8"/>
        <v>HDI Seguros|53 MyT Cascos</v>
      </c>
      <c r="B544" t="s">
        <v>176</v>
      </c>
      <c r="C544" t="s">
        <v>238</v>
      </c>
      <c r="D544" s="2">
        <v>13118.75302</v>
      </c>
    </row>
    <row r="545" spans="1:4" x14ac:dyDescent="0.3">
      <c r="A545" t="str">
        <f t="shared" si="8"/>
        <v>HDI Seguros|54 Incendio</v>
      </c>
      <c r="B545" t="s">
        <v>176</v>
      </c>
      <c r="C545" t="s">
        <v>239</v>
      </c>
      <c r="D545" s="2">
        <v>216759.24366000001</v>
      </c>
    </row>
    <row r="546" spans="1:4" x14ac:dyDescent="0.3">
      <c r="A546" t="str">
        <f t="shared" si="8"/>
        <v>HDI Seguros|55 Riesgos Catastroficos</v>
      </c>
      <c r="B546" t="s">
        <v>176</v>
      </c>
      <c r="C546" t="s">
        <v>240</v>
      </c>
      <c r="D546" s="2">
        <v>259686.98171000002</v>
      </c>
    </row>
    <row r="547" spans="1:4" x14ac:dyDescent="0.3">
      <c r="A547" t="str">
        <f t="shared" si="8"/>
        <v>HDI Seguros|56 Terremoto y Erupcion Volcanica</v>
      </c>
      <c r="B547" t="s">
        <v>176</v>
      </c>
      <c r="C547" t="s">
        <v>241</v>
      </c>
      <c r="D547" s="2">
        <v>64041.737350000003</v>
      </c>
    </row>
    <row r="548" spans="1:4" x14ac:dyDescent="0.3">
      <c r="A548" t="str">
        <f t="shared" si="8"/>
        <v>HDI Seguros|57 Huracan y Otros Riesgos Hidrometeorologicos</v>
      </c>
      <c r="B548" t="s">
        <v>176</v>
      </c>
      <c r="C548" t="s">
        <v>242</v>
      </c>
      <c r="D548" s="2">
        <v>195645.24436000001</v>
      </c>
    </row>
    <row r="549" spans="1:4" x14ac:dyDescent="0.3">
      <c r="A549" t="str">
        <f t="shared" si="8"/>
        <v>HDI Seguros|63 Diversos</v>
      </c>
      <c r="B549" t="s">
        <v>176</v>
      </c>
      <c r="C549" t="s">
        <v>243</v>
      </c>
      <c r="D549" s="2">
        <v>353669.67242000002</v>
      </c>
    </row>
    <row r="550" spans="1:4" x14ac:dyDescent="0.3">
      <c r="A550" t="str">
        <f t="shared" si="8"/>
        <v>HDI Seguros|64 Miscelaneos</v>
      </c>
      <c r="B550" t="s">
        <v>176</v>
      </c>
      <c r="C550" t="s">
        <v>244</v>
      </c>
      <c r="D550" s="2">
        <v>124431.14108</v>
      </c>
    </row>
    <row r="551" spans="1:4" x14ac:dyDescent="0.3">
      <c r="A551" t="str">
        <f t="shared" si="8"/>
        <v>HDI Seguros|65 Tecnicos</v>
      </c>
      <c r="B551" t="s">
        <v>176</v>
      </c>
      <c r="C551" t="s">
        <v>245</v>
      </c>
      <c r="D551" s="2">
        <v>229238.53134000002</v>
      </c>
    </row>
    <row r="552" spans="1:4" x14ac:dyDescent="0.3">
      <c r="A552" t="str">
        <f t="shared" si="8"/>
        <v>Hir Seguros|10 Total General</v>
      </c>
      <c r="B552" t="s">
        <v>178</v>
      </c>
      <c r="C552" t="s">
        <v>220</v>
      </c>
      <c r="D552" s="2">
        <v>4740041.6585600004</v>
      </c>
    </row>
    <row r="553" spans="1:4" x14ac:dyDescent="0.3">
      <c r="A553" t="str">
        <f t="shared" si="8"/>
        <v>Hir Seguros|11 Total General Sin Pensiones</v>
      </c>
      <c r="B553" t="s">
        <v>178</v>
      </c>
      <c r="C553" t="s">
        <v>221</v>
      </c>
      <c r="D553" s="2">
        <v>4740041.6585600004</v>
      </c>
    </row>
    <row r="554" spans="1:4" x14ac:dyDescent="0.3">
      <c r="A554" t="str">
        <f t="shared" si="8"/>
        <v>Hir Seguros|12 Vida Total</v>
      </c>
      <c r="B554" t="s">
        <v>178</v>
      </c>
      <c r="C554" t="s">
        <v>222</v>
      </c>
      <c r="D554" s="2">
        <v>4660143.1311400002</v>
      </c>
    </row>
    <row r="555" spans="1:4" x14ac:dyDescent="0.3">
      <c r="A555" t="str">
        <f t="shared" si="8"/>
        <v>Hir Seguros|13 Vida Individual</v>
      </c>
      <c r="B555" t="s">
        <v>178</v>
      </c>
      <c r="C555" t="s">
        <v>223</v>
      </c>
      <c r="D555" s="2">
        <v>16042.74207</v>
      </c>
    </row>
    <row r="556" spans="1:4" x14ac:dyDescent="0.3">
      <c r="A556" t="str">
        <f t="shared" si="8"/>
        <v>Hir Seguros|14 Vida Gpo y Col</v>
      </c>
      <c r="B556" t="s">
        <v>178</v>
      </c>
      <c r="C556" t="s">
        <v>224</v>
      </c>
      <c r="D556" s="2">
        <v>4644100.3890699996</v>
      </c>
    </row>
    <row r="557" spans="1:4" x14ac:dyDescent="0.3">
      <c r="A557" t="str">
        <f t="shared" si="8"/>
        <v>Hir Seguros|28 Accidentes y Enfermedades Total</v>
      </c>
      <c r="B557" t="s">
        <v>178</v>
      </c>
      <c r="C557" t="s">
        <v>246</v>
      </c>
      <c r="D557" s="2">
        <v>79898.527419999999</v>
      </c>
    </row>
    <row r="558" spans="1:4" x14ac:dyDescent="0.3">
      <c r="A558" t="str">
        <f t="shared" si="8"/>
        <v>Hir Seguros|29 Accidentes Personales</v>
      </c>
      <c r="B558" t="s">
        <v>178</v>
      </c>
      <c r="C558" t="s">
        <v>247</v>
      </c>
      <c r="D558" s="2">
        <v>79898.527419999999</v>
      </c>
    </row>
    <row r="559" spans="1:4" x14ac:dyDescent="0.3">
      <c r="A559" t="str">
        <f t="shared" si="8"/>
        <v>Hir Seguros|30 AP Individual</v>
      </c>
      <c r="B559" t="s">
        <v>178</v>
      </c>
      <c r="C559" t="s">
        <v>254</v>
      </c>
      <c r="D559" s="2">
        <v>121.2299</v>
      </c>
    </row>
    <row r="560" spans="1:4" x14ac:dyDescent="0.3">
      <c r="A560" t="str">
        <f t="shared" si="8"/>
        <v>Hir Seguros|31 AP Gpo y Col</v>
      </c>
      <c r="B560" t="s">
        <v>178</v>
      </c>
      <c r="C560" t="s">
        <v>248</v>
      </c>
      <c r="D560" s="2">
        <v>79777.297519999993</v>
      </c>
    </row>
    <row r="561" spans="1:4" x14ac:dyDescent="0.3">
      <c r="A561" t="str">
        <f t="shared" si="8"/>
        <v>HSBC Seguros|10 Total General</v>
      </c>
      <c r="B561" t="s">
        <v>177</v>
      </c>
      <c r="C561" t="s">
        <v>220</v>
      </c>
      <c r="D561" s="2">
        <v>9771555.1653899997</v>
      </c>
    </row>
    <row r="562" spans="1:4" x14ac:dyDescent="0.3">
      <c r="A562" t="str">
        <f t="shared" si="8"/>
        <v>HSBC Seguros|11 Total General Sin Pensiones</v>
      </c>
      <c r="B562" t="s">
        <v>177</v>
      </c>
      <c r="C562" t="s">
        <v>221</v>
      </c>
      <c r="D562" s="2">
        <v>9771555.1653899997</v>
      </c>
    </row>
    <row r="563" spans="1:4" x14ac:dyDescent="0.3">
      <c r="A563" t="str">
        <f t="shared" si="8"/>
        <v>HSBC Seguros|12 Vida Total</v>
      </c>
      <c r="B563" t="s">
        <v>177</v>
      </c>
      <c r="C563" t="s">
        <v>222</v>
      </c>
      <c r="D563" s="2">
        <v>9500382.5999699999</v>
      </c>
    </row>
    <row r="564" spans="1:4" x14ac:dyDescent="0.3">
      <c r="A564" t="str">
        <f t="shared" si="8"/>
        <v>HSBC Seguros|13 Vida Individual</v>
      </c>
      <c r="B564" t="s">
        <v>177</v>
      </c>
      <c r="C564" t="s">
        <v>223</v>
      </c>
      <c r="D564" s="2">
        <v>9324828.4938399997</v>
      </c>
    </row>
    <row r="565" spans="1:4" x14ac:dyDescent="0.3">
      <c r="A565" t="str">
        <f t="shared" si="8"/>
        <v>HSBC Seguros|14 Vida Gpo y Col</v>
      </c>
      <c r="B565" t="s">
        <v>177</v>
      </c>
      <c r="C565" t="s">
        <v>224</v>
      </c>
      <c r="D565" s="2">
        <v>175554.10613</v>
      </c>
    </row>
    <row r="566" spans="1:4" x14ac:dyDescent="0.3">
      <c r="A566" t="str">
        <f t="shared" si="8"/>
        <v>HSBC Seguros|28 Accidentes y Enfermedades Total</v>
      </c>
      <c r="B566" t="s">
        <v>177</v>
      </c>
      <c r="C566" t="s">
        <v>246</v>
      </c>
      <c r="D566" s="2">
        <v>271172.56542</v>
      </c>
    </row>
    <row r="567" spans="1:4" x14ac:dyDescent="0.3">
      <c r="A567" t="str">
        <f t="shared" si="8"/>
        <v>HSBC Seguros|29 Accidentes Personales</v>
      </c>
      <c r="B567" t="s">
        <v>177</v>
      </c>
      <c r="C567" t="s">
        <v>247</v>
      </c>
      <c r="D567" s="2">
        <v>217016.11869</v>
      </c>
    </row>
    <row r="568" spans="1:4" x14ac:dyDescent="0.3">
      <c r="A568" t="str">
        <f t="shared" si="8"/>
        <v>HSBC Seguros|30 AP Individual</v>
      </c>
      <c r="B568" t="s">
        <v>177</v>
      </c>
      <c r="C568" t="s">
        <v>254</v>
      </c>
      <c r="D568" s="2">
        <v>140497.31074000002</v>
      </c>
    </row>
    <row r="569" spans="1:4" x14ac:dyDescent="0.3">
      <c r="A569" t="str">
        <f t="shared" si="8"/>
        <v>HSBC Seguros|31 AP Gpo y Col</v>
      </c>
      <c r="B569" t="s">
        <v>177</v>
      </c>
      <c r="C569" t="s">
        <v>248</v>
      </c>
      <c r="D569" s="2">
        <v>76518.807950000002</v>
      </c>
    </row>
    <row r="570" spans="1:4" x14ac:dyDescent="0.3">
      <c r="A570" t="str">
        <f t="shared" si="8"/>
        <v>HSBC Seguros|32 Gastos Medicos</v>
      </c>
      <c r="B570" t="s">
        <v>177</v>
      </c>
      <c r="C570" t="s">
        <v>257</v>
      </c>
      <c r="D570" s="2">
        <v>54156.446729999996</v>
      </c>
    </row>
    <row r="571" spans="1:4" x14ac:dyDescent="0.3">
      <c r="A571" t="str">
        <f t="shared" si="8"/>
        <v>HSBC Seguros|33 GMM. Individual</v>
      </c>
      <c r="B571" t="s">
        <v>177</v>
      </c>
      <c r="C571" t="s">
        <v>258</v>
      </c>
      <c r="D571" s="2">
        <v>54156.446729999996</v>
      </c>
    </row>
    <row r="572" spans="1:4" x14ac:dyDescent="0.3">
      <c r="A572" t="str">
        <f t="shared" si="8"/>
        <v>Inbursa|10 Total General</v>
      </c>
      <c r="B572" t="s">
        <v>179</v>
      </c>
      <c r="C572" t="s">
        <v>220</v>
      </c>
      <c r="D572" s="2">
        <v>18235846.34637</v>
      </c>
    </row>
    <row r="573" spans="1:4" x14ac:dyDescent="0.3">
      <c r="A573" t="str">
        <f t="shared" si="8"/>
        <v>Inbursa|11 Total General Sin Pensiones</v>
      </c>
      <c r="B573" t="s">
        <v>179</v>
      </c>
      <c r="C573" t="s">
        <v>221</v>
      </c>
      <c r="D573" s="2">
        <v>18235846.34637</v>
      </c>
    </row>
    <row r="574" spans="1:4" x14ac:dyDescent="0.3">
      <c r="A574" t="str">
        <f t="shared" si="8"/>
        <v>Inbursa|12 Vida Total</v>
      </c>
      <c r="B574" t="s">
        <v>179</v>
      </c>
      <c r="C574" t="s">
        <v>222</v>
      </c>
      <c r="D574" s="2">
        <v>3639318.3983200002</v>
      </c>
    </row>
    <row r="575" spans="1:4" x14ac:dyDescent="0.3">
      <c r="A575" t="str">
        <f t="shared" si="8"/>
        <v>Inbursa|13 Vida Individual</v>
      </c>
      <c r="B575" t="s">
        <v>179</v>
      </c>
      <c r="C575" t="s">
        <v>223</v>
      </c>
      <c r="D575" s="2">
        <v>1894131.05223</v>
      </c>
    </row>
    <row r="576" spans="1:4" x14ac:dyDescent="0.3">
      <c r="A576" t="str">
        <f t="shared" si="8"/>
        <v>Inbursa|14 Vida Gpo y Col</v>
      </c>
      <c r="B576" t="s">
        <v>179</v>
      </c>
      <c r="C576" t="s">
        <v>224</v>
      </c>
      <c r="D576" s="2">
        <v>1745187.3460899999</v>
      </c>
    </row>
    <row r="577" spans="1:4" x14ac:dyDescent="0.3">
      <c r="A577" t="str">
        <f t="shared" si="8"/>
        <v>Inbursa|28 Accidentes y Enfermedades Total</v>
      </c>
      <c r="B577" t="s">
        <v>179</v>
      </c>
      <c r="C577" t="s">
        <v>246</v>
      </c>
      <c r="D577" s="2">
        <v>3717855.9751999998</v>
      </c>
    </row>
    <row r="578" spans="1:4" x14ac:dyDescent="0.3">
      <c r="A578" t="str">
        <f t="shared" si="8"/>
        <v>Inbursa|29 Accidentes Personales</v>
      </c>
      <c r="B578" t="s">
        <v>179</v>
      </c>
      <c r="C578" t="s">
        <v>247</v>
      </c>
      <c r="D578" s="2">
        <v>48365.242259999999</v>
      </c>
    </row>
    <row r="579" spans="1:4" x14ac:dyDescent="0.3">
      <c r="A579" t="str">
        <f t="shared" si="8"/>
        <v>Inbursa|30 AP Individual</v>
      </c>
      <c r="B579" t="s">
        <v>179</v>
      </c>
      <c r="C579" t="s">
        <v>254</v>
      </c>
      <c r="D579" s="2">
        <v>19198.02592</v>
      </c>
    </row>
    <row r="580" spans="1:4" x14ac:dyDescent="0.3">
      <c r="A580" t="str">
        <f t="shared" si="8"/>
        <v>Inbursa|31 AP Gpo y Col</v>
      </c>
      <c r="B580" t="s">
        <v>179</v>
      </c>
      <c r="C580" t="s">
        <v>248</v>
      </c>
      <c r="D580" s="2">
        <v>29167.216339999999</v>
      </c>
    </row>
    <row r="581" spans="1:4" x14ac:dyDescent="0.3">
      <c r="A581" t="str">
        <f t="shared" si="8"/>
        <v>Inbursa|32 Gastos Medicos</v>
      </c>
      <c r="B581" t="s">
        <v>179</v>
      </c>
      <c r="C581" t="s">
        <v>257</v>
      </c>
      <c r="D581" s="2">
        <v>3669490.73294</v>
      </c>
    </row>
    <row r="582" spans="1:4" x14ac:dyDescent="0.3">
      <c r="A582" t="str">
        <f t="shared" si="8"/>
        <v>Inbursa|33 GMM. Individual</v>
      </c>
      <c r="B582" t="s">
        <v>179</v>
      </c>
      <c r="C582" t="s">
        <v>258</v>
      </c>
      <c r="D582" s="2">
        <v>1751668.2987299999</v>
      </c>
    </row>
    <row r="583" spans="1:4" x14ac:dyDescent="0.3">
      <c r="A583" t="str">
        <f t="shared" si="8"/>
        <v>Inbursa|34 GMM. Gpo y Col</v>
      </c>
      <c r="B583" t="s">
        <v>179</v>
      </c>
      <c r="C583" t="s">
        <v>259</v>
      </c>
      <c r="D583" s="2">
        <v>1917822.4342100001</v>
      </c>
    </row>
    <row r="584" spans="1:4" x14ac:dyDescent="0.3">
      <c r="A584" t="str">
        <f t="shared" ref="A584:A647" si="9">B584&amp;"|"&amp;C584</f>
        <v>Inbursa|38 Daños Total</v>
      </c>
      <c r="B584" t="s">
        <v>179</v>
      </c>
      <c r="C584" t="s">
        <v>225</v>
      </c>
      <c r="D584" s="2">
        <v>10878671.97285</v>
      </c>
    </row>
    <row r="585" spans="1:4" x14ac:dyDescent="0.3">
      <c r="A585" t="str">
        <f t="shared" si="9"/>
        <v>Inbursa|39 Automoviles Total</v>
      </c>
      <c r="B585" t="s">
        <v>179</v>
      </c>
      <c r="C585" t="s">
        <v>226</v>
      </c>
      <c r="D585" s="2">
        <v>5372710.0192299997</v>
      </c>
    </row>
    <row r="586" spans="1:4" x14ac:dyDescent="0.3">
      <c r="A586" t="str">
        <f t="shared" si="9"/>
        <v>Inbursa|41 Automoviles Residentes</v>
      </c>
      <c r="B586" t="s">
        <v>179</v>
      </c>
      <c r="C586" t="s">
        <v>227</v>
      </c>
      <c r="D586" s="2">
        <v>3923416.4690900003</v>
      </c>
    </row>
    <row r="587" spans="1:4" x14ac:dyDescent="0.3">
      <c r="A587" t="str">
        <f t="shared" si="9"/>
        <v>Inbursa|42 Camiones</v>
      </c>
      <c r="B587" t="s">
        <v>179</v>
      </c>
      <c r="C587" t="s">
        <v>228</v>
      </c>
      <c r="D587" s="2">
        <v>1444727.9277899999</v>
      </c>
    </row>
    <row r="588" spans="1:4" x14ac:dyDescent="0.3">
      <c r="A588" t="str">
        <f t="shared" si="9"/>
        <v>Inbursa|43 Automoviles Turistas</v>
      </c>
      <c r="B588" t="s">
        <v>179</v>
      </c>
      <c r="C588" t="s">
        <v>255</v>
      </c>
      <c r="D588" s="2">
        <v>850.88582999999994</v>
      </c>
    </row>
    <row r="589" spans="1:4" x14ac:dyDescent="0.3">
      <c r="A589" t="str">
        <f t="shared" si="9"/>
        <v>Inbursa|44 Otros Automoviles y Obligatorios</v>
      </c>
      <c r="B589" t="s">
        <v>179</v>
      </c>
      <c r="C589" t="s">
        <v>229</v>
      </c>
      <c r="D589" s="2">
        <v>3714.7365199999999</v>
      </c>
    </row>
    <row r="590" spans="1:4" x14ac:dyDescent="0.3">
      <c r="A590" t="str">
        <f t="shared" si="9"/>
        <v>Inbursa|46 Daños Sin Autos Total</v>
      </c>
      <c r="B590" t="s">
        <v>179</v>
      </c>
      <c r="C590" t="s">
        <v>230</v>
      </c>
      <c r="D590" s="2">
        <v>5505961.9536199998</v>
      </c>
    </row>
    <row r="591" spans="1:4" x14ac:dyDescent="0.3">
      <c r="A591" t="str">
        <f t="shared" si="9"/>
        <v>Inbursa|46 Responsabilidad Civil y Riesgos Profesionales</v>
      </c>
      <c r="B591" t="s">
        <v>179</v>
      </c>
      <c r="C591" t="s">
        <v>231</v>
      </c>
      <c r="D591" s="2">
        <v>981964.14387000003</v>
      </c>
    </row>
    <row r="592" spans="1:4" x14ac:dyDescent="0.3">
      <c r="A592" t="str">
        <f t="shared" si="9"/>
        <v>Inbursa|47 RC General</v>
      </c>
      <c r="B592" t="s">
        <v>179</v>
      </c>
      <c r="C592" t="s">
        <v>232</v>
      </c>
      <c r="D592" s="2">
        <v>781650.95304999989</v>
      </c>
    </row>
    <row r="593" spans="1:4" x14ac:dyDescent="0.3">
      <c r="A593" t="str">
        <f t="shared" si="9"/>
        <v>Inbursa|48 RC Aviones y Barcos</v>
      </c>
      <c r="B593" t="s">
        <v>179</v>
      </c>
      <c r="C593" t="s">
        <v>233</v>
      </c>
      <c r="D593" s="2">
        <v>194228.08875</v>
      </c>
    </row>
    <row r="594" spans="1:4" x14ac:dyDescent="0.3">
      <c r="A594" t="str">
        <f t="shared" si="9"/>
        <v>Inbursa|49 RC Viajero</v>
      </c>
      <c r="B594" t="s">
        <v>179</v>
      </c>
      <c r="C594" t="s">
        <v>234</v>
      </c>
      <c r="D594" s="2">
        <v>6085.1020699999999</v>
      </c>
    </row>
    <row r="595" spans="1:4" x14ac:dyDescent="0.3">
      <c r="A595" t="str">
        <f t="shared" si="9"/>
        <v>Inbursa|51 Maritimo y Transportes</v>
      </c>
      <c r="B595" t="s">
        <v>179</v>
      </c>
      <c r="C595" t="s">
        <v>236</v>
      </c>
      <c r="D595" s="2">
        <v>414343.71247000003</v>
      </c>
    </row>
    <row r="596" spans="1:4" x14ac:dyDescent="0.3">
      <c r="A596" t="str">
        <f t="shared" si="9"/>
        <v>Inbursa|52 MyT Carga</v>
      </c>
      <c r="B596" t="s">
        <v>179</v>
      </c>
      <c r="C596" t="s">
        <v>237</v>
      </c>
      <c r="D596" s="2">
        <v>180483.89434</v>
      </c>
    </row>
    <row r="597" spans="1:4" x14ac:dyDescent="0.3">
      <c r="A597" t="str">
        <f t="shared" si="9"/>
        <v>Inbursa|53 MyT Cascos</v>
      </c>
      <c r="B597" t="s">
        <v>179</v>
      </c>
      <c r="C597" t="s">
        <v>238</v>
      </c>
      <c r="D597" s="2">
        <v>233859.81813</v>
      </c>
    </row>
    <row r="598" spans="1:4" x14ac:dyDescent="0.3">
      <c r="A598" t="str">
        <f t="shared" si="9"/>
        <v>Inbursa|54 Incendio</v>
      </c>
      <c r="B598" t="s">
        <v>179</v>
      </c>
      <c r="C598" t="s">
        <v>239</v>
      </c>
      <c r="D598" s="2">
        <v>1043954.2685199999</v>
      </c>
    </row>
    <row r="599" spans="1:4" x14ac:dyDescent="0.3">
      <c r="A599" t="str">
        <f t="shared" si="9"/>
        <v>Inbursa|55 Riesgos Catastroficos</v>
      </c>
      <c r="B599" t="s">
        <v>179</v>
      </c>
      <c r="C599" t="s">
        <v>240</v>
      </c>
      <c r="D599" s="2">
        <v>1929407.7138099999</v>
      </c>
    </row>
    <row r="600" spans="1:4" x14ac:dyDescent="0.3">
      <c r="A600" t="str">
        <f t="shared" si="9"/>
        <v>Inbursa|56 Terremoto y Erupcion Volcanica</v>
      </c>
      <c r="B600" t="s">
        <v>179</v>
      </c>
      <c r="C600" t="s">
        <v>241</v>
      </c>
      <c r="D600" s="2">
        <v>809559.21870000008</v>
      </c>
    </row>
    <row r="601" spans="1:4" x14ac:dyDescent="0.3">
      <c r="A601" t="str">
        <f t="shared" si="9"/>
        <v>Inbursa|57 Huracan y Otros Riesgos Hidrometeorologicos</v>
      </c>
      <c r="B601" t="s">
        <v>179</v>
      </c>
      <c r="C601" t="s">
        <v>242</v>
      </c>
      <c r="D601" s="2">
        <v>1119848.4951099998</v>
      </c>
    </row>
    <row r="602" spans="1:4" x14ac:dyDescent="0.3">
      <c r="A602" t="str">
        <f t="shared" si="9"/>
        <v>Inbursa|63 Diversos</v>
      </c>
      <c r="B602" t="s">
        <v>179</v>
      </c>
      <c r="C602" t="s">
        <v>243</v>
      </c>
      <c r="D602" s="2">
        <v>1136292.1149500001</v>
      </c>
    </row>
    <row r="603" spans="1:4" x14ac:dyDescent="0.3">
      <c r="A603" t="str">
        <f t="shared" si="9"/>
        <v>Inbursa|64 Miscelaneos</v>
      </c>
      <c r="B603" t="s">
        <v>179</v>
      </c>
      <c r="C603" t="s">
        <v>244</v>
      </c>
      <c r="D603" s="2">
        <v>376525.57410000003</v>
      </c>
    </row>
    <row r="604" spans="1:4" x14ac:dyDescent="0.3">
      <c r="A604" t="str">
        <f t="shared" si="9"/>
        <v>Inbursa|65 Tecnicos</v>
      </c>
      <c r="B604" t="s">
        <v>179</v>
      </c>
      <c r="C604" t="s">
        <v>245</v>
      </c>
      <c r="D604" s="2">
        <v>759766.54084999999</v>
      </c>
    </row>
    <row r="605" spans="1:4" x14ac:dyDescent="0.3">
      <c r="A605" t="str">
        <f t="shared" si="9"/>
        <v>Insignia Life|10 Total General</v>
      </c>
      <c r="B605" t="s">
        <v>180</v>
      </c>
      <c r="C605" t="s">
        <v>220</v>
      </c>
      <c r="D605" s="2">
        <v>1298749.58501</v>
      </c>
    </row>
    <row r="606" spans="1:4" x14ac:dyDescent="0.3">
      <c r="A606" t="str">
        <f t="shared" si="9"/>
        <v>Insignia Life|11 Total General Sin Pensiones</v>
      </c>
      <c r="B606" t="s">
        <v>180</v>
      </c>
      <c r="C606" t="s">
        <v>221</v>
      </c>
      <c r="D606" s="2">
        <v>1298749.58501</v>
      </c>
    </row>
    <row r="607" spans="1:4" x14ac:dyDescent="0.3">
      <c r="A607" t="str">
        <f t="shared" si="9"/>
        <v>Insignia Life|12 Vida Total</v>
      </c>
      <c r="B607" t="s">
        <v>180</v>
      </c>
      <c r="C607" t="s">
        <v>222</v>
      </c>
      <c r="D607" s="2">
        <v>1298749.58501</v>
      </c>
    </row>
    <row r="608" spans="1:4" x14ac:dyDescent="0.3">
      <c r="A608" t="str">
        <f t="shared" si="9"/>
        <v>Insignia Life|13 Vida Individual</v>
      </c>
      <c r="B608" t="s">
        <v>180</v>
      </c>
      <c r="C608" t="s">
        <v>223</v>
      </c>
      <c r="D608" s="2">
        <v>925291.94400999998</v>
      </c>
    </row>
    <row r="609" spans="1:4" x14ac:dyDescent="0.3">
      <c r="A609" t="str">
        <f t="shared" si="9"/>
        <v>Insignia Life|14 Vida Gpo y Col</v>
      </c>
      <c r="B609" t="s">
        <v>180</v>
      </c>
      <c r="C609" t="s">
        <v>224</v>
      </c>
      <c r="D609" s="2">
        <v>373457.64099999995</v>
      </c>
    </row>
    <row r="610" spans="1:4" x14ac:dyDescent="0.3">
      <c r="A610" t="str">
        <f t="shared" si="9"/>
        <v>La Latinoamericana|10 Total General</v>
      </c>
      <c r="B610" t="s">
        <v>181</v>
      </c>
      <c r="C610" t="s">
        <v>220</v>
      </c>
      <c r="D610" s="2">
        <v>2672071.2804399999</v>
      </c>
    </row>
    <row r="611" spans="1:4" x14ac:dyDescent="0.3">
      <c r="A611" t="str">
        <f t="shared" si="9"/>
        <v>La Latinoamericana|11 Total General Sin Pensiones</v>
      </c>
      <c r="B611" t="s">
        <v>181</v>
      </c>
      <c r="C611" t="s">
        <v>221</v>
      </c>
      <c r="D611" s="2">
        <v>2672071.2804399999</v>
      </c>
    </row>
    <row r="612" spans="1:4" x14ac:dyDescent="0.3">
      <c r="A612" t="str">
        <f t="shared" si="9"/>
        <v>La Latinoamericana|12 Vida Total</v>
      </c>
      <c r="B612" t="s">
        <v>181</v>
      </c>
      <c r="C612" t="s">
        <v>222</v>
      </c>
      <c r="D612" s="2">
        <v>1449357.9200200001</v>
      </c>
    </row>
    <row r="613" spans="1:4" x14ac:dyDescent="0.3">
      <c r="A613" t="str">
        <f t="shared" si="9"/>
        <v>La Latinoamericana|13 Vida Individual</v>
      </c>
      <c r="B613" t="s">
        <v>181</v>
      </c>
      <c r="C613" t="s">
        <v>223</v>
      </c>
      <c r="D613" s="2">
        <v>5915.0386699999999</v>
      </c>
    </row>
    <row r="614" spans="1:4" x14ac:dyDescent="0.3">
      <c r="A614" t="str">
        <f t="shared" si="9"/>
        <v>La Latinoamericana|14 Vida Gpo y Col</v>
      </c>
      <c r="B614" t="s">
        <v>181</v>
      </c>
      <c r="C614" t="s">
        <v>224</v>
      </c>
      <c r="D614" s="2">
        <v>1443442.8813499999</v>
      </c>
    </row>
    <row r="615" spans="1:4" x14ac:dyDescent="0.3">
      <c r="A615" t="str">
        <f t="shared" si="9"/>
        <v>La Latinoamericana|28 Accidentes y Enfermedades Total</v>
      </c>
      <c r="B615" t="s">
        <v>181</v>
      </c>
      <c r="C615" t="s">
        <v>246</v>
      </c>
      <c r="D615" s="2">
        <v>954169.02475999994</v>
      </c>
    </row>
    <row r="616" spans="1:4" x14ac:dyDescent="0.3">
      <c r="A616" t="str">
        <f t="shared" si="9"/>
        <v>La Latinoamericana|29 Accidentes Personales</v>
      </c>
      <c r="B616" t="s">
        <v>181</v>
      </c>
      <c r="C616" t="s">
        <v>247</v>
      </c>
      <c r="D616" s="2">
        <v>252917.08043999999</v>
      </c>
    </row>
    <row r="617" spans="1:4" x14ac:dyDescent="0.3">
      <c r="A617" t="str">
        <f t="shared" si="9"/>
        <v>La Latinoamericana|30 AP Individual</v>
      </c>
      <c r="B617" t="s">
        <v>181</v>
      </c>
      <c r="C617" t="s">
        <v>254</v>
      </c>
      <c r="D617" s="2">
        <v>82.090639999999993</v>
      </c>
    </row>
    <row r="618" spans="1:4" x14ac:dyDescent="0.3">
      <c r="A618" t="str">
        <f t="shared" si="9"/>
        <v>La Latinoamericana|31 AP Gpo y Col</v>
      </c>
      <c r="B618" t="s">
        <v>181</v>
      </c>
      <c r="C618" t="s">
        <v>248</v>
      </c>
      <c r="D618" s="2">
        <v>252834.98980000001</v>
      </c>
    </row>
    <row r="619" spans="1:4" x14ac:dyDescent="0.3">
      <c r="A619" t="str">
        <f t="shared" si="9"/>
        <v>La Latinoamericana|32 Gastos Medicos</v>
      </c>
      <c r="B619" t="s">
        <v>181</v>
      </c>
      <c r="C619" t="s">
        <v>257</v>
      </c>
      <c r="D619" s="2">
        <v>701251.94432000001</v>
      </c>
    </row>
    <row r="620" spans="1:4" x14ac:dyDescent="0.3">
      <c r="A620" t="str">
        <f t="shared" si="9"/>
        <v>La Latinoamericana|33 GMM. Individual</v>
      </c>
      <c r="B620" t="s">
        <v>181</v>
      </c>
      <c r="C620" t="s">
        <v>258</v>
      </c>
      <c r="D620" s="2">
        <v>188102.55168</v>
      </c>
    </row>
    <row r="621" spans="1:4" x14ac:dyDescent="0.3">
      <c r="A621" t="str">
        <f t="shared" si="9"/>
        <v>La Latinoamericana|34 GMM. Gpo y Col</v>
      </c>
      <c r="B621" t="s">
        <v>181</v>
      </c>
      <c r="C621" t="s">
        <v>259</v>
      </c>
      <c r="D621" s="2">
        <v>513149.39263999998</v>
      </c>
    </row>
    <row r="622" spans="1:4" x14ac:dyDescent="0.3">
      <c r="A622" t="str">
        <f t="shared" si="9"/>
        <v>La Latinoamericana|38 Daños Total</v>
      </c>
      <c r="B622" t="s">
        <v>181</v>
      </c>
      <c r="C622" t="s">
        <v>225</v>
      </c>
      <c r="D622" s="2">
        <v>268544.33566000004</v>
      </c>
    </row>
    <row r="623" spans="1:4" x14ac:dyDescent="0.3">
      <c r="A623" t="str">
        <f t="shared" si="9"/>
        <v>La Latinoamericana|39 Automoviles Total</v>
      </c>
      <c r="B623" t="s">
        <v>181</v>
      </c>
      <c r="C623" t="s">
        <v>226</v>
      </c>
      <c r="D623" s="2">
        <v>235676.21567999999</v>
      </c>
    </row>
    <row r="624" spans="1:4" x14ac:dyDescent="0.3">
      <c r="A624" t="str">
        <f t="shared" si="9"/>
        <v>La Latinoamericana|41 Automoviles Residentes</v>
      </c>
      <c r="B624" t="s">
        <v>181</v>
      </c>
      <c r="C624" t="s">
        <v>227</v>
      </c>
      <c r="D624" s="2">
        <v>139366.38636</v>
      </c>
    </row>
    <row r="625" spans="1:4" x14ac:dyDescent="0.3">
      <c r="A625" t="str">
        <f t="shared" si="9"/>
        <v>La Latinoamericana|42 Camiones</v>
      </c>
      <c r="B625" t="s">
        <v>181</v>
      </c>
      <c r="C625" t="s">
        <v>228</v>
      </c>
      <c r="D625" s="2">
        <v>80077.869430000006</v>
      </c>
    </row>
    <row r="626" spans="1:4" x14ac:dyDescent="0.3">
      <c r="A626" t="str">
        <f t="shared" si="9"/>
        <v>La Latinoamericana|44 Otros Automoviles y Obligatorios</v>
      </c>
      <c r="B626" t="s">
        <v>181</v>
      </c>
      <c r="C626" t="s">
        <v>229</v>
      </c>
      <c r="D626" s="2">
        <v>16231.95989</v>
      </c>
    </row>
    <row r="627" spans="1:4" x14ac:dyDescent="0.3">
      <c r="A627" t="str">
        <f t="shared" si="9"/>
        <v>La Latinoamericana|46 Daños Sin Autos Total</v>
      </c>
      <c r="B627" t="s">
        <v>181</v>
      </c>
      <c r="C627" t="s">
        <v>230</v>
      </c>
      <c r="D627" s="2">
        <v>32868.119980000003</v>
      </c>
    </row>
    <row r="628" spans="1:4" x14ac:dyDescent="0.3">
      <c r="A628" t="str">
        <f t="shared" si="9"/>
        <v>La Latinoamericana|46 Responsabilidad Civil y Riesgos Profesionales</v>
      </c>
      <c r="B628" t="s">
        <v>181</v>
      </c>
      <c r="C628" t="s">
        <v>231</v>
      </c>
      <c r="D628" s="2">
        <v>21160.062420000002</v>
      </c>
    </row>
    <row r="629" spans="1:4" x14ac:dyDescent="0.3">
      <c r="A629" t="str">
        <f t="shared" si="9"/>
        <v>La Latinoamericana|47 RC General</v>
      </c>
      <c r="B629" t="s">
        <v>181</v>
      </c>
      <c r="C629" t="s">
        <v>232</v>
      </c>
      <c r="D629" s="2">
        <v>20223.30762</v>
      </c>
    </row>
    <row r="630" spans="1:4" x14ac:dyDescent="0.3">
      <c r="A630" t="str">
        <f t="shared" si="9"/>
        <v>La Latinoamericana|49 RC Viajero</v>
      </c>
      <c r="B630" t="s">
        <v>181</v>
      </c>
      <c r="C630" t="s">
        <v>234</v>
      </c>
      <c r="D630" s="2">
        <v>936.75480000000005</v>
      </c>
    </row>
    <row r="631" spans="1:4" x14ac:dyDescent="0.3">
      <c r="A631" t="str">
        <f t="shared" si="9"/>
        <v>La Latinoamericana|54 Incendio</v>
      </c>
      <c r="B631" t="s">
        <v>181</v>
      </c>
      <c r="C631" t="s">
        <v>239</v>
      </c>
      <c r="D631" s="2">
        <v>288.10606000000001</v>
      </c>
    </row>
    <row r="632" spans="1:4" x14ac:dyDescent="0.3">
      <c r="A632" t="str">
        <f t="shared" si="9"/>
        <v>La Latinoamericana|63 Diversos</v>
      </c>
      <c r="B632" t="s">
        <v>181</v>
      </c>
      <c r="C632" t="s">
        <v>243</v>
      </c>
      <c r="D632" s="2">
        <v>11419.951499999999</v>
      </c>
    </row>
    <row r="633" spans="1:4" x14ac:dyDescent="0.3">
      <c r="A633" t="str">
        <f t="shared" si="9"/>
        <v>La Latinoamericana|64 Miscelaneos</v>
      </c>
      <c r="B633" t="s">
        <v>181</v>
      </c>
      <c r="C633" t="s">
        <v>244</v>
      </c>
      <c r="D633" s="2">
        <v>5887.1267800000005</v>
      </c>
    </row>
    <row r="634" spans="1:4" x14ac:dyDescent="0.3">
      <c r="A634" t="str">
        <f t="shared" si="9"/>
        <v>La Latinoamericana|65 Tecnicos</v>
      </c>
      <c r="B634" t="s">
        <v>181</v>
      </c>
      <c r="C634" t="s">
        <v>245</v>
      </c>
      <c r="D634" s="2">
        <v>5532.8247199999996</v>
      </c>
    </row>
    <row r="635" spans="1:4" x14ac:dyDescent="0.3">
      <c r="A635" t="str">
        <f t="shared" si="9"/>
        <v>Mapfre México|10 Total General</v>
      </c>
      <c r="B635" t="s">
        <v>401</v>
      </c>
      <c r="C635" t="s">
        <v>220</v>
      </c>
      <c r="D635" s="2">
        <v>24204021.398200002</v>
      </c>
    </row>
    <row r="636" spans="1:4" x14ac:dyDescent="0.3">
      <c r="A636" t="str">
        <f t="shared" si="9"/>
        <v>Mapfre México|11 Total General Sin Pensiones</v>
      </c>
      <c r="B636" t="s">
        <v>401</v>
      </c>
      <c r="C636" t="s">
        <v>221</v>
      </c>
      <c r="D636" s="2">
        <v>24204021.398200002</v>
      </c>
    </row>
    <row r="637" spans="1:4" x14ac:dyDescent="0.3">
      <c r="A637" t="str">
        <f t="shared" si="9"/>
        <v>Mapfre México|12 Vida Total</v>
      </c>
      <c r="B637" t="s">
        <v>401</v>
      </c>
      <c r="C637" t="s">
        <v>222</v>
      </c>
      <c r="D637" s="2">
        <v>5733074.4681599997</v>
      </c>
    </row>
    <row r="638" spans="1:4" x14ac:dyDescent="0.3">
      <c r="A638" t="str">
        <f t="shared" si="9"/>
        <v>Mapfre México|13 Vida Individual</v>
      </c>
      <c r="B638" t="s">
        <v>401</v>
      </c>
      <c r="C638" t="s">
        <v>223</v>
      </c>
      <c r="D638" s="2">
        <v>1312328.7086199999</v>
      </c>
    </row>
    <row r="639" spans="1:4" x14ac:dyDescent="0.3">
      <c r="A639" t="str">
        <f t="shared" si="9"/>
        <v>Mapfre México|14 Vida Gpo y Col</v>
      </c>
      <c r="B639" t="s">
        <v>401</v>
      </c>
      <c r="C639" t="s">
        <v>224</v>
      </c>
      <c r="D639" s="2">
        <v>4420745.75954</v>
      </c>
    </row>
    <row r="640" spans="1:4" x14ac:dyDescent="0.3">
      <c r="A640" t="str">
        <f t="shared" si="9"/>
        <v>Mapfre México|28 Accidentes y Enfermedades Total</v>
      </c>
      <c r="B640" t="s">
        <v>401</v>
      </c>
      <c r="C640" t="s">
        <v>246</v>
      </c>
      <c r="D640" s="2">
        <v>4614988.4088500002</v>
      </c>
    </row>
    <row r="641" spans="1:4" x14ac:dyDescent="0.3">
      <c r="A641" t="str">
        <f t="shared" si="9"/>
        <v>Mapfre México|29 Accidentes Personales</v>
      </c>
      <c r="B641" t="s">
        <v>401</v>
      </c>
      <c r="C641" t="s">
        <v>247</v>
      </c>
      <c r="D641" s="2">
        <v>84309.909680000012</v>
      </c>
    </row>
    <row r="642" spans="1:4" x14ac:dyDescent="0.3">
      <c r="A642" t="str">
        <f t="shared" si="9"/>
        <v>Mapfre México|30 AP Individual</v>
      </c>
      <c r="B642" t="s">
        <v>401</v>
      </c>
      <c r="C642" t="s">
        <v>254</v>
      </c>
      <c r="D642" s="2">
        <v>63562.377670000002</v>
      </c>
    </row>
    <row r="643" spans="1:4" x14ac:dyDescent="0.3">
      <c r="A643" t="str">
        <f t="shared" si="9"/>
        <v>Mapfre México|31 AP Gpo y Col</v>
      </c>
      <c r="B643" t="s">
        <v>401</v>
      </c>
      <c r="C643" t="s">
        <v>248</v>
      </c>
      <c r="D643" s="2">
        <v>20747.532009999999</v>
      </c>
    </row>
    <row r="644" spans="1:4" x14ac:dyDescent="0.3">
      <c r="A644" t="str">
        <f t="shared" si="9"/>
        <v>Mapfre México|32 Gastos Medicos</v>
      </c>
      <c r="B644" t="s">
        <v>401</v>
      </c>
      <c r="C644" t="s">
        <v>257</v>
      </c>
      <c r="D644" s="2">
        <v>4530678.4991699997</v>
      </c>
    </row>
    <row r="645" spans="1:4" x14ac:dyDescent="0.3">
      <c r="A645" t="str">
        <f t="shared" si="9"/>
        <v>Mapfre México|33 GMM. Individual</v>
      </c>
      <c r="B645" t="s">
        <v>401</v>
      </c>
      <c r="C645" t="s">
        <v>258</v>
      </c>
      <c r="D645" s="2">
        <v>3212835.68065</v>
      </c>
    </row>
    <row r="646" spans="1:4" x14ac:dyDescent="0.3">
      <c r="A646" t="str">
        <f t="shared" si="9"/>
        <v>Mapfre México|34 GMM. Gpo y Col</v>
      </c>
      <c r="B646" t="s">
        <v>401</v>
      </c>
      <c r="C646" t="s">
        <v>259</v>
      </c>
      <c r="D646" s="2">
        <v>1317842.81852</v>
      </c>
    </row>
    <row r="647" spans="1:4" x14ac:dyDescent="0.3">
      <c r="A647" t="str">
        <f t="shared" si="9"/>
        <v>Mapfre México|38 Daños Total</v>
      </c>
      <c r="B647" t="s">
        <v>401</v>
      </c>
      <c r="C647" t="s">
        <v>225</v>
      </c>
      <c r="D647" s="2">
        <v>13855958.521190001</v>
      </c>
    </row>
    <row r="648" spans="1:4" x14ac:dyDescent="0.3">
      <c r="A648" t="str">
        <f t="shared" ref="A648:A711" si="10">B648&amp;"|"&amp;C648</f>
        <v>Mapfre México|39 Automoviles Total</v>
      </c>
      <c r="B648" t="s">
        <v>401</v>
      </c>
      <c r="C648" t="s">
        <v>226</v>
      </c>
      <c r="D648" s="2">
        <v>2127930.31268</v>
      </c>
    </row>
    <row r="649" spans="1:4" x14ac:dyDescent="0.3">
      <c r="A649" t="str">
        <f t="shared" si="10"/>
        <v>Mapfre México|41 Automoviles Residentes</v>
      </c>
      <c r="B649" t="s">
        <v>401</v>
      </c>
      <c r="C649" t="s">
        <v>227</v>
      </c>
      <c r="D649" s="2">
        <v>1514585.91386</v>
      </c>
    </row>
    <row r="650" spans="1:4" x14ac:dyDescent="0.3">
      <c r="A650" t="str">
        <f t="shared" si="10"/>
        <v>Mapfre México|42 Camiones</v>
      </c>
      <c r="B650" t="s">
        <v>401</v>
      </c>
      <c r="C650" t="s">
        <v>228</v>
      </c>
      <c r="D650" s="2">
        <v>573963.98204999999</v>
      </c>
    </row>
    <row r="651" spans="1:4" x14ac:dyDescent="0.3">
      <c r="A651" t="str">
        <f t="shared" si="10"/>
        <v>Mapfre México|43 Automoviles Turistas</v>
      </c>
      <c r="B651" t="s">
        <v>401</v>
      </c>
      <c r="C651" t="s">
        <v>255</v>
      </c>
      <c r="D651" s="2">
        <v>39380.416770000003</v>
      </c>
    </row>
    <row r="652" spans="1:4" x14ac:dyDescent="0.3">
      <c r="A652" t="str">
        <f t="shared" si="10"/>
        <v>Mapfre México|46 Daños Sin Autos Total</v>
      </c>
      <c r="B652" t="s">
        <v>401</v>
      </c>
      <c r="C652" t="s">
        <v>230</v>
      </c>
      <c r="D652" s="2">
        <v>11728028.20851</v>
      </c>
    </row>
    <row r="653" spans="1:4" x14ac:dyDescent="0.3">
      <c r="A653" t="str">
        <f t="shared" si="10"/>
        <v>Mapfre México|46 Responsabilidad Civil y Riesgos Profesionales</v>
      </c>
      <c r="B653" t="s">
        <v>401</v>
      </c>
      <c r="C653" t="s">
        <v>231</v>
      </c>
      <c r="D653" s="2">
        <v>765352.71567999991</v>
      </c>
    </row>
    <row r="654" spans="1:4" x14ac:dyDescent="0.3">
      <c r="A654" t="str">
        <f t="shared" si="10"/>
        <v>Mapfre México|47 RC General</v>
      </c>
      <c r="B654" t="s">
        <v>401</v>
      </c>
      <c r="C654" t="s">
        <v>232</v>
      </c>
      <c r="D654" s="2">
        <v>492590.55902999995</v>
      </c>
    </row>
    <row r="655" spans="1:4" x14ac:dyDescent="0.3">
      <c r="A655" t="str">
        <f t="shared" si="10"/>
        <v>Mapfre México|48 RC Aviones y Barcos</v>
      </c>
      <c r="B655" t="s">
        <v>401</v>
      </c>
      <c r="C655" t="s">
        <v>233</v>
      </c>
      <c r="D655" s="2">
        <v>271950.73994999996</v>
      </c>
    </row>
    <row r="656" spans="1:4" x14ac:dyDescent="0.3">
      <c r="A656" t="str">
        <f t="shared" si="10"/>
        <v>Mapfre México|50 RC Otros</v>
      </c>
      <c r="B656" t="s">
        <v>401</v>
      </c>
      <c r="C656" t="s">
        <v>235</v>
      </c>
      <c r="D656" s="2">
        <v>811.41669999999999</v>
      </c>
    </row>
    <row r="657" spans="1:4" x14ac:dyDescent="0.3">
      <c r="A657" t="str">
        <f t="shared" si="10"/>
        <v>Mapfre México|51 Maritimo y Transportes</v>
      </c>
      <c r="B657" t="s">
        <v>401</v>
      </c>
      <c r="C657" t="s">
        <v>236</v>
      </c>
      <c r="D657" s="2">
        <v>5593038.4232399995</v>
      </c>
    </row>
    <row r="658" spans="1:4" x14ac:dyDescent="0.3">
      <c r="A658" t="str">
        <f t="shared" si="10"/>
        <v>Mapfre México|52 MyT Carga</v>
      </c>
      <c r="B658" t="s">
        <v>401</v>
      </c>
      <c r="C658" t="s">
        <v>237</v>
      </c>
      <c r="D658" s="2">
        <v>696382.86670000001</v>
      </c>
    </row>
    <row r="659" spans="1:4" x14ac:dyDescent="0.3">
      <c r="A659" t="str">
        <f t="shared" si="10"/>
        <v>Mapfre México|53 MyT Cascos</v>
      </c>
      <c r="B659" t="s">
        <v>401</v>
      </c>
      <c r="C659" t="s">
        <v>238</v>
      </c>
      <c r="D659" s="2">
        <v>4896655.5565400003</v>
      </c>
    </row>
    <row r="660" spans="1:4" x14ac:dyDescent="0.3">
      <c r="A660" t="str">
        <f t="shared" si="10"/>
        <v>Mapfre México|54 Incendio</v>
      </c>
      <c r="B660" t="s">
        <v>401</v>
      </c>
      <c r="C660" t="s">
        <v>239</v>
      </c>
      <c r="D660" s="2">
        <v>3009840.91408</v>
      </c>
    </row>
    <row r="661" spans="1:4" x14ac:dyDescent="0.3">
      <c r="A661" t="str">
        <f t="shared" si="10"/>
        <v>Mapfre México|55 Riesgos Catastroficos</v>
      </c>
      <c r="B661" t="s">
        <v>401</v>
      </c>
      <c r="C661" t="s">
        <v>240</v>
      </c>
      <c r="D661" s="2">
        <v>1438357.57015</v>
      </c>
    </row>
    <row r="662" spans="1:4" x14ac:dyDescent="0.3">
      <c r="A662" t="str">
        <f t="shared" si="10"/>
        <v>Mapfre México|56 Terremoto y Erupcion Volcanica</v>
      </c>
      <c r="B662" t="s">
        <v>401</v>
      </c>
      <c r="C662" t="s">
        <v>241</v>
      </c>
      <c r="D662" s="2">
        <v>561475.98199999996</v>
      </c>
    </row>
    <row r="663" spans="1:4" x14ac:dyDescent="0.3">
      <c r="A663" t="str">
        <f t="shared" si="10"/>
        <v>Mapfre México|57 Huracan y Otros Riesgos Hidrometeorologicos</v>
      </c>
      <c r="B663" t="s">
        <v>401</v>
      </c>
      <c r="C663" t="s">
        <v>242</v>
      </c>
      <c r="D663" s="2">
        <v>876881.58814999997</v>
      </c>
    </row>
    <row r="664" spans="1:4" x14ac:dyDescent="0.3">
      <c r="A664" t="str">
        <f t="shared" si="10"/>
        <v>Mapfre México|59 Agricola y de Animales</v>
      </c>
      <c r="B664" t="s">
        <v>401</v>
      </c>
      <c r="C664" t="s">
        <v>250</v>
      </c>
      <c r="D664" s="2">
        <v>12103.05242</v>
      </c>
    </row>
    <row r="665" spans="1:4" x14ac:dyDescent="0.3">
      <c r="A665" t="str">
        <f t="shared" si="10"/>
        <v>Mapfre México|60 AyA Agricola</v>
      </c>
      <c r="B665" t="s">
        <v>401</v>
      </c>
      <c r="C665" t="s">
        <v>251</v>
      </c>
      <c r="D665" s="2">
        <v>10747.084220000001</v>
      </c>
    </row>
    <row r="666" spans="1:4" x14ac:dyDescent="0.3">
      <c r="A666" t="str">
        <f t="shared" si="10"/>
        <v>Mapfre México|62 AyA Pecuario</v>
      </c>
      <c r="B666" t="s">
        <v>401</v>
      </c>
      <c r="C666" t="s">
        <v>253</v>
      </c>
      <c r="D666" s="2">
        <v>1355.9682</v>
      </c>
    </row>
    <row r="667" spans="1:4" x14ac:dyDescent="0.3">
      <c r="A667" t="str">
        <f t="shared" si="10"/>
        <v>Mapfre México|63 Diversos</v>
      </c>
      <c r="B667" t="s">
        <v>401</v>
      </c>
      <c r="C667" t="s">
        <v>243</v>
      </c>
      <c r="D667" s="2">
        <v>909335.53294000006</v>
      </c>
    </row>
    <row r="668" spans="1:4" x14ac:dyDescent="0.3">
      <c r="A668" t="str">
        <f t="shared" si="10"/>
        <v>Mapfre México|64 Miscelaneos</v>
      </c>
      <c r="B668" t="s">
        <v>401</v>
      </c>
      <c r="C668" t="s">
        <v>244</v>
      </c>
      <c r="D668" s="2">
        <v>323079.30193999998</v>
      </c>
    </row>
    <row r="669" spans="1:4" x14ac:dyDescent="0.3">
      <c r="A669" t="str">
        <f t="shared" si="10"/>
        <v>Mapfre México|65 Tecnicos</v>
      </c>
      <c r="B669" t="s">
        <v>401</v>
      </c>
      <c r="C669" t="s">
        <v>245</v>
      </c>
      <c r="D669" s="2">
        <v>586256.23100000003</v>
      </c>
    </row>
    <row r="670" spans="1:4" x14ac:dyDescent="0.3">
      <c r="A670" t="str">
        <f t="shared" si="10"/>
        <v>MediAccess|10 Total General</v>
      </c>
      <c r="B670" t="s">
        <v>182</v>
      </c>
      <c r="C670" t="s">
        <v>220</v>
      </c>
      <c r="D670" s="2">
        <v>79341.224719999998</v>
      </c>
    </row>
    <row r="671" spans="1:4" x14ac:dyDescent="0.3">
      <c r="A671" t="str">
        <f t="shared" si="10"/>
        <v>MediAccess|11 Total General Sin Pensiones</v>
      </c>
      <c r="B671" t="s">
        <v>182</v>
      </c>
      <c r="C671" t="s">
        <v>221</v>
      </c>
      <c r="D671" s="2">
        <v>79341.224719999998</v>
      </c>
    </row>
    <row r="672" spans="1:4" x14ac:dyDescent="0.3">
      <c r="A672" t="str">
        <f t="shared" si="10"/>
        <v>MediAccess|28 Accidentes y Enfermedades Total</v>
      </c>
      <c r="B672" t="s">
        <v>182</v>
      </c>
      <c r="C672" t="s">
        <v>246</v>
      </c>
      <c r="D672" s="2">
        <v>79341.224719999998</v>
      </c>
    </row>
    <row r="673" spans="1:4" x14ac:dyDescent="0.3">
      <c r="A673" t="str">
        <f t="shared" si="10"/>
        <v>MediAccess|32 Gastos Medicos</v>
      </c>
      <c r="B673" t="s">
        <v>182</v>
      </c>
      <c r="C673" t="s">
        <v>257</v>
      </c>
      <c r="D673" s="2">
        <v>17.091999999999999</v>
      </c>
    </row>
    <row r="674" spans="1:4" x14ac:dyDescent="0.3">
      <c r="A674" t="str">
        <f t="shared" si="10"/>
        <v>MediAccess|33 GMM. Individual</v>
      </c>
      <c r="B674" t="s">
        <v>182</v>
      </c>
      <c r="C674" t="s">
        <v>258</v>
      </c>
      <c r="D674" s="2">
        <v>17.091999999999999</v>
      </c>
    </row>
    <row r="675" spans="1:4" x14ac:dyDescent="0.3">
      <c r="A675" t="str">
        <f t="shared" si="10"/>
        <v>MediAccess|35 Salud</v>
      </c>
      <c r="B675" t="s">
        <v>182</v>
      </c>
      <c r="C675" t="s">
        <v>260</v>
      </c>
      <c r="D675" s="2">
        <v>79324.132719999994</v>
      </c>
    </row>
    <row r="676" spans="1:4" x14ac:dyDescent="0.3">
      <c r="A676" t="str">
        <f t="shared" si="10"/>
        <v>MediAccess|36 Salud Individual</v>
      </c>
      <c r="B676" t="s">
        <v>182</v>
      </c>
      <c r="C676" t="s">
        <v>261</v>
      </c>
      <c r="D676" s="2">
        <v>46661.34951</v>
      </c>
    </row>
    <row r="677" spans="1:4" x14ac:dyDescent="0.3">
      <c r="A677" t="str">
        <f t="shared" si="10"/>
        <v>MediAccess|37 Salud Gpo y Col</v>
      </c>
      <c r="B677" t="s">
        <v>182</v>
      </c>
      <c r="C677" t="s">
        <v>262</v>
      </c>
      <c r="D677" s="2">
        <v>32662.783210000001</v>
      </c>
    </row>
    <row r="678" spans="1:4" x14ac:dyDescent="0.3">
      <c r="A678" t="str">
        <f t="shared" si="10"/>
        <v>Metlife México|10 Total General</v>
      </c>
      <c r="B678" t="s">
        <v>183</v>
      </c>
      <c r="C678" t="s">
        <v>220</v>
      </c>
      <c r="D678" s="2">
        <v>47394577.606800005</v>
      </c>
    </row>
    <row r="679" spans="1:4" x14ac:dyDescent="0.3">
      <c r="A679" t="str">
        <f t="shared" si="10"/>
        <v>Metlife México|11 Total General Sin Pensiones</v>
      </c>
      <c r="B679" t="s">
        <v>183</v>
      </c>
      <c r="C679" t="s">
        <v>221</v>
      </c>
      <c r="D679" s="2">
        <v>47394577.606800005</v>
      </c>
    </row>
    <row r="680" spans="1:4" x14ac:dyDescent="0.3">
      <c r="A680" t="str">
        <f t="shared" si="10"/>
        <v>Metlife México|12 Vida Total</v>
      </c>
      <c r="B680" t="s">
        <v>183</v>
      </c>
      <c r="C680" t="s">
        <v>222</v>
      </c>
      <c r="D680" s="2">
        <v>28322458.08509</v>
      </c>
    </row>
    <row r="681" spans="1:4" x14ac:dyDescent="0.3">
      <c r="A681" t="str">
        <f t="shared" si="10"/>
        <v>Metlife México|13 Vida Individual</v>
      </c>
      <c r="B681" t="s">
        <v>183</v>
      </c>
      <c r="C681" t="s">
        <v>223</v>
      </c>
      <c r="D681" s="2">
        <v>18479918.13002</v>
      </c>
    </row>
    <row r="682" spans="1:4" x14ac:dyDescent="0.3">
      <c r="A682" t="str">
        <f t="shared" si="10"/>
        <v>Metlife México|14 Vida Gpo y Col</v>
      </c>
      <c r="B682" t="s">
        <v>183</v>
      </c>
      <c r="C682" t="s">
        <v>224</v>
      </c>
      <c r="D682" s="2">
        <v>9842539.9550700001</v>
      </c>
    </row>
    <row r="683" spans="1:4" x14ac:dyDescent="0.3">
      <c r="A683" t="str">
        <f t="shared" si="10"/>
        <v>Metlife México|28 Accidentes y Enfermedades Total</v>
      </c>
      <c r="B683" t="s">
        <v>183</v>
      </c>
      <c r="C683" t="s">
        <v>246</v>
      </c>
      <c r="D683" s="2">
        <v>19072119.521710001</v>
      </c>
    </row>
    <row r="684" spans="1:4" x14ac:dyDescent="0.3">
      <c r="A684" t="str">
        <f t="shared" si="10"/>
        <v>Metlife México|29 Accidentes Personales</v>
      </c>
      <c r="B684" t="s">
        <v>183</v>
      </c>
      <c r="C684" t="s">
        <v>247</v>
      </c>
      <c r="D684" s="2">
        <v>2294.5290199999999</v>
      </c>
    </row>
    <row r="685" spans="1:4" x14ac:dyDescent="0.3">
      <c r="A685" t="str">
        <f t="shared" si="10"/>
        <v>Metlife México|30 AP Individual</v>
      </c>
      <c r="B685" t="s">
        <v>183</v>
      </c>
      <c r="C685" t="s">
        <v>254</v>
      </c>
      <c r="D685" s="2">
        <v>0</v>
      </c>
    </row>
    <row r="686" spans="1:4" x14ac:dyDescent="0.3">
      <c r="A686" t="str">
        <f t="shared" si="10"/>
        <v>Metlife México|31 AP Gpo y Col</v>
      </c>
      <c r="B686" t="s">
        <v>183</v>
      </c>
      <c r="C686" t="s">
        <v>248</v>
      </c>
      <c r="D686" s="2">
        <v>2294.5290199999999</v>
      </c>
    </row>
    <row r="687" spans="1:4" x14ac:dyDescent="0.3">
      <c r="A687" t="str">
        <f t="shared" si="10"/>
        <v>Metlife México|32 Gastos Medicos</v>
      </c>
      <c r="B687" t="s">
        <v>183</v>
      </c>
      <c r="C687" t="s">
        <v>257</v>
      </c>
      <c r="D687" s="2">
        <v>19069824.992689997</v>
      </c>
    </row>
    <row r="688" spans="1:4" x14ac:dyDescent="0.3">
      <c r="A688" t="str">
        <f t="shared" si="10"/>
        <v>Metlife México|33 GMM. Individual</v>
      </c>
      <c r="B688" t="s">
        <v>183</v>
      </c>
      <c r="C688" t="s">
        <v>258</v>
      </c>
      <c r="D688" s="2">
        <v>3191073.68939</v>
      </c>
    </row>
    <row r="689" spans="1:4" x14ac:dyDescent="0.3">
      <c r="A689" t="str">
        <f t="shared" si="10"/>
        <v>Metlife México|34 GMM. Gpo y Col</v>
      </c>
      <c r="B689" t="s">
        <v>183</v>
      </c>
      <c r="C689" t="s">
        <v>259</v>
      </c>
      <c r="D689" s="2">
        <v>15878751.303299999</v>
      </c>
    </row>
    <row r="690" spans="1:4" x14ac:dyDescent="0.3">
      <c r="A690" t="str">
        <f t="shared" si="10"/>
        <v>Monterrey New York Life|10 Total General</v>
      </c>
      <c r="B690" t="s">
        <v>185</v>
      </c>
      <c r="C690" t="s">
        <v>220</v>
      </c>
      <c r="D690" s="2">
        <v>23484450.173020002</v>
      </c>
    </row>
    <row r="691" spans="1:4" x14ac:dyDescent="0.3">
      <c r="A691" t="str">
        <f t="shared" si="10"/>
        <v>Monterrey New York Life|11 Total General Sin Pensiones</v>
      </c>
      <c r="B691" t="s">
        <v>185</v>
      </c>
      <c r="C691" t="s">
        <v>221</v>
      </c>
      <c r="D691" s="2">
        <v>23484450.173020002</v>
      </c>
    </row>
    <row r="692" spans="1:4" x14ac:dyDescent="0.3">
      <c r="A692" t="str">
        <f t="shared" si="10"/>
        <v>Monterrey New York Life|12 Vida Total</v>
      </c>
      <c r="B692" t="s">
        <v>185</v>
      </c>
      <c r="C692" t="s">
        <v>222</v>
      </c>
      <c r="D692" s="2">
        <v>14663463.302649999</v>
      </c>
    </row>
    <row r="693" spans="1:4" x14ac:dyDescent="0.3">
      <c r="A693" t="str">
        <f t="shared" si="10"/>
        <v>Monterrey New York Life|13 Vida Individual</v>
      </c>
      <c r="B693" t="s">
        <v>185</v>
      </c>
      <c r="C693" t="s">
        <v>223</v>
      </c>
      <c r="D693" s="2">
        <v>14356384.6269</v>
      </c>
    </row>
    <row r="694" spans="1:4" x14ac:dyDescent="0.3">
      <c r="A694" t="str">
        <f t="shared" si="10"/>
        <v>Monterrey New York Life|14 Vida Gpo y Col</v>
      </c>
      <c r="B694" t="s">
        <v>185</v>
      </c>
      <c r="C694" t="s">
        <v>224</v>
      </c>
      <c r="D694" s="2">
        <v>307078.67574999999</v>
      </c>
    </row>
    <row r="695" spans="1:4" x14ac:dyDescent="0.3">
      <c r="A695" t="str">
        <f t="shared" si="10"/>
        <v>Monterrey New York Life|28 Accidentes y Enfermedades Total</v>
      </c>
      <c r="B695" t="s">
        <v>185</v>
      </c>
      <c r="C695" t="s">
        <v>246</v>
      </c>
      <c r="D695" s="2">
        <v>8820986.8703700006</v>
      </c>
    </row>
    <row r="696" spans="1:4" x14ac:dyDescent="0.3">
      <c r="A696" t="str">
        <f t="shared" si="10"/>
        <v>Monterrey New York Life|29 Accidentes Personales</v>
      </c>
      <c r="B696" t="s">
        <v>185</v>
      </c>
      <c r="C696" t="s">
        <v>247</v>
      </c>
      <c r="D696" s="2">
        <v>66127.825750000004</v>
      </c>
    </row>
    <row r="697" spans="1:4" x14ac:dyDescent="0.3">
      <c r="A697" t="str">
        <f t="shared" si="10"/>
        <v>Monterrey New York Life|30 AP Individual</v>
      </c>
      <c r="B697" t="s">
        <v>185</v>
      </c>
      <c r="C697" t="s">
        <v>254</v>
      </c>
      <c r="D697" s="2">
        <v>5600.5052300000007</v>
      </c>
    </row>
    <row r="698" spans="1:4" x14ac:dyDescent="0.3">
      <c r="A698" t="str">
        <f t="shared" si="10"/>
        <v>Monterrey New York Life|31 AP Gpo y Col</v>
      </c>
      <c r="B698" t="s">
        <v>185</v>
      </c>
      <c r="C698" t="s">
        <v>248</v>
      </c>
      <c r="D698" s="2">
        <v>60527.320520000001</v>
      </c>
    </row>
    <row r="699" spans="1:4" x14ac:dyDescent="0.3">
      <c r="A699" t="str">
        <f t="shared" si="10"/>
        <v>Monterrey New York Life|32 Gastos Medicos</v>
      </c>
      <c r="B699" t="s">
        <v>185</v>
      </c>
      <c r="C699" t="s">
        <v>257</v>
      </c>
      <c r="D699" s="2">
        <v>8754859.0446200017</v>
      </c>
    </row>
    <row r="700" spans="1:4" x14ac:dyDescent="0.3">
      <c r="A700" t="str">
        <f t="shared" si="10"/>
        <v>Monterrey New York Life|33 GMM. Individual</v>
      </c>
      <c r="B700" t="s">
        <v>185</v>
      </c>
      <c r="C700" t="s">
        <v>258</v>
      </c>
      <c r="D700" s="2">
        <v>6532795.3034499995</v>
      </c>
    </row>
    <row r="701" spans="1:4" x14ac:dyDescent="0.3">
      <c r="A701" t="str">
        <f t="shared" si="10"/>
        <v>Monterrey New York Life|34 GMM. Gpo y Col</v>
      </c>
      <c r="B701" t="s">
        <v>185</v>
      </c>
      <c r="C701" t="s">
        <v>259</v>
      </c>
      <c r="D701" s="2">
        <v>2222063.7411700003</v>
      </c>
    </row>
    <row r="702" spans="1:4" x14ac:dyDescent="0.3">
      <c r="A702" t="str">
        <f t="shared" si="10"/>
        <v>Odontoprev|10 Total General</v>
      </c>
      <c r="B702" t="s">
        <v>186</v>
      </c>
      <c r="C702" t="s">
        <v>220</v>
      </c>
      <c r="D702" s="2">
        <v>75686.340590000007</v>
      </c>
    </row>
    <row r="703" spans="1:4" x14ac:dyDescent="0.3">
      <c r="A703" t="str">
        <f t="shared" si="10"/>
        <v>Odontoprev|11 Total General Sin Pensiones</v>
      </c>
      <c r="B703" t="s">
        <v>186</v>
      </c>
      <c r="C703" t="s">
        <v>221</v>
      </c>
      <c r="D703" s="2">
        <v>75686.340590000007</v>
      </c>
    </row>
    <row r="704" spans="1:4" x14ac:dyDescent="0.3">
      <c r="A704" t="str">
        <f t="shared" si="10"/>
        <v>Odontoprev|28 Accidentes y Enfermedades Total</v>
      </c>
      <c r="B704" t="s">
        <v>186</v>
      </c>
      <c r="C704" t="s">
        <v>246</v>
      </c>
      <c r="D704" s="2">
        <v>75686.340590000007</v>
      </c>
    </row>
    <row r="705" spans="1:4" x14ac:dyDescent="0.3">
      <c r="A705" t="str">
        <f t="shared" si="10"/>
        <v>Odontoprev|29 Accidentes Personales</v>
      </c>
      <c r="B705" t="s">
        <v>186</v>
      </c>
      <c r="C705" t="s">
        <v>247</v>
      </c>
      <c r="D705" s="2">
        <v>6.5045399999999995</v>
      </c>
    </row>
    <row r="706" spans="1:4" x14ac:dyDescent="0.3">
      <c r="A706" t="str">
        <f t="shared" si="10"/>
        <v>Odontoprev|30 AP Individual</v>
      </c>
      <c r="B706" t="s">
        <v>186</v>
      </c>
      <c r="C706" t="s">
        <v>254</v>
      </c>
      <c r="D706" s="2">
        <v>5.5445399999999996</v>
      </c>
    </row>
    <row r="707" spans="1:4" x14ac:dyDescent="0.3">
      <c r="A707" t="str">
        <f t="shared" si="10"/>
        <v>Odontoprev|31 AP Gpo y Col</v>
      </c>
      <c r="B707" t="s">
        <v>186</v>
      </c>
      <c r="C707" t="s">
        <v>248</v>
      </c>
      <c r="D707" s="2">
        <v>0.96</v>
      </c>
    </row>
    <row r="708" spans="1:4" x14ac:dyDescent="0.3">
      <c r="A708" t="str">
        <f t="shared" si="10"/>
        <v>Odontoprev|32 Gastos Medicos</v>
      </c>
      <c r="B708" t="s">
        <v>186</v>
      </c>
      <c r="C708" t="s">
        <v>257</v>
      </c>
      <c r="D708" s="2">
        <v>17613.997159999999</v>
      </c>
    </row>
    <row r="709" spans="1:4" x14ac:dyDescent="0.3">
      <c r="A709" t="str">
        <f t="shared" si="10"/>
        <v>Odontoprev|33 GMM. Individual</v>
      </c>
      <c r="B709" t="s">
        <v>186</v>
      </c>
      <c r="C709" t="s">
        <v>258</v>
      </c>
      <c r="D709" s="2">
        <v>457.23634000000004</v>
      </c>
    </row>
    <row r="710" spans="1:4" x14ac:dyDescent="0.3">
      <c r="A710" t="str">
        <f t="shared" si="10"/>
        <v>Odontoprev|34 GMM. Gpo y Col</v>
      </c>
      <c r="B710" t="s">
        <v>186</v>
      </c>
      <c r="C710" t="s">
        <v>259</v>
      </c>
      <c r="D710" s="2">
        <v>17156.76082</v>
      </c>
    </row>
    <row r="711" spans="1:4" x14ac:dyDescent="0.3">
      <c r="A711" t="str">
        <f t="shared" si="10"/>
        <v>Odontoprev|35 Salud</v>
      </c>
      <c r="B711" t="s">
        <v>186</v>
      </c>
      <c r="C711" t="s">
        <v>260</v>
      </c>
      <c r="D711" s="2">
        <v>58065.838889999999</v>
      </c>
    </row>
    <row r="712" spans="1:4" x14ac:dyDescent="0.3">
      <c r="A712" t="str">
        <f t="shared" ref="A712:A775" si="11">B712&amp;"|"&amp;C712</f>
        <v>Odontoprev|36 Salud Individual</v>
      </c>
      <c r="B712" t="s">
        <v>186</v>
      </c>
      <c r="C712" t="s">
        <v>261</v>
      </c>
      <c r="D712" s="2">
        <v>14838.74129</v>
      </c>
    </row>
    <row r="713" spans="1:4" x14ac:dyDescent="0.3">
      <c r="A713" t="str">
        <f t="shared" si="11"/>
        <v>Odontoprev|37 Salud Gpo y Col</v>
      </c>
      <c r="B713" t="s">
        <v>186</v>
      </c>
      <c r="C713" t="s">
        <v>262</v>
      </c>
      <c r="D713" s="2">
        <v>43227.097600000001</v>
      </c>
    </row>
    <row r="714" spans="1:4" x14ac:dyDescent="0.3">
      <c r="A714" t="str">
        <f t="shared" si="11"/>
        <v>Pan-American México|10 Total General</v>
      </c>
      <c r="B714" t="s">
        <v>188</v>
      </c>
      <c r="C714" t="s">
        <v>220</v>
      </c>
      <c r="D714" s="2">
        <v>565259.48696000001</v>
      </c>
    </row>
    <row r="715" spans="1:4" x14ac:dyDescent="0.3">
      <c r="A715" t="str">
        <f t="shared" si="11"/>
        <v>Pan-American México|11 Total General Sin Pensiones</v>
      </c>
      <c r="B715" t="s">
        <v>188</v>
      </c>
      <c r="C715" t="s">
        <v>221</v>
      </c>
      <c r="D715" s="2">
        <v>565259.48696000001</v>
      </c>
    </row>
    <row r="716" spans="1:4" x14ac:dyDescent="0.3">
      <c r="A716" t="str">
        <f t="shared" si="11"/>
        <v>Pan-American México|12 Vida Total</v>
      </c>
      <c r="B716" t="s">
        <v>188</v>
      </c>
      <c r="C716" t="s">
        <v>222</v>
      </c>
      <c r="D716" s="2">
        <v>158225.70638999998</v>
      </c>
    </row>
    <row r="717" spans="1:4" x14ac:dyDescent="0.3">
      <c r="A717" t="str">
        <f t="shared" si="11"/>
        <v>Pan-American México|13 Vida Individual</v>
      </c>
      <c r="B717" t="s">
        <v>188</v>
      </c>
      <c r="C717" t="s">
        <v>223</v>
      </c>
      <c r="D717" s="2">
        <v>0</v>
      </c>
    </row>
    <row r="718" spans="1:4" x14ac:dyDescent="0.3">
      <c r="A718" t="str">
        <f t="shared" si="11"/>
        <v>Pan-American México|14 Vida Gpo y Col</v>
      </c>
      <c r="B718" t="s">
        <v>188</v>
      </c>
      <c r="C718" t="s">
        <v>224</v>
      </c>
      <c r="D718" s="2">
        <v>158225.70638999998</v>
      </c>
    </row>
    <row r="719" spans="1:4" x14ac:dyDescent="0.3">
      <c r="A719" t="str">
        <f t="shared" si="11"/>
        <v>Pan-American México|28 Accidentes y Enfermedades Total</v>
      </c>
      <c r="B719" t="s">
        <v>188</v>
      </c>
      <c r="C719" t="s">
        <v>246</v>
      </c>
      <c r="D719" s="2">
        <v>407033.78057</v>
      </c>
    </row>
    <row r="720" spans="1:4" x14ac:dyDescent="0.3">
      <c r="A720" t="str">
        <f t="shared" si="11"/>
        <v>Pan-American México|29 Accidentes Personales</v>
      </c>
      <c r="B720" t="s">
        <v>188</v>
      </c>
      <c r="C720" t="s">
        <v>247</v>
      </c>
      <c r="D720" s="2">
        <v>21348.300480000002</v>
      </c>
    </row>
    <row r="721" spans="1:4" x14ac:dyDescent="0.3">
      <c r="A721" t="str">
        <f t="shared" si="11"/>
        <v>Pan-American México|30 AP Individual</v>
      </c>
      <c r="B721" t="s">
        <v>188</v>
      </c>
      <c r="C721" t="s">
        <v>254</v>
      </c>
      <c r="D721" s="2">
        <v>64.766000000000005</v>
      </c>
    </row>
    <row r="722" spans="1:4" x14ac:dyDescent="0.3">
      <c r="A722" t="str">
        <f t="shared" si="11"/>
        <v>Pan-American México|31 AP Gpo y Col</v>
      </c>
      <c r="B722" t="s">
        <v>188</v>
      </c>
      <c r="C722" t="s">
        <v>248</v>
      </c>
      <c r="D722" s="2">
        <v>21283.534480000002</v>
      </c>
    </row>
    <row r="723" spans="1:4" x14ac:dyDescent="0.3">
      <c r="A723" t="str">
        <f t="shared" si="11"/>
        <v>Pan-American México|32 Gastos Medicos</v>
      </c>
      <c r="B723" t="s">
        <v>188</v>
      </c>
      <c r="C723" t="s">
        <v>257</v>
      </c>
      <c r="D723" s="2">
        <v>385685.48008999997</v>
      </c>
    </row>
    <row r="724" spans="1:4" x14ac:dyDescent="0.3">
      <c r="A724" t="str">
        <f t="shared" si="11"/>
        <v>Pan-American México|33 GMM. Individual</v>
      </c>
      <c r="B724" t="s">
        <v>188</v>
      </c>
      <c r="C724" t="s">
        <v>258</v>
      </c>
      <c r="D724" s="2">
        <v>385672.56008999998</v>
      </c>
    </row>
    <row r="725" spans="1:4" x14ac:dyDescent="0.3">
      <c r="A725" t="str">
        <f t="shared" si="11"/>
        <v>Pan-American México|34 GMM. Gpo y Col</v>
      </c>
      <c r="B725" t="s">
        <v>188</v>
      </c>
      <c r="C725" t="s">
        <v>259</v>
      </c>
      <c r="D725" s="2">
        <v>12.92</v>
      </c>
    </row>
    <row r="726" spans="1:4" x14ac:dyDescent="0.3">
      <c r="A726" t="str">
        <f t="shared" si="11"/>
        <v>Patria|10 Total General</v>
      </c>
      <c r="B726" t="s">
        <v>189</v>
      </c>
      <c r="C726" t="s">
        <v>220</v>
      </c>
      <c r="D726" s="2">
        <v>0</v>
      </c>
    </row>
    <row r="727" spans="1:4" x14ac:dyDescent="0.3">
      <c r="A727" t="str">
        <f t="shared" si="11"/>
        <v>Patria|11 Total General Sin Pensiones</v>
      </c>
      <c r="B727" t="s">
        <v>189</v>
      </c>
      <c r="C727" t="s">
        <v>221</v>
      </c>
      <c r="D727" s="2">
        <v>0</v>
      </c>
    </row>
    <row r="728" spans="1:4" x14ac:dyDescent="0.3">
      <c r="A728" t="str">
        <f t="shared" si="11"/>
        <v>Patria|12 Vida Total</v>
      </c>
      <c r="B728" t="s">
        <v>189</v>
      </c>
      <c r="C728" t="s">
        <v>222</v>
      </c>
      <c r="D728" s="2">
        <v>0</v>
      </c>
    </row>
    <row r="729" spans="1:4" x14ac:dyDescent="0.3">
      <c r="A729" t="str">
        <f t="shared" si="11"/>
        <v>Patria|13 Vida Individual</v>
      </c>
      <c r="B729" t="s">
        <v>189</v>
      </c>
      <c r="C729" t="s">
        <v>223</v>
      </c>
      <c r="D729" s="2">
        <v>0</v>
      </c>
    </row>
    <row r="730" spans="1:4" x14ac:dyDescent="0.3">
      <c r="A730" t="str">
        <f t="shared" si="11"/>
        <v>Patria|14 Vida Gpo y Col</v>
      </c>
      <c r="B730" t="s">
        <v>189</v>
      </c>
      <c r="C730" t="s">
        <v>224</v>
      </c>
      <c r="D730" s="2">
        <v>0</v>
      </c>
    </row>
    <row r="731" spans="1:4" x14ac:dyDescent="0.3">
      <c r="A731" t="str">
        <f t="shared" si="11"/>
        <v>Patria|28 Accidentes y Enfermedades Total</v>
      </c>
      <c r="B731" t="s">
        <v>189</v>
      </c>
      <c r="C731" t="s">
        <v>246</v>
      </c>
      <c r="D731" s="2">
        <v>0</v>
      </c>
    </row>
    <row r="732" spans="1:4" x14ac:dyDescent="0.3">
      <c r="A732" t="str">
        <f t="shared" si="11"/>
        <v>Patria|29 Accidentes Personales</v>
      </c>
      <c r="B732" t="s">
        <v>189</v>
      </c>
      <c r="C732" t="s">
        <v>247</v>
      </c>
      <c r="D732" s="2">
        <v>0</v>
      </c>
    </row>
    <row r="733" spans="1:4" x14ac:dyDescent="0.3">
      <c r="A733" t="str">
        <f t="shared" si="11"/>
        <v>Patria|30 AP Individual</v>
      </c>
      <c r="B733" t="s">
        <v>189</v>
      </c>
      <c r="C733" t="s">
        <v>254</v>
      </c>
      <c r="D733" s="2">
        <v>0</v>
      </c>
    </row>
    <row r="734" spans="1:4" x14ac:dyDescent="0.3">
      <c r="A734" t="str">
        <f t="shared" si="11"/>
        <v>Patria|31 AP Gpo y Col</v>
      </c>
      <c r="B734" t="s">
        <v>189</v>
      </c>
      <c r="C734" t="s">
        <v>248</v>
      </c>
      <c r="D734" s="2">
        <v>0</v>
      </c>
    </row>
    <row r="735" spans="1:4" x14ac:dyDescent="0.3">
      <c r="A735" t="str">
        <f t="shared" si="11"/>
        <v>Patria|32 Gastos Medicos</v>
      </c>
      <c r="B735" t="s">
        <v>189</v>
      </c>
      <c r="C735" t="s">
        <v>257</v>
      </c>
      <c r="D735" s="2">
        <v>0</v>
      </c>
    </row>
    <row r="736" spans="1:4" x14ac:dyDescent="0.3">
      <c r="A736" t="str">
        <f t="shared" si="11"/>
        <v>Patria|33 GMM. Individual</v>
      </c>
      <c r="B736" t="s">
        <v>189</v>
      </c>
      <c r="C736" t="s">
        <v>258</v>
      </c>
      <c r="D736" s="2">
        <v>0</v>
      </c>
    </row>
    <row r="737" spans="1:4" x14ac:dyDescent="0.3">
      <c r="A737" t="str">
        <f t="shared" si="11"/>
        <v>Patria|34 GMM. Gpo y Col</v>
      </c>
      <c r="B737" t="s">
        <v>189</v>
      </c>
      <c r="C737" t="s">
        <v>259</v>
      </c>
      <c r="D737" s="2">
        <v>0</v>
      </c>
    </row>
    <row r="738" spans="1:4" x14ac:dyDescent="0.3">
      <c r="A738" t="str">
        <f t="shared" si="11"/>
        <v>Patria|35 Salud</v>
      </c>
      <c r="B738" t="s">
        <v>189</v>
      </c>
      <c r="C738" t="s">
        <v>260</v>
      </c>
      <c r="D738" s="2">
        <v>0</v>
      </c>
    </row>
    <row r="739" spans="1:4" x14ac:dyDescent="0.3">
      <c r="A739" t="str">
        <f t="shared" si="11"/>
        <v>Patria|36 Salud Individual</v>
      </c>
      <c r="B739" t="s">
        <v>189</v>
      </c>
      <c r="C739" t="s">
        <v>261</v>
      </c>
      <c r="D739" s="2">
        <v>0</v>
      </c>
    </row>
    <row r="740" spans="1:4" x14ac:dyDescent="0.3">
      <c r="A740" t="str">
        <f t="shared" si="11"/>
        <v>Patria|37 Salud Gpo y Col</v>
      </c>
      <c r="B740" t="s">
        <v>189</v>
      </c>
      <c r="C740" t="s">
        <v>262</v>
      </c>
      <c r="D740" s="2">
        <v>0</v>
      </c>
    </row>
    <row r="741" spans="1:4" x14ac:dyDescent="0.3">
      <c r="A741" t="str">
        <f t="shared" si="11"/>
        <v>Patria|38 Daños Total</v>
      </c>
      <c r="B741" t="s">
        <v>189</v>
      </c>
      <c r="C741" t="s">
        <v>225</v>
      </c>
      <c r="D741" s="2">
        <v>0</v>
      </c>
    </row>
    <row r="742" spans="1:4" x14ac:dyDescent="0.3">
      <c r="A742" t="str">
        <f t="shared" si="11"/>
        <v>Patria|39 Automoviles Total</v>
      </c>
      <c r="B742" t="s">
        <v>189</v>
      </c>
      <c r="C742" t="s">
        <v>226</v>
      </c>
      <c r="D742" s="2">
        <v>0</v>
      </c>
    </row>
    <row r="743" spans="1:4" x14ac:dyDescent="0.3">
      <c r="A743" t="str">
        <f t="shared" si="11"/>
        <v>Patria|41 Automoviles Residentes</v>
      </c>
      <c r="B743" t="s">
        <v>189</v>
      </c>
      <c r="C743" t="s">
        <v>227</v>
      </c>
      <c r="D743" s="2">
        <v>0</v>
      </c>
    </row>
    <row r="744" spans="1:4" x14ac:dyDescent="0.3">
      <c r="A744" t="str">
        <f t="shared" si="11"/>
        <v>Patria|42 Camiones</v>
      </c>
      <c r="B744" t="s">
        <v>189</v>
      </c>
      <c r="C744" t="s">
        <v>228</v>
      </c>
      <c r="D744" s="2">
        <v>0</v>
      </c>
    </row>
    <row r="745" spans="1:4" x14ac:dyDescent="0.3">
      <c r="A745" t="str">
        <f t="shared" si="11"/>
        <v>Patria|43 Automoviles Turistas</v>
      </c>
      <c r="B745" t="s">
        <v>189</v>
      </c>
      <c r="C745" t="s">
        <v>255</v>
      </c>
      <c r="D745" s="2">
        <v>0</v>
      </c>
    </row>
    <row r="746" spans="1:4" x14ac:dyDescent="0.3">
      <c r="A746" t="str">
        <f t="shared" si="11"/>
        <v>Patria|44 Otros Automoviles y Obligatorios</v>
      </c>
      <c r="B746" t="s">
        <v>189</v>
      </c>
      <c r="C746" t="s">
        <v>229</v>
      </c>
      <c r="D746" s="2">
        <v>0</v>
      </c>
    </row>
    <row r="747" spans="1:4" x14ac:dyDescent="0.3">
      <c r="A747" t="str">
        <f t="shared" si="11"/>
        <v>Patria|46 Daños Sin Autos Total</v>
      </c>
      <c r="B747" t="s">
        <v>189</v>
      </c>
      <c r="C747" t="s">
        <v>230</v>
      </c>
      <c r="D747" s="2">
        <v>0</v>
      </c>
    </row>
    <row r="748" spans="1:4" x14ac:dyDescent="0.3">
      <c r="A748" t="str">
        <f t="shared" si="11"/>
        <v>Patria|46 Responsabilidad Civil y Riesgos Profesionales</v>
      </c>
      <c r="B748" t="s">
        <v>189</v>
      </c>
      <c r="C748" t="s">
        <v>231</v>
      </c>
      <c r="D748" s="2">
        <v>0</v>
      </c>
    </row>
    <row r="749" spans="1:4" x14ac:dyDescent="0.3">
      <c r="A749" t="str">
        <f t="shared" si="11"/>
        <v>Patria|47 RC General</v>
      </c>
      <c r="B749" t="s">
        <v>189</v>
      </c>
      <c r="C749" t="s">
        <v>232</v>
      </c>
      <c r="D749" s="2">
        <v>0</v>
      </c>
    </row>
    <row r="750" spans="1:4" x14ac:dyDescent="0.3">
      <c r="A750" t="str">
        <f t="shared" si="11"/>
        <v>Patria|48 RC Aviones y Barcos</v>
      </c>
      <c r="B750" t="s">
        <v>189</v>
      </c>
      <c r="C750" t="s">
        <v>233</v>
      </c>
      <c r="D750" s="2">
        <v>0</v>
      </c>
    </row>
    <row r="751" spans="1:4" x14ac:dyDescent="0.3">
      <c r="A751" t="str">
        <f t="shared" si="11"/>
        <v>Patria|49 RC Viajero</v>
      </c>
      <c r="B751" t="s">
        <v>189</v>
      </c>
      <c r="C751" t="s">
        <v>234</v>
      </c>
      <c r="D751" s="2">
        <v>0</v>
      </c>
    </row>
    <row r="752" spans="1:4" x14ac:dyDescent="0.3">
      <c r="A752" t="str">
        <f t="shared" si="11"/>
        <v>Patria|50 RC Otros</v>
      </c>
      <c r="B752" t="s">
        <v>189</v>
      </c>
      <c r="C752" t="s">
        <v>235</v>
      </c>
      <c r="D752" s="2">
        <v>0</v>
      </c>
    </row>
    <row r="753" spans="1:4" x14ac:dyDescent="0.3">
      <c r="A753" t="str">
        <f t="shared" si="11"/>
        <v>Patria|51 Maritimo y Transportes</v>
      </c>
      <c r="B753" t="s">
        <v>189</v>
      </c>
      <c r="C753" t="s">
        <v>236</v>
      </c>
      <c r="D753" s="2">
        <v>0</v>
      </c>
    </row>
    <row r="754" spans="1:4" x14ac:dyDescent="0.3">
      <c r="A754" t="str">
        <f t="shared" si="11"/>
        <v>Patria|52 MyT Carga</v>
      </c>
      <c r="B754" t="s">
        <v>189</v>
      </c>
      <c r="C754" t="s">
        <v>237</v>
      </c>
      <c r="D754" s="2">
        <v>0</v>
      </c>
    </row>
    <row r="755" spans="1:4" x14ac:dyDescent="0.3">
      <c r="A755" t="str">
        <f t="shared" si="11"/>
        <v>Patria|53 MyT Cascos</v>
      </c>
      <c r="B755" t="s">
        <v>189</v>
      </c>
      <c r="C755" t="s">
        <v>238</v>
      </c>
      <c r="D755" s="2">
        <v>0</v>
      </c>
    </row>
    <row r="756" spans="1:4" x14ac:dyDescent="0.3">
      <c r="A756" t="str">
        <f t="shared" si="11"/>
        <v>Patria|54 Incendio</v>
      </c>
      <c r="B756" t="s">
        <v>189</v>
      </c>
      <c r="C756" t="s">
        <v>239</v>
      </c>
      <c r="D756" s="2">
        <v>0</v>
      </c>
    </row>
    <row r="757" spans="1:4" x14ac:dyDescent="0.3">
      <c r="A757" t="str">
        <f t="shared" si="11"/>
        <v>Patria|55 Riesgos Catastroficos</v>
      </c>
      <c r="B757" t="s">
        <v>189</v>
      </c>
      <c r="C757" t="s">
        <v>240</v>
      </c>
      <c r="D757" s="2">
        <v>0</v>
      </c>
    </row>
    <row r="758" spans="1:4" x14ac:dyDescent="0.3">
      <c r="A758" t="str">
        <f t="shared" si="11"/>
        <v>Patria|56 Terremoto y Erupcion Volcanica</v>
      </c>
      <c r="B758" t="s">
        <v>189</v>
      </c>
      <c r="C758" t="s">
        <v>241</v>
      </c>
      <c r="D758" s="2">
        <v>0</v>
      </c>
    </row>
    <row r="759" spans="1:4" x14ac:dyDescent="0.3">
      <c r="A759" t="str">
        <f t="shared" si="11"/>
        <v>Patria|57 Huracan y Otros Riesgos Hidrometeorologicos</v>
      </c>
      <c r="B759" t="s">
        <v>189</v>
      </c>
      <c r="C759" t="s">
        <v>242</v>
      </c>
      <c r="D759" s="2">
        <v>0</v>
      </c>
    </row>
    <row r="760" spans="1:4" x14ac:dyDescent="0.3">
      <c r="A760" t="str">
        <f t="shared" si="11"/>
        <v>Patria|58 Otros Riesgos Catastroficos</v>
      </c>
      <c r="B760" t="s">
        <v>189</v>
      </c>
      <c r="C760" t="s">
        <v>249</v>
      </c>
      <c r="D760" s="2">
        <v>0</v>
      </c>
    </row>
    <row r="761" spans="1:4" x14ac:dyDescent="0.3">
      <c r="A761" t="str">
        <f t="shared" si="11"/>
        <v>Patria|59 Agricola y de Animales</v>
      </c>
      <c r="B761" t="s">
        <v>189</v>
      </c>
      <c r="C761" t="s">
        <v>250</v>
      </c>
      <c r="D761" s="2">
        <v>0</v>
      </c>
    </row>
    <row r="762" spans="1:4" x14ac:dyDescent="0.3">
      <c r="A762" t="str">
        <f t="shared" si="11"/>
        <v>Patria|60 AyA Agricola</v>
      </c>
      <c r="B762" t="s">
        <v>189</v>
      </c>
      <c r="C762" t="s">
        <v>251</v>
      </c>
      <c r="D762" s="2">
        <v>0</v>
      </c>
    </row>
    <row r="763" spans="1:4" x14ac:dyDescent="0.3">
      <c r="A763" t="str">
        <f t="shared" si="11"/>
        <v>Patria|61 AyA Otros</v>
      </c>
      <c r="B763" t="s">
        <v>189</v>
      </c>
      <c r="C763" t="s">
        <v>252</v>
      </c>
      <c r="D763" s="2">
        <v>0</v>
      </c>
    </row>
    <row r="764" spans="1:4" x14ac:dyDescent="0.3">
      <c r="A764" t="str">
        <f t="shared" si="11"/>
        <v>Patria|62 AyA Pecuario</v>
      </c>
      <c r="B764" t="s">
        <v>189</v>
      </c>
      <c r="C764" t="s">
        <v>253</v>
      </c>
      <c r="D764" s="2">
        <v>0</v>
      </c>
    </row>
    <row r="765" spans="1:4" x14ac:dyDescent="0.3">
      <c r="A765" t="str">
        <f t="shared" si="11"/>
        <v>Patria|63 Diversos</v>
      </c>
      <c r="B765" t="s">
        <v>189</v>
      </c>
      <c r="C765" t="s">
        <v>243</v>
      </c>
      <c r="D765" s="2">
        <v>0</v>
      </c>
    </row>
    <row r="766" spans="1:4" x14ac:dyDescent="0.3">
      <c r="A766" t="str">
        <f t="shared" si="11"/>
        <v>Patria|64 Miscelaneos</v>
      </c>
      <c r="B766" t="s">
        <v>189</v>
      </c>
      <c r="C766" t="s">
        <v>244</v>
      </c>
      <c r="D766" s="2">
        <v>0</v>
      </c>
    </row>
    <row r="767" spans="1:4" x14ac:dyDescent="0.3">
      <c r="A767" t="str">
        <f t="shared" si="11"/>
        <v>Patria|65 Tecnicos</v>
      </c>
      <c r="B767" t="s">
        <v>189</v>
      </c>
      <c r="C767" t="s">
        <v>245</v>
      </c>
      <c r="D767" s="2">
        <v>0</v>
      </c>
    </row>
    <row r="768" spans="1:4" x14ac:dyDescent="0.3">
      <c r="A768" t="str">
        <f t="shared" si="11"/>
        <v>Patria|66 Credito</v>
      </c>
      <c r="B768" t="s">
        <v>189</v>
      </c>
      <c r="C768" t="s">
        <v>256</v>
      </c>
      <c r="D768" s="2">
        <v>0</v>
      </c>
    </row>
    <row r="769" spans="1:4" x14ac:dyDescent="0.3">
      <c r="A769" t="str">
        <f t="shared" si="11"/>
        <v>Patrimonial Vida|10 Total General</v>
      </c>
      <c r="B769" t="s">
        <v>190</v>
      </c>
      <c r="C769" t="s">
        <v>220</v>
      </c>
      <c r="D769" s="2">
        <v>2362138.18726</v>
      </c>
    </row>
    <row r="770" spans="1:4" x14ac:dyDescent="0.3">
      <c r="A770" t="str">
        <f t="shared" si="11"/>
        <v>Patrimonial Vida|11 Total General Sin Pensiones</v>
      </c>
      <c r="B770" t="s">
        <v>190</v>
      </c>
      <c r="C770" t="s">
        <v>221</v>
      </c>
      <c r="D770" s="2">
        <v>2362138.18726</v>
      </c>
    </row>
    <row r="771" spans="1:4" x14ac:dyDescent="0.3">
      <c r="A771" t="str">
        <f t="shared" si="11"/>
        <v>Patrimonial Vida|12 Vida Total</v>
      </c>
      <c r="B771" t="s">
        <v>190</v>
      </c>
      <c r="C771" t="s">
        <v>222</v>
      </c>
      <c r="D771" s="2">
        <v>2362138.18726</v>
      </c>
    </row>
    <row r="772" spans="1:4" x14ac:dyDescent="0.3">
      <c r="A772" t="str">
        <f t="shared" si="11"/>
        <v>Patrimonial Vida|13 Vida Individual</v>
      </c>
      <c r="B772" t="s">
        <v>190</v>
      </c>
      <c r="C772" t="s">
        <v>223</v>
      </c>
      <c r="D772" s="2">
        <v>0</v>
      </c>
    </row>
    <row r="773" spans="1:4" x14ac:dyDescent="0.3">
      <c r="A773" t="str">
        <f t="shared" si="11"/>
        <v>Patrimonial Vida|14 Vida Gpo y Col</v>
      </c>
      <c r="B773" t="s">
        <v>190</v>
      </c>
      <c r="C773" t="s">
        <v>224</v>
      </c>
      <c r="D773" s="2">
        <v>2362138.18726</v>
      </c>
    </row>
    <row r="774" spans="1:4" x14ac:dyDescent="0.3">
      <c r="A774" t="str">
        <f t="shared" si="11"/>
        <v>Pensiones Banorte|10 Total General</v>
      </c>
      <c r="B774" t="s">
        <v>192</v>
      </c>
      <c r="C774" t="s">
        <v>220</v>
      </c>
      <c r="D774" s="2">
        <v>9423778.7581500001</v>
      </c>
    </row>
    <row r="775" spans="1:4" x14ac:dyDescent="0.3">
      <c r="A775" t="str">
        <f t="shared" si="11"/>
        <v>Pensiones Banorte|15 Pensiones Total</v>
      </c>
      <c r="B775" t="s">
        <v>192</v>
      </c>
      <c r="C775" t="s">
        <v>264</v>
      </c>
      <c r="D775" s="2">
        <v>9423778.7581500001</v>
      </c>
    </row>
    <row r="776" spans="1:4" x14ac:dyDescent="0.3">
      <c r="A776" t="str">
        <f t="shared" ref="A776:A839" si="12">B776&amp;"|"&amp;C776</f>
        <v>Pensiones Banorte|16 Pensiones IMSS</v>
      </c>
      <c r="B776" t="s">
        <v>192</v>
      </c>
      <c r="C776" t="s">
        <v>265</v>
      </c>
      <c r="D776" s="2">
        <v>6483937.5252199993</v>
      </c>
    </row>
    <row r="777" spans="1:4" x14ac:dyDescent="0.3">
      <c r="A777" t="str">
        <f t="shared" si="12"/>
        <v>Pensiones Banorte|17 IMSS Incapacidad Permanente RT</v>
      </c>
      <c r="B777" t="s">
        <v>192</v>
      </c>
      <c r="C777" t="s">
        <v>266</v>
      </c>
      <c r="D777" s="2">
        <v>123723.31744</v>
      </c>
    </row>
    <row r="778" spans="1:4" x14ac:dyDescent="0.3">
      <c r="A778" t="str">
        <f t="shared" si="12"/>
        <v>Pensiones Banorte|18 IMSS Invalidez (invalidez y vida)</v>
      </c>
      <c r="B778" t="s">
        <v>192</v>
      </c>
      <c r="C778" t="s">
        <v>267</v>
      </c>
      <c r="D778" s="2">
        <v>3142373.1849099998</v>
      </c>
    </row>
    <row r="779" spans="1:4" x14ac:dyDescent="0.3">
      <c r="A779" t="str">
        <f t="shared" si="12"/>
        <v>Pensiones Banorte|19 IMSS Jubilacion (retiro, cesantia y vejez)</v>
      </c>
      <c r="B779" t="s">
        <v>192</v>
      </c>
      <c r="C779" t="s">
        <v>268</v>
      </c>
      <c r="D779" s="2">
        <v>306211.03833000001</v>
      </c>
    </row>
    <row r="780" spans="1:4" x14ac:dyDescent="0.3">
      <c r="A780" t="str">
        <f t="shared" si="12"/>
        <v>Pensiones Banorte|20 IMSS Muerte (invalidez y vida)</v>
      </c>
      <c r="B780" t="s">
        <v>192</v>
      </c>
      <c r="C780" t="s">
        <v>269</v>
      </c>
      <c r="D780" s="2">
        <v>2778625.00434</v>
      </c>
    </row>
    <row r="781" spans="1:4" x14ac:dyDescent="0.3">
      <c r="A781" t="str">
        <f t="shared" si="12"/>
        <v>Pensiones Banorte|21 IMSS Muerte (riesgos de trabajo)</v>
      </c>
      <c r="B781" t="s">
        <v>192</v>
      </c>
      <c r="C781" t="s">
        <v>270</v>
      </c>
      <c r="D781" s="2">
        <v>133004.98019999999</v>
      </c>
    </row>
    <row r="782" spans="1:4" x14ac:dyDescent="0.3">
      <c r="A782" t="str">
        <f t="shared" si="12"/>
        <v>Pensiones Banorte|22 Pensiones ISSSTE</v>
      </c>
      <c r="B782" t="s">
        <v>192</v>
      </c>
      <c r="C782" t="s">
        <v>271</v>
      </c>
      <c r="D782" s="2">
        <v>2939841.2329299999</v>
      </c>
    </row>
    <row r="783" spans="1:4" x14ac:dyDescent="0.3">
      <c r="A783" t="str">
        <f t="shared" si="12"/>
        <v>Pensiones Banorte|23 ISSSTE Incapacidad Permanente RT</v>
      </c>
      <c r="B783" t="s">
        <v>192</v>
      </c>
      <c r="C783" t="s">
        <v>272</v>
      </c>
      <c r="D783" s="2">
        <v>99039.387749999994</v>
      </c>
    </row>
    <row r="784" spans="1:4" x14ac:dyDescent="0.3">
      <c r="A784" t="str">
        <f t="shared" si="12"/>
        <v>Pensiones Banorte|24 ISSSTE Invalidez (invalidez y vida)</v>
      </c>
      <c r="B784" t="s">
        <v>192</v>
      </c>
      <c r="C784" t="s">
        <v>273</v>
      </c>
      <c r="D784" s="2">
        <v>17761.39169</v>
      </c>
    </row>
    <row r="785" spans="1:4" x14ac:dyDescent="0.3">
      <c r="A785" t="str">
        <f t="shared" si="12"/>
        <v>Pensiones Banorte|25 ISSSTE Jubilacion (retiro, cesantia y vejez)</v>
      </c>
      <c r="B785" t="s">
        <v>192</v>
      </c>
      <c r="C785" t="s">
        <v>274</v>
      </c>
      <c r="D785" s="2">
        <v>2297794.1027199998</v>
      </c>
    </row>
    <row r="786" spans="1:4" x14ac:dyDescent="0.3">
      <c r="A786" t="str">
        <f t="shared" si="12"/>
        <v>Pensiones Banorte|26 ISSSTE Muerte (invalidez y vida)</v>
      </c>
      <c r="B786" t="s">
        <v>192</v>
      </c>
      <c r="C786" t="s">
        <v>275</v>
      </c>
      <c r="D786" s="2">
        <v>481545.54866000003</v>
      </c>
    </row>
    <row r="787" spans="1:4" x14ac:dyDescent="0.3">
      <c r="A787" t="str">
        <f t="shared" si="12"/>
        <v>Pensiones Banorte|27 ISSSTE Muerte (riesgos de trabajo)</v>
      </c>
      <c r="B787" t="s">
        <v>192</v>
      </c>
      <c r="C787" t="s">
        <v>276</v>
      </c>
      <c r="D787" s="2">
        <v>43700.802109999997</v>
      </c>
    </row>
    <row r="788" spans="1:4" x14ac:dyDescent="0.3">
      <c r="A788" t="str">
        <f t="shared" si="12"/>
        <v>Plan Seguro|10 Total General</v>
      </c>
      <c r="B788" t="s">
        <v>193</v>
      </c>
      <c r="C788" t="s">
        <v>220</v>
      </c>
      <c r="D788" s="2">
        <v>2459831.92509</v>
      </c>
    </row>
    <row r="789" spans="1:4" x14ac:dyDescent="0.3">
      <c r="A789" t="str">
        <f t="shared" si="12"/>
        <v>Plan Seguro|11 Total General Sin Pensiones</v>
      </c>
      <c r="B789" t="s">
        <v>193</v>
      </c>
      <c r="C789" t="s">
        <v>221</v>
      </c>
      <c r="D789" s="2">
        <v>2459831.92509</v>
      </c>
    </row>
    <row r="790" spans="1:4" x14ac:dyDescent="0.3">
      <c r="A790" t="str">
        <f t="shared" si="12"/>
        <v>Plan Seguro|28 Accidentes y Enfermedades Total</v>
      </c>
      <c r="B790" t="s">
        <v>193</v>
      </c>
      <c r="C790" t="s">
        <v>246</v>
      </c>
      <c r="D790" s="2">
        <v>2459831.92509</v>
      </c>
    </row>
    <row r="791" spans="1:4" x14ac:dyDescent="0.3">
      <c r="A791" t="str">
        <f t="shared" si="12"/>
        <v>Plan Seguro|32 Gastos Medicos</v>
      </c>
      <c r="B791" t="s">
        <v>193</v>
      </c>
      <c r="C791" t="s">
        <v>257</v>
      </c>
      <c r="D791" s="2">
        <v>782749.55058000004</v>
      </c>
    </row>
    <row r="792" spans="1:4" x14ac:dyDescent="0.3">
      <c r="A792" t="str">
        <f t="shared" si="12"/>
        <v>Plan Seguro|33 GMM. Individual</v>
      </c>
      <c r="B792" t="s">
        <v>193</v>
      </c>
      <c r="C792" t="s">
        <v>258</v>
      </c>
      <c r="D792" s="2">
        <v>226461.83641999998</v>
      </c>
    </row>
    <row r="793" spans="1:4" x14ac:dyDescent="0.3">
      <c r="A793" t="str">
        <f t="shared" si="12"/>
        <v>Plan Seguro|34 GMM. Gpo y Col</v>
      </c>
      <c r="B793" t="s">
        <v>193</v>
      </c>
      <c r="C793" t="s">
        <v>259</v>
      </c>
      <c r="D793" s="2">
        <v>556287.71415999997</v>
      </c>
    </row>
    <row r="794" spans="1:4" x14ac:dyDescent="0.3">
      <c r="A794" t="str">
        <f t="shared" si="12"/>
        <v>Plan Seguro|35 Salud</v>
      </c>
      <c r="B794" t="s">
        <v>193</v>
      </c>
      <c r="C794" t="s">
        <v>260</v>
      </c>
      <c r="D794" s="2">
        <v>1677082.37451</v>
      </c>
    </row>
    <row r="795" spans="1:4" x14ac:dyDescent="0.3">
      <c r="A795" t="str">
        <f t="shared" si="12"/>
        <v>Plan Seguro|36 Salud Individual</v>
      </c>
      <c r="B795" t="s">
        <v>193</v>
      </c>
      <c r="C795" t="s">
        <v>261</v>
      </c>
      <c r="D795" s="2">
        <v>1486290.5018199999</v>
      </c>
    </row>
    <row r="796" spans="1:4" x14ac:dyDescent="0.3">
      <c r="A796" t="str">
        <f t="shared" si="12"/>
        <v>Plan Seguro|37 Salud Gpo y Col</v>
      </c>
      <c r="B796" t="s">
        <v>193</v>
      </c>
      <c r="C796" t="s">
        <v>262</v>
      </c>
      <c r="D796" s="2">
        <v>190791.87268999999</v>
      </c>
    </row>
    <row r="797" spans="1:4" x14ac:dyDescent="0.3">
      <c r="A797" t="str">
        <f t="shared" si="12"/>
        <v>PREVEM Seguros|10 Total General</v>
      </c>
      <c r="B797" t="s">
        <v>187</v>
      </c>
      <c r="C797" t="s">
        <v>220</v>
      </c>
      <c r="D797" s="2">
        <v>361437.93745999999</v>
      </c>
    </row>
    <row r="798" spans="1:4" x14ac:dyDescent="0.3">
      <c r="A798" t="str">
        <f t="shared" si="12"/>
        <v>PREVEM Seguros|11 Total General Sin Pensiones</v>
      </c>
      <c r="B798" t="s">
        <v>187</v>
      </c>
      <c r="C798" t="s">
        <v>221</v>
      </c>
      <c r="D798" s="2">
        <v>361437.93745999999</v>
      </c>
    </row>
    <row r="799" spans="1:4" x14ac:dyDescent="0.3">
      <c r="A799" t="str">
        <f t="shared" si="12"/>
        <v>PREVEM Seguros|28 Accidentes y Enfermedades Total</v>
      </c>
      <c r="B799" t="s">
        <v>187</v>
      </c>
      <c r="C799" t="s">
        <v>246</v>
      </c>
      <c r="D799" s="2">
        <v>361437.93745999999</v>
      </c>
    </row>
    <row r="800" spans="1:4" x14ac:dyDescent="0.3">
      <c r="A800" t="str">
        <f t="shared" si="12"/>
        <v>PREVEM Seguros|29 Accidentes Personales</v>
      </c>
      <c r="B800" t="s">
        <v>187</v>
      </c>
      <c r="C800" t="s">
        <v>247</v>
      </c>
      <c r="D800" s="2">
        <v>26298.152839999999</v>
      </c>
    </row>
    <row r="801" spans="1:4" x14ac:dyDescent="0.3">
      <c r="A801" t="str">
        <f t="shared" si="12"/>
        <v>PREVEM Seguros|30 AP Individual</v>
      </c>
      <c r="B801" t="s">
        <v>187</v>
      </c>
      <c r="C801" t="s">
        <v>254</v>
      </c>
      <c r="D801" s="2">
        <v>1234.4422199999999</v>
      </c>
    </row>
    <row r="802" spans="1:4" x14ac:dyDescent="0.3">
      <c r="A802" t="str">
        <f t="shared" si="12"/>
        <v>PREVEM Seguros|31 AP Gpo y Col</v>
      </c>
      <c r="B802" t="s">
        <v>187</v>
      </c>
      <c r="C802" t="s">
        <v>248</v>
      </c>
      <c r="D802" s="2">
        <v>25063.710620000002</v>
      </c>
    </row>
    <row r="803" spans="1:4" x14ac:dyDescent="0.3">
      <c r="A803" t="str">
        <f t="shared" si="12"/>
        <v>PREVEM Seguros|32 Gastos Medicos</v>
      </c>
      <c r="B803" t="s">
        <v>187</v>
      </c>
      <c r="C803" t="s">
        <v>257</v>
      </c>
      <c r="D803" s="2">
        <v>335139.78461999999</v>
      </c>
    </row>
    <row r="804" spans="1:4" x14ac:dyDescent="0.3">
      <c r="A804" t="str">
        <f t="shared" si="12"/>
        <v>PREVEM Seguros|33 GMM. Individual</v>
      </c>
      <c r="B804" t="s">
        <v>187</v>
      </c>
      <c r="C804" t="s">
        <v>258</v>
      </c>
      <c r="D804" s="2">
        <v>184352.63690000001</v>
      </c>
    </row>
    <row r="805" spans="1:4" x14ac:dyDescent="0.3">
      <c r="A805" t="str">
        <f t="shared" si="12"/>
        <v>PREVEM Seguros|34 GMM. Gpo y Col</v>
      </c>
      <c r="B805" t="s">
        <v>187</v>
      </c>
      <c r="C805" t="s">
        <v>259</v>
      </c>
      <c r="D805" s="2">
        <v>150787.14772000001</v>
      </c>
    </row>
    <row r="806" spans="1:4" x14ac:dyDescent="0.3">
      <c r="A806" t="str">
        <f t="shared" si="12"/>
        <v>Primero Seguros|10 Total General</v>
      </c>
      <c r="B806" t="s">
        <v>402</v>
      </c>
      <c r="C806" t="s">
        <v>220</v>
      </c>
      <c r="D806" s="2">
        <v>189836.06152000002</v>
      </c>
    </row>
    <row r="807" spans="1:4" x14ac:dyDescent="0.3">
      <c r="A807" t="str">
        <f t="shared" si="12"/>
        <v>Primero Seguros|11 Total General Sin Pensiones</v>
      </c>
      <c r="B807" t="s">
        <v>402</v>
      </c>
      <c r="C807" t="s">
        <v>221</v>
      </c>
      <c r="D807" s="2">
        <v>189836.06152000002</v>
      </c>
    </row>
    <row r="808" spans="1:4" x14ac:dyDescent="0.3">
      <c r="A808" t="str">
        <f t="shared" si="12"/>
        <v>Primero Seguros|38 Daños Total</v>
      </c>
      <c r="B808" t="s">
        <v>402</v>
      </c>
      <c r="C808" t="s">
        <v>225</v>
      </c>
      <c r="D808" s="2">
        <v>189836.06152000002</v>
      </c>
    </row>
    <row r="809" spans="1:4" x14ac:dyDescent="0.3">
      <c r="A809" t="str">
        <f t="shared" si="12"/>
        <v>Primero Seguros|39 Automoviles Total</v>
      </c>
      <c r="B809" t="s">
        <v>402</v>
      </c>
      <c r="C809" t="s">
        <v>226</v>
      </c>
      <c r="D809" s="2">
        <v>85923.092749999996</v>
      </c>
    </row>
    <row r="810" spans="1:4" x14ac:dyDescent="0.3">
      <c r="A810" t="str">
        <f t="shared" si="12"/>
        <v>Primero Seguros|41 Automoviles Residentes</v>
      </c>
      <c r="B810" t="s">
        <v>402</v>
      </c>
      <c r="C810" t="s">
        <v>227</v>
      </c>
      <c r="D810" s="2">
        <v>29882.641660000001</v>
      </c>
    </row>
    <row r="811" spans="1:4" x14ac:dyDescent="0.3">
      <c r="A811" t="str">
        <f t="shared" si="12"/>
        <v>Primero Seguros|42 Camiones</v>
      </c>
      <c r="B811" t="s">
        <v>402</v>
      </c>
      <c r="C811" t="s">
        <v>228</v>
      </c>
      <c r="D811" s="2">
        <v>56040.451090000002</v>
      </c>
    </row>
    <row r="812" spans="1:4" x14ac:dyDescent="0.3">
      <c r="A812" t="str">
        <f t="shared" si="12"/>
        <v>Primero Seguros|43 Automoviles Turistas</v>
      </c>
      <c r="B812" t="s">
        <v>402</v>
      </c>
      <c r="C812" t="s">
        <v>255</v>
      </c>
      <c r="D812" s="2">
        <v>0</v>
      </c>
    </row>
    <row r="813" spans="1:4" x14ac:dyDescent="0.3">
      <c r="A813" t="str">
        <f t="shared" si="12"/>
        <v>Primero Seguros|46 Daños Sin Autos Total</v>
      </c>
      <c r="B813" t="s">
        <v>402</v>
      </c>
      <c r="C813" t="s">
        <v>230</v>
      </c>
      <c r="D813" s="2">
        <v>103912.96876999999</v>
      </c>
    </row>
    <row r="814" spans="1:4" x14ac:dyDescent="0.3">
      <c r="A814" t="str">
        <f t="shared" si="12"/>
        <v>Primero Seguros|46 Responsabilidad Civil y Riesgos Profesionales</v>
      </c>
      <c r="B814" t="s">
        <v>402</v>
      </c>
      <c r="C814" t="s">
        <v>231</v>
      </c>
      <c r="D814" s="2">
        <v>47560.201630000003</v>
      </c>
    </row>
    <row r="815" spans="1:4" x14ac:dyDescent="0.3">
      <c r="A815" t="str">
        <f t="shared" si="12"/>
        <v>Primero Seguros|47 RC General</v>
      </c>
      <c r="B815" t="s">
        <v>402</v>
      </c>
      <c r="C815" t="s">
        <v>232</v>
      </c>
      <c r="D815" s="2">
        <v>47560.201630000003</v>
      </c>
    </row>
    <row r="816" spans="1:4" x14ac:dyDescent="0.3">
      <c r="A816" t="str">
        <f t="shared" si="12"/>
        <v>Primero Seguros|51 Maritimo y Transportes</v>
      </c>
      <c r="B816" t="s">
        <v>402</v>
      </c>
      <c r="C816" t="s">
        <v>236</v>
      </c>
      <c r="D816" s="2">
        <v>25628.217359999999</v>
      </c>
    </row>
    <row r="817" spans="1:4" x14ac:dyDescent="0.3">
      <c r="A817" t="str">
        <f t="shared" si="12"/>
        <v>Primero Seguros|52 MyT Carga</v>
      </c>
      <c r="B817" t="s">
        <v>402</v>
      </c>
      <c r="C817" t="s">
        <v>237</v>
      </c>
      <c r="D817" s="2">
        <v>25628.217359999999</v>
      </c>
    </row>
    <row r="818" spans="1:4" x14ac:dyDescent="0.3">
      <c r="A818" t="str">
        <f t="shared" si="12"/>
        <v>Primero Seguros|54 Incendio</v>
      </c>
      <c r="B818" t="s">
        <v>402</v>
      </c>
      <c r="C818" t="s">
        <v>239</v>
      </c>
      <c r="D818" s="2">
        <v>7887.9884000000002</v>
      </c>
    </row>
    <row r="819" spans="1:4" x14ac:dyDescent="0.3">
      <c r="A819" t="str">
        <f t="shared" si="12"/>
        <v>Primero Seguros|55 Riesgos Catastroficos</v>
      </c>
      <c r="B819" t="s">
        <v>402</v>
      </c>
      <c r="C819" t="s">
        <v>240</v>
      </c>
      <c r="D819" s="2">
        <v>5083.4767699999993</v>
      </c>
    </row>
    <row r="820" spans="1:4" x14ac:dyDescent="0.3">
      <c r="A820" t="str">
        <f t="shared" si="12"/>
        <v>Primero Seguros|56 Terremoto y Erupcion Volcanica</v>
      </c>
      <c r="B820" t="s">
        <v>402</v>
      </c>
      <c r="C820" t="s">
        <v>241</v>
      </c>
      <c r="D820" s="2">
        <v>1217.47486</v>
      </c>
    </row>
    <row r="821" spans="1:4" x14ac:dyDescent="0.3">
      <c r="A821" t="str">
        <f t="shared" si="12"/>
        <v>Primero Seguros|57 Huracan y Otros Riesgos Hidrometeorologicos</v>
      </c>
      <c r="B821" t="s">
        <v>402</v>
      </c>
      <c r="C821" t="s">
        <v>242</v>
      </c>
      <c r="D821" s="2">
        <v>3866.00191</v>
      </c>
    </row>
    <row r="822" spans="1:4" x14ac:dyDescent="0.3">
      <c r="A822" t="str">
        <f t="shared" si="12"/>
        <v>Primero Seguros|63 Diversos</v>
      </c>
      <c r="B822" t="s">
        <v>402</v>
      </c>
      <c r="C822" t="s">
        <v>243</v>
      </c>
      <c r="D822" s="2">
        <v>17753.084609999998</v>
      </c>
    </row>
    <row r="823" spans="1:4" x14ac:dyDescent="0.3">
      <c r="A823" t="str">
        <f t="shared" si="12"/>
        <v>Primero Seguros|64 Miscelaneos</v>
      </c>
      <c r="B823" t="s">
        <v>402</v>
      </c>
      <c r="C823" t="s">
        <v>244</v>
      </c>
      <c r="D823" s="2">
        <v>4246.5172699999994</v>
      </c>
    </row>
    <row r="824" spans="1:4" x14ac:dyDescent="0.3">
      <c r="A824" t="str">
        <f t="shared" si="12"/>
        <v>Primero Seguros|65 Tecnicos</v>
      </c>
      <c r="B824" t="s">
        <v>402</v>
      </c>
      <c r="C824" t="s">
        <v>245</v>
      </c>
      <c r="D824" s="2">
        <v>13506.56734</v>
      </c>
    </row>
    <row r="825" spans="1:4" x14ac:dyDescent="0.3">
      <c r="A825" t="str">
        <f t="shared" si="12"/>
        <v>ProFuturo G.N.P.|10 Total General</v>
      </c>
      <c r="B825" t="s">
        <v>194</v>
      </c>
      <c r="C825" t="s">
        <v>220</v>
      </c>
      <c r="D825" s="2">
        <v>6312736.01107</v>
      </c>
    </row>
    <row r="826" spans="1:4" x14ac:dyDescent="0.3">
      <c r="A826" t="str">
        <f t="shared" si="12"/>
        <v>ProFuturo G.N.P.|15 Pensiones Total</v>
      </c>
      <c r="B826" t="s">
        <v>194</v>
      </c>
      <c r="C826" t="s">
        <v>264</v>
      </c>
      <c r="D826" s="2">
        <v>6312736.01107</v>
      </c>
    </row>
    <row r="827" spans="1:4" x14ac:dyDescent="0.3">
      <c r="A827" t="str">
        <f t="shared" si="12"/>
        <v>ProFuturo G.N.P.|16 Pensiones IMSS</v>
      </c>
      <c r="B827" t="s">
        <v>194</v>
      </c>
      <c r="C827" t="s">
        <v>265</v>
      </c>
      <c r="D827" s="2">
        <v>3729035.6270299996</v>
      </c>
    </row>
    <row r="828" spans="1:4" x14ac:dyDescent="0.3">
      <c r="A828" t="str">
        <f t="shared" si="12"/>
        <v>ProFuturo G.N.P.|17 IMSS Incapacidad Permanente RT</v>
      </c>
      <c r="B828" t="s">
        <v>194</v>
      </c>
      <c r="C828" t="s">
        <v>266</v>
      </c>
      <c r="D828" s="2">
        <v>1002639.73552</v>
      </c>
    </row>
    <row r="829" spans="1:4" x14ac:dyDescent="0.3">
      <c r="A829" t="str">
        <f t="shared" si="12"/>
        <v>ProFuturo G.N.P.|18 IMSS Invalidez (invalidez y vida)</v>
      </c>
      <c r="B829" t="s">
        <v>194</v>
      </c>
      <c r="C829" t="s">
        <v>267</v>
      </c>
      <c r="D829" s="2">
        <v>630296.47216</v>
      </c>
    </row>
    <row r="830" spans="1:4" x14ac:dyDescent="0.3">
      <c r="A830" t="str">
        <f t="shared" si="12"/>
        <v>ProFuturo G.N.P.|19 IMSS Jubilacion (retiro, cesantia y vejez)</v>
      </c>
      <c r="B830" t="s">
        <v>194</v>
      </c>
      <c r="C830" t="s">
        <v>268</v>
      </c>
      <c r="D830" s="2">
        <v>93109.250849999997</v>
      </c>
    </row>
    <row r="831" spans="1:4" x14ac:dyDescent="0.3">
      <c r="A831" t="str">
        <f t="shared" si="12"/>
        <v>ProFuturo G.N.P.|20 IMSS Muerte (invalidez y vida)</v>
      </c>
      <c r="B831" t="s">
        <v>194</v>
      </c>
      <c r="C831" t="s">
        <v>269</v>
      </c>
      <c r="D831" s="2">
        <v>1865395.1332699999</v>
      </c>
    </row>
    <row r="832" spans="1:4" x14ac:dyDescent="0.3">
      <c r="A832" t="str">
        <f t="shared" si="12"/>
        <v>ProFuturo G.N.P.|21 IMSS Muerte (riesgos de trabajo)</v>
      </c>
      <c r="B832" t="s">
        <v>194</v>
      </c>
      <c r="C832" t="s">
        <v>270</v>
      </c>
      <c r="D832" s="2">
        <v>137595.03522999998</v>
      </c>
    </row>
    <row r="833" spans="1:4" x14ac:dyDescent="0.3">
      <c r="A833" t="str">
        <f t="shared" si="12"/>
        <v>ProFuturo G.N.P.|22 Pensiones ISSSTE</v>
      </c>
      <c r="B833" t="s">
        <v>194</v>
      </c>
      <c r="C833" t="s">
        <v>271</v>
      </c>
      <c r="D833" s="2">
        <v>2583700.3840399999</v>
      </c>
    </row>
    <row r="834" spans="1:4" x14ac:dyDescent="0.3">
      <c r="A834" t="str">
        <f t="shared" si="12"/>
        <v>ProFuturo G.N.P.|23 ISSSTE Incapacidad Permanente RT</v>
      </c>
      <c r="B834" t="s">
        <v>194</v>
      </c>
      <c r="C834" t="s">
        <v>272</v>
      </c>
      <c r="D834" s="2">
        <v>127513.84464</v>
      </c>
    </row>
    <row r="835" spans="1:4" x14ac:dyDescent="0.3">
      <c r="A835" t="str">
        <f t="shared" si="12"/>
        <v>ProFuturo G.N.P.|24 ISSSTE Invalidez (invalidez y vida)</v>
      </c>
      <c r="B835" t="s">
        <v>194</v>
      </c>
      <c r="C835" t="s">
        <v>273</v>
      </c>
      <c r="D835" s="2">
        <v>75112.873650000009</v>
      </c>
    </row>
    <row r="836" spans="1:4" x14ac:dyDescent="0.3">
      <c r="A836" t="str">
        <f t="shared" si="12"/>
        <v>ProFuturo G.N.P.|25 ISSSTE Jubilacion (retiro, cesantia y vejez)</v>
      </c>
      <c r="B836" t="s">
        <v>194</v>
      </c>
      <c r="C836" t="s">
        <v>274</v>
      </c>
      <c r="D836" s="2">
        <v>2028133.9106300001</v>
      </c>
    </row>
    <row r="837" spans="1:4" x14ac:dyDescent="0.3">
      <c r="A837" t="str">
        <f t="shared" si="12"/>
        <v>ProFuturo G.N.P.|26 ISSSTE Muerte (invalidez y vida)</v>
      </c>
      <c r="B837" t="s">
        <v>194</v>
      </c>
      <c r="C837" t="s">
        <v>275</v>
      </c>
      <c r="D837" s="2">
        <v>318854.59833000001</v>
      </c>
    </row>
    <row r="838" spans="1:4" x14ac:dyDescent="0.3">
      <c r="A838" t="str">
        <f t="shared" si="12"/>
        <v>ProFuturo G.N.P.|27 ISSSTE Muerte (riesgos de trabajo)</v>
      </c>
      <c r="B838" t="s">
        <v>194</v>
      </c>
      <c r="C838" t="s">
        <v>276</v>
      </c>
      <c r="D838" s="2">
        <v>34085.156790000001</v>
      </c>
    </row>
    <row r="839" spans="1:4" x14ac:dyDescent="0.3">
      <c r="A839" t="str">
        <f t="shared" si="12"/>
        <v>Prudential|10 Total General</v>
      </c>
      <c r="B839" t="s">
        <v>195</v>
      </c>
      <c r="C839" t="s">
        <v>220</v>
      </c>
      <c r="D839" s="2">
        <v>1328865.4243900001</v>
      </c>
    </row>
    <row r="840" spans="1:4" x14ac:dyDescent="0.3">
      <c r="A840" t="str">
        <f t="shared" ref="A840:A903" si="13">B840&amp;"|"&amp;C840</f>
        <v>Prudential|11 Total General Sin Pensiones</v>
      </c>
      <c r="B840" t="s">
        <v>195</v>
      </c>
      <c r="C840" t="s">
        <v>221</v>
      </c>
      <c r="D840" s="2">
        <v>1328865.4243900001</v>
      </c>
    </row>
    <row r="841" spans="1:4" x14ac:dyDescent="0.3">
      <c r="A841" t="str">
        <f t="shared" si="13"/>
        <v>Prudential|12 Vida Total</v>
      </c>
      <c r="B841" t="s">
        <v>195</v>
      </c>
      <c r="C841" t="s">
        <v>222</v>
      </c>
      <c r="D841" s="2">
        <v>1325893.5991500001</v>
      </c>
    </row>
    <row r="842" spans="1:4" x14ac:dyDescent="0.3">
      <c r="A842" t="str">
        <f t="shared" si="13"/>
        <v>Prudential|13 Vida Individual</v>
      </c>
      <c r="B842" t="s">
        <v>195</v>
      </c>
      <c r="C842" t="s">
        <v>223</v>
      </c>
      <c r="D842" s="2">
        <v>1321633.8044700001</v>
      </c>
    </row>
    <row r="843" spans="1:4" x14ac:dyDescent="0.3">
      <c r="A843" t="str">
        <f t="shared" si="13"/>
        <v>Prudential|14 Vida Gpo y Col</v>
      </c>
      <c r="B843" t="s">
        <v>195</v>
      </c>
      <c r="C843" t="s">
        <v>224</v>
      </c>
      <c r="D843" s="2">
        <v>4259.79468</v>
      </c>
    </row>
    <row r="844" spans="1:4" x14ac:dyDescent="0.3">
      <c r="A844" t="str">
        <f t="shared" si="13"/>
        <v>Prudential|28 Accidentes y Enfermedades Total</v>
      </c>
      <c r="B844" t="s">
        <v>195</v>
      </c>
      <c r="C844" t="s">
        <v>246</v>
      </c>
      <c r="D844" s="2">
        <v>2971.8252400000001</v>
      </c>
    </row>
    <row r="845" spans="1:4" x14ac:dyDescent="0.3">
      <c r="A845" t="str">
        <f t="shared" si="13"/>
        <v>Prudential|29 Accidentes Personales</v>
      </c>
      <c r="B845" t="s">
        <v>195</v>
      </c>
      <c r="C845" t="s">
        <v>247</v>
      </c>
      <c r="D845" s="2">
        <v>2863.2045400000002</v>
      </c>
    </row>
    <row r="846" spans="1:4" x14ac:dyDescent="0.3">
      <c r="A846" t="str">
        <f t="shared" si="13"/>
        <v>Prudential|31 AP Gpo y Col</v>
      </c>
      <c r="B846" t="s">
        <v>195</v>
      </c>
      <c r="C846" t="s">
        <v>248</v>
      </c>
      <c r="D846" s="2">
        <v>2863.2045400000002</v>
      </c>
    </row>
    <row r="847" spans="1:4" x14ac:dyDescent="0.3">
      <c r="A847" t="str">
        <f t="shared" si="13"/>
        <v>Prudential|32 Gastos Medicos</v>
      </c>
      <c r="B847" t="s">
        <v>195</v>
      </c>
      <c r="C847" t="s">
        <v>257</v>
      </c>
      <c r="D847" s="2">
        <v>108.6207</v>
      </c>
    </row>
    <row r="848" spans="1:4" x14ac:dyDescent="0.3">
      <c r="A848" t="str">
        <f t="shared" si="13"/>
        <v>Prudential|33 GMM. Individual</v>
      </c>
      <c r="B848" t="s">
        <v>195</v>
      </c>
      <c r="C848" t="s">
        <v>258</v>
      </c>
      <c r="D848" s="2">
        <v>108.6207</v>
      </c>
    </row>
    <row r="849" spans="1:4" x14ac:dyDescent="0.3">
      <c r="A849" t="str">
        <f t="shared" si="13"/>
        <v>Quálitas|10 Total General</v>
      </c>
      <c r="B849" t="s">
        <v>196</v>
      </c>
      <c r="C849" t="s">
        <v>220</v>
      </c>
      <c r="D849" s="2">
        <v>37207993.956</v>
      </c>
    </row>
    <row r="850" spans="1:4" x14ac:dyDescent="0.3">
      <c r="A850" t="str">
        <f t="shared" si="13"/>
        <v>Quálitas|11 Total General Sin Pensiones</v>
      </c>
      <c r="B850" t="s">
        <v>196</v>
      </c>
      <c r="C850" t="s">
        <v>221</v>
      </c>
      <c r="D850" s="2">
        <v>37207993.956</v>
      </c>
    </row>
    <row r="851" spans="1:4" x14ac:dyDescent="0.3">
      <c r="A851" t="str">
        <f t="shared" si="13"/>
        <v>Quálitas|38 Daños Total</v>
      </c>
      <c r="B851" t="s">
        <v>196</v>
      </c>
      <c r="C851" t="s">
        <v>225</v>
      </c>
      <c r="D851" s="2">
        <v>37207993.956</v>
      </c>
    </row>
    <row r="852" spans="1:4" x14ac:dyDescent="0.3">
      <c r="A852" t="str">
        <f t="shared" si="13"/>
        <v>Quálitas|39 Automoviles Total</v>
      </c>
      <c r="B852" t="s">
        <v>196</v>
      </c>
      <c r="C852" t="s">
        <v>226</v>
      </c>
      <c r="D852" s="2">
        <v>37207085.434540004</v>
      </c>
    </row>
    <row r="853" spans="1:4" x14ac:dyDescent="0.3">
      <c r="A853" t="str">
        <f t="shared" si="13"/>
        <v>Quálitas|41 Automoviles Residentes</v>
      </c>
      <c r="B853" t="s">
        <v>196</v>
      </c>
      <c r="C853" t="s">
        <v>227</v>
      </c>
      <c r="D853" s="2">
        <v>19681386.61837</v>
      </c>
    </row>
    <row r="854" spans="1:4" x14ac:dyDescent="0.3">
      <c r="A854" t="str">
        <f t="shared" si="13"/>
        <v>Quálitas|42 Camiones</v>
      </c>
      <c r="B854" t="s">
        <v>196</v>
      </c>
      <c r="C854" t="s">
        <v>228</v>
      </c>
      <c r="D854" s="2">
        <v>16533979.61583</v>
      </c>
    </row>
    <row r="855" spans="1:4" x14ac:dyDescent="0.3">
      <c r="A855" t="str">
        <f t="shared" si="13"/>
        <v>Quálitas|43 Automoviles Turistas</v>
      </c>
      <c r="B855" t="s">
        <v>196</v>
      </c>
      <c r="C855" t="s">
        <v>255</v>
      </c>
      <c r="D855" s="2">
        <v>228559.69915999999</v>
      </c>
    </row>
    <row r="856" spans="1:4" x14ac:dyDescent="0.3">
      <c r="A856" t="str">
        <f t="shared" si="13"/>
        <v>Quálitas|44 Otros Automoviles y Obligatorios</v>
      </c>
      <c r="B856" t="s">
        <v>196</v>
      </c>
      <c r="C856" t="s">
        <v>229</v>
      </c>
      <c r="D856" s="2">
        <v>763159.5011799999</v>
      </c>
    </row>
    <row r="857" spans="1:4" x14ac:dyDescent="0.3">
      <c r="A857" t="str">
        <f t="shared" si="13"/>
        <v>Quálitas|46 Daños Sin Autos Total</v>
      </c>
      <c r="B857" t="s">
        <v>196</v>
      </c>
      <c r="C857" t="s">
        <v>230</v>
      </c>
      <c r="D857" s="2">
        <v>908.52145999999993</v>
      </c>
    </row>
    <row r="858" spans="1:4" x14ac:dyDescent="0.3">
      <c r="A858" t="str">
        <f t="shared" si="13"/>
        <v>Quálitas|46 Responsabilidad Civil y Riesgos Profesionales</v>
      </c>
      <c r="B858" t="s">
        <v>196</v>
      </c>
      <c r="C858" t="s">
        <v>231</v>
      </c>
      <c r="D858" s="2">
        <v>908.52145999999993</v>
      </c>
    </row>
    <row r="859" spans="1:4" x14ac:dyDescent="0.3">
      <c r="A859" t="str">
        <f t="shared" si="13"/>
        <v>Quálitas|50 RC Otros</v>
      </c>
      <c r="B859" t="s">
        <v>196</v>
      </c>
      <c r="C859" t="s">
        <v>235</v>
      </c>
      <c r="D859" s="2">
        <v>908.52145999999993</v>
      </c>
    </row>
    <row r="860" spans="1:4" x14ac:dyDescent="0.3">
      <c r="A860" t="str">
        <f t="shared" si="13"/>
        <v>Seguros Argos|10 Total General</v>
      </c>
      <c r="B860" t="s">
        <v>201</v>
      </c>
      <c r="C860" t="s">
        <v>220</v>
      </c>
      <c r="D860" s="2">
        <v>2122955.09326</v>
      </c>
    </row>
    <row r="861" spans="1:4" x14ac:dyDescent="0.3">
      <c r="A861" t="str">
        <f t="shared" si="13"/>
        <v>Seguros Argos|11 Total General Sin Pensiones</v>
      </c>
      <c r="B861" t="s">
        <v>201</v>
      </c>
      <c r="C861" t="s">
        <v>221</v>
      </c>
      <c r="D861" s="2">
        <v>2122955.09326</v>
      </c>
    </row>
    <row r="862" spans="1:4" x14ac:dyDescent="0.3">
      <c r="A862" t="str">
        <f t="shared" si="13"/>
        <v>Seguros Argos|12 Vida Total</v>
      </c>
      <c r="B862" t="s">
        <v>201</v>
      </c>
      <c r="C862" t="s">
        <v>222</v>
      </c>
      <c r="D862" s="2">
        <v>2122955.09326</v>
      </c>
    </row>
    <row r="863" spans="1:4" x14ac:dyDescent="0.3">
      <c r="A863" t="str">
        <f t="shared" si="13"/>
        <v>Seguros Argos|13 Vida Individual</v>
      </c>
      <c r="B863" t="s">
        <v>201</v>
      </c>
      <c r="C863" t="s">
        <v>223</v>
      </c>
      <c r="D863" s="2">
        <v>562710.45205999992</v>
      </c>
    </row>
    <row r="864" spans="1:4" x14ac:dyDescent="0.3">
      <c r="A864" t="str">
        <f t="shared" si="13"/>
        <v>Seguros Argos|14 Vida Gpo y Col</v>
      </c>
      <c r="B864" t="s">
        <v>201</v>
      </c>
      <c r="C864" t="s">
        <v>224</v>
      </c>
      <c r="D864" s="2">
        <v>1560244.6412</v>
      </c>
    </row>
    <row r="865" spans="1:4" x14ac:dyDescent="0.3">
      <c r="A865" t="str">
        <f t="shared" si="13"/>
        <v>Seguros Azteca|10 Total General</v>
      </c>
      <c r="B865" t="s">
        <v>202</v>
      </c>
      <c r="C865" t="s">
        <v>220</v>
      </c>
      <c r="D865" s="2">
        <v>1394747.67365</v>
      </c>
    </row>
    <row r="866" spans="1:4" x14ac:dyDescent="0.3">
      <c r="A866" t="str">
        <f t="shared" si="13"/>
        <v>Seguros Azteca|11 Total General Sin Pensiones</v>
      </c>
      <c r="B866" t="s">
        <v>202</v>
      </c>
      <c r="C866" t="s">
        <v>221</v>
      </c>
      <c r="D866" s="2">
        <v>1394747.67365</v>
      </c>
    </row>
    <row r="867" spans="1:4" x14ac:dyDescent="0.3">
      <c r="A867" t="str">
        <f t="shared" si="13"/>
        <v>Seguros Azteca|12 Vida Total</v>
      </c>
      <c r="B867" t="s">
        <v>202</v>
      </c>
      <c r="C867" t="s">
        <v>222</v>
      </c>
      <c r="D867" s="2">
        <v>1290246.3930799998</v>
      </c>
    </row>
    <row r="868" spans="1:4" x14ac:dyDescent="0.3">
      <c r="A868" t="str">
        <f t="shared" si="13"/>
        <v>Seguros Azteca|13 Vida Individual</v>
      </c>
      <c r="B868" t="s">
        <v>202</v>
      </c>
      <c r="C868" t="s">
        <v>223</v>
      </c>
      <c r="D868" s="2">
        <v>44155.351419999999</v>
      </c>
    </row>
    <row r="869" spans="1:4" x14ac:dyDescent="0.3">
      <c r="A869" t="str">
        <f t="shared" si="13"/>
        <v>Seguros Azteca|14 Vida Gpo y Col</v>
      </c>
      <c r="B869" t="s">
        <v>202</v>
      </c>
      <c r="C869" t="s">
        <v>224</v>
      </c>
      <c r="D869" s="2">
        <v>1246091.0416600001</v>
      </c>
    </row>
    <row r="870" spans="1:4" x14ac:dyDescent="0.3">
      <c r="A870" t="str">
        <f t="shared" si="13"/>
        <v>Seguros Azteca|28 Accidentes y Enfermedades Total</v>
      </c>
      <c r="B870" t="s">
        <v>202</v>
      </c>
      <c r="C870" t="s">
        <v>246</v>
      </c>
      <c r="D870" s="2">
        <v>104501.28056999999</v>
      </c>
    </row>
    <row r="871" spans="1:4" x14ac:dyDescent="0.3">
      <c r="A871" t="str">
        <f t="shared" si="13"/>
        <v>Seguros Azteca|29 Accidentes Personales</v>
      </c>
      <c r="B871" t="s">
        <v>202</v>
      </c>
      <c r="C871" t="s">
        <v>247</v>
      </c>
      <c r="D871" s="2">
        <v>71340.024989999991</v>
      </c>
    </row>
    <row r="872" spans="1:4" x14ac:dyDescent="0.3">
      <c r="A872" t="str">
        <f t="shared" si="13"/>
        <v>Seguros Azteca|30 AP Individual</v>
      </c>
      <c r="B872" t="s">
        <v>202</v>
      </c>
      <c r="C872" t="s">
        <v>254</v>
      </c>
      <c r="D872" s="2">
        <v>27488.687269999999</v>
      </c>
    </row>
    <row r="873" spans="1:4" x14ac:dyDescent="0.3">
      <c r="A873" t="str">
        <f t="shared" si="13"/>
        <v>Seguros Azteca|31 AP Gpo y Col</v>
      </c>
      <c r="B873" t="s">
        <v>202</v>
      </c>
      <c r="C873" t="s">
        <v>248</v>
      </c>
      <c r="D873" s="2">
        <v>43851.337719999996</v>
      </c>
    </row>
    <row r="874" spans="1:4" x14ac:dyDescent="0.3">
      <c r="A874" t="str">
        <f t="shared" si="13"/>
        <v>Seguros Azteca|32 Gastos Medicos</v>
      </c>
      <c r="B874" t="s">
        <v>202</v>
      </c>
      <c r="C874" t="s">
        <v>257</v>
      </c>
      <c r="D874" s="2">
        <v>33161.255579999997</v>
      </c>
    </row>
    <row r="875" spans="1:4" x14ac:dyDescent="0.3">
      <c r="A875" t="str">
        <f t="shared" si="13"/>
        <v>Seguros Azteca|33 GMM. Individual</v>
      </c>
      <c r="B875" t="s">
        <v>202</v>
      </c>
      <c r="C875" t="s">
        <v>258</v>
      </c>
      <c r="D875" s="2">
        <v>33161.255579999997</v>
      </c>
    </row>
    <row r="876" spans="1:4" x14ac:dyDescent="0.3">
      <c r="A876" t="str">
        <f t="shared" si="13"/>
        <v>Seguros Azteca Daños|10 Total General</v>
      </c>
      <c r="B876" t="s">
        <v>203</v>
      </c>
      <c r="C876" t="s">
        <v>220</v>
      </c>
      <c r="D876" s="2">
        <v>785158.79136999999</v>
      </c>
    </row>
    <row r="877" spans="1:4" x14ac:dyDescent="0.3">
      <c r="A877" t="str">
        <f t="shared" si="13"/>
        <v>Seguros Azteca Daños|11 Total General Sin Pensiones</v>
      </c>
      <c r="B877" t="s">
        <v>203</v>
      </c>
      <c r="C877" t="s">
        <v>221</v>
      </c>
      <c r="D877" s="2">
        <v>785158.79136999999</v>
      </c>
    </row>
    <row r="878" spans="1:4" x14ac:dyDescent="0.3">
      <c r="A878" t="str">
        <f t="shared" si="13"/>
        <v>Seguros Azteca Daños|38 Daños Total</v>
      </c>
      <c r="B878" t="s">
        <v>203</v>
      </c>
      <c r="C878" t="s">
        <v>225</v>
      </c>
      <c r="D878" s="2">
        <v>785158.79136999999</v>
      </c>
    </row>
    <row r="879" spans="1:4" x14ac:dyDescent="0.3">
      <c r="A879" t="str">
        <f t="shared" si="13"/>
        <v>Seguros Azteca Daños|39 Automoviles Total</v>
      </c>
      <c r="B879" t="s">
        <v>203</v>
      </c>
      <c r="C879" t="s">
        <v>226</v>
      </c>
      <c r="D879" s="2">
        <v>402699.36192</v>
      </c>
    </row>
    <row r="880" spans="1:4" x14ac:dyDescent="0.3">
      <c r="A880" t="str">
        <f t="shared" si="13"/>
        <v>Seguros Azteca Daños|41 Automoviles Residentes</v>
      </c>
      <c r="B880" t="s">
        <v>203</v>
      </c>
      <c r="C880" t="s">
        <v>227</v>
      </c>
      <c r="D880" s="2">
        <v>398305.70048</v>
      </c>
    </row>
    <row r="881" spans="1:4" x14ac:dyDescent="0.3">
      <c r="A881" t="str">
        <f t="shared" si="13"/>
        <v>Seguros Azteca Daños|42 Camiones</v>
      </c>
      <c r="B881" t="s">
        <v>203</v>
      </c>
      <c r="C881" t="s">
        <v>228</v>
      </c>
      <c r="D881" s="2">
        <v>4393.6614400000008</v>
      </c>
    </row>
    <row r="882" spans="1:4" x14ac:dyDescent="0.3">
      <c r="A882" t="str">
        <f t="shared" si="13"/>
        <v>Seguros Azteca Daños|46 Daños Sin Autos Total</v>
      </c>
      <c r="B882" t="s">
        <v>203</v>
      </c>
      <c r="C882" t="s">
        <v>230</v>
      </c>
      <c r="D882" s="2">
        <v>382459.42945</v>
      </c>
    </row>
    <row r="883" spans="1:4" x14ac:dyDescent="0.3">
      <c r="A883" t="str">
        <f t="shared" si="13"/>
        <v>Seguros Azteca Daños|46 Responsabilidad Civil y Riesgos Profesionales</v>
      </c>
      <c r="B883" t="s">
        <v>203</v>
      </c>
      <c r="C883" t="s">
        <v>231</v>
      </c>
      <c r="D883" s="2">
        <v>34806.26928</v>
      </c>
    </row>
    <row r="884" spans="1:4" x14ac:dyDescent="0.3">
      <c r="A884" t="str">
        <f t="shared" si="13"/>
        <v>Seguros Azteca Daños|47 RC General</v>
      </c>
      <c r="B884" t="s">
        <v>203</v>
      </c>
      <c r="C884" t="s">
        <v>232</v>
      </c>
      <c r="D884" s="2">
        <v>28457.67352</v>
      </c>
    </row>
    <row r="885" spans="1:4" x14ac:dyDescent="0.3">
      <c r="A885" t="str">
        <f t="shared" si="13"/>
        <v>Seguros Azteca Daños|48 RC Aviones y Barcos</v>
      </c>
      <c r="B885" t="s">
        <v>203</v>
      </c>
      <c r="C885" t="s">
        <v>233</v>
      </c>
      <c r="D885" s="2">
        <v>5446.6503499999999</v>
      </c>
    </row>
    <row r="886" spans="1:4" x14ac:dyDescent="0.3">
      <c r="A886" t="str">
        <f t="shared" si="13"/>
        <v>Seguros Azteca Daños|49 RC Viajero</v>
      </c>
      <c r="B886" t="s">
        <v>203</v>
      </c>
      <c r="C886" t="s">
        <v>234</v>
      </c>
      <c r="D886" s="2">
        <v>0</v>
      </c>
    </row>
    <row r="887" spans="1:4" x14ac:dyDescent="0.3">
      <c r="A887" t="str">
        <f t="shared" si="13"/>
        <v>Seguros Azteca Daños|50 RC Otros</v>
      </c>
      <c r="B887" t="s">
        <v>203</v>
      </c>
      <c r="C887" t="s">
        <v>235</v>
      </c>
      <c r="D887" s="2">
        <v>901.94541000000004</v>
      </c>
    </row>
    <row r="888" spans="1:4" x14ac:dyDescent="0.3">
      <c r="A888" t="str">
        <f t="shared" si="13"/>
        <v>Seguros Azteca Daños|51 Maritimo y Transportes</v>
      </c>
      <c r="B888" t="s">
        <v>203</v>
      </c>
      <c r="C888" t="s">
        <v>236</v>
      </c>
      <c r="D888" s="2">
        <v>21585.53573</v>
      </c>
    </row>
    <row r="889" spans="1:4" x14ac:dyDescent="0.3">
      <c r="A889" t="str">
        <f t="shared" si="13"/>
        <v>Seguros Azteca Daños|52 MyT Carga</v>
      </c>
      <c r="B889" t="s">
        <v>203</v>
      </c>
      <c r="C889" t="s">
        <v>237</v>
      </c>
      <c r="D889" s="2">
        <v>201.20918</v>
      </c>
    </row>
    <row r="890" spans="1:4" x14ac:dyDescent="0.3">
      <c r="A890" t="str">
        <f t="shared" si="13"/>
        <v>Seguros Azteca Daños|53 MyT Cascos</v>
      </c>
      <c r="B890" t="s">
        <v>203</v>
      </c>
      <c r="C890" t="s">
        <v>238</v>
      </c>
      <c r="D890" s="2">
        <v>21384.326550000002</v>
      </c>
    </row>
    <row r="891" spans="1:4" x14ac:dyDescent="0.3">
      <c r="A891" t="str">
        <f t="shared" si="13"/>
        <v>Seguros Azteca Daños|54 Incendio</v>
      </c>
      <c r="B891" t="s">
        <v>203</v>
      </c>
      <c r="C891" t="s">
        <v>239</v>
      </c>
      <c r="D891" s="2">
        <v>105867.74829999999</v>
      </c>
    </row>
    <row r="892" spans="1:4" x14ac:dyDescent="0.3">
      <c r="A892" t="str">
        <f t="shared" si="13"/>
        <v>Seguros Azteca Daños|55 Riesgos Catastroficos</v>
      </c>
      <c r="B892" t="s">
        <v>203</v>
      </c>
      <c r="C892" t="s">
        <v>240</v>
      </c>
      <c r="D892" s="2">
        <v>102143.63737000001</v>
      </c>
    </row>
    <row r="893" spans="1:4" x14ac:dyDescent="0.3">
      <c r="A893" t="str">
        <f t="shared" si="13"/>
        <v>Seguros Azteca Daños|56 Terremoto y Erupcion Volcanica</v>
      </c>
      <c r="B893" t="s">
        <v>203</v>
      </c>
      <c r="C893" t="s">
        <v>241</v>
      </c>
      <c r="D893" s="2">
        <v>49544.789509999995</v>
      </c>
    </row>
    <row r="894" spans="1:4" x14ac:dyDescent="0.3">
      <c r="A894" t="str">
        <f t="shared" si="13"/>
        <v>Seguros Azteca Daños|57 Huracan y Otros Riesgos Hidrometeorologicos</v>
      </c>
      <c r="B894" t="s">
        <v>203</v>
      </c>
      <c r="C894" t="s">
        <v>242</v>
      </c>
      <c r="D894" s="2">
        <v>52598.847860000002</v>
      </c>
    </row>
    <row r="895" spans="1:4" x14ac:dyDescent="0.3">
      <c r="A895" t="str">
        <f t="shared" si="13"/>
        <v>Seguros Azteca Daños|63 Diversos</v>
      </c>
      <c r="B895" t="s">
        <v>203</v>
      </c>
      <c r="C895" t="s">
        <v>243</v>
      </c>
      <c r="D895" s="2">
        <v>118056.23877</v>
      </c>
    </row>
    <row r="896" spans="1:4" x14ac:dyDescent="0.3">
      <c r="A896" t="str">
        <f t="shared" si="13"/>
        <v>Seguros Azteca Daños|64 Miscelaneos</v>
      </c>
      <c r="B896" t="s">
        <v>203</v>
      </c>
      <c r="C896" t="s">
        <v>244</v>
      </c>
      <c r="D896" s="2">
        <v>83520.365290000002</v>
      </c>
    </row>
    <row r="897" spans="1:4" x14ac:dyDescent="0.3">
      <c r="A897" t="str">
        <f t="shared" si="13"/>
        <v>Seguros Azteca Daños|65 Tecnicos</v>
      </c>
      <c r="B897" t="s">
        <v>203</v>
      </c>
      <c r="C897" t="s">
        <v>245</v>
      </c>
      <c r="D897" s="2">
        <v>34535.873479999995</v>
      </c>
    </row>
    <row r="898" spans="1:4" x14ac:dyDescent="0.3">
      <c r="A898" t="str">
        <f t="shared" si="13"/>
        <v>Seguros SURA|10 Total General</v>
      </c>
      <c r="B898" t="s">
        <v>403</v>
      </c>
      <c r="C898" t="s">
        <v>220</v>
      </c>
      <c r="D898" s="2">
        <v>3435865.2452399996</v>
      </c>
    </row>
    <row r="899" spans="1:4" x14ac:dyDescent="0.3">
      <c r="A899" t="str">
        <f t="shared" si="13"/>
        <v>Seguros SURA|11 Total General Sin Pensiones</v>
      </c>
      <c r="B899" t="s">
        <v>403</v>
      </c>
      <c r="C899" t="s">
        <v>221</v>
      </c>
      <c r="D899" s="2">
        <v>3435865.2452399996</v>
      </c>
    </row>
    <row r="900" spans="1:4" x14ac:dyDescent="0.3">
      <c r="A900" t="str">
        <f t="shared" si="13"/>
        <v>Seguros SURA|12 Vida Total</v>
      </c>
      <c r="B900" t="s">
        <v>403</v>
      </c>
      <c r="C900" t="s">
        <v>222</v>
      </c>
      <c r="D900" s="2">
        <v>764229.33588999999</v>
      </c>
    </row>
    <row r="901" spans="1:4" x14ac:dyDescent="0.3">
      <c r="A901" t="str">
        <f t="shared" si="13"/>
        <v>Seguros SURA|13 Vida Individual</v>
      </c>
      <c r="B901" t="s">
        <v>403</v>
      </c>
      <c r="C901" t="s">
        <v>223</v>
      </c>
      <c r="D901" s="2">
        <v>24189.949989999997</v>
      </c>
    </row>
    <row r="902" spans="1:4" x14ac:dyDescent="0.3">
      <c r="A902" t="str">
        <f t="shared" si="13"/>
        <v>Seguros SURA|14 Vida Gpo y Col</v>
      </c>
      <c r="B902" t="s">
        <v>403</v>
      </c>
      <c r="C902" t="s">
        <v>224</v>
      </c>
      <c r="D902" s="2">
        <v>740039.38589999999</v>
      </c>
    </row>
    <row r="903" spans="1:4" x14ac:dyDescent="0.3">
      <c r="A903" t="str">
        <f t="shared" si="13"/>
        <v>Seguros SURA|28 Accidentes y Enfermedades Total</v>
      </c>
      <c r="B903" t="s">
        <v>403</v>
      </c>
      <c r="C903" t="s">
        <v>246</v>
      </c>
      <c r="D903" s="2">
        <v>477216.67398000002</v>
      </c>
    </row>
    <row r="904" spans="1:4" x14ac:dyDescent="0.3">
      <c r="A904" t="str">
        <f t="shared" ref="A904:A967" si="14">B904&amp;"|"&amp;C904</f>
        <v>Seguros SURA|29 Accidentes Personales</v>
      </c>
      <c r="B904" t="s">
        <v>403</v>
      </c>
      <c r="C904" t="s">
        <v>247</v>
      </c>
      <c r="D904" s="2">
        <v>46275.040829999998</v>
      </c>
    </row>
    <row r="905" spans="1:4" x14ac:dyDescent="0.3">
      <c r="A905" t="str">
        <f t="shared" si="14"/>
        <v>Seguros SURA|30 AP Individual</v>
      </c>
      <c r="B905" t="s">
        <v>403</v>
      </c>
      <c r="C905" t="s">
        <v>254</v>
      </c>
      <c r="D905" s="2">
        <v>2070.7947199999999</v>
      </c>
    </row>
    <row r="906" spans="1:4" x14ac:dyDescent="0.3">
      <c r="A906" t="str">
        <f t="shared" si="14"/>
        <v>Seguros SURA|31 AP Gpo y Col</v>
      </c>
      <c r="B906" t="s">
        <v>403</v>
      </c>
      <c r="C906" t="s">
        <v>248</v>
      </c>
      <c r="D906" s="2">
        <v>44204.24611</v>
      </c>
    </row>
    <row r="907" spans="1:4" x14ac:dyDescent="0.3">
      <c r="A907" t="str">
        <f t="shared" si="14"/>
        <v>Seguros SURA|32 Gastos Medicos</v>
      </c>
      <c r="B907" t="s">
        <v>403</v>
      </c>
      <c r="C907" t="s">
        <v>257</v>
      </c>
      <c r="D907" s="2">
        <v>430941.63314999995</v>
      </c>
    </row>
    <row r="908" spans="1:4" x14ac:dyDescent="0.3">
      <c r="A908" t="str">
        <f t="shared" si="14"/>
        <v>Seguros SURA|33 GMM. Individual</v>
      </c>
      <c r="B908" t="s">
        <v>403</v>
      </c>
      <c r="C908" t="s">
        <v>258</v>
      </c>
      <c r="D908" s="2">
        <v>112398.82903000001</v>
      </c>
    </row>
    <row r="909" spans="1:4" x14ac:dyDescent="0.3">
      <c r="A909" t="str">
        <f t="shared" si="14"/>
        <v>Seguros SURA|34 GMM. Gpo y Col</v>
      </c>
      <c r="B909" t="s">
        <v>403</v>
      </c>
      <c r="C909" t="s">
        <v>259</v>
      </c>
      <c r="D909" s="2">
        <v>318542.80411999999</v>
      </c>
    </row>
    <row r="910" spans="1:4" x14ac:dyDescent="0.3">
      <c r="A910" t="str">
        <f t="shared" si="14"/>
        <v>Seguros SURA|38 Daños Total</v>
      </c>
      <c r="B910" t="s">
        <v>403</v>
      </c>
      <c r="C910" t="s">
        <v>225</v>
      </c>
      <c r="D910" s="2">
        <v>2194419.2353699999</v>
      </c>
    </row>
    <row r="911" spans="1:4" x14ac:dyDescent="0.3">
      <c r="A911" t="str">
        <f t="shared" si="14"/>
        <v>Seguros SURA|39 Automoviles Total</v>
      </c>
      <c r="B911" t="s">
        <v>403</v>
      </c>
      <c r="C911" t="s">
        <v>226</v>
      </c>
      <c r="D911" s="2">
        <v>974369.59926000005</v>
      </c>
    </row>
    <row r="912" spans="1:4" x14ac:dyDescent="0.3">
      <c r="A912" t="str">
        <f t="shared" si="14"/>
        <v>Seguros SURA|41 Automoviles Residentes</v>
      </c>
      <c r="B912" t="s">
        <v>403</v>
      </c>
      <c r="C912" t="s">
        <v>227</v>
      </c>
      <c r="D912" s="2">
        <v>503931.85519999999</v>
      </c>
    </row>
    <row r="913" spans="1:4" x14ac:dyDescent="0.3">
      <c r="A913" t="str">
        <f t="shared" si="14"/>
        <v>Seguros SURA|42 Camiones</v>
      </c>
      <c r="B913" t="s">
        <v>403</v>
      </c>
      <c r="C913" t="s">
        <v>228</v>
      </c>
      <c r="D913" s="2">
        <v>438175.12033000001</v>
      </c>
    </row>
    <row r="914" spans="1:4" x14ac:dyDescent="0.3">
      <c r="A914" t="str">
        <f t="shared" si="14"/>
        <v>Seguros SURA|43 Automoviles Turistas</v>
      </c>
      <c r="B914" t="s">
        <v>403</v>
      </c>
      <c r="C914" t="s">
        <v>255</v>
      </c>
      <c r="D914" s="2">
        <v>363.74079</v>
      </c>
    </row>
    <row r="915" spans="1:4" x14ac:dyDescent="0.3">
      <c r="A915" t="str">
        <f t="shared" si="14"/>
        <v>Seguros SURA|44 Otros Automoviles y Obligatorios</v>
      </c>
      <c r="B915" t="s">
        <v>403</v>
      </c>
      <c r="C915" t="s">
        <v>229</v>
      </c>
      <c r="D915" s="2">
        <v>31898.882940000003</v>
      </c>
    </row>
    <row r="916" spans="1:4" x14ac:dyDescent="0.3">
      <c r="A916" t="str">
        <f t="shared" si="14"/>
        <v>Seguros SURA|46 Daños Sin Autos Total</v>
      </c>
      <c r="B916" t="s">
        <v>403</v>
      </c>
      <c r="C916" t="s">
        <v>230</v>
      </c>
      <c r="D916" s="2">
        <v>1220049.6361099998</v>
      </c>
    </row>
    <row r="917" spans="1:4" x14ac:dyDescent="0.3">
      <c r="A917" t="str">
        <f t="shared" si="14"/>
        <v>Seguros SURA|46 Responsabilidad Civil y Riesgos Profesionales</v>
      </c>
      <c r="B917" t="s">
        <v>403</v>
      </c>
      <c r="C917" t="s">
        <v>231</v>
      </c>
      <c r="D917" s="2">
        <v>114218.65156</v>
      </c>
    </row>
    <row r="918" spans="1:4" x14ac:dyDescent="0.3">
      <c r="A918" t="str">
        <f t="shared" si="14"/>
        <v>Seguros SURA|47 RC General</v>
      </c>
      <c r="B918" t="s">
        <v>403</v>
      </c>
      <c r="C918" t="s">
        <v>232</v>
      </c>
      <c r="D918" s="2">
        <v>114121.55996</v>
      </c>
    </row>
    <row r="919" spans="1:4" x14ac:dyDescent="0.3">
      <c r="A919" t="str">
        <f t="shared" si="14"/>
        <v>Seguros SURA|48 RC Aviones y Barcos</v>
      </c>
      <c r="B919" t="s">
        <v>403</v>
      </c>
      <c r="C919" t="s">
        <v>233</v>
      </c>
      <c r="D919" s="2">
        <v>0</v>
      </c>
    </row>
    <row r="920" spans="1:4" x14ac:dyDescent="0.3">
      <c r="A920" t="str">
        <f t="shared" si="14"/>
        <v>Seguros SURA|49 RC Viajero</v>
      </c>
      <c r="B920" t="s">
        <v>403</v>
      </c>
      <c r="C920" t="s">
        <v>234</v>
      </c>
      <c r="D920" s="2">
        <v>97.0916</v>
      </c>
    </row>
    <row r="921" spans="1:4" x14ac:dyDescent="0.3">
      <c r="A921" t="str">
        <f t="shared" si="14"/>
        <v>Seguros SURA|51 Maritimo y Transportes</v>
      </c>
      <c r="B921" t="s">
        <v>403</v>
      </c>
      <c r="C921" t="s">
        <v>236</v>
      </c>
      <c r="D921" s="2">
        <v>105102.96906</v>
      </c>
    </row>
    <row r="922" spans="1:4" x14ac:dyDescent="0.3">
      <c r="A922" t="str">
        <f t="shared" si="14"/>
        <v>Seguros SURA|52 MyT Carga</v>
      </c>
      <c r="B922" t="s">
        <v>403</v>
      </c>
      <c r="C922" t="s">
        <v>237</v>
      </c>
      <c r="D922" s="2">
        <v>104242.08301999999</v>
      </c>
    </row>
    <row r="923" spans="1:4" x14ac:dyDescent="0.3">
      <c r="A923" t="str">
        <f t="shared" si="14"/>
        <v>Seguros SURA|53 MyT Cascos</v>
      </c>
      <c r="B923" t="s">
        <v>403</v>
      </c>
      <c r="C923" t="s">
        <v>238</v>
      </c>
      <c r="D923" s="2">
        <v>860.88604000000009</v>
      </c>
    </row>
    <row r="924" spans="1:4" x14ac:dyDescent="0.3">
      <c r="A924" t="str">
        <f t="shared" si="14"/>
        <v>Seguros SURA|54 Incendio</v>
      </c>
      <c r="B924" t="s">
        <v>403</v>
      </c>
      <c r="C924" t="s">
        <v>239</v>
      </c>
      <c r="D924" s="2">
        <v>429356.87274999998</v>
      </c>
    </row>
    <row r="925" spans="1:4" x14ac:dyDescent="0.3">
      <c r="A925" t="str">
        <f t="shared" si="14"/>
        <v>Seguros SURA|55 Riesgos Catastroficos</v>
      </c>
      <c r="B925" t="s">
        <v>403</v>
      </c>
      <c r="C925" t="s">
        <v>240</v>
      </c>
      <c r="D925" s="2">
        <v>326169.30888999999</v>
      </c>
    </row>
    <row r="926" spans="1:4" x14ac:dyDescent="0.3">
      <c r="A926" t="str">
        <f t="shared" si="14"/>
        <v>Seguros SURA|56 Terremoto y Erupcion Volcanica</v>
      </c>
      <c r="B926" t="s">
        <v>403</v>
      </c>
      <c r="C926" t="s">
        <v>241</v>
      </c>
      <c r="D926" s="2">
        <v>137737.40781</v>
      </c>
    </row>
    <row r="927" spans="1:4" x14ac:dyDescent="0.3">
      <c r="A927" t="str">
        <f t="shared" si="14"/>
        <v>Seguros SURA|57 Huracan y Otros Riesgos Hidrometeorologicos</v>
      </c>
      <c r="B927" t="s">
        <v>403</v>
      </c>
      <c r="C927" t="s">
        <v>242</v>
      </c>
      <c r="D927" s="2">
        <v>188431.90108000001</v>
      </c>
    </row>
    <row r="928" spans="1:4" x14ac:dyDescent="0.3">
      <c r="A928" t="str">
        <f t="shared" si="14"/>
        <v>Seguros SURA|58 Otros Riesgos Catastroficos</v>
      </c>
      <c r="B928" t="s">
        <v>403</v>
      </c>
      <c r="C928" t="s">
        <v>249</v>
      </c>
      <c r="D928" s="2">
        <v>0</v>
      </c>
    </row>
    <row r="929" spans="1:4" x14ac:dyDescent="0.3">
      <c r="A929" t="str">
        <f t="shared" si="14"/>
        <v>Seguros SURA|59 Agricola y de Animales</v>
      </c>
      <c r="B929" t="s">
        <v>403</v>
      </c>
      <c r="C929" t="s">
        <v>250</v>
      </c>
      <c r="D929" s="2">
        <v>23315.25735</v>
      </c>
    </row>
    <row r="930" spans="1:4" x14ac:dyDescent="0.3">
      <c r="A930" t="str">
        <f t="shared" si="14"/>
        <v>Seguros SURA|60 AyA Agricola</v>
      </c>
      <c r="B930" t="s">
        <v>403</v>
      </c>
      <c r="C930" t="s">
        <v>251</v>
      </c>
      <c r="D930" s="2">
        <v>23315.25735</v>
      </c>
    </row>
    <row r="931" spans="1:4" x14ac:dyDescent="0.3">
      <c r="A931" t="str">
        <f t="shared" si="14"/>
        <v>Seguros SURA|63 Diversos</v>
      </c>
      <c r="B931" t="s">
        <v>403</v>
      </c>
      <c r="C931" t="s">
        <v>243</v>
      </c>
      <c r="D931" s="2">
        <v>221886.5765</v>
      </c>
    </row>
    <row r="932" spans="1:4" x14ac:dyDescent="0.3">
      <c r="A932" t="str">
        <f t="shared" si="14"/>
        <v>Seguros SURA|64 Miscelaneos</v>
      </c>
      <c r="B932" t="s">
        <v>403</v>
      </c>
      <c r="C932" t="s">
        <v>244</v>
      </c>
      <c r="D932" s="2">
        <v>52736.539669999998</v>
      </c>
    </row>
    <row r="933" spans="1:4" x14ac:dyDescent="0.3">
      <c r="A933" t="str">
        <f t="shared" si="14"/>
        <v>Seguros SURA|65 Tecnicos</v>
      </c>
      <c r="B933" t="s">
        <v>403</v>
      </c>
      <c r="C933" t="s">
        <v>245</v>
      </c>
      <c r="D933" s="2">
        <v>169150.03683000003</v>
      </c>
    </row>
    <row r="934" spans="1:4" x14ac:dyDescent="0.3">
      <c r="A934" t="str">
        <f t="shared" si="14"/>
        <v>SHF Cred Vivienda|10 Total General</v>
      </c>
      <c r="B934" t="s">
        <v>198</v>
      </c>
      <c r="C934" t="s">
        <v>220</v>
      </c>
      <c r="D934" s="2">
        <v>234567.02085</v>
      </c>
    </row>
    <row r="935" spans="1:4" x14ac:dyDescent="0.3">
      <c r="A935" t="str">
        <f t="shared" si="14"/>
        <v>SHF Cred Vivienda|11 Total General Sin Pensiones</v>
      </c>
      <c r="B935" t="s">
        <v>198</v>
      </c>
      <c r="C935" t="s">
        <v>221</v>
      </c>
      <c r="D935" s="2">
        <v>234567.02085</v>
      </c>
    </row>
    <row r="936" spans="1:4" x14ac:dyDescent="0.3">
      <c r="A936" t="str">
        <f t="shared" si="14"/>
        <v>SHF Cred Vivienda|38 Daños Total</v>
      </c>
      <c r="B936" t="s">
        <v>198</v>
      </c>
      <c r="C936" t="s">
        <v>225</v>
      </c>
      <c r="D936" s="2">
        <v>234567.02085</v>
      </c>
    </row>
    <row r="937" spans="1:4" x14ac:dyDescent="0.3">
      <c r="A937" t="str">
        <f t="shared" si="14"/>
        <v>SHF Cred Vivienda|46 Daños Sin Autos Total</v>
      </c>
      <c r="B937" t="s">
        <v>198</v>
      </c>
      <c r="C937" t="s">
        <v>230</v>
      </c>
      <c r="D937" s="2">
        <v>234567.02085</v>
      </c>
    </row>
    <row r="938" spans="1:4" x14ac:dyDescent="0.3">
      <c r="A938" t="str">
        <f t="shared" si="14"/>
        <v>SHF Cred Vivienda|67 Credito a la Vivienda</v>
      </c>
      <c r="B938" t="s">
        <v>198</v>
      </c>
      <c r="C938" t="s">
        <v>263</v>
      </c>
      <c r="D938" s="2">
        <v>234567.02085</v>
      </c>
    </row>
    <row r="939" spans="1:4" x14ac:dyDescent="0.3">
      <c r="A939" t="str">
        <f t="shared" si="14"/>
        <v>Skandia Life|10 Total General</v>
      </c>
      <c r="B939" t="s">
        <v>204</v>
      </c>
      <c r="C939" t="s">
        <v>220</v>
      </c>
      <c r="D939" s="2">
        <v>573009.60021000006</v>
      </c>
    </row>
    <row r="940" spans="1:4" x14ac:dyDescent="0.3">
      <c r="A940" t="str">
        <f t="shared" si="14"/>
        <v>Skandia Life|11 Total General Sin Pensiones</v>
      </c>
      <c r="B940" t="s">
        <v>204</v>
      </c>
      <c r="C940" t="s">
        <v>221</v>
      </c>
      <c r="D940" s="2">
        <v>573009.60021000006</v>
      </c>
    </row>
    <row r="941" spans="1:4" x14ac:dyDescent="0.3">
      <c r="A941" t="str">
        <f t="shared" si="14"/>
        <v>Skandia Life|12 Vida Total</v>
      </c>
      <c r="B941" t="s">
        <v>204</v>
      </c>
      <c r="C941" t="s">
        <v>222</v>
      </c>
      <c r="D941" s="2">
        <v>573009.60021000006</v>
      </c>
    </row>
    <row r="942" spans="1:4" x14ac:dyDescent="0.3">
      <c r="A942" t="str">
        <f t="shared" si="14"/>
        <v>Skandia Life|13 Vida Individual</v>
      </c>
      <c r="B942" t="s">
        <v>204</v>
      </c>
      <c r="C942" t="s">
        <v>223</v>
      </c>
      <c r="D942" s="2">
        <v>569857.25574000005</v>
      </c>
    </row>
    <row r="943" spans="1:4" x14ac:dyDescent="0.3">
      <c r="A943" t="str">
        <f t="shared" si="14"/>
        <v>Skandia Life|14 Vida Gpo y Col</v>
      </c>
      <c r="B943" t="s">
        <v>204</v>
      </c>
      <c r="C943" t="s">
        <v>224</v>
      </c>
      <c r="D943" s="2">
        <v>3152.34447</v>
      </c>
    </row>
    <row r="944" spans="1:4" x14ac:dyDescent="0.3">
      <c r="A944" t="str">
        <f t="shared" si="14"/>
        <v>Solunion Crédito|10 Total General</v>
      </c>
      <c r="B944" t="s">
        <v>205</v>
      </c>
      <c r="C944" t="s">
        <v>220</v>
      </c>
      <c r="D944" s="2">
        <v>338696.32757999998</v>
      </c>
    </row>
    <row r="945" spans="1:4" x14ac:dyDescent="0.3">
      <c r="A945" t="str">
        <f t="shared" si="14"/>
        <v>Solunion Crédito|11 Total General Sin Pensiones</v>
      </c>
      <c r="B945" t="s">
        <v>205</v>
      </c>
      <c r="C945" t="s">
        <v>221</v>
      </c>
      <c r="D945" s="2">
        <v>338696.32757999998</v>
      </c>
    </row>
    <row r="946" spans="1:4" x14ac:dyDescent="0.3">
      <c r="A946" t="str">
        <f t="shared" si="14"/>
        <v>Solunion Crédito|38 Daños Total</v>
      </c>
      <c r="B946" t="s">
        <v>205</v>
      </c>
      <c r="C946" t="s">
        <v>225</v>
      </c>
      <c r="D946" s="2">
        <v>338696.32757999998</v>
      </c>
    </row>
    <row r="947" spans="1:4" x14ac:dyDescent="0.3">
      <c r="A947" t="str">
        <f t="shared" si="14"/>
        <v>Solunion Crédito|46 Daños Sin Autos Total</v>
      </c>
      <c r="B947" t="s">
        <v>205</v>
      </c>
      <c r="C947" t="s">
        <v>230</v>
      </c>
      <c r="D947" s="2">
        <v>338696.32757999998</v>
      </c>
    </row>
    <row r="948" spans="1:4" x14ac:dyDescent="0.3">
      <c r="A948" t="str">
        <f t="shared" si="14"/>
        <v>Solunion Crédito|66 Credito</v>
      </c>
      <c r="B948" t="s">
        <v>205</v>
      </c>
      <c r="C948" t="s">
        <v>256</v>
      </c>
      <c r="D948" s="2">
        <v>338696.32757999998</v>
      </c>
    </row>
    <row r="949" spans="1:4" x14ac:dyDescent="0.3">
      <c r="A949" t="str">
        <f t="shared" si="14"/>
        <v>Sompo Japan|10 Total General</v>
      </c>
      <c r="B949" t="s">
        <v>206</v>
      </c>
      <c r="C949" t="s">
        <v>220</v>
      </c>
      <c r="D949" s="2">
        <v>413334.64854999998</v>
      </c>
    </row>
    <row r="950" spans="1:4" x14ac:dyDescent="0.3">
      <c r="A950" t="str">
        <f t="shared" si="14"/>
        <v>Sompo Japan|11 Total General Sin Pensiones</v>
      </c>
      <c r="B950" t="s">
        <v>206</v>
      </c>
      <c r="C950" t="s">
        <v>221</v>
      </c>
      <c r="D950" s="2">
        <v>413334.64854999998</v>
      </c>
    </row>
    <row r="951" spans="1:4" x14ac:dyDescent="0.3">
      <c r="A951" t="str">
        <f t="shared" si="14"/>
        <v>Sompo Japan|38 Daños Total</v>
      </c>
      <c r="B951" t="s">
        <v>206</v>
      </c>
      <c r="C951" t="s">
        <v>225</v>
      </c>
      <c r="D951" s="2">
        <v>413334.64854999998</v>
      </c>
    </row>
    <row r="952" spans="1:4" x14ac:dyDescent="0.3">
      <c r="A952" t="str">
        <f t="shared" si="14"/>
        <v>Sompo Japan|39 Automoviles Total</v>
      </c>
      <c r="B952" t="s">
        <v>206</v>
      </c>
      <c r="C952" t="s">
        <v>226</v>
      </c>
      <c r="D952" s="2">
        <v>1100.38597</v>
      </c>
    </row>
    <row r="953" spans="1:4" x14ac:dyDescent="0.3">
      <c r="A953" t="str">
        <f t="shared" si="14"/>
        <v>Sompo Japan|41 Automoviles Residentes</v>
      </c>
      <c r="B953" t="s">
        <v>206</v>
      </c>
      <c r="C953" t="s">
        <v>227</v>
      </c>
      <c r="D953" s="2">
        <v>919.99378000000002</v>
      </c>
    </row>
    <row r="954" spans="1:4" x14ac:dyDescent="0.3">
      <c r="A954" t="str">
        <f t="shared" si="14"/>
        <v>Sompo Japan|42 Camiones</v>
      </c>
      <c r="B954" t="s">
        <v>206</v>
      </c>
      <c r="C954" t="s">
        <v>228</v>
      </c>
      <c r="D954" s="2">
        <v>180.39219</v>
      </c>
    </row>
    <row r="955" spans="1:4" x14ac:dyDescent="0.3">
      <c r="A955" t="str">
        <f t="shared" si="14"/>
        <v>Sompo Japan|46 Daños Sin Autos Total</v>
      </c>
      <c r="B955" t="s">
        <v>206</v>
      </c>
      <c r="C955" t="s">
        <v>230</v>
      </c>
      <c r="D955" s="2">
        <v>412234.26257999998</v>
      </c>
    </row>
    <row r="956" spans="1:4" x14ac:dyDescent="0.3">
      <c r="A956" t="str">
        <f t="shared" si="14"/>
        <v>Sompo Japan|46 Responsabilidad Civil y Riesgos Profesionales</v>
      </c>
      <c r="B956" t="s">
        <v>206</v>
      </c>
      <c r="C956" t="s">
        <v>231</v>
      </c>
      <c r="D956" s="2">
        <v>28400.159809999997</v>
      </c>
    </row>
    <row r="957" spans="1:4" x14ac:dyDescent="0.3">
      <c r="A957" t="str">
        <f t="shared" si="14"/>
        <v>Sompo Japan|47 RC General</v>
      </c>
      <c r="B957" t="s">
        <v>206</v>
      </c>
      <c r="C957" t="s">
        <v>232</v>
      </c>
      <c r="D957" s="2">
        <v>26324.907569999999</v>
      </c>
    </row>
    <row r="958" spans="1:4" x14ac:dyDescent="0.3">
      <c r="A958" t="str">
        <f t="shared" si="14"/>
        <v>Sompo Japan|48 RC Aviones y Barcos</v>
      </c>
      <c r="B958" t="s">
        <v>206</v>
      </c>
      <c r="C958" t="s">
        <v>233</v>
      </c>
      <c r="D958" s="2">
        <v>1552.5768600000001</v>
      </c>
    </row>
    <row r="959" spans="1:4" x14ac:dyDescent="0.3">
      <c r="A959" t="str">
        <f t="shared" si="14"/>
        <v>Sompo Japan|50 RC Otros</v>
      </c>
      <c r="B959" t="s">
        <v>206</v>
      </c>
      <c r="C959" t="s">
        <v>235</v>
      </c>
      <c r="D959" s="2">
        <v>522.67538000000002</v>
      </c>
    </row>
    <row r="960" spans="1:4" x14ac:dyDescent="0.3">
      <c r="A960" t="str">
        <f t="shared" si="14"/>
        <v>Sompo Japan|51 Maritimo y Transportes</v>
      </c>
      <c r="B960" t="s">
        <v>206</v>
      </c>
      <c r="C960" t="s">
        <v>236</v>
      </c>
      <c r="D960" s="2">
        <v>117420.6918</v>
      </c>
    </row>
    <row r="961" spans="1:4" x14ac:dyDescent="0.3">
      <c r="A961" t="str">
        <f t="shared" si="14"/>
        <v>Sompo Japan|52 MyT Carga</v>
      </c>
      <c r="B961" t="s">
        <v>206</v>
      </c>
      <c r="C961" t="s">
        <v>237</v>
      </c>
      <c r="D961" s="2">
        <v>117420.6918</v>
      </c>
    </row>
    <row r="962" spans="1:4" x14ac:dyDescent="0.3">
      <c r="A962" t="str">
        <f t="shared" si="14"/>
        <v>Sompo Japan|54 Incendio</v>
      </c>
      <c r="B962" t="s">
        <v>206</v>
      </c>
      <c r="C962" t="s">
        <v>239</v>
      </c>
      <c r="D962" s="2">
        <v>92651.883450000008</v>
      </c>
    </row>
    <row r="963" spans="1:4" x14ac:dyDescent="0.3">
      <c r="A963" t="str">
        <f t="shared" si="14"/>
        <v>Sompo Japan|55 Riesgos Catastroficos</v>
      </c>
      <c r="B963" t="s">
        <v>206</v>
      </c>
      <c r="C963" t="s">
        <v>240</v>
      </c>
      <c r="D963" s="2">
        <v>113396.91259000001</v>
      </c>
    </row>
    <row r="964" spans="1:4" x14ac:dyDescent="0.3">
      <c r="A964" t="str">
        <f t="shared" si="14"/>
        <v>Sompo Japan|56 Terremoto y Erupcion Volcanica</v>
      </c>
      <c r="B964" t="s">
        <v>206</v>
      </c>
      <c r="C964" t="s">
        <v>241</v>
      </c>
      <c r="D964" s="2">
        <v>40996.013880000006</v>
      </c>
    </row>
    <row r="965" spans="1:4" x14ac:dyDescent="0.3">
      <c r="A965" t="str">
        <f t="shared" si="14"/>
        <v>Sompo Japan|57 Huracan y Otros Riesgos Hidrometeorologicos</v>
      </c>
      <c r="B965" t="s">
        <v>206</v>
      </c>
      <c r="C965" t="s">
        <v>242</v>
      </c>
      <c r="D965" s="2">
        <v>72400.898709999994</v>
      </c>
    </row>
    <row r="966" spans="1:4" x14ac:dyDescent="0.3">
      <c r="A966" t="str">
        <f t="shared" si="14"/>
        <v>Sompo Japan|63 Diversos</v>
      </c>
      <c r="B966" t="s">
        <v>206</v>
      </c>
      <c r="C966" t="s">
        <v>243</v>
      </c>
      <c r="D966" s="2">
        <v>60364.614929999996</v>
      </c>
    </row>
    <row r="967" spans="1:4" x14ac:dyDescent="0.3">
      <c r="A967" t="str">
        <f t="shared" si="14"/>
        <v>Sompo Japan|64 Miscelaneos</v>
      </c>
      <c r="B967" t="s">
        <v>206</v>
      </c>
      <c r="C967" t="s">
        <v>244</v>
      </c>
      <c r="D967" s="2">
        <v>15633.50886</v>
      </c>
    </row>
    <row r="968" spans="1:4" x14ac:dyDescent="0.3">
      <c r="A968" t="str">
        <f t="shared" ref="A968:A1031" si="15">B968&amp;"|"&amp;C968</f>
        <v>Sompo Japan|65 Tecnicos</v>
      </c>
      <c r="B968" t="s">
        <v>206</v>
      </c>
      <c r="C968" t="s">
        <v>245</v>
      </c>
      <c r="D968" s="2">
        <v>44731.106070000002</v>
      </c>
    </row>
    <row r="969" spans="1:4" x14ac:dyDescent="0.3">
      <c r="A969" t="str">
        <f t="shared" si="15"/>
        <v>SPP Seguros|10 Total General</v>
      </c>
      <c r="B969" t="s">
        <v>199</v>
      </c>
      <c r="C969" t="s">
        <v>220</v>
      </c>
      <c r="D969" s="2">
        <v>56717.352930000001</v>
      </c>
    </row>
    <row r="970" spans="1:4" x14ac:dyDescent="0.3">
      <c r="A970" t="str">
        <f t="shared" si="15"/>
        <v>SPP Seguros|11 Total General Sin Pensiones</v>
      </c>
      <c r="B970" t="s">
        <v>199</v>
      </c>
      <c r="C970" t="s">
        <v>221</v>
      </c>
      <c r="D970" s="2">
        <v>56717.352930000001</v>
      </c>
    </row>
    <row r="971" spans="1:4" x14ac:dyDescent="0.3">
      <c r="A971" t="str">
        <f t="shared" si="15"/>
        <v>SPP Seguros|28 Accidentes y Enfermedades Total</v>
      </c>
      <c r="B971" t="s">
        <v>199</v>
      </c>
      <c r="C971" t="s">
        <v>246</v>
      </c>
      <c r="D971" s="2">
        <v>61.552510000000005</v>
      </c>
    </row>
    <row r="972" spans="1:4" x14ac:dyDescent="0.3">
      <c r="A972" t="str">
        <f t="shared" si="15"/>
        <v>SPP Seguros|29 Accidentes Personales</v>
      </c>
      <c r="B972" t="s">
        <v>199</v>
      </c>
      <c r="C972" t="s">
        <v>247</v>
      </c>
      <c r="D972" s="2">
        <v>61.552510000000005</v>
      </c>
    </row>
    <row r="973" spans="1:4" x14ac:dyDescent="0.3">
      <c r="A973" t="str">
        <f t="shared" si="15"/>
        <v>SPP Seguros|31 AP Gpo y Col</v>
      </c>
      <c r="B973" t="s">
        <v>199</v>
      </c>
      <c r="C973" t="s">
        <v>248</v>
      </c>
      <c r="D973" s="2">
        <v>61.552510000000005</v>
      </c>
    </row>
    <row r="974" spans="1:4" x14ac:dyDescent="0.3">
      <c r="A974" t="str">
        <f t="shared" si="15"/>
        <v>SPP Seguros|38 Daños Total</v>
      </c>
      <c r="B974" t="s">
        <v>199</v>
      </c>
      <c r="C974" t="s">
        <v>225</v>
      </c>
      <c r="D974" s="2">
        <v>56655.80042</v>
      </c>
    </row>
    <row r="975" spans="1:4" x14ac:dyDescent="0.3">
      <c r="A975" t="str">
        <f t="shared" si="15"/>
        <v>SPP Seguros|46 Daños Sin Autos Total</v>
      </c>
      <c r="B975" t="s">
        <v>199</v>
      </c>
      <c r="C975" t="s">
        <v>230</v>
      </c>
      <c r="D975" s="2">
        <v>56655.80042</v>
      </c>
    </row>
    <row r="976" spans="1:4" x14ac:dyDescent="0.3">
      <c r="A976" t="str">
        <f t="shared" si="15"/>
        <v>SPP Seguros|63 Diversos</v>
      </c>
      <c r="B976" t="s">
        <v>199</v>
      </c>
      <c r="C976" t="s">
        <v>243</v>
      </c>
      <c r="D976" s="2">
        <v>56655.80042</v>
      </c>
    </row>
    <row r="977" spans="1:4" x14ac:dyDescent="0.3">
      <c r="A977" t="str">
        <f t="shared" si="15"/>
        <v>SPP Seguros|64 Miscelaneos</v>
      </c>
      <c r="B977" t="s">
        <v>199</v>
      </c>
      <c r="C977" t="s">
        <v>244</v>
      </c>
      <c r="D977" s="2">
        <v>40765.249799999998</v>
      </c>
    </row>
    <row r="978" spans="1:4" x14ac:dyDescent="0.3">
      <c r="A978" t="str">
        <f t="shared" si="15"/>
        <v>SPP Seguros|65 Tecnicos</v>
      </c>
      <c r="B978" t="s">
        <v>199</v>
      </c>
      <c r="C978" t="s">
        <v>245</v>
      </c>
      <c r="D978" s="2">
        <v>15890.55062</v>
      </c>
    </row>
    <row r="979" spans="1:4" x14ac:dyDescent="0.3">
      <c r="A979" t="str">
        <f t="shared" si="15"/>
        <v>Swiss Re Corporate Solutions|10 Total General</v>
      </c>
      <c r="B979" t="s">
        <v>207</v>
      </c>
      <c r="C979" t="s">
        <v>220</v>
      </c>
      <c r="D979" s="2">
        <v>590912.01783999999</v>
      </c>
    </row>
    <row r="980" spans="1:4" x14ac:dyDescent="0.3">
      <c r="A980" t="str">
        <f t="shared" si="15"/>
        <v>Swiss Re Corporate Solutions|11 Total General Sin Pensiones</v>
      </c>
      <c r="B980" t="s">
        <v>207</v>
      </c>
      <c r="C980" t="s">
        <v>221</v>
      </c>
      <c r="D980" s="2">
        <v>590912.01783999999</v>
      </c>
    </row>
    <row r="981" spans="1:4" x14ac:dyDescent="0.3">
      <c r="A981" t="str">
        <f t="shared" si="15"/>
        <v>Swiss Re Corporate Solutions|38 Daños Total</v>
      </c>
      <c r="B981" t="s">
        <v>207</v>
      </c>
      <c r="C981" t="s">
        <v>225</v>
      </c>
      <c r="D981" s="2">
        <v>590912.01783999999</v>
      </c>
    </row>
    <row r="982" spans="1:4" x14ac:dyDescent="0.3">
      <c r="A982" t="str">
        <f t="shared" si="15"/>
        <v>Swiss Re Corporate Solutions|46 Daños Sin Autos Total</v>
      </c>
      <c r="B982" t="s">
        <v>207</v>
      </c>
      <c r="C982" t="s">
        <v>230</v>
      </c>
      <c r="D982" s="2">
        <v>590912.01783999999</v>
      </c>
    </row>
    <row r="983" spans="1:4" x14ac:dyDescent="0.3">
      <c r="A983" t="str">
        <f t="shared" si="15"/>
        <v>Swiss Re Corporate Solutions|46 Responsabilidad Civil y Riesgos Profesionales</v>
      </c>
      <c r="B983" t="s">
        <v>207</v>
      </c>
      <c r="C983" t="s">
        <v>231</v>
      </c>
      <c r="D983" s="2">
        <v>36125.929600000003</v>
      </c>
    </row>
    <row r="984" spans="1:4" x14ac:dyDescent="0.3">
      <c r="A984" t="str">
        <f t="shared" si="15"/>
        <v>Swiss Re Corporate Solutions|47 RC General</v>
      </c>
      <c r="B984" t="s">
        <v>207</v>
      </c>
      <c r="C984" t="s">
        <v>232</v>
      </c>
      <c r="D984" s="2">
        <v>35174.875899999999</v>
      </c>
    </row>
    <row r="985" spans="1:4" x14ac:dyDescent="0.3">
      <c r="A985" t="str">
        <f t="shared" si="15"/>
        <v>Swiss Re Corporate Solutions|49 RC Viajero</v>
      </c>
      <c r="B985" t="s">
        <v>207</v>
      </c>
      <c r="C985" t="s">
        <v>234</v>
      </c>
      <c r="D985" s="2">
        <v>7.8949499999999997</v>
      </c>
    </row>
    <row r="986" spans="1:4" x14ac:dyDescent="0.3">
      <c r="A986" t="str">
        <f t="shared" si="15"/>
        <v>Swiss Re Corporate Solutions|50 RC Otros</v>
      </c>
      <c r="B986" t="s">
        <v>207</v>
      </c>
      <c r="C986" t="s">
        <v>235</v>
      </c>
      <c r="D986" s="2">
        <v>943.15875000000005</v>
      </c>
    </row>
    <row r="987" spans="1:4" x14ac:dyDescent="0.3">
      <c r="A987" t="str">
        <f t="shared" si="15"/>
        <v>Swiss Re Corporate Solutions|51 Maritimo y Transportes</v>
      </c>
      <c r="B987" t="s">
        <v>207</v>
      </c>
      <c r="C987" t="s">
        <v>236</v>
      </c>
      <c r="D987" s="2">
        <v>0</v>
      </c>
    </row>
    <row r="988" spans="1:4" x14ac:dyDescent="0.3">
      <c r="A988" t="str">
        <f t="shared" si="15"/>
        <v>Swiss Re Corporate Solutions|52 MyT Carga</v>
      </c>
      <c r="B988" t="s">
        <v>207</v>
      </c>
      <c r="C988" t="s">
        <v>237</v>
      </c>
      <c r="D988" s="2">
        <v>0</v>
      </c>
    </row>
    <row r="989" spans="1:4" x14ac:dyDescent="0.3">
      <c r="A989" t="str">
        <f t="shared" si="15"/>
        <v>Swiss Re Corporate Solutions|54 Incendio</v>
      </c>
      <c r="B989" t="s">
        <v>207</v>
      </c>
      <c r="C989" t="s">
        <v>239</v>
      </c>
      <c r="D989" s="2">
        <v>215887.18347999998</v>
      </c>
    </row>
    <row r="990" spans="1:4" x14ac:dyDescent="0.3">
      <c r="A990" t="str">
        <f t="shared" si="15"/>
        <v>Swiss Re Corporate Solutions|55 Riesgos Catastroficos</v>
      </c>
      <c r="B990" t="s">
        <v>207</v>
      </c>
      <c r="C990" t="s">
        <v>240</v>
      </c>
      <c r="D990" s="2">
        <v>237381.28966000001</v>
      </c>
    </row>
    <row r="991" spans="1:4" x14ac:dyDescent="0.3">
      <c r="A991" t="str">
        <f t="shared" si="15"/>
        <v>Swiss Re Corporate Solutions|56 Terremoto y Erupcion Volcanica</v>
      </c>
      <c r="B991" t="s">
        <v>207</v>
      </c>
      <c r="C991" t="s">
        <v>241</v>
      </c>
      <c r="D991" s="2">
        <v>65725.504690000002</v>
      </c>
    </row>
    <row r="992" spans="1:4" x14ac:dyDescent="0.3">
      <c r="A992" t="str">
        <f t="shared" si="15"/>
        <v>Swiss Re Corporate Solutions|57 Huracan y Otros Riesgos Hidrometeorologicos</v>
      </c>
      <c r="B992" t="s">
        <v>207</v>
      </c>
      <c r="C992" t="s">
        <v>242</v>
      </c>
      <c r="D992" s="2">
        <v>171655.78497000001</v>
      </c>
    </row>
    <row r="993" spans="1:4" x14ac:dyDescent="0.3">
      <c r="A993" t="str">
        <f t="shared" si="15"/>
        <v>Swiss Re Corporate Solutions|59 Agricola y de Animales</v>
      </c>
      <c r="B993" t="s">
        <v>207</v>
      </c>
      <c r="C993" t="s">
        <v>250</v>
      </c>
      <c r="D993" s="2">
        <v>0</v>
      </c>
    </row>
    <row r="994" spans="1:4" x14ac:dyDescent="0.3">
      <c r="A994" t="str">
        <f t="shared" si="15"/>
        <v>Swiss Re Corporate Solutions|60 AyA Agricola</v>
      </c>
      <c r="B994" t="s">
        <v>207</v>
      </c>
      <c r="C994" t="s">
        <v>251</v>
      </c>
      <c r="D994" s="2">
        <v>0</v>
      </c>
    </row>
    <row r="995" spans="1:4" x14ac:dyDescent="0.3">
      <c r="A995" t="str">
        <f t="shared" si="15"/>
        <v>Swiss Re Corporate Solutions|63 Diversos</v>
      </c>
      <c r="B995" t="s">
        <v>207</v>
      </c>
      <c r="C995" t="s">
        <v>243</v>
      </c>
      <c r="D995" s="2">
        <v>101517.6151</v>
      </c>
    </row>
    <row r="996" spans="1:4" x14ac:dyDescent="0.3">
      <c r="A996" t="str">
        <f t="shared" si="15"/>
        <v>Swiss Re Corporate Solutions|64 Miscelaneos</v>
      </c>
      <c r="B996" t="s">
        <v>207</v>
      </c>
      <c r="C996" t="s">
        <v>244</v>
      </c>
      <c r="D996" s="2">
        <v>21142.722859999998</v>
      </c>
    </row>
    <row r="997" spans="1:4" x14ac:dyDescent="0.3">
      <c r="A997" t="str">
        <f t="shared" si="15"/>
        <v>Swiss Re Corporate Solutions|65 Tecnicos</v>
      </c>
      <c r="B997" t="s">
        <v>207</v>
      </c>
      <c r="C997" t="s">
        <v>245</v>
      </c>
      <c r="D997" s="2">
        <v>80374.892240000001</v>
      </c>
    </row>
    <row r="998" spans="1:4" x14ac:dyDescent="0.3">
      <c r="A998" t="str">
        <f t="shared" si="15"/>
        <v>Tláloc Seguros|10 Total General</v>
      </c>
      <c r="B998" t="s">
        <v>213</v>
      </c>
      <c r="C998" t="s">
        <v>220</v>
      </c>
      <c r="D998" s="2">
        <v>67500.163120000012</v>
      </c>
    </row>
    <row r="999" spans="1:4" x14ac:dyDescent="0.3">
      <c r="A999" t="str">
        <f t="shared" si="15"/>
        <v>Tláloc Seguros|11 Total General Sin Pensiones</v>
      </c>
      <c r="B999" t="s">
        <v>213</v>
      </c>
      <c r="C999" t="s">
        <v>221</v>
      </c>
      <c r="D999" s="2">
        <v>67500.163120000012</v>
      </c>
    </row>
    <row r="1000" spans="1:4" x14ac:dyDescent="0.3">
      <c r="A1000" t="str">
        <f t="shared" si="15"/>
        <v>Tláloc Seguros|38 Daños Total</v>
      </c>
      <c r="B1000" t="s">
        <v>213</v>
      </c>
      <c r="C1000" t="s">
        <v>225</v>
      </c>
      <c r="D1000" s="2">
        <v>67500.163120000012</v>
      </c>
    </row>
    <row r="1001" spans="1:4" x14ac:dyDescent="0.3">
      <c r="A1001" t="str">
        <f t="shared" si="15"/>
        <v>Tláloc Seguros|46 Daños Sin Autos Total</v>
      </c>
      <c r="B1001" t="s">
        <v>213</v>
      </c>
      <c r="C1001" t="s">
        <v>230</v>
      </c>
      <c r="D1001" s="2">
        <v>67500.163120000012</v>
      </c>
    </row>
    <row r="1002" spans="1:4" x14ac:dyDescent="0.3">
      <c r="A1002" t="str">
        <f t="shared" si="15"/>
        <v>Tláloc Seguros|59 Agricola y de Animales</v>
      </c>
      <c r="B1002" t="s">
        <v>213</v>
      </c>
      <c r="C1002" t="s">
        <v>250</v>
      </c>
      <c r="D1002" s="2">
        <v>67500.163120000012</v>
      </c>
    </row>
    <row r="1003" spans="1:4" x14ac:dyDescent="0.3">
      <c r="A1003" t="str">
        <f t="shared" si="15"/>
        <v>Tláloc Seguros|60 AyA Agricola</v>
      </c>
      <c r="B1003" t="s">
        <v>213</v>
      </c>
      <c r="C1003" t="s">
        <v>251</v>
      </c>
      <c r="D1003" s="2">
        <v>67334.218030000004</v>
      </c>
    </row>
    <row r="1004" spans="1:4" x14ac:dyDescent="0.3">
      <c r="A1004" t="str">
        <f t="shared" si="15"/>
        <v>Tláloc Seguros|61 AyA Otros</v>
      </c>
      <c r="B1004" t="s">
        <v>213</v>
      </c>
      <c r="C1004" t="s">
        <v>252</v>
      </c>
      <c r="D1004" s="2">
        <v>0</v>
      </c>
    </row>
    <row r="1005" spans="1:4" x14ac:dyDescent="0.3">
      <c r="A1005" t="str">
        <f t="shared" si="15"/>
        <v>Tláloc Seguros|62 AyA Pecuario</v>
      </c>
      <c r="B1005" t="s">
        <v>213</v>
      </c>
      <c r="C1005" t="s">
        <v>253</v>
      </c>
      <c r="D1005" s="2">
        <v>165.94508999999999</v>
      </c>
    </row>
    <row r="1006" spans="1:4" x14ac:dyDescent="0.3">
      <c r="A1006" t="str">
        <f t="shared" si="15"/>
        <v>Tokio Marine|10 Total General</v>
      </c>
      <c r="B1006" t="s">
        <v>214</v>
      </c>
      <c r="C1006" t="s">
        <v>220</v>
      </c>
      <c r="D1006" s="2">
        <v>866044.95096000005</v>
      </c>
    </row>
    <row r="1007" spans="1:4" x14ac:dyDescent="0.3">
      <c r="A1007" t="str">
        <f t="shared" si="15"/>
        <v>Tokio Marine|11 Total General Sin Pensiones</v>
      </c>
      <c r="B1007" t="s">
        <v>214</v>
      </c>
      <c r="C1007" t="s">
        <v>221</v>
      </c>
      <c r="D1007" s="2">
        <v>866044.95096000005</v>
      </c>
    </row>
    <row r="1008" spans="1:4" x14ac:dyDescent="0.3">
      <c r="A1008" t="str">
        <f t="shared" si="15"/>
        <v>Tokio Marine|12 Vida Total</v>
      </c>
      <c r="B1008" t="s">
        <v>214</v>
      </c>
      <c r="C1008" t="s">
        <v>222</v>
      </c>
      <c r="D1008" s="2">
        <v>33100.669289999998</v>
      </c>
    </row>
    <row r="1009" spans="1:4" x14ac:dyDescent="0.3">
      <c r="A1009" t="str">
        <f t="shared" si="15"/>
        <v>Tokio Marine|14 Vida Gpo y Col</v>
      </c>
      <c r="B1009" t="s">
        <v>214</v>
      </c>
      <c r="C1009" t="s">
        <v>224</v>
      </c>
      <c r="D1009" s="2">
        <v>33100.669289999998</v>
      </c>
    </row>
    <row r="1010" spans="1:4" x14ac:dyDescent="0.3">
      <c r="A1010" t="str">
        <f t="shared" si="15"/>
        <v>Tokio Marine|28 Accidentes y Enfermedades Total</v>
      </c>
      <c r="B1010" t="s">
        <v>214</v>
      </c>
      <c r="C1010" t="s">
        <v>246</v>
      </c>
      <c r="D1010" s="2">
        <v>139.90681000000001</v>
      </c>
    </row>
    <row r="1011" spans="1:4" x14ac:dyDescent="0.3">
      <c r="A1011" t="str">
        <f t="shared" si="15"/>
        <v>Tokio Marine|29 Accidentes Personales</v>
      </c>
      <c r="B1011" t="s">
        <v>214</v>
      </c>
      <c r="C1011" t="s">
        <v>247</v>
      </c>
      <c r="D1011" s="2">
        <v>139.90681000000001</v>
      </c>
    </row>
    <row r="1012" spans="1:4" x14ac:dyDescent="0.3">
      <c r="A1012" t="str">
        <f t="shared" si="15"/>
        <v>Tokio Marine|31 AP Gpo y Col</v>
      </c>
      <c r="B1012" t="s">
        <v>214</v>
      </c>
      <c r="C1012" t="s">
        <v>248</v>
      </c>
      <c r="D1012" s="2">
        <v>139.90681000000001</v>
      </c>
    </row>
    <row r="1013" spans="1:4" x14ac:dyDescent="0.3">
      <c r="A1013" t="str">
        <f t="shared" si="15"/>
        <v>Tokio Marine|38 Daños Total</v>
      </c>
      <c r="B1013" t="s">
        <v>214</v>
      </c>
      <c r="C1013" t="s">
        <v>225</v>
      </c>
      <c r="D1013" s="2">
        <v>832804.37485999998</v>
      </c>
    </row>
    <row r="1014" spans="1:4" x14ac:dyDescent="0.3">
      <c r="A1014" t="str">
        <f t="shared" si="15"/>
        <v>Tokio Marine|39 Automoviles Total</v>
      </c>
      <c r="B1014" t="s">
        <v>214</v>
      </c>
      <c r="C1014" t="s">
        <v>226</v>
      </c>
      <c r="D1014" s="2">
        <v>24516.49293</v>
      </c>
    </row>
    <row r="1015" spans="1:4" x14ac:dyDescent="0.3">
      <c r="A1015" t="str">
        <f t="shared" si="15"/>
        <v>Tokio Marine|41 Automoviles Residentes</v>
      </c>
      <c r="B1015" t="s">
        <v>214</v>
      </c>
      <c r="C1015" t="s">
        <v>227</v>
      </c>
      <c r="D1015" s="2">
        <v>22206.155920000001</v>
      </c>
    </row>
    <row r="1016" spans="1:4" x14ac:dyDescent="0.3">
      <c r="A1016" t="str">
        <f t="shared" si="15"/>
        <v>Tokio Marine|42 Camiones</v>
      </c>
      <c r="B1016" t="s">
        <v>214</v>
      </c>
      <c r="C1016" t="s">
        <v>228</v>
      </c>
      <c r="D1016" s="2">
        <v>2223.5508799999998</v>
      </c>
    </row>
    <row r="1017" spans="1:4" x14ac:dyDescent="0.3">
      <c r="A1017" t="str">
        <f t="shared" si="15"/>
        <v>Tokio Marine|43 Automoviles Turistas</v>
      </c>
      <c r="B1017" t="s">
        <v>214</v>
      </c>
      <c r="C1017" t="s">
        <v>255</v>
      </c>
      <c r="D1017" s="2">
        <v>79.318600000000004</v>
      </c>
    </row>
    <row r="1018" spans="1:4" x14ac:dyDescent="0.3">
      <c r="A1018" t="str">
        <f t="shared" si="15"/>
        <v>Tokio Marine|44 Otros Automoviles y Obligatorios</v>
      </c>
      <c r="B1018" t="s">
        <v>214</v>
      </c>
      <c r="C1018" t="s">
        <v>229</v>
      </c>
      <c r="D1018" s="2">
        <v>7.46753</v>
      </c>
    </row>
    <row r="1019" spans="1:4" x14ac:dyDescent="0.3">
      <c r="A1019" t="str">
        <f t="shared" si="15"/>
        <v>Tokio Marine|46 Daños Sin Autos Total</v>
      </c>
      <c r="B1019" t="s">
        <v>214</v>
      </c>
      <c r="C1019" t="s">
        <v>230</v>
      </c>
      <c r="D1019" s="2">
        <v>808287.88193000015</v>
      </c>
    </row>
    <row r="1020" spans="1:4" x14ac:dyDescent="0.3">
      <c r="A1020" t="str">
        <f t="shared" si="15"/>
        <v>Tokio Marine|46 Responsabilidad Civil y Riesgos Profesionales</v>
      </c>
      <c r="B1020" t="s">
        <v>214</v>
      </c>
      <c r="C1020" t="s">
        <v>231</v>
      </c>
      <c r="D1020" s="2">
        <v>44270.621319999998</v>
      </c>
    </row>
    <row r="1021" spans="1:4" x14ac:dyDescent="0.3">
      <c r="A1021" t="str">
        <f t="shared" si="15"/>
        <v>Tokio Marine|47 RC General</v>
      </c>
      <c r="B1021" t="s">
        <v>214</v>
      </c>
      <c r="C1021" t="s">
        <v>232</v>
      </c>
      <c r="D1021" s="2">
        <v>38713.473570000002</v>
      </c>
    </row>
    <row r="1022" spans="1:4" x14ac:dyDescent="0.3">
      <c r="A1022" t="str">
        <f t="shared" si="15"/>
        <v>Tokio Marine|50 RC Otros</v>
      </c>
      <c r="B1022" t="s">
        <v>214</v>
      </c>
      <c r="C1022" t="s">
        <v>235</v>
      </c>
      <c r="D1022" s="2">
        <v>5557.1477500000001</v>
      </c>
    </row>
    <row r="1023" spans="1:4" x14ac:dyDescent="0.3">
      <c r="A1023" t="str">
        <f t="shared" si="15"/>
        <v>Tokio Marine|51 Maritimo y Transportes</v>
      </c>
      <c r="B1023" t="s">
        <v>214</v>
      </c>
      <c r="C1023" t="s">
        <v>236</v>
      </c>
      <c r="D1023" s="2">
        <v>454763.87567000004</v>
      </c>
    </row>
    <row r="1024" spans="1:4" x14ac:dyDescent="0.3">
      <c r="A1024" t="str">
        <f t="shared" si="15"/>
        <v>Tokio Marine|52 MyT Carga</v>
      </c>
      <c r="B1024" t="s">
        <v>214</v>
      </c>
      <c r="C1024" t="s">
        <v>237</v>
      </c>
      <c r="D1024" s="2">
        <v>454763.87567000004</v>
      </c>
    </row>
    <row r="1025" spans="1:4" x14ac:dyDescent="0.3">
      <c r="A1025" t="str">
        <f t="shared" si="15"/>
        <v>Tokio Marine|54 Incendio</v>
      </c>
      <c r="B1025" t="s">
        <v>214</v>
      </c>
      <c r="C1025" t="s">
        <v>239</v>
      </c>
      <c r="D1025" s="2">
        <v>133873.60943000001</v>
      </c>
    </row>
    <row r="1026" spans="1:4" x14ac:dyDescent="0.3">
      <c r="A1026" t="str">
        <f t="shared" si="15"/>
        <v>Tokio Marine|55 Riesgos Catastroficos</v>
      </c>
      <c r="B1026" t="s">
        <v>214</v>
      </c>
      <c r="C1026" t="s">
        <v>240</v>
      </c>
      <c r="D1026" s="2">
        <v>135915.51158000002</v>
      </c>
    </row>
    <row r="1027" spans="1:4" x14ac:dyDescent="0.3">
      <c r="A1027" t="str">
        <f t="shared" si="15"/>
        <v>Tokio Marine|56 Terremoto y Erupcion Volcanica</v>
      </c>
      <c r="B1027" t="s">
        <v>214</v>
      </c>
      <c r="C1027" t="s">
        <v>241</v>
      </c>
      <c r="D1027" s="2">
        <v>59040.733540000001</v>
      </c>
    </row>
    <row r="1028" spans="1:4" x14ac:dyDescent="0.3">
      <c r="A1028" t="str">
        <f t="shared" si="15"/>
        <v>Tokio Marine|57 Huracan y Otros Riesgos Hidrometeorologicos</v>
      </c>
      <c r="B1028" t="s">
        <v>214</v>
      </c>
      <c r="C1028" t="s">
        <v>242</v>
      </c>
      <c r="D1028" s="2">
        <v>76874.778040000005</v>
      </c>
    </row>
    <row r="1029" spans="1:4" x14ac:dyDescent="0.3">
      <c r="A1029" t="str">
        <f t="shared" si="15"/>
        <v>Tokio Marine|63 Diversos</v>
      </c>
      <c r="B1029" t="s">
        <v>214</v>
      </c>
      <c r="C1029" t="s">
        <v>243</v>
      </c>
      <c r="D1029" s="2">
        <v>39464.263930000001</v>
      </c>
    </row>
    <row r="1030" spans="1:4" x14ac:dyDescent="0.3">
      <c r="A1030" t="str">
        <f t="shared" si="15"/>
        <v>Tokio Marine|64 Miscelaneos</v>
      </c>
      <c r="B1030" t="s">
        <v>214</v>
      </c>
      <c r="C1030" t="s">
        <v>244</v>
      </c>
      <c r="D1030" s="2">
        <v>14796.001880000002</v>
      </c>
    </row>
    <row r="1031" spans="1:4" x14ac:dyDescent="0.3">
      <c r="A1031" t="str">
        <f t="shared" si="15"/>
        <v>Tokio Marine|65 Tecnicos</v>
      </c>
      <c r="B1031" t="s">
        <v>214</v>
      </c>
      <c r="C1031" t="s">
        <v>245</v>
      </c>
      <c r="D1031" s="2">
        <v>24668.262050000001</v>
      </c>
    </row>
    <row r="1032" spans="1:4" x14ac:dyDescent="0.3">
      <c r="A1032" t="str">
        <f t="shared" ref="A1032:A1095" si="16">B1032&amp;"|"&amp;C1032</f>
        <v>TOTAL|10 Total General</v>
      </c>
      <c r="B1032" t="s">
        <v>208</v>
      </c>
      <c r="C1032" t="s">
        <v>220</v>
      </c>
      <c r="D1032" s="2">
        <v>558940177.2936902</v>
      </c>
    </row>
    <row r="1033" spans="1:4" x14ac:dyDescent="0.3">
      <c r="A1033" t="str">
        <f t="shared" si="16"/>
        <v>TOTAL|11 Total General Sin Pensiones</v>
      </c>
      <c r="B1033" t="s">
        <v>208</v>
      </c>
      <c r="C1033" t="s">
        <v>221</v>
      </c>
      <c r="D1033" s="2">
        <v>535437122.91273987</v>
      </c>
    </row>
    <row r="1034" spans="1:4" x14ac:dyDescent="0.3">
      <c r="A1034" t="str">
        <f t="shared" si="16"/>
        <v>TOTAL|12 Vida Total</v>
      </c>
      <c r="B1034" t="s">
        <v>208</v>
      </c>
      <c r="C1034" t="s">
        <v>222</v>
      </c>
      <c r="D1034" s="2">
        <v>229504437.01060998</v>
      </c>
    </row>
    <row r="1035" spans="1:4" x14ac:dyDescent="0.3">
      <c r="A1035" t="str">
        <f t="shared" si="16"/>
        <v>TOTAL|13 Vida Individual</v>
      </c>
      <c r="B1035" t="s">
        <v>208</v>
      </c>
      <c r="C1035" t="s">
        <v>223</v>
      </c>
      <c r="D1035" s="2">
        <v>171635604.89680001</v>
      </c>
    </row>
    <row r="1036" spans="1:4" x14ac:dyDescent="0.3">
      <c r="A1036" t="str">
        <f t="shared" si="16"/>
        <v>TOTAL|14 Vida Gpo y Col</v>
      </c>
      <c r="B1036" t="s">
        <v>208</v>
      </c>
      <c r="C1036" t="s">
        <v>224</v>
      </c>
      <c r="D1036" s="2">
        <v>57868832.113810003</v>
      </c>
    </row>
    <row r="1037" spans="1:4" x14ac:dyDescent="0.3">
      <c r="A1037" t="str">
        <f t="shared" si="16"/>
        <v>TOTAL|15 Pensiones Total</v>
      </c>
      <c r="B1037" t="s">
        <v>208</v>
      </c>
      <c r="C1037" t="s">
        <v>264</v>
      </c>
      <c r="D1037" s="2">
        <v>23503054.38095</v>
      </c>
    </row>
    <row r="1038" spans="1:4" x14ac:dyDescent="0.3">
      <c r="A1038" t="str">
        <f t="shared" si="16"/>
        <v>TOTAL|16 Pensiones IMSS</v>
      </c>
      <c r="B1038" t="s">
        <v>208</v>
      </c>
      <c r="C1038" t="s">
        <v>265</v>
      </c>
      <c r="D1038" s="2">
        <v>15487361.552389998</v>
      </c>
    </row>
    <row r="1039" spans="1:4" x14ac:dyDescent="0.3">
      <c r="A1039" t="str">
        <f t="shared" si="16"/>
        <v>TOTAL|17 IMSS Incapacidad Permanente RT</v>
      </c>
      <c r="B1039" t="s">
        <v>208</v>
      </c>
      <c r="C1039" t="s">
        <v>266</v>
      </c>
      <c r="D1039" s="2">
        <v>2766789.34473</v>
      </c>
    </row>
    <row r="1040" spans="1:4" x14ac:dyDescent="0.3">
      <c r="A1040" t="str">
        <f t="shared" si="16"/>
        <v>TOTAL|18 IMSS Invalidez (invalidez y vida)</v>
      </c>
      <c r="B1040" t="s">
        <v>208</v>
      </c>
      <c r="C1040" t="s">
        <v>267</v>
      </c>
      <c r="D1040" s="2">
        <v>4455307.3928299993</v>
      </c>
    </row>
    <row r="1041" spans="1:4" x14ac:dyDescent="0.3">
      <c r="A1041" t="str">
        <f t="shared" si="16"/>
        <v>TOTAL|19 IMSS Jubilacion (retiro, cesantia y vejez)</v>
      </c>
      <c r="B1041" t="s">
        <v>208</v>
      </c>
      <c r="C1041" t="s">
        <v>268</v>
      </c>
      <c r="D1041" s="2">
        <v>662242.45016000001</v>
      </c>
    </row>
    <row r="1042" spans="1:4" x14ac:dyDescent="0.3">
      <c r="A1042" t="str">
        <f t="shared" si="16"/>
        <v>TOTAL|20 IMSS Muerte (invalidez y vida)</v>
      </c>
      <c r="B1042" t="s">
        <v>208</v>
      </c>
      <c r="C1042" t="s">
        <v>269</v>
      </c>
      <c r="D1042" s="2">
        <v>7193687.9078199994</v>
      </c>
    </row>
    <row r="1043" spans="1:4" x14ac:dyDescent="0.3">
      <c r="A1043" t="str">
        <f t="shared" si="16"/>
        <v>TOTAL|21 IMSS Muerte (riesgos de trabajo)</v>
      </c>
      <c r="B1043" t="s">
        <v>208</v>
      </c>
      <c r="C1043" t="s">
        <v>270</v>
      </c>
      <c r="D1043" s="2">
        <v>409334.45684999996</v>
      </c>
    </row>
    <row r="1044" spans="1:4" x14ac:dyDescent="0.3">
      <c r="A1044" t="str">
        <f t="shared" si="16"/>
        <v>TOTAL|22 Pensiones ISSSTE</v>
      </c>
      <c r="B1044" t="s">
        <v>208</v>
      </c>
      <c r="C1044" t="s">
        <v>271</v>
      </c>
      <c r="D1044" s="2">
        <v>8015692.8285600003</v>
      </c>
    </row>
    <row r="1045" spans="1:4" x14ac:dyDescent="0.3">
      <c r="A1045" t="str">
        <f t="shared" si="16"/>
        <v>TOTAL|23 ISSSTE Incapacidad Permanente RT</v>
      </c>
      <c r="B1045" t="s">
        <v>208</v>
      </c>
      <c r="C1045" t="s">
        <v>272</v>
      </c>
      <c r="D1045" s="2">
        <v>371490.68872999999</v>
      </c>
    </row>
    <row r="1046" spans="1:4" x14ac:dyDescent="0.3">
      <c r="A1046" t="str">
        <f t="shared" si="16"/>
        <v>TOTAL|24 ISSSTE Invalidez (invalidez y vida)</v>
      </c>
      <c r="B1046" t="s">
        <v>208</v>
      </c>
      <c r="C1046" t="s">
        <v>273</v>
      </c>
      <c r="D1046" s="2">
        <v>119610.41194000001</v>
      </c>
    </row>
    <row r="1047" spans="1:4" x14ac:dyDescent="0.3">
      <c r="A1047" t="str">
        <f t="shared" si="16"/>
        <v>TOTAL|25 ISSSTE Jubilacion (retiro, cesantia y vejez)</v>
      </c>
      <c r="B1047" t="s">
        <v>208</v>
      </c>
      <c r="C1047" t="s">
        <v>274</v>
      </c>
      <c r="D1047" s="2">
        <v>6180623.3584000003</v>
      </c>
    </row>
    <row r="1048" spans="1:4" x14ac:dyDescent="0.3">
      <c r="A1048" t="str">
        <f t="shared" si="16"/>
        <v>TOTAL|26 ISSSTE Muerte (invalidez y vida)</v>
      </c>
      <c r="B1048" t="s">
        <v>208</v>
      </c>
      <c r="C1048" t="s">
        <v>275</v>
      </c>
      <c r="D1048" s="2">
        <v>1199660.96166</v>
      </c>
    </row>
    <row r="1049" spans="1:4" x14ac:dyDescent="0.3">
      <c r="A1049" t="str">
        <f t="shared" si="16"/>
        <v>TOTAL|27 ISSSTE Muerte (riesgos de trabajo)</v>
      </c>
      <c r="B1049" t="s">
        <v>208</v>
      </c>
      <c r="C1049" t="s">
        <v>276</v>
      </c>
      <c r="D1049" s="2">
        <v>144307.40782999998</v>
      </c>
    </row>
    <row r="1050" spans="1:4" x14ac:dyDescent="0.3">
      <c r="A1050" t="str">
        <f t="shared" si="16"/>
        <v>TOTAL|28 Accidentes y Enfermedades Total</v>
      </c>
      <c r="B1050" t="s">
        <v>208</v>
      </c>
      <c r="C1050" t="s">
        <v>246</v>
      </c>
      <c r="D1050" s="2">
        <v>104862690.40416999</v>
      </c>
    </row>
    <row r="1051" spans="1:4" x14ac:dyDescent="0.3">
      <c r="A1051" t="str">
        <f t="shared" si="16"/>
        <v>TOTAL|29 Accidentes Personales</v>
      </c>
      <c r="B1051" t="s">
        <v>208</v>
      </c>
      <c r="C1051" t="s">
        <v>247</v>
      </c>
      <c r="D1051" s="2">
        <v>3258047.1707899994</v>
      </c>
    </row>
    <row r="1052" spans="1:4" x14ac:dyDescent="0.3">
      <c r="A1052" t="str">
        <f t="shared" si="16"/>
        <v>TOTAL|30 AP Individual</v>
      </c>
      <c r="B1052" t="s">
        <v>208</v>
      </c>
      <c r="C1052" t="s">
        <v>254</v>
      </c>
      <c r="D1052" s="2">
        <v>1831690.0583299994</v>
      </c>
    </row>
    <row r="1053" spans="1:4" x14ac:dyDescent="0.3">
      <c r="A1053" t="str">
        <f t="shared" si="16"/>
        <v>TOTAL|31 AP Gpo y Col</v>
      </c>
      <c r="B1053" t="s">
        <v>208</v>
      </c>
      <c r="C1053" t="s">
        <v>248</v>
      </c>
      <c r="D1053" s="2">
        <v>1426357.1124600002</v>
      </c>
    </row>
    <row r="1054" spans="1:4" x14ac:dyDescent="0.3">
      <c r="A1054" t="str">
        <f t="shared" si="16"/>
        <v>TOTAL|32 Gastos Medicos</v>
      </c>
      <c r="B1054" t="s">
        <v>208</v>
      </c>
      <c r="C1054" t="s">
        <v>257</v>
      </c>
      <c r="D1054" s="2">
        <v>98610475.131789997</v>
      </c>
    </row>
    <row r="1055" spans="1:4" x14ac:dyDescent="0.3">
      <c r="A1055" t="str">
        <f t="shared" si="16"/>
        <v>TOTAL|33 GMM. Individual</v>
      </c>
      <c r="B1055" t="s">
        <v>208</v>
      </c>
      <c r="C1055" t="s">
        <v>258</v>
      </c>
      <c r="D1055" s="2">
        <v>47491324.482370004</v>
      </c>
    </row>
    <row r="1056" spans="1:4" x14ac:dyDescent="0.3">
      <c r="A1056" t="str">
        <f t="shared" si="16"/>
        <v>TOTAL|34 GMM. Gpo y Col</v>
      </c>
      <c r="B1056" t="s">
        <v>208</v>
      </c>
      <c r="C1056" t="s">
        <v>259</v>
      </c>
      <c r="D1056" s="2">
        <v>51119150.649420008</v>
      </c>
    </row>
    <row r="1057" spans="1:4" x14ac:dyDescent="0.3">
      <c r="A1057" t="str">
        <f t="shared" si="16"/>
        <v>TOTAL|35 Salud</v>
      </c>
      <c r="B1057" t="s">
        <v>208</v>
      </c>
      <c r="C1057" t="s">
        <v>260</v>
      </c>
      <c r="D1057" s="2">
        <v>2994168.1015900001</v>
      </c>
    </row>
    <row r="1058" spans="1:4" x14ac:dyDescent="0.3">
      <c r="A1058" t="str">
        <f t="shared" si="16"/>
        <v>TOTAL|36 Salud Individual</v>
      </c>
      <c r="B1058" t="s">
        <v>208</v>
      </c>
      <c r="C1058" t="s">
        <v>261</v>
      </c>
      <c r="D1058" s="2">
        <v>1641982.0219000001</v>
      </c>
    </row>
    <row r="1059" spans="1:4" x14ac:dyDescent="0.3">
      <c r="A1059" t="str">
        <f t="shared" si="16"/>
        <v>TOTAL|37 Salud Gpo y Col</v>
      </c>
      <c r="B1059" t="s">
        <v>208</v>
      </c>
      <c r="C1059" t="s">
        <v>262</v>
      </c>
      <c r="D1059" s="2">
        <v>1352186.07969</v>
      </c>
    </row>
    <row r="1060" spans="1:4" x14ac:dyDescent="0.3">
      <c r="A1060" t="str">
        <f t="shared" si="16"/>
        <v>TOTAL|38 Daños Total</v>
      </c>
      <c r="B1060" t="s">
        <v>208</v>
      </c>
      <c r="C1060" t="s">
        <v>225</v>
      </c>
      <c r="D1060" s="2">
        <v>201069995.49796</v>
      </c>
    </row>
    <row r="1061" spans="1:4" x14ac:dyDescent="0.3">
      <c r="A1061" t="str">
        <f t="shared" si="16"/>
        <v>TOTAL|39 Automoviles Total</v>
      </c>
      <c r="B1061" t="s">
        <v>208</v>
      </c>
      <c r="C1061" t="s">
        <v>226</v>
      </c>
      <c r="D1061" s="2">
        <v>111867630.92766999</v>
      </c>
    </row>
    <row r="1062" spans="1:4" x14ac:dyDescent="0.3">
      <c r="A1062" t="str">
        <f t="shared" si="16"/>
        <v>TOTAL|41 Automoviles Residentes</v>
      </c>
      <c r="B1062" t="s">
        <v>208</v>
      </c>
      <c r="C1062" t="s">
        <v>227</v>
      </c>
      <c r="D1062" s="2">
        <v>70203684.327220008</v>
      </c>
    </row>
    <row r="1063" spans="1:4" x14ac:dyDescent="0.3">
      <c r="A1063" t="str">
        <f t="shared" si="16"/>
        <v>TOTAL|42 Camiones</v>
      </c>
      <c r="B1063" t="s">
        <v>208</v>
      </c>
      <c r="C1063" t="s">
        <v>228</v>
      </c>
      <c r="D1063" s="2">
        <v>37709407.170060001</v>
      </c>
    </row>
    <row r="1064" spans="1:4" x14ac:dyDescent="0.3">
      <c r="A1064" t="str">
        <f t="shared" si="16"/>
        <v>TOTAL|43 Automoviles Turistas</v>
      </c>
      <c r="B1064" t="s">
        <v>208</v>
      </c>
      <c r="C1064" t="s">
        <v>255</v>
      </c>
      <c r="D1064" s="2">
        <v>1083502.1167600001</v>
      </c>
    </row>
    <row r="1065" spans="1:4" x14ac:dyDescent="0.3">
      <c r="A1065" t="str">
        <f t="shared" si="16"/>
        <v>TOTAL|44 Otros Automoviles y Obligatorios</v>
      </c>
      <c r="B1065" t="s">
        <v>208</v>
      </c>
      <c r="C1065" t="s">
        <v>229</v>
      </c>
      <c r="D1065" s="2">
        <v>2871037.3136300002</v>
      </c>
    </row>
    <row r="1066" spans="1:4" x14ac:dyDescent="0.3">
      <c r="A1066" t="str">
        <f t="shared" si="16"/>
        <v>TOTAL|46 Daños Sin Autos Total</v>
      </c>
      <c r="B1066" t="s">
        <v>208</v>
      </c>
      <c r="C1066" t="s">
        <v>230</v>
      </c>
      <c r="D1066" s="2">
        <v>89202364.570290014</v>
      </c>
    </row>
    <row r="1067" spans="1:4" x14ac:dyDescent="0.3">
      <c r="A1067" t="str">
        <f t="shared" si="16"/>
        <v>TOTAL|46 Responsabilidad Civil y Riesgos Profesionales</v>
      </c>
      <c r="B1067" t="s">
        <v>208</v>
      </c>
      <c r="C1067" t="s">
        <v>231</v>
      </c>
      <c r="D1067" s="2">
        <v>12032871.974339999</v>
      </c>
    </row>
    <row r="1068" spans="1:4" x14ac:dyDescent="0.3">
      <c r="A1068" t="str">
        <f t="shared" si="16"/>
        <v>TOTAL|47 RC General</v>
      </c>
      <c r="B1068" t="s">
        <v>208</v>
      </c>
      <c r="C1068" t="s">
        <v>232</v>
      </c>
      <c r="D1068" s="2">
        <v>8729513.125500001</v>
      </c>
    </row>
    <row r="1069" spans="1:4" x14ac:dyDescent="0.3">
      <c r="A1069" t="str">
        <f t="shared" si="16"/>
        <v>TOTAL|48 RC Aviones y Barcos</v>
      </c>
      <c r="B1069" t="s">
        <v>208</v>
      </c>
      <c r="C1069" t="s">
        <v>233</v>
      </c>
      <c r="D1069" s="2">
        <v>1742271.23909</v>
      </c>
    </row>
    <row r="1070" spans="1:4" x14ac:dyDescent="0.3">
      <c r="A1070" t="str">
        <f t="shared" si="16"/>
        <v>TOTAL|49 RC Viajero</v>
      </c>
      <c r="B1070" t="s">
        <v>208</v>
      </c>
      <c r="C1070" t="s">
        <v>234</v>
      </c>
      <c r="D1070" s="2">
        <v>260336.58478</v>
      </c>
    </row>
    <row r="1071" spans="1:4" x14ac:dyDescent="0.3">
      <c r="A1071" t="str">
        <f t="shared" si="16"/>
        <v>TOTAL|50 RC Otros</v>
      </c>
      <c r="B1071" t="s">
        <v>208</v>
      </c>
      <c r="C1071" t="s">
        <v>235</v>
      </c>
      <c r="D1071" s="2">
        <v>1300751.0249699999</v>
      </c>
    </row>
    <row r="1072" spans="1:4" x14ac:dyDescent="0.3">
      <c r="A1072" t="str">
        <f t="shared" si="16"/>
        <v>TOTAL|51 Maritimo y Transportes</v>
      </c>
      <c r="B1072" t="s">
        <v>208</v>
      </c>
      <c r="C1072" t="s">
        <v>236</v>
      </c>
      <c r="D1072" s="2">
        <v>14105050.964209998</v>
      </c>
    </row>
    <row r="1073" spans="1:4" x14ac:dyDescent="0.3">
      <c r="A1073" t="str">
        <f t="shared" si="16"/>
        <v>TOTAL|52 MyT Carga</v>
      </c>
      <c r="B1073" t="s">
        <v>208</v>
      </c>
      <c r="C1073" t="s">
        <v>237</v>
      </c>
      <c r="D1073" s="2">
        <v>7315033.6216200013</v>
      </c>
    </row>
    <row r="1074" spans="1:4" x14ac:dyDescent="0.3">
      <c r="A1074" t="str">
        <f t="shared" si="16"/>
        <v>TOTAL|53 MyT Cascos</v>
      </c>
      <c r="B1074" t="s">
        <v>208</v>
      </c>
      <c r="C1074" t="s">
        <v>238</v>
      </c>
      <c r="D1074" s="2">
        <v>6790017.3425900005</v>
      </c>
    </row>
    <row r="1075" spans="1:4" x14ac:dyDescent="0.3">
      <c r="A1075" t="str">
        <f t="shared" si="16"/>
        <v>TOTAL|54 Incendio</v>
      </c>
      <c r="B1075" t="s">
        <v>208</v>
      </c>
      <c r="C1075" t="s">
        <v>239</v>
      </c>
      <c r="D1075" s="2">
        <v>18826808.546920002</v>
      </c>
    </row>
    <row r="1076" spans="1:4" x14ac:dyDescent="0.3">
      <c r="A1076" t="str">
        <f t="shared" si="16"/>
        <v>TOTAL|55 Riesgos Catastroficos</v>
      </c>
      <c r="B1076" t="s">
        <v>208</v>
      </c>
      <c r="C1076" t="s">
        <v>240</v>
      </c>
      <c r="D1076" s="2">
        <v>23861872.303870007</v>
      </c>
    </row>
    <row r="1077" spans="1:4" x14ac:dyDescent="0.3">
      <c r="A1077" t="str">
        <f t="shared" si="16"/>
        <v>TOTAL|56 Terremoto y Erupcion Volcanica</v>
      </c>
      <c r="B1077" t="s">
        <v>208</v>
      </c>
      <c r="C1077" t="s">
        <v>241</v>
      </c>
      <c r="D1077" s="2">
        <v>9433065.3521899991</v>
      </c>
    </row>
    <row r="1078" spans="1:4" x14ac:dyDescent="0.3">
      <c r="A1078" t="str">
        <f t="shared" si="16"/>
        <v>TOTAL|57 Huracan y Otros Riesgos Hidrometeorologicos</v>
      </c>
      <c r="B1078" t="s">
        <v>208</v>
      </c>
      <c r="C1078" t="s">
        <v>242</v>
      </c>
      <c r="D1078" s="2">
        <v>14428806.951680003</v>
      </c>
    </row>
    <row r="1079" spans="1:4" x14ac:dyDescent="0.3">
      <c r="A1079" t="str">
        <f t="shared" si="16"/>
        <v>TOTAL|58 Otros Riesgos Catastroficos</v>
      </c>
      <c r="B1079" t="s">
        <v>208</v>
      </c>
      <c r="C1079" t="s">
        <v>249</v>
      </c>
      <c r="D1079" s="2">
        <v>0</v>
      </c>
    </row>
    <row r="1080" spans="1:4" x14ac:dyDescent="0.3">
      <c r="A1080" t="str">
        <f t="shared" si="16"/>
        <v>TOTAL|59 Agricola y de Animales</v>
      </c>
      <c r="B1080" t="s">
        <v>208</v>
      </c>
      <c r="C1080" t="s">
        <v>250</v>
      </c>
      <c r="D1080" s="2">
        <v>305156.75800999999</v>
      </c>
    </row>
    <row r="1081" spans="1:4" x14ac:dyDescent="0.3">
      <c r="A1081" t="str">
        <f t="shared" si="16"/>
        <v>TOTAL|60 AyA Agricola</v>
      </c>
      <c r="B1081" t="s">
        <v>208</v>
      </c>
      <c r="C1081" t="s">
        <v>251</v>
      </c>
      <c r="D1081" s="2">
        <v>204564.57132999998</v>
      </c>
    </row>
    <row r="1082" spans="1:4" x14ac:dyDescent="0.3">
      <c r="A1082" t="str">
        <f t="shared" si="16"/>
        <v>TOTAL|61 AyA Otros</v>
      </c>
      <c r="B1082" t="s">
        <v>208</v>
      </c>
      <c r="C1082" t="s">
        <v>252</v>
      </c>
      <c r="D1082" s="2">
        <v>0</v>
      </c>
    </row>
    <row r="1083" spans="1:4" x14ac:dyDescent="0.3">
      <c r="A1083" t="str">
        <f t="shared" si="16"/>
        <v>TOTAL|62 AyA Pecuario</v>
      </c>
      <c r="B1083" t="s">
        <v>208</v>
      </c>
      <c r="C1083" t="s">
        <v>253</v>
      </c>
      <c r="D1083" s="2">
        <v>100592.18668</v>
      </c>
    </row>
    <row r="1084" spans="1:4" x14ac:dyDescent="0.3">
      <c r="A1084" t="str">
        <f t="shared" si="16"/>
        <v>TOTAL|63 Diversos</v>
      </c>
      <c r="B1084" t="s">
        <v>208</v>
      </c>
      <c r="C1084" t="s">
        <v>243</v>
      </c>
      <c r="D1084" s="2">
        <v>18731365.569540001</v>
      </c>
    </row>
    <row r="1085" spans="1:4" x14ac:dyDescent="0.3">
      <c r="A1085" t="str">
        <f t="shared" si="16"/>
        <v>TOTAL|64 Miscelaneos</v>
      </c>
      <c r="B1085" t="s">
        <v>208</v>
      </c>
      <c r="C1085" t="s">
        <v>244</v>
      </c>
      <c r="D1085" s="2">
        <v>8825960.7029899992</v>
      </c>
    </row>
    <row r="1086" spans="1:4" x14ac:dyDescent="0.3">
      <c r="A1086" t="str">
        <f t="shared" si="16"/>
        <v>TOTAL|65 Tecnicos</v>
      </c>
      <c r="B1086" t="s">
        <v>208</v>
      </c>
      <c r="C1086" t="s">
        <v>245</v>
      </c>
      <c r="D1086" s="2">
        <v>9905404.8665499985</v>
      </c>
    </row>
    <row r="1087" spans="1:4" x14ac:dyDescent="0.3">
      <c r="A1087" t="str">
        <f t="shared" si="16"/>
        <v>TOTAL|66 Credito</v>
      </c>
      <c r="B1087" t="s">
        <v>208</v>
      </c>
      <c r="C1087" t="s">
        <v>256</v>
      </c>
      <c r="D1087" s="2">
        <v>1017944.6856300001</v>
      </c>
    </row>
    <row r="1088" spans="1:4" x14ac:dyDescent="0.3">
      <c r="A1088" t="str">
        <f t="shared" si="16"/>
        <v>TOTAL|67 Credito a la Vivienda</v>
      </c>
      <c r="B1088" t="s">
        <v>208</v>
      </c>
      <c r="C1088" t="s">
        <v>263</v>
      </c>
      <c r="D1088" s="2">
        <v>321293.76777000003</v>
      </c>
    </row>
    <row r="1089" spans="1:4" x14ac:dyDescent="0.3">
      <c r="A1089" t="str">
        <f t="shared" si="16"/>
        <v>TOTAL GRANDES|10 Total General</v>
      </c>
      <c r="B1089" t="s">
        <v>209</v>
      </c>
      <c r="C1089" t="s">
        <v>220</v>
      </c>
      <c r="D1089" s="2">
        <v>240354966.34657001</v>
      </c>
    </row>
    <row r="1090" spans="1:4" x14ac:dyDescent="0.3">
      <c r="A1090" t="str">
        <f t="shared" si="16"/>
        <v>TOTAL GRANDES|11 Total General Sin Pensiones</v>
      </c>
      <c r="B1090" t="s">
        <v>209</v>
      </c>
      <c r="C1090" t="s">
        <v>221</v>
      </c>
      <c r="D1090" s="2">
        <v>240354966.34657001</v>
      </c>
    </row>
    <row r="1091" spans="1:4" x14ac:dyDescent="0.3">
      <c r="A1091" t="str">
        <f t="shared" si="16"/>
        <v>TOTAL GRANDES|12 Vida Total</v>
      </c>
      <c r="B1091" t="s">
        <v>209</v>
      </c>
      <c r="C1091" t="s">
        <v>222</v>
      </c>
      <c r="D1091" s="2">
        <v>143614191.79369003</v>
      </c>
    </row>
    <row r="1092" spans="1:4" x14ac:dyDescent="0.3">
      <c r="A1092" t="str">
        <f t="shared" si="16"/>
        <v>TOTAL GRANDES|13 Vida Individual</v>
      </c>
      <c r="B1092" t="s">
        <v>209</v>
      </c>
      <c r="C1092" t="s">
        <v>223</v>
      </c>
      <c r="D1092" s="2">
        <v>118558445.57401</v>
      </c>
    </row>
    <row r="1093" spans="1:4" x14ac:dyDescent="0.3">
      <c r="A1093" t="str">
        <f t="shared" si="16"/>
        <v>TOTAL GRANDES|14 Vida Gpo y Col</v>
      </c>
      <c r="B1093" t="s">
        <v>209</v>
      </c>
      <c r="C1093" t="s">
        <v>224</v>
      </c>
      <c r="D1093" s="2">
        <v>30444500.643590003</v>
      </c>
    </row>
    <row r="1094" spans="1:4" x14ac:dyDescent="0.3">
      <c r="A1094" t="str">
        <f t="shared" si="16"/>
        <v>TOTAL GRANDES|15 Pensiones Total</v>
      </c>
      <c r="B1094" t="s">
        <v>209</v>
      </c>
      <c r="C1094" t="s">
        <v>264</v>
      </c>
      <c r="D1094" s="2">
        <v>23503054.38095</v>
      </c>
    </row>
    <row r="1095" spans="1:4" x14ac:dyDescent="0.3">
      <c r="A1095" t="str">
        <f t="shared" si="16"/>
        <v>TOTAL GRANDES|16 Pensiones IMSS</v>
      </c>
      <c r="B1095" t="s">
        <v>209</v>
      </c>
      <c r="C1095" t="s">
        <v>265</v>
      </c>
      <c r="D1095" s="2">
        <v>15487361.552389998</v>
      </c>
    </row>
    <row r="1096" spans="1:4" x14ac:dyDescent="0.3">
      <c r="A1096" t="str">
        <f t="shared" ref="A1096:A1159" si="17">B1096&amp;"|"&amp;C1096</f>
        <v>TOTAL GRANDES|17 IMSS Incapacidad Permanente RT</v>
      </c>
      <c r="B1096" t="s">
        <v>209</v>
      </c>
      <c r="C1096" t="s">
        <v>266</v>
      </c>
      <c r="D1096" s="2">
        <v>2766789.34473</v>
      </c>
    </row>
    <row r="1097" spans="1:4" x14ac:dyDescent="0.3">
      <c r="A1097" t="str">
        <f t="shared" si="17"/>
        <v>TOTAL GRANDES|18 IMSS Invalidez (invalidez y vida)</v>
      </c>
      <c r="B1097" t="s">
        <v>209</v>
      </c>
      <c r="C1097" t="s">
        <v>267</v>
      </c>
      <c r="D1097" s="2">
        <v>4455307.3928299993</v>
      </c>
    </row>
    <row r="1098" spans="1:4" x14ac:dyDescent="0.3">
      <c r="A1098" t="str">
        <f t="shared" si="17"/>
        <v>TOTAL GRANDES|19 IMSS Jubilacion (retiro, cesantia y vejez)</v>
      </c>
      <c r="B1098" t="s">
        <v>209</v>
      </c>
      <c r="C1098" t="s">
        <v>268</v>
      </c>
      <c r="D1098" s="2">
        <v>662242.45016000001</v>
      </c>
    </row>
    <row r="1099" spans="1:4" x14ac:dyDescent="0.3">
      <c r="A1099" t="str">
        <f t="shared" si="17"/>
        <v>TOTAL GRANDES|20 IMSS Muerte (invalidez y vida)</v>
      </c>
      <c r="B1099" t="s">
        <v>209</v>
      </c>
      <c r="C1099" t="s">
        <v>269</v>
      </c>
      <c r="D1099" s="2">
        <v>7193687.9078199994</v>
      </c>
    </row>
    <row r="1100" spans="1:4" x14ac:dyDescent="0.3">
      <c r="A1100" t="str">
        <f t="shared" si="17"/>
        <v>TOTAL GRANDES|21 IMSS Muerte (riesgos de trabajo)</v>
      </c>
      <c r="B1100" t="s">
        <v>209</v>
      </c>
      <c r="C1100" t="s">
        <v>270</v>
      </c>
      <c r="D1100" s="2">
        <v>409334.45684999996</v>
      </c>
    </row>
    <row r="1101" spans="1:4" x14ac:dyDescent="0.3">
      <c r="A1101" t="str">
        <f t="shared" si="17"/>
        <v>TOTAL GRANDES|22 Pensiones ISSSTE</v>
      </c>
      <c r="B1101" t="s">
        <v>209</v>
      </c>
      <c r="C1101" t="s">
        <v>271</v>
      </c>
      <c r="D1101" s="2">
        <v>8015692.8285600003</v>
      </c>
    </row>
    <row r="1102" spans="1:4" x14ac:dyDescent="0.3">
      <c r="A1102" t="str">
        <f t="shared" si="17"/>
        <v>TOTAL GRANDES|23 ISSSTE Incapacidad Permanente RT</v>
      </c>
      <c r="B1102" t="s">
        <v>209</v>
      </c>
      <c r="C1102" t="s">
        <v>272</v>
      </c>
      <c r="D1102" s="2">
        <v>371490.68872999999</v>
      </c>
    </row>
    <row r="1103" spans="1:4" x14ac:dyDescent="0.3">
      <c r="A1103" t="str">
        <f t="shared" si="17"/>
        <v>TOTAL GRANDES|24 ISSSTE Invalidez (invalidez y vida)</v>
      </c>
      <c r="B1103" t="s">
        <v>209</v>
      </c>
      <c r="C1103" t="s">
        <v>273</v>
      </c>
      <c r="D1103" s="2">
        <v>119610.41194000001</v>
      </c>
    </row>
    <row r="1104" spans="1:4" x14ac:dyDescent="0.3">
      <c r="A1104" t="str">
        <f t="shared" si="17"/>
        <v>TOTAL GRANDES|25 ISSSTE Jubilacion (retiro, cesantia y vejez)</v>
      </c>
      <c r="B1104" t="s">
        <v>209</v>
      </c>
      <c r="C1104" t="s">
        <v>274</v>
      </c>
      <c r="D1104" s="2">
        <v>6180623.3584000003</v>
      </c>
    </row>
    <row r="1105" spans="1:4" x14ac:dyDescent="0.3">
      <c r="A1105" t="str">
        <f t="shared" si="17"/>
        <v>TOTAL GRANDES|26 ISSSTE Muerte (invalidez y vida)</v>
      </c>
      <c r="B1105" t="s">
        <v>209</v>
      </c>
      <c r="C1105" t="s">
        <v>275</v>
      </c>
      <c r="D1105" s="2">
        <v>1199660.96166</v>
      </c>
    </row>
    <row r="1106" spans="1:4" x14ac:dyDescent="0.3">
      <c r="A1106" t="str">
        <f t="shared" si="17"/>
        <v>TOTAL GRANDES|27 ISSSTE Muerte (riesgos de trabajo)</v>
      </c>
      <c r="B1106" t="s">
        <v>209</v>
      </c>
      <c r="C1106" t="s">
        <v>276</v>
      </c>
      <c r="D1106" s="2">
        <v>144307.40782999998</v>
      </c>
    </row>
    <row r="1107" spans="1:4" x14ac:dyDescent="0.3">
      <c r="A1107" t="str">
        <f t="shared" si="17"/>
        <v>TOTAL GRANDES|28 Accidentes y Enfermedades Total</v>
      </c>
      <c r="B1107" t="s">
        <v>209</v>
      </c>
      <c r="C1107" t="s">
        <v>246</v>
      </c>
      <c r="D1107" s="2">
        <v>77015502.467490003</v>
      </c>
    </row>
    <row r="1108" spans="1:4" x14ac:dyDescent="0.3">
      <c r="A1108" t="str">
        <f t="shared" si="17"/>
        <v>TOTAL GRANDES|29 Accidentes Personales</v>
      </c>
      <c r="B1108" t="s">
        <v>209</v>
      </c>
      <c r="C1108" t="s">
        <v>247</v>
      </c>
      <c r="D1108" s="2">
        <v>1902482.0027599998</v>
      </c>
    </row>
    <row r="1109" spans="1:4" x14ac:dyDescent="0.3">
      <c r="A1109" t="str">
        <f t="shared" si="17"/>
        <v>TOTAL GRANDES|30 AP Individual</v>
      </c>
      <c r="B1109" t="s">
        <v>209</v>
      </c>
      <c r="C1109" t="s">
        <v>254</v>
      </c>
      <c r="D1109" s="2">
        <v>1460234.5800600001</v>
      </c>
    </row>
    <row r="1110" spans="1:4" x14ac:dyDescent="0.3">
      <c r="A1110" t="str">
        <f t="shared" si="17"/>
        <v>TOTAL GRANDES|31 AP Gpo y Col</v>
      </c>
      <c r="B1110" t="s">
        <v>209</v>
      </c>
      <c r="C1110" t="s">
        <v>248</v>
      </c>
      <c r="D1110" s="2">
        <v>803262.6814</v>
      </c>
    </row>
    <row r="1111" spans="1:4" x14ac:dyDescent="0.3">
      <c r="A1111" t="str">
        <f t="shared" si="17"/>
        <v>TOTAL GRANDES|32 Gastos Medicos</v>
      </c>
      <c r="B1111" t="s">
        <v>209</v>
      </c>
      <c r="C1111" t="s">
        <v>257</v>
      </c>
      <c r="D1111" s="2">
        <v>76584516.855720013</v>
      </c>
    </row>
    <row r="1112" spans="1:4" x14ac:dyDescent="0.3">
      <c r="A1112" t="str">
        <f t="shared" si="17"/>
        <v>TOTAL GRANDES|33 GMM. Individual</v>
      </c>
      <c r="B1112" t="s">
        <v>209</v>
      </c>
      <c r="C1112" t="s">
        <v>258</v>
      </c>
      <c r="D1112" s="2">
        <v>37696882.55686</v>
      </c>
    </row>
    <row r="1113" spans="1:4" x14ac:dyDescent="0.3">
      <c r="A1113" t="str">
        <f t="shared" si="17"/>
        <v>TOTAL GRANDES|34 GMM. Gpo y Col</v>
      </c>
      <c r="B1113" t="s">
        <v>209</v>
      </c>
      <c r="C1113" t="s">
        <v>259</v>
      </c>
      <c r="D1113" s="2">
        <v>40963853.790540002</v>
      </c>
    </row>
    <row r="1114" spans="1:4" x14ac:dyDescent="0.3">
      <c r="A1114" t="str">
        <f t="shared" si="17"/>
        <v>TOTAL GRANDES|35 Salud</v>
      </c>
      <c r="B1114" t="s">
        <v>209</v>
      </c>
      <c r="C1114" t="s">
        <v>260</v>
      </c>
      <c r="D1114" s="2">
        <v>2918084.7209399999</v>
      </c>
    </row>
    <row r="1115" spans="1:4" x14ac:dyDescent="0.3">
      <c r="A1115" t="str">
        <f t="shared" si="17"/>
        <v>TOTAL GRANDES|36 Salud Individual</v>
      </c>
      <c r="B1115" t="s">
        <v>209</v>
      </c>
      <c r="C1115" t="s">
        <v>261</v>
      </c>
      <c r="D1115" s="2">
        <v>1633806.4747600001</v>
      </c>
    </row>
    <row r="1116" spans="1:4" x14ac:dyDescent="0.3">
      <c r="A1116" t="str">
        <f t="shared" si="17"/>
        <v>TOTAL GRANDES|37 Salud Gpo y Col</v>
      </c>
      <c r="B1116" t="s">
        <v>209</v>
      </c>
      <c r="C1116" t="s">
        <v>262</v>
      </c>
      <c r="D1116" s="2">
        <v>1306403.0353299999</v>
      </c>
    </row>
    <row r="1117" spans="1:4" x14ac:dyDescent="0.3">
      <c r="A1117" t="str">
        <f t="shared" si="17"/>
        <v>TOTAL GRANDES|38 Daños Total</v>
      </c>
      <c r="B1117" t="s">
        <v>209</v>
      </c>
      <c r="C1117" t="s">
        <v>225</v>
      </c>
      <c r="D1117" s="2">
        <v>98988195.121640012</v>
      </c>
    </row>
    <row r="1118" spans="1:4" x14ac:dyDescent="0.3">
      <c r="A1118" t="str">
        <f t="shared" si="17"/>
        <v>TOTAL GRANDES|39 Automoviles Total</v>
      </c>
      <c r="B1118" t="s">
        <v>209</v>
      </c>
      <c r="C1118" t="s">
        <v>226</v>
      </c>
      <c r="D1118" s="2">
        <v>77274186.445069999</v>
      </c>
    </row>
    <row r="1119" spans="1:4" x14ac:dyDescent="0.3">
      <c r="A1119" t="str">
        <f t="shared" si="17"/>
        <v>TOTAL GRANDES|41 Automoviles Residentes</v>
      </c>
      <c r="B1119" t="s">
        <v>209</v>
      </c>
      <c r="C1119" t="s">
        <v>227</v>
      </c>
      <c r="D1119" s="2">
        <v>47310833.249229997</v>
      </c>
    </row>
    <row r="1120" spans="1:4" x14ac:dyDescent="0.3">
      <c r="A1120" t="str">
        <f t="shared" si="17"/>
        <v>TOTAL GRANDES|42 Camiones</v>
      </c>
      <c r="B1120" t="s">
        <v>209</v>
      </c>
      <c r="C1120" t="s">
        <v>228</v>
      </c>
      <c r="D1120" s="2">
        <v>27651537.965269998</v>
      </c>
    </row>
    <row r="1121" spans="1:4" x14ac:dyDescent="0.3">
      <c r="A1121" t="str">
        <f t="shared" si="17"/>
        <v>TOTAL GRANDES|43 Automoviles Turistas</v>
      </c>
      <c r="B1121" t="s">
        <v>209</v>
      </c>
      <c r="C1121" t="s">
        <v>255</v>
      </c>
      <c r="D1121" s="2">
        <v>953772.22271999996</v>
      </c>
    </row>
    <row r="1122" spans="1:4" x14ac:dyDescent="0.3">
      <c r="A1122" t="str">
        <f t="shared" si="17"/>
        <v>TOTAL GRANDES|44 Otros Automoviles y Obligatorios</v>
      </c>
      <c r="B1122" t="s">
        <v>209</v>
      </c>
      <c r="C1122" t="s">
        <v>229</v>
      </c>
      <c r="D1122" s="2">
        <v>2660900.3593299999</v>
      </c>
    </row>
    <row r="1123" spans="1:4" x14ac:dyDescent="0.3">
      <c r="A1123" t="str">
        <f t="shared" si="17"/>
        <v>TOTAL GRANDES|46 Daños Sin Autos Total</v>
      </c>
      <c r="B1123" t="s">
        <v>209</v>
      </c>
      <c r="C1123" t="s">
        <v>230</v>
      </c>
      <c r="D1123" s="2">
        <v>41150452.194070004</v>
      </c>
    </row>
    <row r="1124" spans="1:4" x14ac:dyDescent="0.3">
      <c r="A1124" t="str">
        <f t="shared" si="17"/>
        <v>TOTAL GRANDES|46 Responsabilidad Civil y Riesgos Profesionales</v>
      </c>
      <c r="B1124" t="s">
        <v>209</v>
      </c>
      <c r="C1124" t="s">
        <v>231</v>
      </c>
      <c r="D1124" s="2">
        <v>6804299.3669199999</v>
      </c>
    </row>
    <row r="1125" spans="1:4" x14ac:dyDescent="0.3">
      <c r="A1125" t="str">
        <f t="shared" si="17"/>
        <v>TOTAL GRANDES|47 RC General</v>
      </c>
      <c r="B1125" t="s">
        <v>209</v>
      </c>
      <c r="C1125" t="s">
        <v>232</v>
      </c>
      <c r="D1125" s="2">
        <v>4654252.0565599995</v>
      </c>
    </row>
    <row r="1126" spans="1:4" x14ac:dyDescent="0.3">
      <c r="A1126" t="str">
        <f t="shared" si="17"/>
        <v>TOTAL GRANDES|48 RC Aviones y Barcos</v>
      </c>
      <c r="B1126" t="s">
        <v>209</v>
      </c>
      <c r="C1126" t="s">
        <v>233</v>
      </c>
      <c r="D1126" s="2">
        <v>1612161.8266400001</v>
      </c>
    </row>
    <row r="1127" spans="1:4" x14ac:dyDescent="0.3">
      <c r="A1127" t="str">
        <f t="shared" si="17"/>
        <v>TOTAL GRANDES|49 RC Viajero</v>
      </c>
      <c r="B1127" t="s">
        <v>209</v>
      </c>
      <c r="C1127" t="s">
        <v>234</v>
      </c>
      <c r="D1127" s="2">
        <v>216901.99815</v>
      </c>
    </row>
    <row r="1128" spans="1:4" x14ac:dyDescent="0.3">
      <c r="A1128" t="str">
        <f t="shared" si="17"/>
        <v>TOTAL GRANDES|50 RC Otros</v>
      </c>
      <c r="B1128" t="s">
        <v>209</v>
      </c>
      <c r="C1128" t="s">
        <v>235</v>
      </c>
      <c r="D1128" s="2">
        <v>1266176.57067</v>
      </c>
    </row>
    <row r="1129" spans="1:4" x14ac:dyDescent="0.3">
      <c r="A1129" t="str">
        <f t="shared" si="17"/>
        <v>TOTAL GRANDES|51 Maritimo y Transportes</v>
      </c>
      <c r="B1129" t="s">
        <v>209</v>
      </c>
      <c r="C1129" t="s">
        <v>236</v>
      </c>
      <c r="D1129" s="2">
        <v>8985620.4231000002</v>
      </c>
    </row>
    <row r="1130" spans="1:4" x14ac:dyDescent="0.3">
      <c r="A1130" t="str">
        <f t="shared" si="17"/>
        <v>TOTAL GRANDES|52 MyT Carga</v>
      </c>
      <c r="B1130" t="s">
        <v>209</v>
      </c>
      <c r="C1130" t="s">
        <v>237</v>
      </c>
      <c r="D1130" s="2">
        <v>3527106.5710799997</v>
      </c>
    </row>
    <row r="1131" spans="1:4" x14ac:dyDescent="0.3">
      <c r="A1131" t="str">
        <f t="shared" si="17"/>
        <v>TOTAL GRANDES|53 MyT Cascos</v>
      </c>
      <c r="B1131" t="s">
        <v>209</v>
      </c>
      <c r="C1131" t="s">
        <v>238</v>
      </c>
      <c r="D1131" s="2">
        <v>6350626.0283700004</v>
      </c>
    </row>
    <row r="1132" spans="1:4" x14ac:dyDescent="0.3">
      <c r="A1132" t="str">
        <f t="shared" si="17"/>
        <v>TOTAL GRANDES|54 Incendio</v>
      </c>
      <c r="B1132" t="s">
        <v>209</v>
      </c>
      <c r="C1132" t="s">
        <v>239</v>
      </c>
      <c r="D1132" s="2">
        <v>9963331.7915600017</v>
      </c>
    </row>
    <row r="1133" spans="1:4" x14ac:dyDescent="0.3">
      <c r="A1133" t="str">
        <f t="shared" si="17"/>
        <v>TOTAL GRANDES|55 Riesgos Catastroficos</v>
      </c>
      <c r="B1133" t="s">
        <v>209</v>
      </c>
      <c r="C1133" t="s">
        <v>240</v>
      </c>
      <c r="D1133" s="2">
        <v>13058322.527930001</v>
      </c>
    </row>
    <row r="1134" spans="1:4" x14ac:dyDescent="0.3">
      <c r="A1134" t="str">
        <f t="shared" si="17"/>
        <v>TOTAL GRANDES|56 Terremoto y Erupcion Volcanica</v>
      </c>
      <c r="B1134" t="s">
        <v>209</v>
      </c>
      <c r="C1134" t="s">
        <v>241</v>
      </c>
      <c r="D1134" s="2">
        <v>4851335.2289800001</v>
      </c>
    </row>
    <row r="1135" spans="1:4" x14ac:dyDescent="0.3">
      <c r="A1135" t="str">
        <f t="shared" si="17"/>
        <v>TOTAL GRANDES|57 Huracan y Otros Riesgos Hidrometeorologicos</v>
      </c>
      <c r="B1135" t="s">
        <v>209</v>
      </c>
      <c r="C1135" t="s">
        <v>242</v>
      </c>
      <c r="D1135" s="2">
        <v>8709142.8753899988</v>
      </c>
    </row>
    <row r="1136" spans="1:4" x14ac:dyDescent="0.3">
      <c r="A1136" t="str">
        <f t="shared" si="17"/>
        <v>TOTAL GRANDES|58 Otros Riesgos Catastroficos</v>
      </c>
      <c r="B1136" t="s">
        <v>209</v>
      </c>
      <c r="C1136" t="s">
        <v>249</v>
      </c>
      <c r="D1136" s="2">
        <v>0</v>
      </c>
    </row>
    <row r="1137" spans="1:4" x14ac:dyDescent="0.3">
      <c r="A1137" t="str">
        <f t="shared" si="17"/>
        <v>TOTAL GRANDES|59 Agricola y de Animales</v>
      </c>
      <c r="B1137" t="s">
        <v>209</v>
      </c>
      <c r="C1137" t="s">
        <v>250</v>
      </c>
      <c r="D1137" s="2">
        <v>293053.70558999997</v>
      </c>
    </row>
    <row r="1138" spans="1:4" x14ac:dyDescent="0.3">
      <c r="A1138" t="str">
        <f t="shared" si="17"/>
        <v>TOTAL GRANDES|60 AyA Agricola</v>
      </c>
      <c r="B1138" t="s">
        <v>209</v>
      </c>
      <c r="C1138" t="s">
        <v>251</v>
      </c>
      <c r="D1138" s="2">
        <v>203825.25461999996</v>
      </c>
    </row>
    <row r="1139" spans="1:4" x14ac:dyDescent="0.3">
      <c r="A1139" t="str">
        <f t="shared" si="17"/>
        <v>TOTAL GRANDES|61 AyA Otros</v>
      </c>
      <c r="B1139" t="s">
        <v>209</v>
      </c>
      <c r="C1139" t="s">
        <v>252</v>
      </c>
      <c r="D1139" s="2">
        <v>0</v>
      </c>
    </row>
    <row r="1140" spans="1:4" x14ac:dyDescent="0.3">
      <c r="A1140" t="str">
        <f t="shared" si="17"/>
        <v>TOTAL GRANDES|62 AyA Pecuario</v>
      </c>
      <c r="B1140" t="s">
        <v>209</v>
      </c>
      <c r="C1140" t="s">
        <v>253</v>
      </c>
      <c r="D1140" s="2">
        <v>100592.18668</v>
      </c>
    </row>
    <row r="1141" spans="1:4" x14ac:dyDescent="0.3">
      <c r="A1141" t="str">
        <f t="shared" si="17"/>
        <v>TOTAL GRANDES|63 Diversos</v>
      </c>
      <c r="B1141" t="s">
        <v>209</v>
      </c>
      <c r="C1141" t="s">
        <v>243</v>
      </c>
      <c r="D1141" s="2">
        <v>8761847.0276499987</v>
      </c>
    </row>
    <row r="1142" spans="1:4" x14ac:dyDescent="0.3">
      <c r="A1142" t="str">
        <f t="shared" si="17"/>
        <v>TOTAL GRANDES|64 Miscelaneos</v>
      </c>
      <c r="B1142" t="s">
        <v>209</v>
      </c>
      <c r="C1142" t="s">
        <v>244</v>
      </c>
      <c r="D1142" s="2">
        <v>4936436.6317599993</v>
      </c>
    </row>
    <row r="1143" spans="1:4" x14ac:dyDescent="0.3">
      <c r="A1143" t="str">
        <f t="shared" si="17"/>
        <v>TOTAL GRANDES|65 Tecnicos</v>
      </c>
      <c r="B1143" t="s">
        <v>209</v>
      </c>
      <c r="C1143" t="s">
        <v>245</v>
      </c>
      <c r="D1143" s="2">
        <v>5891197.3606599998</v>
      </c>
    </row>
    <row r="1144" spans="1:4" x14ac:dyDescent="0.3">
      <c r="A1144" t="str">
        <f t="shared" si="17"/>
        <v>TOTAL GRANDES|66 Credito</v>
      </c>
      <c r="B1144" t="s">
        <v>209</v>
      </c>
      <c r="C1144" t="s">
        <v>256</v>
      </c>
      <c r="D1144" s="2">
        <v>1017944.6856300001</v>
      </c>
    </row>
    <row r="1145" spans="1:4" x14ac:dyDescent="0.3">
      <c r="A1145" t="str">
        <f t="shared" si="17"/>
        <v>TOTAL GRANDES|67 Credito a la Vivienda</v>
      </c>
      <c r="B1145" t="s">
        <v>209</v>
      </c>
      <c r="C1145" t="s">
        <v>263</v>
      </c>
      <c r="D1145" s="2">
        <v>321293.76777000003</v>
      </c>
    </row>
    <row r="1146" spans="1:4" x14ac:dyDescent="0.3">
      <c r="A1146" t="str">
        <f t="shared" si="17"/>
        <v>TOTAL MEDIANAS|10 Total General</v>
      </c>
      <c r="B1146" t="s">
        <v>210</v>
      </c>
      <c r="C1146" t="s">
        <v>220</v>
      </c>
      <c r="D1146" s="2">
        <v>201912564.35777003</v>
      </c>
    </row>
    <row r="1147" spans="1:4" x14ac:dyDescent="0.3">
      <c r="A1147" t="str">
        <f t="shared" si="17"/>
        <v>TOTAL MEDIANAS|11 Total General Sin Pensiones</v>
      </c>
      <c r="B1147" t="s">
        <v>210</v>
      </c>
      <c r="C1147" t="s">
        <v>221</v>
      </c>
      <c r="D1147" s="2">
        <v>201912564.35777003</v>
      </c>
    </row>
    <row r="1148" spans="1:4" x14ac:dyDescent="0.3">
      <c r="A1148" t="str">
        <f t="shared" si="17"/>
        <v>TOTAL MEDIANAS|12 Vida Total</v>
      </c>
      <c r="B1148" t="s">
        <v>210</v>
      </c>
      <c r="C1148" t="s">
        <v>222</v>
      </c>
      <c r="D1148" s="2">
        <v>67750074.745580003</v>
      </c>
    </row>
    <row r="1149" spans="1:4" x14ac:dyDescent="0.3">
      <c r="A1149" t="str">
        <f t="shared" si="17"/>
        <v>TOTAL MEDIANAS|13 Vida Individual</v>
      </c>
      <c r="B1149" t="s">
        <v>210</v>
      </c>
      <c r="C1149" t="s">
        <v>223</v>
      </c>
      <c r="D1149" s="2">
        <v>50698995.867490008</v>
      </c>
    </row>
    <row r="1150" spans="1:4" x14ac:dyDescent="0.3">
      <c r="A1150" t="str">
        <f t="shared" si="17"/>
        <v>TOTAL MEDIANAS|14 Vida Gpo y Col</v>
      </c>
      <c r="B1150" t="s">
        <v>210</v>
      </c>
      <c r="C1150" t="s">
        <v>224</v>
      </c>
      <c r="D1150" s="2">
        <v>18868616.913599998</v>
      </c>
    </row>
    <row r="1151" spans="1:4" x14ac:dyDescent="0.3">
      <c r="A1151" t="str">
        <f t="shared" si="17"/>
        <v>TOTAL MEDIANAS|28 Accidentes y Enfermedades Total</v>
      </c>
      <c r="B1151" t="s">
        <v>210</v>
      </c>
      <c r="C1151" t="s">
        <v>246</v>
      </c>
      <c r="D1151" s="2">
        <v>22602860.035400003</v>
      </c>
    </row>
    <row r="1152" spans="1:4" x14ac:dyDescent="0.3">
      <c r="A1152" t="str">
        <f t="shared" si="17"/>
        <v>TOTAL MEDIANAS|29 Accidentes Personales</v>
      </c>
      <c r="B1152" t="s">
        <v>210</v>
      </c>
      <c r="C1152" t="s">
        <v>247</v>
      </c>
      <c r="D1152" s="2">
        <v>1043085.34009</v>
      </c>
    </row>
    <row r="1153" spans="1:4" x14ac:dyDescent="0.3">
      <c r="A1153" t="str">
        <f t="shared" si="17"/>
        <v>TOTAL MEDIANAS|30 AP Individual</v>
      </c>
      <c r="B1153" t="s">
        <v>210</v>
      </c>
      <c r="C1153" t="s">
        <v>254</v>
      </c>
      <c r="D1153" s="2">
        <v>356807.37057999999</v>
      </c>
    </row>
    <row r="1154" spans="1:4" x14ac:dyDescent="0.3">
      <c r="A1154" t="str">
        <f t="shared" si="17"/>
        <v>TOTAL MEDIANAS|31 AP Gpo y Col</v>
      </c>
      <c r="B1154" t="s">
        <v>210</v>
      </c>
      <c r="C1154" t="s">
        <v>248</v>
      </c>
      <c r="D1154" s="2">
        <v>462578.75549000001</v>
      </c>
    </row>
    <row r="1155" spans="1:4" x14ac:dyDescent="0.3">
      <c r="A1155" t="str">
        <f t="shared" si="17"/>
        <v>TOTAL MEDIANAS|32 Gastos Medicos</v>
      </c>
      <c r="B1155" t="s">
        <v>210</v>
      </c>
      <c r="C1155" t="s">
        <v>257</v>
      </c>
      <c r="D1155" s="2">
        <v>20045045.520810001</v>
      </c>
    </row>
    <row r="1156" spans="1:4" x14ac:dyDescent="0.3">
      <c r="A1156" t="str">
        <f t="shared" si="17"/>
        <v>TOTAL MEDIANAS|33 GMM. Individual</v>
      </c>
      <c r="B1156" t="s">
        <v>210</v>
      </c>
      <c r="C1156" t="s">
        <v>258</v>
      </c>
      <c r="D1156" s="2">
        <v>8879132.6441099998</v>
      </c>
    </row>
    <row r="1157" spans="1:4" x14ac:dyDescent="0.3">
      <c r="A1157" t="str">
        <f t="shared" si="17"/>
        <v>TOTAL MEDIANAS|34 GMM. Gpo y Col</v>
      </c>
      <c r="B1157" t="s">
        <v>210</v>
      </c>
      <c r="C1157" t="s">
        <v>259</v>
      </c>
      <c r="D1157" s="2">
        <v>9548656.9639999997</v>
      </c>
    </row>
    <row r="1158" spans="1:4" x14ac:dyDescent="0.3">
      <c r="A1158" t="str">
        <f t="shared" si="17"/>
        <v>TOTAL MEDIANAS|35 Salud</v>
      </c>
      <c r="B1158" t="s">
        <v>210</v>
      </c>
      <c r="C1158" t="s">
        <v>260</v>
      </c>
      <c r="D1158" s="2">
        <v>76083.380650000006</v>
      </c>
    </row>
    <row r="1159" spans="1:4" x14ac:dyDescent="0.3">
      <c r="A1159" t="str">
        <f t="shared" si="17"/>
        <v>TOTAL MEDIANAS|36 Salud Individual</v>
      </c>
      <c r="B1159" t="s">
        <v>210</v>
      </c>
      <c r="C1159" t="s">
        <v>261</v>
      </c>
      <c r="D1159" s="2">
        <v>8175.5471399999997</v>
      </c>
    </row>
    <row r="1160" spans="1:4" x14ac:dyDescent="0.3">
      <c r="A1160" t="str">
        <f t="shared" ref="A1160:A1223" si="18">B1160&amp;"|"&amp;C1160</f>
        <v>TOTAL MEDIANAS|37 Salud Gpo y Col</v>
      </c>
      <c r="B1160" t="s">
        <v>210</v>
      </c>
      <c r="C1160" t="s">
        <v>262</v>
      </c>
      <c r="D1160" s="2">
        <v>45783.04436</v>
      </c>
    </row>
    <row r="1161" spans="1:4" x14ac:dyDescent="0.3">
      <c r="A1161" t="str">
        <f t="shared" si="18"/>
        <v>TOTAL MEDIANAS|38 Daños Total</v>
      </c>
      <c r="B1161" t="s">
        <v>210</v>
      </c>
      <c r="C1161" t="s">
        <v>225</v>
      </c>
      <c r="D1161" s="2">
        <v>77637003.077310011</v>
      </c>
    </row>
    <row r="1162" spans="1:4" x14ac:dyDescent="0.3">
      <c r="A1162" t="str">
        <f t="shared" si="18"/>
        <v>TOTAL MEDIANAS|39 Automoviles Total</v>
      </c>
      <c r="B1162" t="s">
        <v>210</v>
      </c>
      <c r="C1162" t="s">
        <v>226</v>
      </c>
      <c r="D1162" s="2">
        <v>30713348.179099999</v>
      </c>
    </row>
    <row r="1163" spans="1:4" x14ac:dyDescent="0.3">
      <c r="A1163" t="str">
        <f t="shared" si="18"/>
        <v>TOTAL MEDIANAS|41 Automoviles Residentes</v>
      </c>
      <c r="B1163" t="s">
        <v>210</v>
      </c>
      <c r="C1163" t="s">
        <v>227</v>
      </c>
      <c r="D1163" s="2">
        <v>20513118.290690001</v>
      </c>
    </row>
    <row r="1164" spans="1:4" x14ac:dyDescent="0.3">
      <c r="A1164" t="str">
        <f t="shared" si="18"/>
        <v>TOTAL MEDIANAS|42 Camiones</v>
      </c>
      <c r="B1164" t="s">
        <v>210</v>
      </c>
      <c r="C1164" t="s">
        <v>228</v>
      </c>
      <c r="D1164" s="2">
        <v>9812239.6860399991</v>
      </c>
    </row>
    <row r="1165" spans="1:4" x14ac:dyDescent="0.3">
      <c r="A1165" t="str">
        <f t="shared" si="18"/>
        <v>TOTAL MEDIANAS|43 Automoviles Turistas</v>
      </c>
      <c r="B1165" t="s">
        <v>210</v>
      </c>
      <c r="C1165" t="s">
        <v>255</v>
      </c>
      <c r="D1165" s="2">
        <v>129650.57544</v>
      </c>
    </row>
    <row r="1166" spans="1:4" x14ac:dyDescent="0.3">
      <c r="A1166" t="str">
        <f t="shared" si="18"/>
        <v>TOTAL MEDIANAS|44 Otros Automoviles y Obligatorios</v>
      </c>
      <c r="B1166" t="s">
        <v>210</v>
      </c>
      <c r="C1166" t="s">
        <v>229</v>
      </c>
      <c r="D1166" s="2">
        <v>210285.50107</v>
      </c>
    </row>
    <row r="1167" spans="1:4" x14ac:dyDescent="0.3">
      <c r="A1167" t="str">
        <f t="shared" si="18"/>
        <v>TOTAL MEDIANAS|46 Daños Sin Autos Total</v>
      </c>
      <c r="B1167" t="s">
        <v>210</v>
      </c>
      <c r="C1167" t="s">
        <v>230</v>
      </c>
      <c r="D1167" s="2">
        <v>35752276.669550002</v>
      </c>
    </row>
    <row r="1168" spans="1:4" x14ac:dyDescent="0.3">
      <c r="A1168" t="str">
        <f t="shared" si="18"/>
        <v>TOTAL MEDIANAS|46 Responsabilidad Civil y Riesgos Profesionales</v>
      </c>
      <c r="B1168" t="s">
        <v>210</v>
      </c>
      <c r="C1168" t="s">
        <v>231</v>
      </c>
      <c r="D1168" s="2">
        <v>4155033.9015200008</v>
      </c>
    </row>
    <row r="1169" spans="1:4" x14ac:dyDescent="0.3">
      <c r="A1169" t="str">
        <f t="shared" si="18"/>
        <v>TOTAL MEDIANAS|47 RC General</v>
      </c>
      <c r="B1169" t="s">
        <v>210</v>
      </c>
      <c r="C1169" t="s">
        <v>232</v>
      </c>
      <c r="D1169" s="2">
        <v>3166035.45523</v>
      </c>
    </row>
    <row r="1170" spans="1:4" x14ac:dyDescent="0.3">
      <c r="A1170" t="str">
        <f t="shared" si="18"/>
        <v>TOTAL MEDIANAS|48 RC Aviones y Barcos</v>
      </c>
      <c r="B1170" t="s">
        <v>210</v>
      </c>
      <c r="C1170" t="s">
        <v>233</v>
      </c>
      <c r="D1170" s="2">
        <v>129223.21661</v>
      </c>
    </row>
    <row r="1171" spans="1:4" x14ac:dyDescent="0.3">
      <c r="A1171" t="str">
        <f t="shared" si="18"/>
        <v>TOTAL MEDIANAS|49 RC Viajero</v>
      </c>
      <c r="B1171" t="s">
        <v>210</v>
      </c>
      <c r="C1171" t="s">
        <v>234</v>
      </c>
      <c r="D1171" s="2">
        <v>43426.691680000004</v>
      </c>
    </row>
    <row r="1172" spans="1:4" x14ac:dyDescent="0.3">
      <c r="A1172" t="str">
        <f t="shared" si="18"/>
        <v>TOTAL MEDIANAS|50 RC Otros</v>
      </c>
      <c r="B1172" t="s">
        <v>210</v>
      </c>
      <c r="C1172" t="s">
        <v>235</v>
      </c>
      <c r="D1172" s="2">
        <v>34574.454299999998</v>
      </c>
    </row>
    <row r="1173" spans="1:4" x14ac:dyDescent="0.3">
      <c r="A1173" t="str">
        <f t="shared" si="18"/>
        <v>TOTAL MEDIANAS|51 Maritimo y Transportes</v>
      </c>
      <c r="B1173" t="s">
        <v>210</v>
      </c>
      <c r="C1173" t="s">
        <v>236</v>
      </c>
      <c r="D1173" s="2">
        <v>4307808.4743799996</v>
      </c>
    </row>
    <row r="1174" spans="1:4" x14ac:dyDescent="0.3">
      <c r="A1174" t="str">
        <f t="shared" si="18"/>
        <v>TOTAL MEDIANAS|52 MyT Carga</v>
      </c>
      <c r="B1174" t="s">
        <v>210</v>
      </c>
      <c r="C1174" t="s">
        <v>237</v>
      </c>
      <c r="D1174" s="2">
        <v>3272606.2931000004</v>
      </c>
    </row>
    <row r="1175" spans="1:4" x14ac:dyDescent="0.3">
      <c r="A1175" t="str">
        <f t="shared" si="18"/>
        <v>TOTAL MEDIANAS|53 MyT Cascos</v>
      </c>
      <c r="B1175" t="s">
        <v>210</v>
      </c>
      <c r="C1175" t="s">
        <v>238</v>
      </c>
      <c r="D1175" s="2">
        <v>412553.06440999999</v>
      </c>
    </row>
    <row r="1176" spans="1:4" x14ac:dyDescent="0.3">
      <c r="A1176" t="str">
        <f t="shared" si="18"/>
        <v>TOTAL MEDIANAS|54 Incendio</v>
      </c>
      <c r="B1176" t="s">
        <v>210</v>
      </c>
      <c r="C1176" t="s">
        <v>239</v>
      </c>
      <c r="D1176" s="2">
        <v>7068647.2698900001</v>
      </c>
    </row>
    <row r="1177" spans="1:4" x14ac:dyDescent="0.3">
      <c r="A1177" t="str">
        <f t="shared" si="18"/>
        <v>TOTAL MEDIANAS|55 Riesgos Catastroficos</v>
      </c>
      <c r="B1177" t="s">
        <v>210</v>
      </c>
      <c r="C1177" t="s">
        <v>240</v>
      </c>
      <c r="D1177" s="2">
        <v>8600355.862879999</v>
      </c>
    </row>
    <row r="1178" spans="1:4" x14ac:dyDescent="0.3">
      <c r="A1178" t="str">
        <f t="shared" si="18"/>
        <v>TOTAL MEDIANAS|56 Terremoto y Erupcion Volcanica</v>
      </c>
      <c r="B1178" t="s">
        <v>210</v>
      </c>
      <c r="C1178" t="s">
        <v>241</v>
      </c>
      <c r="D1178" s="2">
        <v>3751000.8512199996</v>
      </c>
    </row>
    <row r="1179" spans="1:4" x14ac:dyDescent="0.3">
      <c r="A1179" t="str">
        <f t="shared" si="18"/>
        <v>TOTAL MEDIANAS|57 Huracan y Otros Riesgos Hidrometeorologicos</v>
      </c>
      <c r="B1179" t="s">
        <v>210</v>
      </c>
      <c r="C1179" t="s">
        <v>242</v>
      </c>
      <c r="D1179" s="2">
        <v>4516235.2105700001</v>
      </c>
    </row>
    <row r="1180" spans="1:4" x14ac:dyDescent="0.3">
      <c r="A1180" t="str">
        <f t="shared" si="18"/>
        <v>TOTAL MEDIANAS|59 Agricola y de Animales</v>
      </c>
      <c r="B1180" t="s">
        <v>210</v>
      </c>
      <c r="C1180" t="s">
        <v>250</v>
      </c>
      <c r="D1180" s="2">
        <v>12103.05242</v>
      </c>
    </row>
    <row r="1181" spans="1:4" x14ac:dyDescent="0.3">
      <c r="A1181" t="str">
        <f t="shared" si="18"/>
        <v>TOTAL MEDIANAS|60 AyA Agricola</v>
      </c>
      <c r="B1181" t="s">
        <v>210</v>
      </c>
      <c r="C1181" t="s">
        <v>251</v>
      </c>
      <c r="D1181" s="2">
        <v>739.31670999999994</v>
      </c>
    </row>
    <row r="1182" spans="1:4" x14ac:dyDescent="0.3">
      <c r="A1182" t="str">
        <f t="shared" si="18"/>
        <v>TOTAL MEDIANAS|63 Diversos</v>
      </c>
      <c r="B1182" t="s">
        <v>210</v>
      </c>
      <c r="C1182" t="s">
        <v>243</v>
      </c>
      <c r="D1182" s="2">
        <v>7833770.1384099983</v>
      </c>
    </row>
    <row r="1183" spans="1:4" x14ac:dyDescent="0.3">
      <c r="A1183" t="str">
        <f t="shared" si="18"/>
        <v>TOTAL MEDIANAS|64 Miscelaneos</v>
      </c>
      <c r="B1183" t="s">
        <v>210</v>
      </c>
      <c r="C1183" t="s">
        <v>244</v>
      </c>
      <c r="D1183" s="2">
        <v>3087284.29305</v>
      </c>
    </row>
    <row r="1184" spans="1:4" x14ac:dyDescent="0.3">
      <c r="A1184" t="str">
        <f t="shared" si="18"/>
        <v>TOTAL MEDIANAS|65 Tecnicos</v>
      </c>
      <c r="B1184" t="s">
        <v>210</v>
      </c>
      <c r="C1184" t="s">
        <v>245</v>
      </c>
      <c r="D1184" s="2">
        <v>3242351.8386000004</v>
      </c>
    </row>
    <row r="1185" spans="1:4" x14ac:dyDescent="0.3">
      <c r="A1185" t="str">
        <f t="shared" si="18"/>
        <v>TOTAL RESTO|10 Total General</v>
      </c>
      <c r="B1185" t="s">
        <v>211</v>
      </c>
      <c r="C1185" t="s">
        <v>220</v>
      </c>
      <c r="D1185" s="2">
        <v>116672646.58935004</v>
      </c>
    </row>
    <row r="1186" spans="1:4" x14ac:dyDescent="0.3">
      <c r="A1186" t="str">
        <f t="shared" si="18"/>
        <v>TOTAL RESTO|11 Total General Sin Pensiones</v>
      </c>
      <c r="B1186" t="s">
        <v>211</v>
      </c>
      <c r="C1186" t="s">
        <v>221</v>
      </c>
      <c r="D1186" s="2">
        <v>93169592.208400011</v>
      </c>
    </row>
    <row r="1187" spans="1:4" x14ac:dyDescent="0.3">
      <c r="A1187" t="str">
        <f t="shared" si="18"/>
        <v>TOTAL RESTO|12 Vida Total</v>
      </c>
      <c r="B1187" t="s">
        <v>211</v>
      </c>
      <c r="C1187" t="s">
        <v>222</v>
      </c>
      <c r="D1187" s="2">
        <v>18140170.471340001</v>
      </c>
    </row>
    <row r="1188" spans="1:4" x14ac:dyDescent="0.3">
      <c r="A1188" t="str">
        <f t="shared" si="18"/>
        <v>TOTAL RESTO|13 Vida Individual</v>
      </c>
      <c r="B1188" t="s">
        <v>211</v>
      </c>
      <c r="C1188" t="s">
        <v>223</v>
      </c>
      <c r="D1188" s="2">
        <v>2378163.4553000005</v>
      </c>
    </row>
    <row r="1189" spans="1:4" x14ac:dyDescent="0.3">
      <c r="A1189" t="str">
        <f t="shared" si="18"/>
        <v>TOTAL RESTO|14 Vida Gpo y Col</v>
      </c>
      <c r="B1189" t="s">
        <v>211</v>
      </c>
      <c r="C1189" t="s">
        <v>224</v>
      </c>
      <c r="D1189" s="2">
        <v>8555714.5566199981</v>
      </c>
    </row>
    <row r="1190" spans="1:4" x14ac:dyDescent="0.3">
      <c r="A1190" t="str">
        <f t="shared" si="18"/>
        <v>TOTAL RESTO|28 Accidentes y Enfermedades Total</v>
      </c>
      <c r="B1190" t="s">
        <v>211</v>
      </c>
      <c r="C1190" t="s">
        <v>246</v>
      </c>
      <c r="D1190" s="2">
        <v>5244327.9012799999</v>
      </c>
    </row>
    <row r="1191" spans="1:4" x14ac:dyDescent="0.3">
      <c r="A1191" t="str">
        <f t="shared" si="18"/>
        <v>TOTAL RESTO|29 Accidentes Personales</v>
      </c>
      <c r="B1191" t="s">
        <v>211</v>
      </c>
      <c r="C1191" t="s">
        <v>247</v>
      </c>
      <c r="D1191" s="2">
        <v>312479.82794000005</v>
      </c>
    </row>
    <row r="1192" spans="1:4" x14ac:dyDescent="0.3">
      <c r="A1192" t="str">
        <f t="shared" si="18"/>
        <v>TOTAL RESTO|30 AP Individual</v>
      </c>
      <c r="B1192" t="s">
        <v>211</v>
      </c>
      <c r="C1192" t="s">
        <v>254</v>
      </c>
      <c r="D1192" s="2">
        <v>14648.107690000001</v>
      </c>
    </row>
    <row r="1193" spans="1:4" x14ac:dyDescent="0.3">
      <c r="A1193" t="str">
        <f t="shared" si="18"/>
        <v>TOTAL RESTO|31 AP Gpo y Col</v>
      </c>
      <c r="B1193" t="s">
        <v>211</v>
      </c>
      <c r="C1193" t="s">
        <v>248</v>
      </c>
      <c r="D1193" s="2">
        <v>160515.67556999999</v>
      </c>
    </row>
    <row r="1194" spans="1:4" x14ac:dyDescent="0.3">
      <c r="A1194" t="str">
        <f t="shared" si="18"/>
        <v>TOTAL RESTO|32 Gastos Medicos</v>
      </c>
      <c r="B1194" t="s">
        <v>211</v>
      </c>
      <c r="C1194" t="s">
        <v>257</v>
      </c>
      <c r="D1194" s="2">
        <v>1980912.75526</v>
      </c>
    </row>
    <row r="1195" spans="1:4" x14ac:dyDescent="0.3">
      <c r="A1195" t="str">
        <f t="shared" si="18"/>
        <v>TOTAL RESTO|33 GMM. Individual</v>
      </c>
      <c r="B1195" t="s">
        <v>211</v>
      </c>
      <c r="C1195" t="s">
        <v>258</v>
      </c>
      <c r="D1195" s="2">
        <v>915309.28139999998</v>
      </c>
    </row>
    <row r="1196" spans="1:4" x14ac:dyDescent="0.3">
      <c r="A1196" t="str">
        <f t="shared" si="18"/>
        <v>TOTAL RESTO|34 GMM. Gpo y Col</v>
      </c>
      <c r="B1196" t="s">
        <v>211</v>
      </c>
      <c r="C1196" t="s">
        <v>259</v>
      </c>
      <c r="D1196" s="2">
        <v>606639.89488000015</v>
      </c>
    </row>
    <row r="1197" spans="1:4" x14ac:dyDescent="0.3">
      <c r="A1197" t="str">
        <f t="shared" si="18"/>
        <v>TOTAL RESTO|38 Daños Total</v>
      </c>
      <c r="B1197" t="s">
        <v>211</v>
      </c>
      <c r="C1197" t="s">
        <v>225</v>
      </c>
      <c r="D1197" s="2">
        <v>24444797.299009997</v>
      </c>
    </row>
    <row r="1198" spans="1:4" x14ac:dyDescent="0.3">
      <c r="A1198" t="str">
        <f t="shared" si="18"/>
        <v>TOTAL RESTO|39 Automoviles Total</v>
      </c>
      <c r="B1198" t="s">
        <v>211</v>
      </c>
      <c r="C1198" t="s">
        <v>226</v>
      </c>
      <c r="D1198" s="2">
        <v>3880096.3034999995</v>
      </c>
    </row>
    <row r="1199" spans="1:4" x14ac:dyDescent="0.3">
      <c r="A1199" t="str">
        <f t="shared" si="18"/>
        <v>TOTAL RESTO|41 Automoviles Residentes</v>
      </c>
      <c r="B1199" t="s">
        <v>211</v>
      </c>
      <c r="C1199" t="s">
        <v>227</v>
      </c>
      <c r="D1199" s="2">
        <v>2379732.7873</v>
      </c>
    </row>
    <row r="1200" spans="1:4" x14ac:dyDescent="0.3">
      <c r="A1200" t="str">
        <f t="shared" si="18"/>
        <v>TOTAL RESTO|42 Camiones</v>
      </c>
      <c r="B1200" t="s">
        <v>211</v>
      </c>
      <c r="C1200" t="s">
        <v>228</v>
      </c>
      <c r="D1200" s="2">
        <v>245629.51875000002</v>
      </c>
    </row>
    <row r="1201" spans="1:4" x14ac:dyDescent="0.3">
      <c r="A1201" t="str">
        <f t="shared" si="18"/>
        <v>TOTAL RESTO|43 Automoviles Turistas</v>
      </c>
      <c r="B1201" t="s">
        <v>211</v>
      </c>
      <c r="C1201" t="s">
        <v>255</v>
      </c>
      <c r="D1201" s="2">
        <v>79.318600000000004</v>
      </c>
    </row>
    <row r="1202" spans="1:4" x14ac:dyDescent="0.3">
      <c r="A1202" t="str">
        <f t="shared" si="18"/>
        <v>TOTAL RESTO|44 Otros Automoviles y Obligatorios</v>
      </c>
      <c r="B1202" t="s">
        <v>211</v>
      </c>
      <c r="C1202" t="s">
        <v>229</v>
      </c>
      <c r="D1202" s="2">
        <v>-148.54676999999998</v>
      </c>
    </row>
    <row r="1203" spans="1:4" x14ac:dyDescent="0.3">
      <c r="A1203" t="str">
        <f t="shared" si="18"/>
        <v>TOTAL RESTO|46 Daños Sin Autos Total</v>
      </c>
      <c r="B1203" t="s">
        <v>211</v>
      </c>
      <c r="C1203" t="s">
        <v>230</v>
      </c>
      <c r="D1203" s="2">
        <v>12299635.706669999</v>
      </c>
    </row>
    <row r="1204" spans="1:4" x14ac:dyDescent="0.3">
      <c r="A1204" t="str">
        <f t="shared" si="18"/>
        <v>TOTAL RESTO|46 Responsabilidad Civil y Riesgos Profesionales</v>
      </c>
      <c r="B1204" t="s">
        <v>211</v>
      </c>
      <c r="C1204" t="s">
        <v>231</v>
      </c>
      <c r="D1204" s="2">
        <v>1073538.7059000002</v>
      </c>
    </row>
    <row r="1205" spans="1:4" x14ac:dyDescent="0.3">
      <c r="A1205" t="str">
        <f t="shared" si="18"/>
        <v>TOTAL RESTO|47 RC General</v>
      </c>
      <c r="B1205" t="s">
        <v>211</v>
      </c>
      <c r="C1205" t="s">
        <v>232</v>
      </c>
      <c r="D1205" s="2">
        <v>909225.61371000006</v>
      </c>
    </row>
    <row r="1206" spans="1:4" x14ac:dyDescent="0.3">
      <c r="A1206" t="str">
        <f t="shared" si="18"/>
        <v>TOTAL RESTO|48 RC Aviones y Barcos</v>
      </c>
      <c r="B1206" t="s">
        <v>211</v>
      </c>
      <c r="C1206" t="s">
        <v>233</v>
      </c>
      <c r="D1206" s="2">
        <v>886.19583999999998</v>
      </c>
    </row>
    <row r="1207" spans="1:4" x14ac:dyDescent="0.3">
      <c r="A1207" t="str">
        <f t="shared" si="18"/>
        <v>TOTAL RESTO|49 RC Viajero</v>
      </c>
      <c r="B1207" t="s">
        <v>211</v>
      </c>
      <c r="C1207" t="s">
        <v>234</v>
      </c>
      <c r="D1207" s="2">
        <v>7.8949499999999997</v>
      </c>
    </row>
    <row r="1208" spans="1:4" x14ac:dyDescent="0.3">
      <c r="A1208" t="str">
        <f t="shared" si="18"/>
        <v>TOTAL RESTO|51 Maritimo y Transportes</v>
      </c>
      <c r="B1208" t="s">
        <v>211</v>
      </c>
      <c r="C1208" t="s">
        <v>236</v>
      </c>
      <c r="D1208" s="2">
        <v>811622.06673000008</v>
      </c>
    </row>
    <row r="1209" spans="1:4" x14ac:dyDescent="0.3">
      <c r="A1209" t="str">
        <f t="shared" si="18"/>
        <v>TOTAL RESTO|52 MyT Carga</v>
      </c>
      <c r="B1209" t="s">
        <v>211</v>
      </c>
      <c r="C1209" t="s">
        <v>237</v>
      </c>
      <c r="D1209" s="2">
        <v>515320.75744000007</v>
      </c>
    </row>
    <row r="1210" spans="1:4" x14ac:dyDescent="0.3">
      <c r="A1210" t="str">
        <f t="shared" si="18"/>
        <v>TOTAL RESTO|53 MyT Cascos</v>
      </c>
      <c r="B1210" t="s">
        <v>211</v>
      </c>
      <c r="C1210" t="s">
        <v>238</v>
      </c>
      <c r="D1210" s="2">
        <v>26838.249810000001</v>
      </c>
    </row>
    <row r="1211" spans="1:4" x14ac:dyDescent="0.3">
      <c r="A1211" t="str">
        <f t="shared" si="18"/>
        <v>TOTAL RESTO|54 Incendio</v>
      </c>
      <c r="B1211" t="s">
        <v>211</v>
      </c>
      <c r="C1211" t="s">
        <v>239</v>
      </c>
      <c r="D1211" s="2">
        <v>1794829.4854699997</v>
      </c>
    </row>
    <row r="1212" spans="1:4" x14ac:dyDescent="0.3">
      <c r="A1212" t="str">
        <f t="shared" si="18"/>
        <v>TOTAL RESTO|55 Riesgos Catastroficos</v>
      </c>
      <c r="B1212" t="s">
        <v>211</v>
      </c>
      <c r="C1212" t="s">
        <v>240</v>
      </c>
      <c r="D1212" s="2">
        <v>2203193.9130599997</v>
      </c>
    </row>
    <row r="1213" spans="1:4" x14ac:dyDescent="0.3">
      <c r="A1213" t="str">
        <f t="shared" si="18"/>
        <v>TOTAL RESTO|56 Terremoto y Erupcion Volcanica</v>
      </c>
      <c r="B1213" t="s">
        <v>211</v>
      </c>
      <c r="C1213" t="s">
        <v>241</v>
      </c>
      <c r="D1213" s="2">
        <v>830729.27199000015</v>
      </c>
    </row>
    <row r="1214" spans="1:4" x14ac:dyDescent="0.3">
      <c r="A1214" t="str">
        <f t="shared" si="18"/>
        <v>TOTAL RESTO|57 Huracan y Otros Riesgos Hidrometeorologicos</v>
      </c>
      <c r="B1214" t="s">
        <v>211</v>
      </c>
      <c r="C1214" t="s">
        <v>242</v>
      </c>
      <c r="D1214" s="2">
        <v>1203428.8657200001</v>
      </c>
    </row>
    <row r="1215" spans="1:4" x14ac:dyDescent="0.3">
      <c r="A1215" t="str">
        <f t="shared" si="18"/>
        <v>TOTAL RESTO|63 Diversos</v>
      </c>
      <c r="B1215" t="s">
        <v>211</v>
      </c>
      <c r="C1215" t="s">
        <v>243</v>
      </c>
      <c r="D1215" s="2">
        <v>2135748.4034799999</v>
      </c>
    </row>
    <row r="1216" spans="1:4" x14ac:dyDescent="0.3">
      <c r="A1216" t="str">
        <f t="shared" si="18"/>
        <v>TOTAL RESTO|64 Miscelaneos</v>
      </c>
      <c r="B1216" t="s">
        <v>211</v>
      </c>
      <c r="C1216" t="s">
        <v>244</v>
      </c>
      <c r="D1216" s="2">
        <v>802239.77818000002</v>
      </c>
    </row>
    <row r="1217" spans="1:4" x14ac:dyDescent="0.3">
      <c r="A1217" t="str">
        <f t="shared" si="18"/>
        <v>TOTAL RESTO|65 Tecnicos</v>
      </c>
      <c r="B1217" t="s">
        <v>211</v>
      </c>
      <c r="C1217" t="s">
        <v>245</v>
      </c>
      <c r="D1217" s="2">
        <v>771855.6672899999</v>
      </c>
    </row>
    <row r="1218" spans="1:4" x14ac:dyDescent="0.3">
      <c r="A1218" t="str">
        <f t="shared" si="18"/>
        <v>Ve Por Más|10 Total General</v>
      </c>
      <c r="B1218" t="s">
        <v>215</v>
      </c>
      <c r="C1218" t="s">
        <v>220</v>
      </c>
      <c r="D1218" s="2">
        <v>2810084.57234</v>
      </c>
    </row>
    <row r="1219" spans="1:4" x14ac:dyDescent="0.3">
      <c r="A1219" t="str">
        <f t="shared" si="18"/>
        <v>Ve Por Más|11 Total General Sin Pensiones</v>
      </c>
      <c r="B1219" t="s">
        <v>215</v>
      </c>
      <c r="C1219" t="s">
        <v>221</v>
      </c>
      <c r="D1219" s="2">
        <v>2810084.57234</v>
      </c>
    </row>
    <row r="1220" spans="1:4" x14ac:dyDescent="0.3">
      <c r="A1220" t="str">
        <f t="shared" si="18"/>
        <v>Ve Por Más|12 Vida Total</v>
      </c>
      <c r="B1220" t="s">
        <v>215</v>
      </c>
      <c r="C1220" t="s">
        <v>222</v>
      </c>
      <c r="D1220" s="2">
        <v>445192.46273000003</v>
      </c>
    </row>
    <row r="1221" spans="1:4" x14ac:dyDescent="0.3">
      <c r="A1221" t="str">
        <f t="shared" si="18"/>
        <v>Ve Por Más|13 Vida Individual</v>
      </c>
      <c r="B1221" t="s">
        <v>215</v>
      </c>
      <c r="C1221" t="s">
        <v>223</v>
      </c>
      <c r="D1221" s="2">
        <v>122954.41739</v>
      </c>
    </row>
    <row r="1222" spans="1:4" x14ac:dyDescent="0.3">
      <c r="A1222" t="str">
        <f t="shared" si="18"/>
        <v>Ve Por Más|14 Vida Gpo y Col</v>
      </c>
      <c r="B1222" t="s">
        <v>215</v>
      </c>
      <c r="C1222" t="s">
        <v>224</v>
      </c>
      <c r="D1222" s="2">
        <v>322238.04533999995</v>
      </c>
    </row>
    <row r="1223" spans="1:4" x14ac:dyDescent="0.3">
      <c r="A1223" t="str">
        <f t="shared" si="18"/>
        <v>Ve Por Más|28 Accidentes y Enfermedades Total</v>
      </c>
      <c r="B1223" t="s">
        <v>215</v>
      </c>
      <c r="C1223" t="s">
        <v>246</v>
      </c>
      <c r="D1223" s="2">
        <v>1559693.10895</v>
      </c>
    </row>
    <row r="1224" spans="1:4" x14ac:dyDescent="0.3">
      <c r="A1224" t="str">
        <f t="shared" ref="A1224:A1287" si="19">B1224&amp;"|"&amp;C1224</f>
        <v>Ve Por Más|29 Accidentes Personales</v>
      </c>
      <c r="B1224" t="s">
        <v>215</v>
      </c>
      <c r="C1224" t="s">
        <v>247</v>
      </c>
      <c r="D1224" s="2">
        <v>10597.65934</v>
      </c>
    </row>
    <row r="1225" spans="1:4" x14ac:dyDescent="0.3">
      <c r="A1225" t="str">
        <f t="shared" si="19"/>
        <v>Ve Por Más|30 AP Individual</v>
      </c>
      <c r="B1225" t="s">
        <v>215</v>
      </c>
      <c r="C1225" t="s">
        <v>254</v>
      </c>
      <c r="D1225" s="2">
        <v>76.646979999999999</v>
      </c>
    </row>
    <row r="1226" spans="1:4" x14ac:dyDescent="0.3">
      <c r="A1226" t="str">
        <f t="shared" si="19"/>
        <v>Ve Por Más|31 AP Gpo y Col</v>
      </c>
      <c r="B1226" t="s">
        <v>215</v>
      </c>
      <c r="C1226" t="s">
        <v>248</v>
      </c>
      <c r="D1226" s="2">
        <v>10521.012359999999</v>
      </c>
    </row>
    <row r="1227" spans="1:4" x14ac:dyDescent="0.3">
      <c r="A1227" t="str">
        <f t="shared" si="19"/>
        <v>Ve Por Más|32 Gastos Medicos</v>
      </c>
      <c r="B1227" t="s">
        <v>215</v>
      </c>
      <c r="C1227" t="s">
        <v>257</v>
      </c>
      <c r="D1227" s="2">
        <v>1549095.44961</v>
      </c>
    </row>
    <row r="1228" spans="1:4" x14ac:dyDescent="0.3">
      <c r="A1228" t="str">
        <f t="shared" si="19"/>
        <v>Ve Por Más|33 GMM. Individual</v>
      </c>
      <c r="B1228" t="s">
        <v>215</v>
      </c>
      <c r="C1228" t="s">
        <v>258</v>
      </c>
      <c r="D1228" s="2">
        <v>1268706.92796</v>
      </c>
    </row>
    <row r="1229" spans="1:4" x14ac:dyDescent="0.3">
      <c r="A1229" t="str">
        <f t="shared" si="19"/>
        <v>Ve Por Más|34 GMM. Gpo y Col</v>
      </c>
      <c r="B1229" t="s">
        <v>215</v>
      </c>
      <c r="C1229" t="s">
        <v>259</v>
      </c>
      <c r="D1229" s="2">
        <v>280388.52164999995</v>
      </c>
    </row>
    <row r="1230" spans="1:4" x14ac:dyDescent="0.3">
      <c r="A1230" t="str">
        <f t="shared" si="19"/>
        <v>Ve Por Más|38 Daños Total</v>
      </c>
      <c r="B1230" t="s">
        <v>215</v>
      </c>
      <c r="C1230" t="s">
        <v>225</v>
      </c>
      <c r="D1230" s="2">
        <v>805199.00066000002</v>
      </c>
    </row>
    <row r="1231" spans="1:4" x14ac:dyDescent="0.3">
      <c r="A1231" t="str">
        <f t="shared" si="19"/>
        <v>Ve Por Más|39 Automoviles Total</v>
      </c>
      <c r="B1231" t="s">
        <v>215</v>
      </c>
      <c r="C1231" t="s">
        <v>226</v>
      </c>
      <c r="D1231" s="2">
        <v>118376.52676000001</v>
      </c>
    </row>
    <row r="1232" spans="1:4" x14ac:dyDescent="0.3">
      <c r="A1232" t="str">
        <f t="shared" si="19"/>
        <v>Ve Por Más|41 Automoviles Residentes</v>
      </c>
      <c r="B1232" t="s">
        <v>215</v>
      </c>
      <c r="C1232" t="s">
        <v>227</v>
      </c>
      <c r="D1232" s="2">
        <v>61595.291570000001</v>
      </c>
    </row>
    <row r="1233" spans="1:4" x14ac:dyDescent="0.3">
      <c r="A1233" t="str">
        <f t="shared" si="19"/>
        <v>Ve Por Más|42 Camiones</v>
      </c>
      <c r="B1233" t="s">
        <v>215</v>
      </c>
      <c r="C1233" t="s">
        <v>228</v>
      </c>
      <c r="D1233" s="2">
        <v>55235.057630000003</v>
      </c>
    </row>
    <row r="1234" spans="1:4" x14ac:dyDescent="0.3">
      <c r="A1234" t="str">
        <f t="shared" si="19"/>
        <v>Ve Por Más|44 Otros Automoviles y Obligatorios</v>
      </c>
      <c r="B1234" t="s">
        <v>215</v>
      </c>
      <c r="C1234" t="s">
        <v>229</v>
      </c>
      <c r="D1234" s="2">
        <v>1546.1775600000001</v>
      </c>
    </row>
    <row r="1235" spans="1:4" x14ac:dyDescent="0.3">
      <c r="A1235" t="str">
        <f t="shared" si="19"/>
        <v>Ve Por Más|46 Daños Sin Autos Total</v>
      </c>
      <c r="B1235" t="s">
        <v>215</v>
      </c>
      <c r="C1235" t="s">
        <v>230</v>
      </c>
      <c r="D1235" s="2">
        <v>686822.47389999998</v>
      </c>
    </row>
    <row r="1236" spans="1:4" x14ac:dyDescent="0.3">
      <c r="A1236" t="str">
        <f t="shared" si="19"/>
        <v>Ve Por Más|46 Responsabilidad Civil y Riesgos Profesionales</v>
      </c>
      <c r="B1236" t="s">
        <v>215</v>
      </c>
      <c r="C1236" t="s">
        <v>231</v>
      </c>
      <c r="D1236" s="2">
        <v>133359.24359</v>
      </c>
    </row>
    <row r="1237" spans="1:4" x14ac:dyDescent="0.3">
      <c r="A1237" t="str">
        <f t="shared" si="19"/>
        <v>Ve Por Más|47 RC General</v>
      </c>
      <c r="B1237" t="s">
        <v>215</v>
      </c>
      <c r="C1237" t="s">
        <v>232</v>
      </c>
      <c r="D1237" s="2">
        <v>107922.17322</v>
      </c>
    </row>
    <row r="1238" spans="1:4" x14ac:dyDescent="0.3">
      <c r="A1238" t="str">
        <f t="shared" si="19"/>
        <v>Ve Por Más|48 RC Aviones y Barcos</v>
      </c>
      <c r="B1238" t="s">
        <v>215</v>
      </c>
      <c r="C1238" t="s">
        <v>233</v>
      </c>
      <c r="D1238" s="2">
        <v>23104.587350000002</v>
      </c>
    </row>
    <row r="1239" spans="1:4" x14ac:dyDescent="0.3">
      <c r="A1239" t="str">
        <f t="shared" si="19"/>
        <v>Ve Por Más|49 RC Viajero</v>
      </c>
      <c r="B1239" t="s">
        <v>215</v>
      </c>
      <c r="C1239" t="s">
        <v>234</v>
      </c>
      <c r="D1239" s="2">
        <v>2332.4830200000001</v>
      </c>
    </row>
    <row r="1240" spans="1:4" x14ac:dyDescent="0.3">
      <c r="A1240" t="str">
        <f t="shared" si="19"/>
        <v>Ve Por Más|51 Maritimo y Transportes</v>
      </c>
      <c r="B1240" t="s">
        <v>215</v>
      </c>
      <c r="C1240" t="s">
        <v>236</v>
      </c>
      <c r="D1240" s="2">
        <v>56223.49626</v>
      </c>
    </row>
    <row r="1241" spans="1:4" x14ac:dyDescent="0.3">
      <c r="A1241" t="str">
        <f t="shared" si="19"/>
        <v>Ve Por Más|52 MyT Carga</v>
      </c>
      <c r="B1241" t="s">
        <v>215</v>
      </c>
      <c r="C1241" t="s">
        <v>237</v>
      </c>
      <c r="D1241" s="2">
        <v>2986.4875200000001</v>
      </c>
    </row>
    <row r="1242" spans="1:4" x14ac:dyDescent="0.3">
      <c r="A1242" t="str">
        <f t="shared" si="19"/>
        <v>Ve Por Más|53 MyT Cascos</v>
      </c>
      <c r="B1242" t="s">
        <v>215</v>
      </c>
      <c r="C1242" t="s">
        <v>238</v>
      </c>
      <c r="D1242" s="2">
        <v>53237.008740000005</v>
      </c>
    </row>
    <row r="1243" spans="1:4" x14ac:dyDescent="0.3">
      <c r="A1243" t="str">
        <f t="shared" si="19"/>
        <v>Ve Por Más|54 Incendio</v>
      </c>
      <c r="B1243" t="s">
        <v>215</v>
      </c>
      <c r="C1243" t="s">
        <v>239</v>
      </c>
      <c r="D1243" s="2">
        <v>88152.379050000003</v>
      </c>
    </row>
    <row r="1244" spans="1:4" x14ac:dyDescent="0.3">
      <c r="A1244" t="str">
        <f t="shared" si="19"/>
        <v>Ve Por Más|55 Riesgos Catastroficos</v>
      </c>
      <c r="B1244" t="s">
        <v>215</v>
      </c>
      <c r="C1244" t="s">
        <v>240</v>
      </c>
      <c r="D1244" s="2">
        <v>290922.19656000001</v>
      </c>
    </row>
    <row r="1245" spans="1:4" x14ac:dyDescent="0.3">
      <c r="A1245" t="str">
        <f t="shared" si="19"/>
        <v>Ve Por Más|56 Terremoto y Erupcion Volcanica</v>
      </c>
      <c r="B1245" t="s">
        <v>215</v>
      </c>
      <c r="C1245" t="s">
        <v>241</v>
      </c>
      <c r="D1245" s="2">
        <v>133980.82211000001</v>
      </c>
    </row>
    <row r="1246" spans="1:4" x14ac:dyDescent="0.3">
      <c r="A1246" t="str">
        <f t="shared" si="19"/>
        <v>Ve Por Más|57 Huracan y Otros Riesgos Hidrometeorologicos</v>
      </c>
      <c r="B1246" t="s">
        <v>215</v>
      </c>
      <c r="C1246" t="s">
        <v>242</v>
      </c>
      <c r="D1246" s="2">
        <v>156941.37444999997</v>
      </c>
    </row>
    <row r="1247" spans="1:4" x14ac:dyDescent="0.3">
      <c r="A1247" t="str">
        <f t="shared" si="19"/>
        <v>Ve Por Más|63 Diversos</v>
      </c>
      <c r="B1247" t="s">
        <v>215</v>
      </c>
      <c r="C1247" t="s">
        <v>243</v>
      </c>
      <c r="D1247" s="2">
        <v>118165.15844</v>
      </c>
    </row>
    <row r="1248" spans="1:4" x14ac:dyDescent="0.3">
      <c r="A1248" t="str">
        <f t="shared" si="19"/>
        <v>Ve Por Más|64 Miscelaneos</v>
      </c>
      <c r="B1248" t="s">
        <v>215</v>
      </c>
      <c r="C1248" t="s">
        <v>244</v>
      </c>
      <c r="D1248" s="2">
        <v>21215.592670000002</v>
      </c>
    </row>
    <row r="1249" spans="1:4" x14ac:dyDescent="0.3">
      <c r="A1249" t="str">
        <f t="shared" si="19"/>
        <v>Ve Por Más|65 Tecnicos</v>
      </c>
      <c r="B1249" t="s">
        <v>215</v>
      </c>
      <c r="C1249" t="s">
        <v>245</v>
      </c>
      <c r="D1249" s="2">
        <v>96949.565770000001</v>
      </c>
    </row>
    <row r="1250" spans="1:4" x14ac:dyDescent="0.3">
      <c r="A1250" t="str">
        <f t="shared" si="19"/>
        <v>Virginia Surety|10 Total General</v>
      </c>
      <c r="B1250" t="s">
        <v>216</v>
      </c>
      <c r="C1250" t="s">
        <v>220</v>
      </c>
      <c r="D1250" s="2">
        <v>73788.869449999998</v>
      </c>
    </row>
    <row r="1251" spans="1:4" x14ac:dyDescent="0.3">
      <c r="A1251" t="str">
        <f t="shared" si="19"/>
        <v>Virginia Surety|11 Total General Sin Pensiones</v>
      </c>
      <c r="B1251" t="s">
        <v>216</v>
      </c>
      <c r="C1251" t="s">
        <v>221</v>
      </c>
      <c r="D1251" s="2">
        <v>73788.869449999998</v>
      </c>
    </row>
    <row r="1252" spans="1:4" x14ac:dyDescent="0.3">
      <c r="A1252" t="str">
        <f t="shared" si="19"/>
        <v>Virginia Surety|38 Daños Total</v>
      </c>
      <c r="B1252" t="s">
        <v>216</v>
      </c>
      <c r="C1252" t="s">
        <v>225</v>
      </c>
      <c r="D1252" s="2">
        <v>73788.869449999998</v>
      </c>
    </row>
    <row r="1253" spans="1:4" x14ac:dyDescent="0.3">
      <c r="A1253" t="str">
        <f t="shared" si="19"/>
        <v>Virginia Surety|39 Automoviles Total</v>
      </c>
      <c r="B1253" t="s">
        <v>216</v>
      </c>
      <c r="C1253" t="s">
        <v>226</v>
      </c>
      <c r="D1253" s="2">
        <v>1353.7845</v>
      </c>
    </row>
    <row r="1254" spans="1:4" x14ac:dyDescent="0.3">
      <c r="A1254" t="str">
        <f t="shared" si="19"/>
        <v>Virginia Surety|44 Otros Automoviles y Obligatorios</v>
      </c>
      <c r="B1254" t="s">
        <v>216</v>
      </c>
      <c r="C1254" t="s">
        <v>229</v>
      </c>
      <c r="D1254" s="2">
        <v>1353.7845</v>
      </c>
    </row>
    <row r="1255" spans="1:4" x14ac:dyDescent="0.3">
      <c r="A1255" t="str">
        <f t="shared" si="19"/>
        <v>Virginia Surety|46 Daños Sin Autos Total</v>
      </c>
      <c r="B1255" t="s">
        <v>216</v>
      </c>
      <c r="C1255" t="s">
        <v>230</v>
      </c>
      <c r="D1255" s="2">
        <v>72435.084950000004</v>
      </c>
    </row>
    <row r="1256" spans="1:4" x14ac:dyDescent="0.3">
      <c r="A1256" t="str">
        <f t="shared" si="19"/>
        <v>Virginia Surety|55 Riesgos Catastroficos</v>
      </c>
      <c r="B1256" t="s">
        <v>216</v>
      </c>
      <c r="C1256" t="s">
        <v>240</v>
      </c>
      <c r="D1256" s="2">
        <v>0</v>
      </c>
    </row>
    <row r="1257" spans="1:4" x14ac:dyDescent="0.3">
      <c r="A1257" t="str">
        <f t="shared" si="19"/>
        <v>Virginia Surety|57 Huracan y Otros Riesgos Hidrometeorologicos</v>
      </c>
      <c r="B1257" t="s">
        <v>216</v>
      </c>
      <c r="C1257" t="s">
        <v>242</v>
      </c>
      <c r="D1257" s="2">
        <v>0</v>
      </c>
    </row>
    <row r="1258" spans="1:4" x14ac:dyDescent="0.3">
      <c r="A1258" t="str">
        <f t="shared" si="19"/>
        <v>Virginia Surety|63 Diversos</v>
      </c>
      <c r="B1258" t="s">
        <v>216</v>
      </c>
      <c r="C1258" t="s">
        <v>243</v>
      </c>
      <c r="D1258" s="2">
        <v>72435.084950000004</v>
      </c>
    </row>
    <row r="1259" spans="1:4" x14ac:dyDescent="0.3">
      <c r="A1259" t="str">
        <f t="shared" si="19"/>
        <v>Virginia Surety|64 Miscelaneos</v>
      </c>
      <c r="B1259" t="s">
        <v>216</v>
      </c>
      <c r="C1259" t="s">
        <v>244</v>
      </c>
      <c r="D1259" s="2">
        <v>72435.084950000004</v>
      </c>
    </row>
    <row r="1260" spans="1:4" x14ac:dyDescent="0.3">
      <c r="A1260" t="str">
        <f t="shared" si="19"/>
        <v>Virginia Surety|65 Tecnicos</v>
      </c>
      <c r="B1260" t="s">
        <v>216</v>
      </c>
      <c r="C1260" t="s">
        <v>245</v>
      </c>
      <c r="D1260" s="2">
        <v>0</v>
      </c>
    </row>
    <row r="1261" spans="1:4" x14ac:dyDescent="0.3">
      <c r="A1261" t="str">
        <f t="shared" si="19"/>
        <v>Zurich Aseguradora Mexicana|10 Total General</v>
      </c>
      <c r="B1261" t="s">
        <v>217</v>
      </c>
      <c r="C1261" t="s">
        <v>220</v>
      </c>
      <c r="D1261" s="2">
        <v>7921715.0272200005</v>
      </c>
    </row>
    <row r="1262" spans="1:4" x14ac:dyDescent="0.3">
      <c r="A1262" t="str">
        <f t="shared" si="19"/>
        <v>Zurich Aseguradora Mexicana|11 Total General Sin Pensiones</v>
      </c>
      <c r="B1262" t="s">
        <v>217</v>
      </c>
      <c r="C1262" t="s">
        <v>221</v>
      </c>
      <c r="D1262" s="2">
        <v>7921715.0272200005</v>
      </c>
    </row>
    <row r="1263" spans="1:4" x14ac:dyDescent="0.3">
      <c r="A1263" t="str">
        <f t="shared" si="19"/>
        <v>Zurich Aseguradora Mexicana|12 Vida Total</v>
      </c>
      <c r="B1263" t="s">
        <v>217</v>
      </c>
      <c r="C1263" t="s">
        <v>222</v>
      </c>
      <c r="D1263" s="2">
        <v>755934.31110000005</v>
      </c>
    </row>
    <row r="1264" spans="1:4" x14ac:dyDescent="0.3">
      <c r="A1264" t="str">
        <f t="shared" si="19"/>
        <v>Zurich Aseguradora Mexicana|13 Vida Individual</v>
      </c>
      <c r="B1264" t="s">
        <v>217</v>
      </c>
      <c r="C1264" t="s">
        <v>223</v>
      </c>
      <c r="D1264" s="2">
        <v>126388.6315</v>
      </c>
    </row>
    <row r="1265" spans="1:4" x14ac:dyDescent="0.3">
      <c r="A1265" t="str">
        <f t="shared" si="19"/>
        <v>Zurich Aseguradora Mexicana|14 Vida Gpo y Col</v>
      </c>
      <c r="B1265" t="s">
        <v>217</v>
      </c>
      <c r="C1265" t="s">
        <v>224</v>
      </c>
      <c r="D1265" s="2">
        <v>629545.67960000003</v>
      </c>
    </row>
    <row r="1266" spans="1:4" x14ac:dyDescent="0.3">
      <c r="A1266" t="str">
        <f t="shared" si="19"/>
        <v>Zurich Aseguradora Mexicana|28 Accidentes y Enfermedades Total</v>
      </c>
      <c r="B1266" t="s">
        <v>217</v>
      </c>
      <c r="C1266" t="s">
        <v>246</v>
      </c>
      <c r="D1266" s="2">
        <v>1479985.2701600001</v>
      </c>
    </row>
    <row r="1267" spans="1:4" x14ac:dyDescent="0.3">
      <c r="A1267" t="str">
        <f t="shared" si="19"/>
        <v>Zurich Aseguradora Mexicana|29 Accidentes Personales</v>
      </c>
      <c r="B1267" t="s">
        <v>217</v>
      </c>
      <c r="C1267" t="s">
        <v>247</v>
      </c>
      <c r="D1267" s="2">
        <v>9205.6196500000005</v>
      </c>
    </row>
    <row r="1268" spans="1:4" x14ac:dyDescent="0.3">
      <c r="A1268" t="str">
        <f t="shared" si="19"/>
        <v>Zurich Aseguradora Mexicana|30 AP Individual</v>
      </c>
      <c r="B1268" t="s">
        <v>217</v>
      </c>
      <c r="C1268" t="s">
        <v>254</v>
      </c>
      <c r="D1268" s="2">
        <v>0</v>
      </c>
    </row>
    <row r="1269" spans="1:4" x14ac:dyDescent="0.3">
      <c r="A1269" t="str">
        <f t="shared" si="19"/>
        <v>Zurich Aseguradora Mexicana|31 AP Gpo y Col</v>
      </c>
      <c r="B1269" t="s">
        <v>217</v>
      </c>
      <c r="C1269" t="s">
        <v>248</v>
      </c>
      <c r="D1269" s="2">
        <v>9205.6196500000005</v>
      </c>
    </row>
    <row r="1270" spans="1:4" x14ac:dyDescent="0.3">
      <c r="A1270" t="str">
        <f t="shared" si="19"/>
        <v>Zurich Aseguradora Mexicana|32 Gastos Medicos</v>
      </c>
      <c r="B1270" t="s">
        <v>217</v>
      </c>
      <c r="C1270" t="s">
        <v>257</v>
      </c>
      <c r="D1270" s="2">
        <v>1470779.6505100001</v>
      </c>
    </row>
    <row r="1271" spans="1:4" x14ac:dyDescent="0.3">
      <c r="A1271" t="str">
        <f t="shared" si="19"/>
        <v>Zurich Aseguradora Mexicana|33 GMM. Individual</v>
      </c>
      <c r="B1271" t="s">
        <v>217</v>
      </c>
      <c r="C1271" t="s">
        <v>258</v>
      </c>
      <c r="D1271" s="2">
        <v>50391.217979999994</v>
      </c>
    </row>
    <row r="1272" spans="1:4" x14ac:dyDescent="0.3">
      <c r="A1272" t="str">
        <f t="shared" si="19"/>
        <v>Zurich Aseguradora Mexicana|34 GMM. Gpo y Col</v>
      </c>
      <c r="B1272" t="s">
        <v>217</v>
      </c>
      <c r="C1272" t="s">
        <v>259</v>
      </c>
      <c r="D1272" s="2">
        <v>1420388.4325299999</v>
      </c>
    </row>
    <row r="1273" spans="1:4" x14ac:dyDescent="0.3">
      <c r="A1273" t="str">
        <f t="shared" si="19"/>
        <v>Zurich Aseguradora Mexicana|38 Daños Total</v>
      </c>
      <c r="B1273" t="s">
        <v>217</v>
      </c>
      <c r="C1273" t="s">
        <v>225</v>
      </c>
      <c r="D1273" s="2">
        <v>5685795.4459600002</v>
      </c>
    </row>
    <row r="1274" spans="1:4" x14ac:dyDescent="0.3">
      <c r="A1274" t="str">
        <f t="shared" si="19"/>
        <v>Zurich Aseguradora Mexicana|39 Automoviles Total</v>
      </c>
      <c r="B1274" t="s">
        <v>217</v>
      </c>
      <c r="C1274" t="s">
        <v>226</v>
      </c>
      <c r="D1274" s="2">
        <v>1978224.5604999999</v>
      </c>
    </row>
    <row r="1275" spans="1:4" x14ac:dyDescent="0.3">
      <c r="A1275" t="str">
        <f t="shared" si="19"/>
        <v>Zurich Aseguradora Mexicana|41 Automoviles Residentes</v>
      </c>
      <c r="B1275" t="s">
        <v>217</v>
      </c>
      <c r="C1275" t="s">
        <v>227</v>
      </c>
      <c r="D1275" s="2">
        <v>1972281.58772</v>
      </c>
    </row>
    <row r="1276" spans="1:4" x14ac:dyDescent="0.3">
      <c r="A1276" t="str">
        <f t="shared" si="19"/>
        <v>Zurich Aseguradora Mexicana|42 Camiones</v>
      </c>
      <c r="B1276" t="s">
        <v>217</v>
      </c>
      <c r="C1276" t="s">
        <v>228</v>
      </c>
      <c r="D1276" s="2">
        <v>2899.1177200000002</v>
      </c>
    </row>
    <row r="1277" spans="1:4" x14ac:dyDescent="0.3">
      <c r="A1277" t="str">
        <f t="shared" si="19"/>
        <v>Zurich Aseguradora Mexicana|43 Automoviles Turistas</v>
      </c>
      <c r="B1277" t="s">
        <v>217</v>
      </c>
      <c r="C1277" t="s">
        <v>255</v>
      </c>
      <c r="D1277" s="2">
        <v>3199.8693599999997</v>
      </c>
    </row>
    <row r="1278" spans="1:4" x14ac:dyDescent="0.3">
      <c r="A1278" t="str">
        <f t="shared" si="19"/>
        <v>Zurich Aseguradora Mexicana|44 Otros Automoviles y Obligatorios</v>
      </c>
      <c r="B1278" t="s">
        <v>217</v>
      </c>
      <c r="C1278" t="s">
        <v>229</v>
      </c>
      <c r="D1278" s="2">
        <v>-156.01429999999999</v>
      </c>
    </row>
    <row r="1279" spans="1:4" x14ac:dyDescent="0.3">
      <c r="A1279" t="str">
        <f t="shared" si="19"/>
        <v>Zurich Aseguradora Mexicana|46 Daños Sin Autos Total</v>
      </c>
      <c r="B1279" t="s">
        <v>217</v>
      </c>
      <c r="C1279" t="s">
        <v>230</v>
      </c>
      <c r="D1279" s="2">
        <v>3707570.88546</v>
      </c>
    </row>
    <row r="1280" spans="1:4" x14ac:dyDescent="0.3">
      <c r="A1280" t="str">
        <f t="shared" si="19"/>
        <v>Zurich Aseguradora Mexicana|46 Responsabilidad Civil y Riesgos Profesionales</v>
      </c>
      <c r="B1280" t="s">
        <v>217</v>
      </c>
      <c r="C1280" t="s">
        <v>231</v>
      </c>
      <c r="D1280" s="2">
        <v>647856.58569000009</v>
      </c>
    </row>
    <row r="1281" spans="1:4" x14ac:dyDescent="0.3">
      <c r="A1281" t="str">
        <f t="shared" si="19"/>
        <v>Zurich Aseguradora Mexicana|47 RC General</v>
      </c>
      <c r="B1281" t="s">
        <v>217</v>
      </c>
      <c r="C1281" t="s">
        <v>232</v>
      </c>
      <c r="D1281" s="2">
        <v>477422.17277999996</v>
      </c>
    </row>
    <row r="1282" spans="1:4" x14ac:dyDescent="0.3">
      <c r="A1282" t="str">
        <f t="shared" si="19"/>
        <v>Zurich Aseguradora Mexicana|50 RC Otros</v>
      </c>
      <c r="B1282" t="s">
        <v>217</v>
      </c>
      <c r="C1282" t="s">
        <v>235</v>
      </c>
      <c r="D1282" s="2">
        <v>170434.41290999998</v>
      </c>
    </row>
    <row r="1283" spans="1:4" x14ac:dyDescent="0.3">
      <c r="A1283" t="str">
        <f t="shared" si="19"/>
        <v>Zurich Aseguradora Mexicana|51 Maritimo y Transportes</v>
      </c>
      <c r="B1283" t="s">
        <v>217</v>
      </c>
      <c r="C1283" t="s">
        <v>236</v>
      </c>
      <c r="D1283" s="2">
        <v>489919.61200000002</v>
      </c>
    </row>
    <row r="1284" spans="1:4" x14ac:dyDescent="0.3">
      <c r="A1284" t="str">
        <f t="shared" si="19"/>
        <v>Zurich Aseguradora Mexicana|52 MyT Carga</v>
      </c>
      <c r="B1284" t="s">
        <v>217</v>
      </c>
      <c r="C1284" t="s">
        <v>237</v>
      </c>
      <c r="D1284" s="2">
        <v>488717.19218999997</v>
      </c>
    </row>
    <row r="1285" spans="1:4" x14ac:dyDescent="0.3">
      <c r="A1285" t="str">
        <f t="shared" si="19"/>
        <v>Zurich Aseguradora Mexicana|53 MyT Cascos</v>
      </c>
      <c r="B1285" t="s">
        <v>217</v>
      </c>
      <c r="C1285" t="s">
        <v>238</v>
      </c>
      <c r="D1285" s="2">
        <v>1202.4198100000001</v>
      </c>
    </row>
    <row r="1286" spans="1:4" x14ac:dyDescent="0.3">
      <c r="A1286" t="str">
        <f t="shared" si="19"/>
        <v>Zurich Aseguradora Mexicana|54 Incendio</v>
      </c>
      <c r="B1286" t="s">
        <v>217</v>
      </c>
      <c r="C1286" t="s">
        <v>239</v>
      </c>
      <c r="D1286" s="2">
        <v>1313800.0429799999</v>
      </c>
    </row>
    <row r="1287" spans="1:4" x14ac:dyDescent="0.3">
      <c r="A1287" t="str">
        <f t="shared" si="19"/>
        <v>Zurich Aseguradora Mexicana|55 Riesgos Catastroficos</v>
      </c>
      <c r="B1287" t="s">
        <v>217</v>
      </c>
      <c r="C1287" t="s">
        <v>240</v>
      </c>
      <c r="D1287" s="2">
        <v>802325.96590999991</v>
      </c>
    </row>
    <row r="1288" spans="1:4" x14ac:dyDescent="0.3">
      <c r="A1288" t="str">
        <f t="shared" ref="A1288:A1351" si="20">B1288&amp;"|"&amp;C1288</f>
        <v>Zurich Aseguradora Mexicana|56 Terremoto y Erupcion Volcanica</v>
      </c>
      <c r="B1288" t="s">
        <v>217</v>
      </c>
      <c r="C1288" t="s">
        <v>241</v>
      </c>
      <c r="D1288" s="2">
        <v>482277.79862999998</v>
      </c>
    </row>
    <row r="1289" spans="1:4" x14ac:dyDescent="0.3">
      <c r="A1289" t="str">
        <f t="shared" si="20"/>
        <v>Zurich Aseguradora Mexicana|57 Huracan y Otros Riesgos Hidrometeorologicos</v>
      </c>
      <c r="B1289" t="s">
        <v>217</v>
      </c>
      <c r="C1289" t="s">
        <v>242</v>
      </c>
      <c r="D1289" s="2">
        <v>320048.16727999999</v>
      </c>
    </row>
    <row r="1290" spans="1:4" x14ac:dyDescent="0.3">
      <c r="A1290" t="str">
        <f t="shared" si="20"/>
        <v>Zurich Aseguradora Mexicana|63 Diversos</v>
      </c>
      <c r="B1290" t="s">
        <v>217</v>
      </c>
      <c r="C1290" t="s">
        <v>243</v>
      </c>
      <c r="D1290" s="2">
        <v>453668.67888000002</v>
      </c>
    </row>
    <row r="1291" spans="1:4" x14ac:dyDescent="0.3">
      <c r="A1291" t="str">
        <f t="shared" si="20"/>
        <v>Zurich Aseguradora Mexicana|64 Miscelaneos</v>
      </c>
      <c r="B1291" t="s">
        <v>217</v>
      </c>
      <c r="C1291" t="s">
        <v>244</v>
      </c>
      <c r="D1291" s="2">
        <v>149767.23803000001</v>
      </c>
    </row>
    <row r="1292" spans="1:4" x14ac:dyDescent="0.3">
      <c r="A1292" t="str">
        <f t="shared" si="20"/>
        <v>Zurich Aseguradora Mexicana|65 Tecnicos</v>
      </c>
      <c r="B1292" t="s">
        <v>217</v>
      </c>
      <c r="C1292" t="s">
        <v>245</v>
      </c>
      <c r="D1292" s="2">
        <v>303901.44085000001</v>
      </c>
    </row>
    <row r="1293" spans="1:4" x14ac:dyDescent="0.3">
      <c r="A1293" t="str">
        <f t="shared" si="20"/>
        <v>Zurich Santander|10 Total General</v>
      </c>
      <c r="B1293" t="s">
        <v>218</v>
      </c>
      <c r="C1293" t="s">
        <v>220</v>
      </c>
      <c r="D1293" s="2">
        <v>12682763.976389999</v>
      </c>
    </row>
    <row r="1294" spans="1:4" x14ac:dyDescent="0.3">
      <c r="A1294" t="str">
        <f t="shared" si="20"/>
        <v>Zurich Santander|11 Total General Sin Pensiones</v>
      </c>
      <c r="B1294" t="s">
        <v>218</v>
      </c>
      <c r="C1294" t="s">
        <v>221</v>
      </c>
      <c r="D1294" s="2">
        <v>12682763.976389999</v>
      </c>
    </row>
    <row r="1295" spans="1:4" x14ac:dyDescent="0.3">
      <c r="A1295" t="str">
        <f t="shared" si="20"/>
        <v>Zurich Santander|12 Vida Total</v>
      </c>
      <c r="B1295" t="s">
        <v>218</v>
      </c>
      <c r="C1295" t="s">
        <v>222</v>
      </c>
      <c r="D1295" s="2">
        <v>9959445.0130899996</v>
      </c>
    </row>
    <row r="1296" spans="1:4" x14ac:dyDescent="0.3">
      <c r="A1296" t="str">
        <f t="shared" si="20"/>
        <v>Zurich Santander|13 Vida Individual</v>
      </c>
      <c r="B1296" t="s">
        <v>218</v>
      </c>
      <c r="C1296" t="s">
        <v>223</v>
      </c>
      <c r="D1296" s="2">
        <v>7196220.3407899998</v>
      </c>
    </row>
    <row r="1297" spans="1:4" x14ac:dyDescent="0.3">
      <c r="A1297" t="str">
        <f t="shared" si="20"/>
        <v>Zurich Santander|14 Vida Gpo y Col</v>
      </c>
      <c r="B1297" t="s">
        <v>218</v>
      </c>
      <c r="C1297" t="s">
        <v>224</v>
      </c>
      <c r="D1297" s="2">
        <v>2763224.6723000002</v>
      </c>
    </row>
    <row r="1298" spans="1:4" x14ac:dyDescent="0.3">
      <c r="A1298" t="str">
        <f t="shared" si="20"/>
        <v>Zurich Santander|28 Accidentes y Enfermedades Total</v>
      </c>
      <c r="B1298" t="s">
        <v>218</v>
      </c>
      <c r="C1298" t="s">
        <v>246</v>
      </c>
      <c r="D1298" s="2">
        <v>544766.75136999995</v>
      </c>
    </row>
    <row r="1299" spans="1:4" x14ac:dyDescent="0.3">
      <c r="A1299" t="str">
        <f t="shared" si="20"/>
        <v>Zurich Santander|29 Accidentes Personales</v>
      </c>
      <c r="B1299" t="s">
        <v>218</v>
      </c>
      <c r="C1299" t="s">
        <v>247</v>
      </c>
      <c r="D1299" s="2">
        <v>369099.20976</v>
      </c>
    </row>
    <row r="1300" spans="1:4" x14ac:dyDescent="0.3">
      <c r="A1300" t="str">
        <f t="shared" si="20"/>
        <v>Zurich Santander|30 AP Individual</v>
      </c>
      <c r="B1300" t="s">
        <v>218</v>
      </c>
      <c r="C1300" t="s">
        <v>254</v>
      </c>
      <c r="D1300" s="2">
        <v>342748.05958</v>
      </c>
    </row>
    <row r="1301" spans="1:4" x14ac:dyDescent="0.3">
      <c r="A1301" t="str">
        <f t="shared" si="20"/>
        <v>Zurich Santander|31 AP Gpo y Col</v>
      </c>
      <c r="B1301" t="s">
        <v>218</v>
      </c>
      <c r="C1301" t="s">
        <v>248</v>
      </c>
      <c r="D1301" s="2">
        <v>26351.150180000001</v>
      </c>
    </row>
    <row r="1302" spans="1:4" x14ac:dyDescent="0.3">
      <c r="A1302" t="str">
        <f t="shared" si="20"/>
        <v>Zurich Santander|32 Gastos Medicos</v>
      </c>
      <c r="B1302" t="s">
        <v>218</v>
      </c>
      <c r="C1302" t="s">
        <v>257</v>
      </c>
      <c r="D1302" s="2">
        <v>175667.54161000001</v>
      </c>
    </row>
    <row r="1303" spans="1:4" x14ac:dyDescent="0.3">
      <c r="A1303" t="str">
        <f t="shared" si="20"/>
        <v>Zurich Santander|33 GMM. Individual</v>
      </c>
      <c r="B1303" t="s">
        <v>218</v>
      </c>
      <c r="C1303" t="s">
        <v>258</v>
      </c>
      <c r="D1303" s="2">
        <v>175667.54161000001</v>
      </c>
    </row>
    <row r="1304" spans="1:4" x14ac:dyDescent="0.3">
      <c r="A1304" t="str">
        <f t="shared" si="20"/>
        <v>Zurich Santander|38 Daños Total</v>
      </c>
      <c r="B1304" t="s">
        <v>218</v>
      </c>
      <c r="C1304" t="s">
        <v>225</v>
      </c>
      <c r="D1304" s="2">
        <v>2178552.2119299998</v>
      </c>
    </row>
    <row r="1305" spans="1:4" x14ac:dyDescent="0.3">
      <c r="A1305" t="str">
        <f t="shared" si="20"/>
        <v>Zurich Santander|39 Automoviles Total</v>
      </c>
      <c r="B1305" t="s">
        <v>218</v>
      </c>
      <c r="C1305" t="s">
        <v>226</v>
      </c>
      <c r="D1305" s="2">
        <v>456.33965999999998</v>
      </c>
    </row>
    <row r="1306" spans="1:4" x14ac:dyDescent="0.3">
      <c r="A1306" t="str">
        <f t="shared" si="20"/>
        <v>Zurich Santander|41 Automoviles Residentes</v>
      </c>
      <c r="B1306" t="s">
        <v>218</v>
      </c>
      <c r="C1306" t="s">
        <v>227</v>
      </c>
      <c r="D1306" s="2">
        <v>456.33965999999998</v>
      </c>
    </row>
    <row r="1307" spans="1:4" x14ac:dyDescent="0.3">
      <c r="A1307" t="str">
        <f t="shared" si="20"/>
        <v>Zurich Santander|46 Daños Sin Autos Total</v>
      </c>
      <c r="B1307" t="s">
        <v>218</v>
      </c>
      <c r="C1307" t="s">
        <v>230</v>
      </c>
      <c r="D1307" s="2">
        <v>2178095.8722700002</v>
      </c>
    </row>
    <row r="1308" spans="1:4" x14ac:dyDescent="0.3">
      <c r="A1308" t="str">
        <f t="shared" si="20"/>
        <v>Zurich Santander|46 Responsabilidad Civil y Riesgos Profesionales</v>
      </c>
      <c r="B1308" t="s">
        <v>218</v>
      </c>
      <c r="C1308" t="s">
        <v>231</v>
      </c>
      <c r="D1308" s="2">
        <v>20017.81337</v>
      </c>
    </row>
    <row r="1309" spans="1:4" x14ac:dyDescent="0.3">
      <c r="A1309" t="str">
        <f t="shared" si="20"/>
        <v>Zurich Santander|47 RC General</v>
      </c>
      <c r="B1309" t="s">
        <v>218</v>
      </c>
      <c r="C1309" t="s">
        <v>232</v>
      </c>
      <c r="D1309" s="2">
        <v>20017.81337</v>
      </c>
    </row>
    <row r="1310" spans="1:4" x14ac:dyDescent="0.3">
      <c r="A1310" t="str">
        <f t="shared" si="20"/>
        <v>Zurich Santander|54 Incendio</v>
      </c>
      <c r="B1310" t="s">
        <v>218</v>
      </c>
      <c r="C1310" t="s">
        <v>239</v>
      </c>
      <c r="D1310" s="2">
        <v>167074.26762999999</v>
      </c>
    </row>
    <row r="1311" spans="1:4" x14ac:dyDescent="0.3">
      <c r="A1311" t="str">
        <f t="shared" si="20"/>
        <v>Zurich Santander|55 Riesgos Catastroficos</v>
      </c>
      <c r="B1311" t="s">
        <v>218</v>
      </c>
      <c r="C1311" t="s">
        <v>240</v>
      </c>
      <c r="D1311" s="2">
        <v>480013.20761000004</v>
      </c>
    </row>
    <row r="1312" spans="1:4" x14ac:dyDescent="0.3">
      <c r="A1312" t="str">
        <f t="shared" si="20"/>
        <v>Zurich Santander|56 Terremoto y Erupcion Volcanica</v>
      </c>
      <c r="B1312" t="s">
        <v>218</v>
      </c>
      <c r="C1312" t="s">
        <v>241</v>
      </c>
      <c r="D1312" s="2">
        <v>338523.56505999999</v>
      </c>
    </row>
    <row r="1313" spans="1:4" x14ac:dyDescent="0.3">
      <c r="A1313" t="str">
        <f t="shared" si="20"/>
        <v>Zurich Santander|57 Huracan y Otros Riesgos Hidrometeorologicos</v>
      </c>
      <c r="B1313" t="s">
        <v>218</v>
      </c>
      <c r="C1313" t="s">
        <v>242</v>
      </c>
      <c r="D1313" s="2">
        <v>141489.64255000002</v>
      </c>
    </row>
    <row r="1314" spans="1:4" x14ac:dyDescent="0.3">
      <c r="A1314" t="str">
        <f t="shared" si="20"/>
        <v>Zurich Santander|63 Diversos</v>
      </c>
      <c r="B1314" t="s">
        <v>218</v>
      </c>
      <c r="C1314" t="s">
        <v>243</v>
      </c>
      <c r="D1314" s="2">
        <v>1510990.58366</v>
      </c>
    </row>
    <row r="1315" spans="1:4" x14ac:dyDescent="0.3">
      <c r="A1315" t="str">
        <f t="shared" si="20"/>
        <v>Zurich Santander|64 Miscelaneos</v>
      </c>
      <c r="B1315" t="s">
        <v>218</v>
      </c>
      <c r="C1315" t="s">
        <v>244</v>
      </c>
      <c r="D1315" s="2">
        <v>1495018.55271</v>
      </c>
    </row>
    <row r="1316" spans="1:4" x14ac:dyDescent="0.3">
      <c r="A1316" t="str">
        <f t="shared" si="20"/>
        <v>Zurich Santander|65 Tecnicos</v>
      </c>
      <c r="B1316" t="s">
        <v>218</v>
      </c>
      <c r="C1316" t="s">
        <v>245</v>
      </c>
      <c r="D1316" s="2">
        <v>15972.030949999998</v>
      </c>
    </row>
    <row r="1317" spans="1:4" x14ac:dyDescent="0.3">
      <c r="A1317" t="str">
        <f t="shared" si="20"/>
        <v>SPT|10 Total General</v>
      </c>
      <c r="B1317" t="s">
        <v>200</v>
      </c>
      <c r="C1317" t="s">
        <v>220</v>
      </c>
      <c r="D1317" s="2">
        <v>32341.39014</v>
      </c>
    </row>
    <row r="1318" spans="1:4" x14ac:dyDescent="0.3">
      <c r="A1318" t="str">
        <f t="shared" si="20"/>
        <v>SPT|11 Total General Sin Pensiones</v>
      </c>
      <c r="B1318" t="s">
        <v>200</v>
      </c>
      <c r="C1318" t="s">
        <v>221</v>
      </c>
      <c r="D1318" s="2">
        <v>32341.39014</v>
      </c>
    </row>
    <row r="1319" spans="1:4" x14ac:dyDescent="0.3">
      <c r="A1319" t="str">
        <f t="shared" si="20"/>
        <v>SPT|38 Daños Total</v>
      </c>
      <c r="B1319" t="s">
        <v>200</v>
      </c>
      <c r="C1319" t="s">
        <v>225</v>
      </c>
      <c r="D1319" s="2">
        <v>32341.39014</v>
      </c>
    </row>
    <row r="1320" spans="1:4" x14ac:dyDescent="0.3">
      <c r="A1320" t="str">
        <f t="shared" si="20"/>
        <v>SPT|39 Automoviles Total</v>
      </c>
      <c r="B1320" t="s">
        <v>200</v>
      </c>
      <c r="C1320" t="s">
        <v>226</v>
      </c>
      <c r="D1320" s="2">
        <v>32341.39014</v>
      </c>
    </row>
    <row r="1321" spans="1:4" x14ac:dyDescent="0.3">
      <c r="A1321" t="str">
        <f t="shared" si="20"/>
        <v>SPT|41 Automoviles Residentes</v>
      </c>
      <c r="B1321" t="s">
        <v>200</v>
      </c>
      <c r="C1321" t="s">
        <v>227</v>
      </c>
      <c r="D1321" s="2">
        <v>32341.39014</v>
      </c>
    </row>
    <row r="1322" spans="1:4" x14ac:dyDescent="0.3">
      <c r="A1322" t="str">
        <f t="shared" si="20"/>
        <v>Quálitas Salud|10 Total General</v>
      </c>
      <c r="B1322" t="s">
        <v>197</v>
      </c>
      <c r="C1322" t="s">
        <v>220</v>
      </c>
      <c r="D1322" s="2">
        <v>65986.926980000004</v>
      </c>
    </row>
    <row r="1323" spans="1:4" x14ac:dyDescent="0.3">
      <c r="A1323" t="str">
        <f t="shared" si="20"/>
        <v>Quálitas Salud|11 Total General Sin Pensiones</v>
      </c>
      <c r="B1323" t="s">
        <v>197</v>
      </c>
      <c r="C1323" t="s">
        <v>221</v>
      </c>
      <c r="D1323" s="2">
        <v>65986.926980000004</v>
      </c>
    </row>
    <row r="1324" spans="1:4" x14ac:dyDescent="0.3">
      <c r="A1324" t="str">
        <f t="shared" si="20"/>
        <v>Quálitas Salud|28 Accidentes y Enfermedades Total</v>
      </c>
      <c r="B1324" t="s">
        <v>197</v>
      </c>
      <c r="C1324" t="s">
        <v>246</v>
      </c>
      <c r="D1324" s="2">
        <v>65986.926980000004</v>
      </c>
    </row>
    <row r="1325" spans="1:4" x14ac:dyDescent="0.3">
      <c r="A1325" t="str">
        <f t="shared" si="20"/>
        <v>Quálitas Salud|29 Accidentes Personales</v>
      </c>
      <c r="B1325" t="s">
        <v>197</v>
      </c>
      <c r="C1325" t="s">
        <v>247</v>
      </c>
      <c r="D1325" s="2">
        <v>49805.863170000004</v>
      </c>
    </row>
    <row r="1326" spans="1:4" x14ac:dyDescent="0.3">
      <c r="A1326" t="str">
        <f t="shared" si="20"/>
        <v>Quálitas Salud|30 AP Individual</v>
      </c>
      <c r="B1326" t="s">
        <v>197</v>
      </c>
      <c r="C1326" t="s">
        <v>254</v>
      </c>
      <c r="D1326" s="2">
        <v>0</v>
      </c>
    </row>
    <row r="1327" spans="1:4" x14ac:dyDescent="0.3">
      <c r="A1327" t="str">
        <f t="shared" si="20"/>
        <v>Quálitas Salud|31 AP Gpo y Col</v>
      </c>
      <c r="B1327" t="s">
        <v>197</v>
      </c>
      <c r="C1327" t="s">
        <v>248</v>
      </c>
      <c r="D1327" s="2">
        <v>49805.863170000004</v>
      </c>
    </row>
    <row r="1328" spans="1:4" x14ac:dyDescent="0.3">
      <c r="A1328" t="str">
        <f t="shared" si="20"/>
        <v>Quálitas Salud|32 Gastos Medicos</v>
      </c>
      <c r="B1328" t="s">
        <v>197</v>
      </c>
      <c r="C1328" t="s">
        <v>257</v>
      </c>
      <c r="D1328" s="2">
        <v>-233.19120999999998</v>
      </c>
    </row>
    <row r="1329" spans="1:4" x14ac:dyDescent="0.3">
      <c r="A1329" t="str">
        <f t="shared" si="20"/>
        <v>Quálitas Salud|33 GMM. Individual</v>
      </c>
      <c r="B1329" t="s">
        <v>197</v>
      </c>
      <c r="C1329" t="s">
        <v>258</v>
      </c>
      <c r="D1329" s="2">
        <v>0</v>
      </c>
    </row>
    <row r="1330" spans="1:4" x14ac:dyDescent="0.3">
      <c r="A1330" t="str">
        <f t="shared" si="20"/>
        <v>Quálitas Salud|34 GMM. Gpo y Col</v>
      </c>
      <c r="B1330" t="s">
        <v>197</v>
      </c>
      <c r="C1330" t="s">
        <v>259</v>
      </c>
      <c r="D1330" s="2">
        <v>-233.19120999999998</v>
      </c>
    </row>
    <row r="1331" spans="1:4" x14ac:dyDescent="0.3">
      <c r="A1331" t="str">
        <f t="shared" si="20"/>
        <v>Quálitas Salud|35 Salud</v>
      </c>
      <c r="B1331" t="s">
        <v>197</v>
      </c>
      <c r="C1331" t="s">
        <v>260</v>
      </c>
      <c r="D1331" s="2">
        <v>16414.255020000001</v>
      </c>
    </row>
    <row r="1332" spans="1:4" x14ac:dyDescent="0.3">
      <c r="A1332" t="str">
        <f t="shared" si="20"/>
        <v>Quálitas Salud|36 Salud Individual</v>
      </c>
      <c r="B1332" t="s">
        <v>197</v>
      </c>
      <c r="C1332" t="s">
        <v>261</v>
      </c>
      <c r="D1332" s="2">
        <v>4092.3915899999997</v>
      </c>
    </row>
    <row r="1333" spans="1:4" x14ac:dyDescent="0.3">
      <c r="A1333" t="str">
        <f t="shared" si="20"/>
        <v>Quálitas Salud|37 Salud Gpo y Col</v>
      </c>
      <c r="B1333" t="s">
        <v>197</v>
      </c>
      <c r="C1333" t="s">
        <v>262</v>
      </c>
      <c r="D1333" s="2">
        <v>12321.863429999999</v>
      </c>
    </row>
    <row r="1334" spans="1:4" x14ac:dyDescent="0.3">
      <c r="A1334" t="str">
        <f t="shared" si="20"/>
        <v>Momento Seguros|10 Total General</v>
      </c>
      <c r="B1334" t="s">
        <v>184</v>
      </c>
      <c r="C1334" t="s">
        <v>220</v>
      </c>
      <c r="D1334" s="2">
        <v>117392.26604999999</v>
      </c>
    </row>
    <row r="1335" spans="1:4" x14ac:dyDescent="0.3">
      <c r="A1335" t="str">
        <f t="shared" si="20"/>
        <v>Momento Seguros|11 Total General Sin Pensiones</v>
      </c>
      <c r="B1335" t="s">
        <v>184</v>
      </c>
      <c r="C1335" t="s">
        <v>221</v>
      </c>
      <c r="D1335" s="2">
        <v>117392.26604999999</v>
      </c>
    </row>
    <row r="1336" spans="1:4" x14ac:dyDescent="0.3">
      <c r="A1336" t="str">
        <f t="shared" si="20"/>
        <v>Momento Seguros|38 Daños Total</v>
      </c>
      <c r="B1336" t="s">
        <v>184</v>
      </c>
      <c r="C1336" t="s">
        <v>225</v>
      </c>
      <c r="D1336" s="2">
        <v>117392.26604999999</v>
      </c>
    </row>
    <row r="1337" spans="1:4" x14ac:dyDescent="0.3">
      <c r="A1337" t="str">
        <f t="shared" si="20"/>
        <v>Momento Seguros|39 Automoviles Total</v>
      </c>
      <c r="B1337" t="s">
        <v>184</v>
      </c>
      <c r="C1337" t="s">
        <v>226</v>
      </c>
      <c r="D1337" s="2">
        <v>117392.26604999999</v>
      </c>
    </row>
    <row r="1338" spans="1:4" x14ac:dyDescent="0.3">
      <c r="A1338" t="str">
        <f t="shared" si="20"/>
        <v>Momento Seguros|41 Automoviles Residentes</v>
      </c>
      <c r="B1338" t="s">
        <v>184</v>
      </c>
      <c r="C1338" t="s">
        <v>227</v>
      </c>
      <c r="D1338" s="2">
        <v>96928.17459000001</v>
      </c>
    </row>
    <row r="1339" spans="1:4" x14ac:dyDescent="0.3">
      <c r="A1339" t="str">
        <f t="shared" si="20"/>
        <v>Momento Seguros|42 Camiones</v>
      </c>
      <c r="B1339" t="s">
        <v>184</v>
      </c>
      <c r="C1339" t="s">
        <v>228</v>
      </c>
      <c r="D1339" s="2">
        <v>0</v>
      </c>
    </row>
    <row r="1340" spans="1:4" x14ac:dyDescent="0.3">
      <c r="A1340" t="str">
        <f t="shared" si="20"/>
        <v>Momento Seguros|44 Otros Automoviles y Obligatorios</v>
      </c>
      <c r="B1340" t="s">
        <v>184</v>
      </c>
      <c r="C1340" t="s">
        <v>229</v>
      </c>
      <c r="D1340" s="2">
        <v>20464.09146</v>
      </c>
    </row>
    <row r="1341" spans="1:4" x14ac:dyDescent="0.3">
      <c r="A1341" t="str">
        <f t="shared" si="20"/>
        <v>Thona|10 Total General</v>
      </c>
      <c r="B1341" t="s">
        <v>212</v>
      </c>
      <c r="C1341" t="s">
        <v>220</v>
      </c>
      <c r="D1341" s="2">
        <v>1534431.5230099999</v>
      </c>
    </row>
    <row r="1342" spans="1:4" x14ac:dyDescent="0.3">
      <c r="A1342" t="str">
        <f t="shared" si="20"/>
        <v>Thona|11 Total General Sin Pensiones</v>
      </c>
      <c r="B1342" t="s">
        <v>212</v>
      </c>
      <c r="C1342" t="s">
        <v>221</v>
      </c>
      <c r="D1342" s="2">
        <v>1534431.5230099999</v>
      </c>
    </row>
    <row r="1343" spans="1:4" x14ac:dyDescent="0.3">
      <c r="A1343" t="str">
        <f t="shared" si="20"/>
        <v>Thona|12 Vida Total</v>
      </c>
      <c r="B1343" t="s">
        <v>212</v>
      </c>
      <c r="C1343" t="s">
        <v>222</v>
      </c>
      <c r="D1343" s="2">
        <v>1472674.5708900001</v>
      </c>
    </row>
    <row r="1344" spans="1:4" x14ac:dyDescent="0.3">
      <c r="A1344" t="str">
        <f t="shared" si="20"/>
        <v>Thona|13 Vida Individual</v>
      </c>
      <c r="B1344" t="s">
        <v>212</v>
      </c>
      <c r="C1344" t="s">
        <v>223</v>
      </c>
      <c r="D1344" s="2">
        <v>4556.0090799999998</v>
      </c>
    </row>
    <row r="1345" spans="1:4" x14ac:dyDescent="0.3">
      <c r="A1345" t="str">
        <f t="shared" si="20"/>
        <v>Thona|14 Vida Gpo y Col</v>
      </c>
      <c r="B1345" t="s">
        <v>212</v>
      </c>
      <c r="C1345" t="s">
        <v>224</v>
      </c>
      <c r="D1345" s="2">
        <v>1468118.5618099999</v>
      </c>
    </row>
    <row r="1346" spans="1:4" x14ac:dyDescent="0.3">
      <c r="A1346" t="str">
        <f t="shared" si="20"/>
        <v>Thona|28 Accidentes y Enfermedades Total</v>
      </c>
      <c r="B1346" t="s">
        <v>212</v>
      </c>
      <c r="C1346" t="s">
        <v>246</v>
      </c>
      <c r="D1346" s="2">
        <v>61756.952119999994</v>
      </c>
    </row>
    <row r="1347" spans="1:4" x14ac:dyDescent="0.3">
      <c r="A1347" t="str">
        <f t="shared" si="20"/>
        <v>Thona|29 Accidentes Personales</v>
      </c>
      <c r="B1347" t="s">
        <v>212</v>
      </c>
      <c r="C1347" t="s">
        <v>247</v>
      </c>
      <c r="D1347" s="2">
        <v>55953.759250000003</v>
      </c>
    </row>
    <row r="1348" spans="1:4" x14ac:dyDescent="0.3">
      <c r="A1348" t="str">
        <f t="shared" si="20"/>
        <v>Thona|30 AP Individual</v>
      </c>
      <c r="B1348" t="s">
        <v>212</v>
      </c>
      <c r="C1348" t="s">
        <v>254</v>
      </c>
      <c r="D1348" s="2">
        <v>341.92446999999999</v>
      </c>
    </row>
    <row r="1349" spans="1:4" x14ac:dyDescent="0.3">
      <c r="A1349" t="str">
        <f t="shared" si="20"/>
        <v>Thona|31 AP Gpo y Col</v>
      </c>
      <c r="B1349" t="s">
        <v>212</v>
      </c>
      <c r="C1349" t="s">
        <v>248</v>
      </c>
      <c r="D1349" s="2">
        <v>55611.834780000005</v>
      </c>
    </row>
    <row r="1350" spans="1:4" x14ac:dyDescent="0.3">
      <c r="A1350" t="str">
        <f t="shared" si="20"/>
        <v>Thona|32 Gastos Medicos</v>
      </c>
      <c r="B1350" t="s">
        <v>212</v>
      </c>
      <c r="C1350" t="s">
        <v>257</v>
      </c>
      <c r="D1350" s="2">
        <v>5803.1928699999999</v>
      </c>
    </row>
    <row r="1351" spans="1:4" x14ac:dyDescent="0.3">
      <c r="A1351" t="str">
        <f t="shared" si="20"/>
        <v>Thona|33 GMM. Individual</v>
      </c>
      <c r="B1351" t="s">
        <v>212</v>
      </c>
      <c r="C1351" t="s">
        <v>258</v>
      </c>
      <c r="D1351" s="2">
        <v>31.870150000000002</v>
      </c>
    </row>
    <row r="1352" spans="1:4" x14ac:dyDescent="0.3">
      <c r="A1352" t="str">
        <f t="shared" ref="A1352:A1415" si="21">B1352&amp;"|"&amp;C1352</f>
        <v>Thona|34 GMM. Gpo y Col</v>
      </c>
      <c r="B1352" t="s">
        <v>212</v>
      </c>
      <c r="C1352" t="s">
        <v>259</v>
      </c>
      <c r="D1352" s="2">
        <v>5771.3227200000001</v>
      </c>
    </row>
    <row r="1353" spans="1:4" x14ac:dyDescent="0.3">
      <c r="A1353" t="str">
        <f t="shared" si="21"/>
        <v>Pensiones BBVA|10 Total General</v>
      </c>
      <c r="B1353" t="s">
        <v>191</v>
      </c>
      <c r="C1353" t="s">
        <v>220</v>
      </c>
      <c r="D1353" s="2">
        <v>7349003.3588199997</v>
      </c>
    </row>
    <row r="1354" spans="1:4" x14ac:dyDescent="0.3">
      <c r="A1354" t="str">
        <f t="shared" si="21"/>
        <v>Pensiones BBVA|15 Pensiones Total</v>
      </c>
      <c r="B1354" t="s">
        <v>191</v>
      </c>
      <c r="C1354" t="s">
        <v>264</v>
      </c>
      <c r="D1354" s="2">
        <v>7349003.3588199997</v>
      </c>
    </row>
    <row r="1355" spans="1:4" x14ac:dyDescent="0.3">
      <c r="A1355" t="str">
        <f t="shared" si="21"/>
        <v>Pensiones BBVA|16 Pensiones IMSS</v>
      </c>
      <c r="B1355" t="s">
        <v>191</v>
      </c>
      <c r="C1355" t="s">
        <v>265</v>
      </c>
      <c r="D1355" s="2">
        <v>4856852.1472300002</v>
      </c>
    </row>
    <row r="1356" spans="1:4" x14ac:dyDescent="0.3">
      <c r="A1356" t="str">
        <f t="shared" si="21"/>
        <v>Pensiones BBVA|17 IMSS Incapacidad Permanente RT</v>
      </c>
      <c r="B1356" t="s">
        <v>191</v>
      </c>
      <c r="C1356" t="s">
        <v>266</v>
      </c>
      <c r="D1356" s="2">
        <v>1607333.4127400001</v>
      </c>
    </row>
    <row r="1357" spans="1:4" x14ac:dyDescent="0.3">
      <c r="A1357" t="str">
        <f t="shared" si="21"/>
        <v>Pensiones BBVA|18 IMSS Invalidez (invalidez y vida)</v>
      </c>
      <c r="B1357" t="s">
        <v>191</v>
      </c>
      <c r="C1357" t="s">
        <v>267</v>
      </c>
      <c r="D1357" s="2">
        <v>510834.94816999999</v>
      </c>
    </row>
    <row r="1358" spans="1:4" x14ac:dyDescent="0.3">
      <c r="A1358" t="str">
        <f t="shared" si="21"/>
        <v>Pensiones BBVA|19 IMSS Jubilacion (retiro, cesantia y vejez)</v>
      </c>
      <c r="B1358" t="s">
        <v>191</v>
      </c>
      <c r="C1358" t="s">
        <v>268</v>
      </c>
      <c r="D1358" s="2">
        <v>179448.34203999999</v>
      </c>
    </row>
    <row r="1359" spans="1:4" x14ac:dyDescent="0.3">
      <c r="A1359" t="str">
        <f t="shared" si="21"/>
        <v>Pensiones BBVA|20 IMSS Muerte (invalidez y vida)</v>
      </c>
      <c r="B1359" t="s">
        <v>191</v>
      </c>
      <c r="C1359" t="s">
        <v>269</v>
      </c>
      <c r="D1359" s="2">
        <v>2434674.4290100001</v>
      </c>
    </row>
    <row r="1360" spans="1:4" x14ac:dyDescent="0.3">
      <c r="A1360" t="str">
        <f t="shared" si="21"/>
        <v>Pensiones BBVA|21 IMSS Muerte (riesgos de trabajo)</v>
      </c>
      <c r="B1360" t="s">
        <v>191</v>
      </c>
      <c r="C1360" t="s">
        <v>270</v>
      </c>
      <c r="D1360" s="2">
        <v>124561.01526999999</v>
      </c>
    </row>
    <row r="1361" spans="1:4" x14ac:dyDescent="0.3">
      <c r="A1361" t="str">
        <f t="shared" si="21"/>
        <v>Pensiones BBVA|22 Pensiones ISSSTE</v>
      </c>
      <c r="B1361" t="s">
        <v>191</v>
      </c>
      <c r="C1361" t="s">
        <v>271</v>
      </c>
      <c r="D1361" s="2">
        <v>2492151.21159</v>
      </c>
    </row>
    <row r="1362" spans="1:4" x14ac:dyDescent="0.3">
      <c r="A1362" t="str">
        <f t="shared" si="21"/>
        <v>Pensiones BBVA|23 ISSSTE Incapacidad Permanente RT</v>
      </c>
      <c r="B1362" t="s">
        <v>191</v>
      </c>
      <c r="C1362" t="s">
        <v>272</v>
      </c>
      <c r="D1362" s="2">
        <v>144937.45634</v>
      </c>
    </row>
    <row r="1363" spans="1:4" x14ac:dyDescent="0.3">
      <c r="A1363" t="str">
        <f t="shared" si="21"/>
        <v>Pensiones BBVA|24 ISSSTE Invalidez (invalidez y vida)</v>
      </c>
      <c r="B1363" t="s">
        <v>191</v>
      </c>
      <c r="C1363" t="s">
        <v>273</v>
      </c>
      <c r="D1363" s="2">
        <v>26736.1466</v>
      </c>
    </row>
    <row r="1364" spans="1:4" x14ac:dyDescent="0.3">
      <c r="A1364" t="str">
        <f t="shared" si="21"/>
        <v>Pensiones BBVA|25 ISSSTE Jubilacion (retiro, cesantia y vejez)</v>
      </c>
      <c r="B1364" t="s">
        <v>191</v>
      </c>
      <c r="C1364" t="s">
        <v>274</v>
      </c>
      <c r="D1364" s="2">
        <v>1854695.3450499999</v>
      </c>
    </row>
    <row r="1365" spans="1:4" x14ac:dyDescent="0.3">
      <c r="A1365" t="str">
        <f t="shared" si="21"/>
        <v>Pensiones BBVA|26 ISSSTE Muerte (invalidez y vida)</v>
      </c>
      <c r="B1365" t="s">
        <v>191</v>
      </c>
      <c r="C1365" t="s">
        <v>275</v>
      </c>
      <c r="D1365" s="2">
        <v>399260.81466999999</v>
      </c>
    </row>
    <row r="1366" spans="1:4" x14ac:dyDescent="0.3">
      <c r="A1366" t="str">
        <f t="shared" si="21"/>
        <v>Pensiones BBVA|27 ISSSTE Muerte (riesgos de trabajo)</v>
      </c>
      <c r="B1366" t="s">
        <v>191</v>
      </c>
      <c r="C1366" t="s">
        <v>276</v>
      </c>
      <c r="D1366" s="2">
        <v>66521.448929999999</v>
      </c>
    </row>
    <row r="1367" spans="1:4" x14ac:dyDescent="0.3">
      <c r="A1367" t="str">
        <f t="shared" si="21"/>
        <v>Banamex Pensiones|10 Total General</v>
      </c>
      <c r="B1367" t="s">
        <v>144</v>
      </c>
      <c r="C1367" t="s">
        <v>220</v>
      </c>
      <c r="D1367" s="2">
        <v>417536.25291000004</v>
      </c>
    </row>
    <row r="1368" spans="1:4" x14ac:dyDescent="0.3">
      <c r="A1368" t="str">
        <f t="shared" si="21"/>
        <v>Banamex Pensiones|15 Pensiones Total</v>
      </c>
      <c r="B1368" t="s">
        <v>144</v>
      </c>
      <c r="C1368" t="s">
        <v>264</v>
      </c>
      <c r="D1368" s="2">
        <v>417536.25291000004</v>
      </c>
    </row>
    <row r="1369" spans="1:4" x14ac:dyDescent="0.3">
      <c r="A1369" t="str">
        <f t="shared" si="21"/>
        <v>Banamex Pensiones|16 Pensiones IMSS</v>
      </c>
      <c r="B1369" t="s">
        <v>144</v>
      </c>
      <c r="C1369" t="s">
        <v>265</v>
      </c>
      <c r="D1369" s="2">
        <v>417536.25290999998</v>
      </c>
    </row>
    <row r="1370" spans="1:4" x14ac:dyDescent="0.3">
      <c r="A1370" t="str">
        <f t="shared" si="21"/>
        <v>Banamex Pensiones|17 IMSS Incapacidad Permanente RT</v>
      </c>
      <c r="B1370" t="s">
        <v>144</v>
      </c>
      <c r="C1370" t="s">
        <v>266</v>
      </c>
      <c r="D1370" s="2">
        <v>33092.879030000004</v>
      </c>
    </row>
    <row r="1371" spans="1:4" x14ac:dyDescent="0.3">
      <c r="A1371" t="str">
        <f t="shared" si="21"/>
        <v>Banamex Pensiones|18 IMSS Invalidez (invalidez y vida)</v>
      </c>
      <c r="B1371" t="s">
        <v>144</v>
      </c>
      <c r="C1371" t="s">
        <v>267</v>
      </c>
      <c r="D1371" s="2">
        <v>171802.78758999999</v>
      </c>
    </row>
    <row r="1372" spans="1:4" x14ac:dyDescent="0.3">
      <c r="A1372" t="str">
        <f t="shared" si="21"/>
        <v>Banamex Pensiones|19 IMSS Jubilacion (retiro, cesantia y vejez)</v>
      </c>
      <c r="B1372" t="s">
        <v>144</v>
      </c>
      <c r="C1372" t="s">
        <v>268</v>
      </c>
      <c r="D1372" s="2">
        <v>83473.818939999997</v>
      </c>
    </row>
    <row r="1373" spans="1:4" x14ac:dyDescent="0.3">
      <c r="A1373" t="str">
        <f t="shared" si="21"/>
        <v>Banamex Pensiones|20 IMSS Muerte (invalidez y vida)</v>
      </c>
      <c r="B1373" t="s">
        <v>144</v>
      </c>
      <c r="C1373" t="s">
        <v>269</v>
      </c>
      <c r="D1373" s="2">
        <v>114993.34120000001</v>
      </c>
    </row>
    <row r="1374" spans="1:4" x14ac:dyDescent="0.3">
      <c r="A1374" t="str">
        <f t="shared" si="21"/>
        <v>Banamex Pensiones|21 IMSS Muerte (riesgos de trabajo)</v>
      </c>
      <c r="B1374" t="s">
        <v>144</v>
      </c>
      <c r="C1374" t="s">
        <v>270</v>
      </c>
      <c r="D1374" s="2">
        <v>14173.426150000001</v>
      </c>
    </row>
    <row r="1375" spans="1:4" x14ac:dyDescent="0.3">
      <c r="A1375" t="str">
        <f t="shared" si="21"/>
        <v>Banamex Pensiones|22 Pensiones ISSSTE</v>
      </c>
      <c r="B1375" t="s">
        <v>144</v>
      </c>
      <c r="C1375" t="s">
        <v>271</v>
      </c>
      <c r="D1375" s="2">
        <v>0</v>
      </c>
    </row>
    <row r="1376" spans="1:4" x14ac:dyDescent="0.3">
      <c r="A1376" t="str">
        <f t="shared" si="21"/>
        <v>Banamex Pensiones|23 ISSSTE Incapacidad Permanente RT</v>
      </c>
      <c r="B1376" t="s">
        <v>144</v>
      </c>
      <c r="C1376" t="s">
        <v>272</v>
      </c>
      <c r="D1376" s="2">
        <v>0</v>
      </c>
    </row>
    <row r="1377" spans="1:4" x14ac:dyDescent="0.3">
      <c r="A1377" t="str">
        <f t="shared" si="21"/>
        <v>Banamex Pensiones|24 ISSSTE Invalidez (invalidez y vida)</v>
      </c>
      <c r="B1377" t="s">
        <v>144</v>
      </c>
      <c r="C1377" t="s">
        <v>273</v>
      </c>
      <c r="D1377" s="2">
        <v>0</v>
      </c>
    </row>
    <row r="1378" spans="1:4" x14ac:dyDescent="0.3">
      <c r="A1378" t="str">
        <f t="shared" si="21"/>
        <v>Banamex Pensiones|25 ISSSTE Jubilacion (retiro, cesantia y vejez)</v>
      </c>
      <c r="B1378" t="s">
        <v>144</v>
      </c>
      <c r="C1378" t="s">
        <v>274</v>
      </c>
      <c r="D1378" s="2">
        <v>0</v>
      </c>
    </row>
    <row r="1379" spans="1:4" x14ac:dyDescent="0.3">
      <c r="A1379" t="str">
        <f t="shared" si="21"/>
        <v>Banamex Pensiones|26 ISSSTE Muerte (invalidez y vida)</v>
      </c>
      <c r="B1379" t="s">
        <v>144</v>
      </c>
      <c r="C1379" t="s">
        <v>275</v>
      </c>
      <c r="D1379" s="2">
        <v>0</v>
      </c>
    </row>
    <row r="1380" spans="1:4" x14ac:dyDescent="0.3">
      <c r="A1380" t="str">
        <f t="shared" si="21"/>
        <v>Banamex Pensiones|27 ISSSTE Muerte (riesgos de trabajo)</v>
      </c>
      <c r="B1380" t="s">
        <v>144</v>
      </c>
      <c r="C1380" t="s">
        <v>276</v>
      </c>
      <c r="D1380" s="2">
        <v>0</v>
      </c>
    </row>
    <row r="1381" spans="1:4" x14ac:dyDescent="0.3">
      <c r="A1381" t="str">
        <f t="shared" si="21"/>
        <v>BBVA Salud|10 Total General</v>
      </c>
      <c r="B1381" t="s">
        <v>143</v>
      </c>
      <c r="C1381" t="s">
        <v>220</v>
      </c>
      <c r="D1381" s="2">
        <v>372810.95779000001</v>
      </c>
    </row>
    <row r="1382" spans="1:4" x14ac:dyDescent="0.3">
      <c r="A1382" t="str">
        <f t="shared" si="21"/>
        <v>BBVA Salud|11 Total General Sin Pensiones</v>
      </c>
      <c r="B1382" t="s">
        <v>143</v>
      </c>
      <c r="C1382" t="s">
        <v>221</v>
      </c>
      <c r="D1382" s="2">
        <v>372810.95779000001</v>
      </c>
    </row>
    <row r="1383" spans="1:4" x14ac:dyDescent="0.3">
      <c r="A1383" t="str">
        <f t="shared" si="21"/>
        <v>BBVA Salud|28 Accidentes y Enfermedades Total</v>
      </c>
      <c r="B1383" t="s">
        <v>143</v>
      </c>
      <c r="C1383" t="s">
        <v>246</v>
      </c>
      <c r="D1383" s="2">
        <v>372810.95779000001</v>
      </c>
    </row>
    <row r="1384" spans="1:4" x14ac:dyDescent="0.3">
      <c r="A1384" t="str">
        <f t="shared" si="21"/>
        <v>BBVA Salud|32 Gastos Medicos</v>
      </c>
      <c r="B1384" t="s">
        <v>143</v>
      </c>
      <c r="C1384" t="s">
        <v>257</v>
      </c>
      <c r="D1384" s="2">
        <v>372093.32514999999</v>
      </c>
    </row>
    <row r="1385" spans="1:4" x14ac:dyDescent="0.3">
      <c r="A1385" t="str">
        <f t="shared" si="21"/>
        <v>BBVA Salud|33 GMM. Individual</v>
      </c>
      <c r="B1385" t="s">
        <v>143</v>
      </c>
      <c r="C1385" t="s">
        <v>258</v>
      </c>
      <c r="D1385" s="2">
        <v>210179.34237999999</v>
      </c>
    </row>
    <row r="1386" spans="1:4" x14ac:dyDescent="0.3">
      <c r="A1386" t="str">
        <f t="shared" si="21"/>
        <v>BBVA Salud|34 GMM. Gpo y Col</v>
      </c>
      <c r="B1386" t="s">
        <v>143</v>
      </c>
      <c r="C1386" t="s">
        <v>259</v>
      </c>
      <c r="D1386" s="2">
        <v>161913.98277</v>
      </c>
    </row>
    <row r="1387" spans="1:4" x14ac:dyDescent="0.3">
      <c r="A1387" t="str">
        <f t="shared" si="21"/>
        <v>BBVA Salud|35 Salud</v>
      </c>
      <c r="B1387" t="s">
        <v>143</v>
      </c>
      <c r="C1387" t="s">
        <v>260</v>
      </c>
      <c r="D1387" s="2">
        <v>717.63264000000004</v>
      </c>
    </row>
    <row r="1388" spans="1:4" x14ac:dyDescent="0.3">
      <c r="A1388" t="str">
        <f t="shared" si="21"/>
        <v>BBVA Salud|36 Salud Individual</v>
      </c>
      <c r="B1388" t="s">
        <v>143</v>
      </c>
      <c r="C1388" t="s">
        <v>261</v>
      </c>
      <c r="D1388" s="2">
        <v>796.68992000000003</v>
      </c>
    </row>
    <row r="1389" spans="1:4" x14ac:dyDescent="0.3">
      <c r="A1389" t="str">
        <f t="shared" si="21"/>
        <v>BBVA Salud|37 Salud Gpo y Col</v>
      </c>
      <c r="B1389" t="s">
        <v>143</v>
      </c>
      <c r="C1389" t="s">
        <v>262</v>
      </c>
      <c r="D1389" s="2">
        <v>-79.057280000000006</v>
      </c>
    </row>
    <row r="1390" spans="1:4" x14ac:dyDescent="0.3">
      <c r="A1390" t="str">
        <f t="shared" si="21"/>
        <v>BBVA|10 Total General</v>
      </c>
      <c r="B1390" t="s">
        <v>142</v>
      </c>
      <c r="C1390" t="s">
        <v>220</v>
      </c>
      <c r="D1390" s="2">
        <v>55806634.746509999</v>
      </c>
    </row>
    <row r="1391" spans="1:4" x14ac:dyDescent="0.3">
      <c r="A1391" t="str">
        <f t="shared" si="21"/>
        <v>BBVA|11 Total General Sin Pensiones</v>
      </c>
      <c r="B1391" t="s">
        <v>142</v>
      </c>
      <c r="C1391" t="s">
        <v>221</v>
      </c>
      <c r="D1391" s="2">
        <v>55806634.746509999</v>
      </c>
    </row>
    <row r="1392" spans="1:4" x14ac:dyDescent="0.3">
      <c r="A1392" t="str">
        <f t="shared" si="21"/>
        <v>BBVA|12 Vida Total</v>
      </c>
      <c r="B1392" t="s">
        <v>142</v>
      </c>
      <c r="C1392" t="s">
        <v>222</v>
      </c>
      <c r="D1392" s="2">
        <v>44475553.703940004</v>
      </c>
    </row>
    <row r="1393" spans="1:4" x14ac:dyDescent="0.3">
      <c r="A1393" t="str">
        <f t="shared" si="21"/>
        <v>BBVA|13 Vida Individual</v>
      </c>
      <c r="B1393" t="s">
        <v>142</v>
      </c>
      <c r="C1393" t="s">
        <v>223</v>
      </c>
      <c r="D1393" s="2">
        <v>43054156.421250001</v>
      </c>
    </row>
    <row r="1394" spans="1:4" x14ac:dyDescent="0.3">
      <c r="A1394" t="str">
        <f t="shared" si="21"/>
        <v>BBVA|14 Vida Gpo y Col</v>
      </c>
      <c r="B1394" t="s">
        <v>142</v>
      </c>
      <c r="C1394" t="s">
        <v>224</v>
      </c>
      <c r="D1394" s="2">
        <v>1421397.28269</v>
      </c>
    </row>
    <row r="1395" spans="1:4" x14ac:dyDescent="0.3">
      <c r="A1395" t="str">
        <f t="shared" si="21"/>
        <v>BBVA|28 Accidentes y Enfermedades Total</v>
      </c>
      <c r="B1395" t="s">
        <v>142</v>
      </c>
      <c r="C1395" t="s">
        <v>246</v>
      </c>
      <c r="D1395" s="2">
        <v>277237.51152999996</v>
      </c>
    </row>
    <row r="1396" spans="1:4" x14ac:dyDescent="0.3">
      <c r="A1396" t="str">
        <f t="shared" si="21"/>
        <v>BBVA|29 Accidentes Personales</v>
      </c>
      <c r="B1396" t="s">
        <v>142</v>
      </c>
      <c r="C1396" t="s">
        <v>247</v>
      </c>
      <c r="D1396" s="2">
        <v>277235.54223000002</v>
      </c>
    </row>
    <row r="1397" spans="1:4" x14ac:dyDescent="0.3">
      <c r="A1397" t="str">
        <f t="shared" si="21"/>
        <v>BBVA|30 AP Individual</v>
      </c>
      <c r="B1397" t="s">
        <v>142</v>
      </c>
      <c r="C1397" t="s">
        <v>254</v>
      </c>
      <c r="D1397" s="2">
        <v>261366.30072</v>
      </c>
    </row>
    <row r="1398" spans="1:4" x14ac:dyDescent="0.3">
      <c r="A1398" t="str">
        <f t="shared" si="21"/>
        <v>BBVA|31 AP Gpo y Col</v>
      </c>
      <c r="B1398" t="s">
        <v>142</v>
      </c>
      <c r="C1398" t="s">
        <v>248</v>
      </c>
      <c r="D1398" s="2">
        <v>15869.24151</v>
      </c>
    </row>
    <row r="1399" spans="1:4" x14ac:dyDescent="0.3">
      <c r="A1399" t="str">
        <f t="shared" si="21"/>
        <v>BBVA|32 Gastos Medicos</v>
      </c>
      <c r="B1399" t="s">
        <v>142</v>
      </c>
      <c r="C1399" t="s">
        <v>257</v>
      </c>
      <c r="D1399" s="2">
        <v>1.9693000000000001</v>
      </c>
    </row>
    <row r="1400" spans="1:4" x14ac:dyDescent="0.3">
      <c r="A1400" t="str">
        <f t="shared" si="21"/>
        <v>BBVA|33 GMM. Individual</v>
      </c>
      <c r="B1400" t="s">
        <v>142</v>
      </c>
      <c r="C1400" t="s">
        <v>258</v>
      </c>
      <c r="D1400" s="2">
        <v>1.9693000000000001</v>
      </c>
    </row>
    <row r="1401" spans="1:4" x14ac:dyDescent="0.3">
      <c r="A1401" t="str">
        <f t="shared" si="21"/>
        <v>BBVA|38 Daños Total</v>
      </c>
      <c r="B1401" t="s">
        <v>142</v>
      </c>
      <c r="C1401" t="s">
        <v>225</v>
      </c>
      <c r="D1401" s="2">
        <v>11053843.531040002</v>
      </c>
    </row>
    <row r="1402" spans="1:4" x14ac:dyDescent="0.3">
      <c r="A1402" t="str">
        <f t="shared" si="21"/>
        <v>BBVA|39 Automoviles Total</v>
      </c>
      <c r="B1402" t="s">
        <v>142</v>
      </c>
      <c r="C1402" t="s">
        <v>226</v>
      </c>
      <c r="D1402" s="2">
        <v>6884647.9525800003</v>
      </c>
    </row>
    <row r="1403" spans="1:4" x14ac:dyDescent="0.3">
      <c r="A1403" t="str">
        <f t="shared" si="21"/>
        <v>BBVA|41 Automoviles Residentes</v>
      </c>
      <c r="B1403" t="s">
        <v>142</v>
      </c>
      <c r="C1403" t="s">
        <v>227</v>
      </c>
      <c r="D1403" s="2">
        <v>4981267.3093599994</v>
      </c>
    </row>
    <row r="1404" spans="1:4" x14ac:dyDescent="0.3">
      <c r="A1404" t="str">
        <f t="shared" si="21"/>
        <v>BBVA|42 Camiones</v>
      </c>
      <c r="B1404" t="s">
        <v>142</v>
      </c>
      <c r="C1404" t="s">
        <v>228</v>
      </c>
      <c r="D1404" s="2">
        <v>1903380.64322</v>
      </c>
    </row>
    <row r="1405" spans="1:4" x14ac:dyDescent="0.3">
      <c r="A1405" t="str">
        <f t="shared" si="21"/>
        <v>BBVA|46 Daños Sin Autos Total</v>
      </c>
      <c r="B1405" t="s">
        <v>142</v>
      </c>
      <c r="C1405" t="s">
        <v>230</v>
      </c>
      <c r="D1405" s="2">
        <v>4169195.5784600005</v>
      </c>
    </row>
    <row r="1406" spans="1:4" x14ac:dyDescent="0.3">
      <c r="A1406" t="str">
        <f t="shared" si="21"/>
        <v>BBVA|46 Responsabilidad Civil y Riesgos Profesionales</v>
      </c>
      <c r="B1406" t="s">
        <v>142</v>
      </c>
      <c r="C1406" t="s">
        <v>231</v>
      </c>
      <c r="D1406" s="2">
        <v>180895.48337</v>
      </c>
    </row>
    <row r="1407" spans="1:4" x14ac:dyDescent="0.3">
      <c r="A1407" t="str">
        <f t="shared" si="21"/>
        <v>BBVA|47 RC General</v>
      </c>
      <c r="B1407" t="s">
        <v>142</v>
      </c>
      <c r="C1407" t="s">
        <v>232</v>
      </c>
      <c r="D1407" s="2">
        <v>180895.48337</v>
      </c>
    </row>
    <row r="1408" spans="1:4" x14ac:dyDescent="0.3">
      <c r="A1408" t="str">
        <f t="shared" si="21"/>
        <v>BBVA|51 Maritimo y Transportes</v>
      </c>
      <c r="B1408" t="s">
        <v>142</v>
      </c>
      <c r="C1408" t="s">
        <v>236</v>
      </c>
      <c r="D1408" s="2">
        <v>9.4855499999999999</v>
      </c>
    </row>
    <row r="1409" spans="1:4" x14ac:dyDescent="0.3">
      <c r="A1409" t="str">
        <f t="shared" si="21"/>
        <v>BBVA|53 MyT Cascos</v>
      </c>
      <c r="B1409" t="s">
        <v>142</v>
      </c>
      <c r="C1409" t="s">
        <v>238</v>
      </c>
      <c r="D1409" s="2">
        <v>9.4855499999999999</v>
      </c>
    </row>
    <row r="1410" spans="1:4" x14ac:dyDescent="0.3">
      <c r="A1410" t="str">
        <f t="shared" si="21"/>
        <v>BBVA|54 Incendio</v>
      </c>
      <c r="B1410" t="s">
        <v>142</v>
      </c>
      <c r="C1410" t="s">
        <v>239</v>
      </c>
      <c r="D1410" s="2">
        <v>881071.36658999999</v>
      </c>
    </row>
    <row r="1411" spans="1:4" x14ac:dyDescent="0.3">
      <c r="A1411" t="str">
        <f t="shared" si="21"/>
        <v>BBVA|55 Riesgos Catastroficos</v>
      </c>
      <c r="B1411" t="s">
        <v>142</v>
      </c>
      <c r="C1411" t="s">
        <v>240</v>
      </c>
      <c r="D1411" s="2">
        <v>1404656.8837000001</v>
      </c>
    </row>
    <row r="1412" spans="1:4" x14ac:dyDescent="0.3">
      <c r="A1412" t="str">
        <f t="shared" si="21"/>
        <v>BBVA|56 Terremoto y Erupcion Volcanica</v>
      </c>
      <c r="B1412" t="s">
        <v>142</v>
      </c>
      <c r="C1412" t="s">
        <v>241</v>
      </c>
      <c r="D1412" s="2">
        <v>837899.01980000001</v>
      </c>
    </row>
    <row r="1413" spans="1:4" x14ac:dyDescent="0.3">
      <c r="A1413" t="str">
        <f t="shared" si="21"/>
        <v>BBVA|57 Huracan y Otros Riesgos Hidrometeorologicos</v>
      </c>
      <c r="B1413" t="s">
        <v>142</v>
      </c>
      <c r="C1413" t="s">
        <v>242</v>
      </c>
      <c r="D1413" s="2">
        <v>566757.8639</v>
      </c>
    </row>
    <row r="1414" spans="1:4" x14ac:dyDescent="0.3">
      <c r="A1414" t="str">
        <f t="shared" si="21"/>
        <v>BBVA|63 Diversos</v>
      </c>
      <c r="B1414" t="s">
        <v>142</v>
      </c>
      <c r="C1414" t="s">
        <v>243</v>
      </c>
      <c r="D1414" s="2">
        <v>1702562.35925</v>
      </c>
    </row>
    <row r="1415" spans="1:4" x14ac:dyDescent="0.3">
      <c r="A1415" t="str">
        <f t="shared" si="21"/>
        <v>BBVA|64 Miscelaneos</v>
      </c>
      <c r="B1415" t="s">
        <v>142</v>
      </c>
      <c r="C1415" t="s">
        <v>244</v>
      </c>
      <c r="D1415" s="2">
        <v>1662644.4815100001</v>
      </c>
    </row>
    <row r="1416" spans="1:4" x14ac:dyDescent="0.3">
      <c r="A1416" t="str">
        <f t="shared" ref="A1416:A1479" si="22">B1416&amp;"|"&amp;C1416</f>
        <v>BBVA|65 Tecnicos</v>
      </c>
      <c r="B1416" t="s">
        <v>142</v>
      </c>
      <c r="C1416" t="s">
        <v>245</v>
      </c>
      <c r="D1416" s="2">
        <v>39917.877740000004</v>
      </c>
    </row>
    <row r="1417" spans="1:4" x14ac:dyDescent="0.3">
      <c r="A1417" t="str">
        <f t="shared" si="22"/>
        <v>Banamex Seguros|10 Total General</v>
      </c>
      <c r="B1417" t="s">
        <v>158</v>
      </c>
      <c r="C1417" t="s">
        <v>220</v>
      </c>
      <c r="D1417" s="2">
        <v>27984284.840740003</v>
      </c>
    </row>
    <row r="1418" spans="1:4" x14ac:dyDescent="0.3">
      <c r="A1418" t="str">
        <f t="shared" si="22"/>
        <v>Banamex Seguros|11 Total General Sin Pensiones</v>
      </c>
      <c r="B1418" t="s">
        <v>158</v>
      </c>
      <c r="C1418" t="s">
        <v>221</v>
      </c>
      <c r="D1418" s="2">
        <v>27984284.840740003</v>
      </c>
    </row>
    <row r="1419" spans="1:4" x14ac:dyDescent="0.3">
      <c r="A1419" t="str">
        <f t="shared" si="22"/>
        <v>Banamex Seguros|12 Vida Total</v>
      </c>
      <c r="B1419" t="s">
        <v>158</v>
      </c>
      <c r="C1419" t="s">
        <v>222</v>
      </c>
      <c r="D1419" s="2">
        <v>27647828.749359999</v>
      </c>
    </row>
    <row r="1420" spans="1:4" x14ac:dyDescent="0.3">
      <c r="A1420" t="str">
        <f t="shared" si="22"/>
        <v>Banamex Seguros|13 Vida Individual</v>
      </c>
      <c r="B1420" t="s">
        <v>158</v>
      </c>
      <c r="C1420" t="s">
        <v>223</v>
      </c>
      <c r="D1420" s="2">
        <v>25393134.307349999</v>
      </c>
    </row>
    <row r="1421" spans="1:4" x14ac:dyDescent="0.3">
      <c r="A1421" t="str">
        <f t="shared" si="22"/>
        <v>Banamex Seguros|14 Vida Gpo y Col</v>
      </c>
      <c r="B1421" t="s">
        <v>158</v>
      </c>
      <c r="C1421" t="s">
        <v>224</v>
      </c>
      <c r="D1421" s="2">
        <v>2254694.4420100003</v>
      </c>
    </row>
    <row r="1422" spans="1:4" x14ac:dyDescent="0.3">
      <c r="A1422" t="str">
        <f t="shared" si="22"/>
        <v>Banamex Seguros|28 Accidentes y Enfermedades Total</v>
      </c>
      <c r="B1422" t="s">
        <v>158</v>
      </c>
      <c r="C1422" t="s">
        <v>246</v>
      </c>
      <c r="D1422" s="2">
        <v>336456.25926999998</v>
      </c>
    </row>
    <row r="1423" spans="1:4" x14ac:dyDescent="0.3">
      <c r="A1423" t="str">
        <f t="shared" si="22"/>
        <v>Banamex Seguros|29 Accidentes Personales</v>
      </c>
      <c r="B1423" t="s">
        <v>158</v>
      </c>
      <c r="C1423" t="s">
        <v>247</v>
      </c>
      <c r="D1423" s="2">
        <v>336456.25926999998</v>
      </c>
    </row>
    <row r="1424" spans="1:4" x14ac:dyDescent="0.3">
      <c r="A1424" t="str">
        <f t="shared" si="22"/>
        <v>Banamex Seguros|30 AP Individual</v>
      </c>
      <c r="B1424" t="s">
        <v>158</v>
      </c>
      <c r="C1424" t="s">
        <v>254</v>
      </c>
      <c r="D1424" s="2">
        <v>271117.18202999997</v>
      </c>
    </row>
    <row r="1425" spans="1:4" x14ac:dyDescent="0.3">
      <c r="A1425" t="str">
        <f t="shared" si="22"/>
        <v>Banamex Seguros|31 AP Gpo y Col</v>
      </c>
      <c r="B1425" t="s">
        <v>158</v>
      </c>
      <c r="C1425" t="s">
        <v>248</v>
      </c>
      <c r="D1425" s="2">
        <v>65339.077239999999</v>
      </c>
    </row>
    <row r="1426" spans="1:4" x14ac:dyDescent="0.3">
      <c r="A1426" t="str">
        <f t="shared" si="22"/>
        <v>Banamex Seguros|32 Gastos Medicos</v>
      </c>
      <c r="B1426" t="s">
        <v>158</v>
      </c>
      <c r="C1426" t="s">
        <v>257</v>
      </c>
      <c r="D1426" s="2">
        <v>0</v>
      </c>
    </row>
    <row r="1427" spans="1:4" x14ac:dyDescent="0.3">
      <c r="A1427" t="str">
        <f t="shared" si="22"/>
        <v>Banamex Seguros|33 GMM. Individual</v>
      </c>
      <c r="B1427" t="s">
        <v>158</v>
      </c>
      <c r="C1427" t="s">
        <v>258</v>
      </c>
      <c r="D1427" s="2">
        <v>0</v>
      </c>
    </row>
    <row r="1428" spans="1:4" x14ac:dyDescent="0.3">
      <c r="A1428" t="str">
        <f t="shared" si="22"/>
        <v>Banamex Seguros|34 GMM. Gpo y Col</v>
      </c>
      <c r="B1428" t="s">
        <v>158</v>
      </c>
      <c r="C1428" t="s">
        <v>259</v>
      </c>
      <c r="D1428" s="2">
        <v>0</v>
      </c>
    </row>
    <row r="1429" spans="1:4" x14ac:dyDescent="0.3">
      <c r="A1429" t="str">
        <f t="shared" si="22"/>
        <v>Banamex Seguros|38 Daños Total</v>
      </c>
      <c r="B1429" t="s">
        <v>158</v>
      </c>
      <c r="C1429" t="s">
        <v>225</v>
      </c>
      <c r="D1429" s="2">
        <v>-0.16788999999999998</v>
      </c>
    </row>
    <row r="1430" spans="1:4" x14ac:dyDescent="0.3">
      <c r="A1430" t="str">
        <f t="shared" si="22"/>
        <v>Banamex Seguros|39 Automoviles Total</v>
      </c>
      <c r="B1430" t="s">
        <v>158</v>
      </c>
      <c r="C1430" t="s">
        <v>226</v>
      </c>
      <c r="D1430" s="2">
        <v>-0.16788999999999998</v>
      </c>
    </row>
    <row r="1431" spans="1:4" x14ac:dyDescent="0.3">
      <c r="A1431" t="str">
        <f t="shared" si="22"/>
        <v>Banamex Seguros|41 Automoviles Residentes</v>
      </c>
      <c r="B1431" t="s">
        <v>158</v>
      </c>
      <c r="C1431" t="s">
        <v>227</v>
      </c>
      <c r="D1431" s="2">
        <v>-0.16788999999999998</v>
      </c>
    </row>
    <row r="1432" spans="1:4" x14ac:dyDescent="0.3">
      <c r="A1432" t="str">
        <f t="shared" si="22"/>
        <v>Banamex Seguros|46 Daños Sin Autos Total</v>
      </c>
      <c r="B1432" t="s">
        <v>158</v>
      </c>
      <c r="C1432" t="s">
        <v>230</v>
      </c>
      <c r="D1432" s="2">
        <v>0</v>
      </c>
    </row>
    <row r="1433" spans="1:4" x14ac:dyDescent="0.3">
      <c r="A1433" t="str">
        <f t="shared" si="22"/>
        <v>Banamex Seguros|46 Responsabilidad Civil y Riesgos Profesionales</v>
      </c>
      <c r="B1433" t="s">
        <v>158</v>
      </c>
      <c r="C1433" t="s">
        <v>231</v>
      </c>
      <c r="D1433" s="2">
        <v>0</v>
      </c>
    </row>
    <row r="1434" spans="1:4" x14ac:dyDescent="0.3">
      <c r="A1434" t="str">
        <f t="shared" si="22"/>
        <v>Banamex Seguros|47 RC General</v>
      </c>
      <c r="B1434" t="s">
        <v>158</v>
      </c>
      <c r="C1434" t="s">
        <v>232</v>
      </c>
      <c r="D1434" s="2">
        <v>0</v>
      </c>
    </row>
    <row r="1435" spans="1:4" x14ac:dyDescent="0.3">
      <c r="A1435" t="str">
        <f t="shared" si="22"/>
        <v>Banamex Seguros|54 Incendio</v>
      </c>
      <c r="B1435" t="s">
        <v>158</v>
      </c>
      <c r="C1435" t="s">
        <v>239</v>
      </c>
      <c r="D1435" s="2">
        <v>0</v>
      </c>
    </row>
    <row r="1436" spans="1:4" x14ac:dyDescent="0.3">
      <c r="A1436" t="str">
        <f t="shared" si="22"/>
        <v>Banamex Seguros|55 Riesgos Catastroficos</v>
      </c>
      <c r="B1436" t="s">
        <v>158</v>
      </c>
      <c r="C1436" t="s">
        <v>240</v>
      </c>
      <c r="D1436" s="2">
        <v>0</v>
      </c>
    </row>
    <row r="1437" spans="1:4" x14ac:dyDescent="0.3">
      <c r="A1437" t="str">
        <f t="shared" si="22"/>
        <v>Banamex Seguros|56 Terremoto y Erupcion Volcanica</v>
      </c>
      <c r="B1437" t="s">
        <v>158</v>
      </c>
      <c r="C1437" t="s">
        <v>241</v>
      </c>
      <c r="D1437" s="2">
        <v>0</v>
      </c>
    </row>
    <row r="1438" spans="1:4" x14ac:dyDescent="0.3">
      <c r="A1438" t="str">
        <f t="shared" si="22"/>
        <v>Banamex Seguros|57 Huracan y Otros Riesgos Hidrometeorologicos</v>
      </c>
      <c r="B1438" t="s">
        <v>158</v>
      </c>
      <c r="C1438" t="s">
        <v>242</v>
      </c>
      <c r="D1438" s="2">
        <v>0</v>
      </c>
    </row>
    <row r="1439" spans="1:4" x14ac:dyDescent="0.3">
      <c r="A1439" t="str">
        <f t="shared" si="22"/>
        <v>Banamex Seguros|63 Diversos</v>
      </c>
      <c r="B1439" t="s">
        <v>158</v>
      </c>
      <c r="C1439" t="s">
        <v>243</v>
      </c>
      <c r="D1439" s="2">
        <v>0</v>
      </c>
    </row>
    <row r="1440" spans="1:4" x14ac:dyDescent="0.3">
      <c r="A1440" t="str">
        <f t="shared" si="22"/>
        <v>Banamex Seguros|64 Miscelaneos</v>
      </c>
      <c r="B1440" t="s">
        <v>158</v>
      </c>
      <c r="C1440" t="s">
        <v>244</v>
      </c>
      <c r="D1440" s="2">
        <v>0</v>
      </c>
    </row>
    <row r="1441" spans="1:4" x14ac:dyDescent="0.3">
      <c r="A1441" t="str">
        <f t="shared" si="22"/>
        <v>Banamex Seguros|65 Tecnicos</v>
      </c>
      <c r="B1441" t="s">
        <v>158</v>
      </c>
      <c r="C1441" t="s">
        <v>245</v>
      </c>
      <c r="D1441" s="2">
        <v>0</v>
      </c>
    </row>
    <row r="1442" spans="1:4" x14ac:dyDescent="0.3">
      <c r="A1442" t="str">
        <f t="shared" si="22"/>
        <v>AUNA Seguros|10 Total General</v>
      </c>
      <c r="B1442" t="s">
        <v>117</v>
      </c>
      <c r="C1442" t="s">
        <v>220</v>
      </c>
      <c r="D1442" s="2">
        <v>365852.86960999999</v>
      </c>
    </row>
    <row r="1443" spans="1:4" x14ac:dyDescent="0.3">
      <c r="A1443" t="str">
        <f t="shared" si="22"/>
        <v>AUNA Seguros|11 Total General Sin Pensiones</v>
      </c>
      <c r="B1443" t="s">
        <v>117</v>
      </c>
      <c r="C1443" t="s">
        <v>221</v>
      </c>
      <c r="D1443" s="2">
        <v>365852.86960999999</v>
      </c>
    </row>
    <row r="1444" spans="1:4" x14ac:dyDescent="0.3">
      <c r="A1444" t="str">
        <f t="shared" si="22"/>
        <v>AUNA Seguros|28 Accidentes y Enfermedades Total</v>
      </c>
      <c r="B1444" t="s">
        <v>117</v>
      </c>
      <c r="C1444" t="s">
        <v>246</v>
      </c>
      <c r="D1444" s="2">
        <v>365852.86960999999</v>
      </c>
    </row>
    <row r="1445" spans="1:4" x14ac:dyDescent="0.3">
      <c r="A1445" t="str">
        <f t="shared" si="22"/>
        <v>AUNA Seguros|32 Gastos Medicos</v>
      </c>
      <c r="B1445" t="s">
        <v>117</v>
      </c>
      <c r="C1445" t="s">
        <v>257</v>
      </c>
      <c r="D1445" s="2">
        <v>262707.17359000002</v>
      </c>
    </row>
    <row r="1446" spans="1:4" x14ac:dyDescent="0.3">
      <c r="A1446" t="str">
        <f t="shared" si="22"/>
        <v>AUNA Seguros|34 GMM. Gpo y Col</v>
      </c>
      <c r="B1446" t="s">
        <v>117</v>
      </c>
      <c r="C1446" t="s">
        <v>259</v>
      </c>
      <c r="D1446" s="2">
        <v>262707.17359000002</v>
      </c>
    </row>
    <row r="1447" spans="1:4" x14ac:dyDescent="0.3">
      <c r="A1447" t="str">
        <f t="shared" si="22"/>
        <v>AUNA Seguros|35 Salud</v>
      </c>
      <c r="B1447" t="s">
        <v>117</v>
      </c>
      <c r="C1447" t="s">
        <v>260</v>
      </c>
      <c r="D1447" s="2">
        <v>103145.69602</v>
      </c>
    </row>
    <row r="1448" spans="1:4" x14ac:dyDescent="0.3">
      <c r="A1448" t="str">
        <f t="shared" si="22"/>
        <v>AUNA Seguros|36 Salud Individual</v>
      </c>
      <c r="B1448" t="s">
        <v>117</v>
      </c>
      <c r="C1448" t="s">
        <v>261</v>
      </c>
      <c r="D1448" s="2">
        <v>3278.2665299999999</v>
      </c>
    </row>
    <row r="1449" spans="1:4" x14ac:dyDescent="0.3">
      <c r="A1449" t="str">
        <f t="shared" si="22"/>
        <v>AUNA Seguros|37 Salud Gpo y Col</v>
      </c>
      <c r="B1449" t="s">
        <v>117</v>
      </c>
      <c r="C1449" t="s">
        <v>262</v>
      </c>
      <c r="D1449" s="2">
        <v>99867.429489999995</v>
      </c>
    </row>
    <row r="1450" spans="1:4" x14ac:dyDescent="0.3">
      <c r="A1450" t="str">
        <f t="shared" si="22"/>
        <v>|</v>
      </c>
    </row>
    <row r="1451" spans="1:4" x14ac:dyDescent="0.3">
      <c r="A1451" t="str">
        <f t="shared" si="22"/>
        <v>|</v>
      </c>
    </row>
    <row r="1452" spans="1:4" x14ac:dyDescent="0.3">
      <c r="A1452" t="str">
        <f t="shared" si="22"/>
        <v>|</v>
      </c>
    </row>
    <row r="1453" spans="1:4" x14ac:dyDescent="0.3">
      <c r="A1453" t="str">
        <f t="shared" si="22"/>
        <v>|</v>
      </c>
    </row>
    <row r="1454" spans="1:4" x14ac:dyDescent="0.3">
      <c r="A1454" t="str">
        <f t="shared" si="22"/>
        <v>|</v>
      </c>
    </row>
    <row r="1455" spans="1:4" x14ac:dyDescent="0.3">
      <c r="A1455" t="str">
        <f t="shared" si="22"/>
        <v>|</v>
      </c>
    </row>
    <row r="1456" spans="1:4" x14ac:dyDescent="0.3">
      <c r="A1456" t="str">
        <f t="shared" si="22"/>
        <v>|</v>
      </c>
    </row>
    <row r="1457" spans="1:1" x14ac:dyDescent="0.3">
      <c r="A1457" t="str">
        <f t="shared" si="22"/>
        <v>|</v>
      </c>
    </row>
    <row r="1458" spans="1:1" x14ac:dyDescent="0.3">
      <c r="A1458" t="str">
        <f t="shared" si="22"/>
        <v>|</v>
      </c>
    </row>
    <row r="1459" spans="1:1" x14ac:dyDescent="0.3">
      <c r="A1459" t="str">
        <f t="shared" si="22"/>
        <v>|</v>
      </c>
    </row>
    <row r="1460" spans="1:1" x14ac:dyDescent="0.3">
      <c r="A1460" t="str">
        <f t="shared" si="22"/>
        <v>|</v>
      </c>
    </row>
    <row r="1461" spans="1:1" x14ac:dyDescent="0.3">
      <c r="A1461" t="str">
        <f t="shared" si="22"/>
        <v>|</v>
      </c>
    </row>
    <row r="1462" spans="1:1" x14ac:dyDescent="0.3">
      <c r="A1462" t="str">
        <f t="shared" si="22"/>
        <v>|</v>
      </c>
    </row>
    <row r="1463" spans="1:1" x14ac:dyDescent="0.3">
      <c r="A1463" t="str">
        <f t="shared" si="22"/>
        <v>|</v>
      </c>
    </row>
    <row r="1464" spans="1:1" x14ac:dyDescent="0.3">
      <c r="A1464" t="str">
        <f t="shared" si="22"/>
        <v>|</v>
      </c>
    </row>
    <row r="1465" spans="1:1" x14ac:dyDescent="0.3">
      <c r="A1465" t="str">
        <f t="shared" si="22"/>
        <v>|</v>
      </c>
    </row>
    <row r="1466" spans="1:1" x14ac:dyDescent="0.3">
      <c r="A1466" t="str">
        <f t="shared" si="22"/>
        <v>|</v>
      </c>
    </row>
    <row r="1467" spans="1:1" x14ac:dyDescent="0.3">
      <c r="A1467" t="str">
        <f t="shared" si="22"/>
        <v>|</v>
      </c>
    </row>
    <row r="1468" spans="1:1" x14ac:dyDescent="0.3">
      <c r="A1468" t="str">
        <f t="shared" si="22"/>
        <v>|</v>
      </c>
    </row>
    <row r="1469" spans="1:1" x14ac:dyDescent="0.3">
      <c r="A1469" t="str">
        <f t="shared" si="22"/>
        <v>|</v>
      </c>
    </row>
    <row r="1470" spans="1:1" x14ac:dyDescent="0.3">
      <c r="A1470" t="str">
        <f t="shared" si="22"/>
        <v>|</v>
      </c>
    </row>
    <row r="1471" spans="1:1" x14ac:dyDescent="0.3">
      <c r="A1471" t="str">
        <f t="shared" si="22"/>
        <v>|</v>
      </c>
    </row>
    <row r="1472" spans="1:1" x14ac:dyDescent="0.3">
      <c r="A1472" t="str">
        <f t="shared" si="22"/>
        <v>|</v>
      </c>
    </row>
    <row r="1473" spans="1:1" x14ac:dyDescent="0.3">
      <c r="A1473" t="str">
        <f t="shared" si="22"/>
        <v>|</v>
      </c>
    </row>
    <row r="1474" spans="1:1" x14ac:dyDescent="0.3">
      <c r="A1474" t="str">
        <f t="shared" si="22"/>
        <v>|</v>
      </c>
    </row>
    <row r="1475" spans="1:1" x14ac:dyDescent="0.3">
      <c r="A1475" t="str">
        <f t="shared" si="22"/>
        <v>|</v>
      </c>
    </row>
    <row r="1476" spans="1:1" x14ac:dyDescent="0.3">
      <c r="A1476" t="str">
        <f t="shared" si="22"/>
        <v>|</v>
      </c>
    </row>
    <row r="1477" spans="1:1" x14ac:dyDescent="0.3">
      <c r="A1477" t="str">
        <f t="shared" si="22"/>
        <v>|</v>
      </c>
    </row>
    <row r="1478" spans="1:1" x14ac:dyDescent="0.3">
      <c r="A1478" t="str">
        <f t="shared" si="22"/>
        <v>|</v>
      </c>
    </row>
    <row r="1479" spans="1:1" x14ac:dyDescent="0.3">
      <c r="A1479" t="str">
        <f t="shared" si="22"/>
        <v>|</v>
      </c>
    </row>
    <row r="1480" spans="1:1" x14ac:dyDescent="0.3">
      <c r="A1480" t="str">
        <f t="shared" ref="A1480:A1543" si="23">B1480&amp;"|"&amp;C1480</f>
        <v>|</v>
      </c>
    </row>
    <row r="1481" spans="1:1" x14ac:dyDescent="0.3">
      <c r="A1481" t="str">
        <f t="shared" si="23"/>
        <v>|</v>
      </c>
    </row>
    <row r="1482" spans="1:1" x14ac:dyDescent="0.3">
      <c r="A1482" t="str">
        <f t="shared" si="23"/>
        <v>|</v>
      </c>
    </row>
    <row r="1483" spans="1:1" x14ac:dyDescent="0.3">
      <c r="A1483" t="str">
        <f t="shared" si="23"/>
        <v>|</v>
      </c>
    </row>
    <row r="1484" spans="1:1" x14ac:dyDescent="0.3">
      <c r="A1484" t="str">
        <f t="shared" si="23"/>
        <v>|</v>
      </c>
    </row>
    <row r="1485" spans="1:1" x14ac:dyDescent="0.3">
      <c r="A1485" t="str">
        <f t="shared" si="23"/>
        <v>|</v>
      </c>
    </row>
    <row r="1486" spans="1:1" x14ac:dyDescent="0.3">
      <c r="A1486" t="str">
        <f t="shared" si="23"/>
        <v>|</v>
      </c>
    </row>
    <row r="1487" spans="1:1" x14ac:dyDescent="0.3">
      <c r="A1487" t="str">
        <f t="shared" si="23"/>
        <v>|</v>
      </c>
    </row>
    <row r="1488" spans="1:1" x14ac:dyDescent="0.3">
      <c r="A1488" t="str">
        <f t="shared" si="23"/>
        <v>|</v>
      </c>
    </row>
    <row r="1489" spans="1:1" x14ac:dyDescent="0.3">
      <c r="A1489" t="str">
        <f t="shared" si="23"/>
        <v>|</v>
      </c>
    </row>
    <row r="1490" spans="1:1" x14ac:dyDescent="0.3">
      <c r="A1490" t="str">
        <f t="shared" si="23"/>
        <v>|</v>
      </c>
    </row>
    <row r="1491" spans="1:1" x14ac:dyDescent="0.3">
      <c r="A1491" t="str">
        <f t="shared" si="23"/>
        <v>|</v>
      </c>
    </row>
    <row r="1492" spans="1:1" x14ac:dyDescent="0.3">
      <c r="A1492" t="str">
        <f t="shared" si="23"/>
        <v>|</v>
      </c>
    </row>
    <row r="1493" spans="1:1" x14ac:dyDescent="0.3">
      <c r="A1493" t="str">
        <f t="shared" si="23"/>
        <v>|</v>
      </c>
    </row>
    <row r="1494" spans="1:1" x14ac:dyDescent="0.3">
      <c r="A1494" t="str">
        <f t="shared" si="23"/>
        <v>|</v>
      </c>
    </row>
    <row r="1495" spans="1:1" x14ac:dyDescent="0.3">
      <c r="A1495" t="str">
        <f t="shared" si="23"/>
        <v>|</v>
      </c>
    </row>
    <row r="1496" spans="1:1" x14ac:dyDescent="0.3">
      <c r="A1496" t="str">
        <f t="shared" si="23"/>
        <v>|</v>
      </c>
    </row>
    <row r="1497" spans="1:1" x14ac:dyDescent="0.3">
      <c r="A1497" t="str">
        <f t="shared" si="23"/>
        <v>|</v>
      </c>
    </row>
    <row r="1498" spans="1:1" x14ac:dyDescent="0.3">
      <c r="A1498" t="str">
        <f t="shared" si="23"/>
        <v>|</v>
      </c>
    </row>
    <row r="1499" spans="1:1" x14ac:dyDescent="0.3">
      <c r="A1499" t="str">
        <f t="shared" si="23"/>
        <v>|</v>
      </c>
    </row>
    <row r="1500" spans="1:1" x14ac:dyDescent="0.3">
      <c r="A1500" t="str">
        <f t="shared" si="23"/>
        <v>|</v>
      </c>
    </row>
    <row r="1501" spans="1:1" x14ac:dyDescent="0.3">
      <c r="A1501" t="str">
        <f t="shared" si="23"/>
        <v>|</v>
      </c>
    </row>
    <row r="1502" spans="1:1" x14ac:dyDescent="0.3">
      <c r="A1502" t="str">
        <f t="shared" si="23"/>
        <v>|</v>
      </c>
    </row>
    <row r="1503" spans="1:1" x14ac:dyDescent="0.3">
      <c r="A1503" t="str">
        <f t="shared" si="23"/>
        <v>|</v>
      </c>
    </row>
    <row r="1504" spans="1:1" x14ac:dyDescent="0.3">
      <c r="A1504" t="str">
        <f t="shared" si="23"/>
        <v>|</v>
      </c>
    </row>
    <row r="1505" spans="1:1" x14ac:dyDescent="0.3">
      <c r="A1505" t="str">
        <f t="shared" si="23"/>
        <v>|</v>
      </c>
    </row>
    <row r="1506" spans="1:1" x14ac:dyDescent="0.3">
      <c r="A1506" t="str">
        <f t="shared" si="23"/>
        <v>|</v>
      </c>
    </row>
    <row r="1507" spans="1:1" x14ac:dyDescent="0.3">
      <c r="A1507" t="str">
        <f t="shared" si="23"/>
        <v>|</v>
      </c>
    </row>
    <row r="1508" spans="1:1" x14ac:dyDescent="0.3">
      <c r="A1508" t="str">
        <f t="shared" si="23"/>
        <v>|</v>
      </c>
    </row>
    <row r="1509" spans="1:1" x14ac:dyDescent="0.3">
      <c r="A1509" t="str">
        <f t="shared" si="23"/>
        <v>|</v>
      </c>
    </row>
    <row r="1510" spans="1:1" x14ac:dyDescent="0.3">
      <c r="A1510" t="str">
        <f t="shared" si="23"/>
        <v>|</v>
      </c>
    </row>
    <row r="1511" spans="1:1" x14ac:dyDescent="0.3">
      <c r="A1511" t="str">
        <f t="shared" si="23"/>
        <v>|</v>
      </c>
    </row>
    <row r="1512" spans="1:1" x14ac:dyDescent="0.3">
      <c r="A1512" t="str">
        <f t="shared" si="23"/>
        <v>|</v>
      </c>
    </row>
    <row r="1513" spans="1:1" x14ac:dyDescent="0.3">
      <c r="A1513" t="str">
        <f t="shared" si="23"/>
        <v>|</v>
      </c>
    </row>
    <row r="1514" spans="1:1" x14ac:dyDescent="0.3">
      <c r="A1514" t="str">
        <f t="shared" si="23"/>
        <v>|</v>
      </c>
    </row>
    <row r="1515" spans="1:1" x14ac:dyDescent="0.3">
      <c r="A1515" t="str">
        <f t="shared" si="23"/>
        <v>|</v>
      </c>
    </row>
    <row r="1516" spans="1:1" x14ac:dyDescent="0.3">
      <c r="A1516" t="str">
        <f t="shared" si="23"/>
        <v>|</v>
      </c>
    </row>
    <row r="1517" spans="1:1" x14ac:dyDescent="0.3">
      <c r="A1517" t="str">
        <f t="shared" si="23"/>
        <v>|</v>
      </c>
    </row>
    <row r="1518" spans="1:1" x14ac:dyDescent="0.3">
      <c r="A1518" t="str">
        <f t="shared" si="23"/>
        <v>|</v>
      </c>
    </row>
    <row r="1519" spans="1:1" x14ac:dyDescent="0.3">
      <c r="A1519" t="str">
        <f t="shared" si="23"/>
        <v>|</v>
      </c>
    </row>
    <row r="1520" spans="1:1" x14ac:dyDescent="0.3">
      <c r="A1520" t="str">
        <f t="shared" si="23"/>
        <v>|</v>
      </c>
    </row>
    <row r="1521" spans="1:1" x14ac:dyDescent="0.3">
      <c r="A1521" t="str">
        <f t="shared" si="23"/>
        <v>|</v>
      </c>
    </row>
    <row r="1522" spans="1:1" x14ac:dyDescent="0.3">
      <c r="A1522" t="str">
        <f t="shared" si="23"/>
        <v>|</v>
      </c>
    </row>
    <row r="1523" spans="1:1" x14ac:dyDescent="0.3">
      <c r="A1523" t="str">
        <f t="shared" si="23"/>
        <v>|</v>
      </c>
    </row>
    <row r="1524" spans="1:1" x14ac:dyDescent="0.3">
      <c r="A1524" t="str">
        <f t="shared" si="23"/>
        <v>|</v>
      </c>
    </row>
    <row r="1525" spans="1:1" x14ac:dyDescent="0.3">
      <c r="A1525" t="str">
        <f t="shared" si="23"/>
        <v>|</v>
      </c>
    </row>
    <row r="1526" spans="1:1" x14ac:dyDescent="0.3">
      <c r="A1526" t="str">
        <f t="shared" si="23"/>
        <v>|</v>
      </c>
    </row>
    <row r="1527" spans="1:1" x14ac:dyDescent="0.3">
      <c r="A1527" t="str">
        <f t="shared" si="23"/>
        <v>|</v>
      </c>
    </row>
    <row r="1528" spans="1:1" x14ac:dyDescent="0.3">
      <c r="A1528" t="str">
        <f t="shared" si="23"/>
        <v>|</v>
      </c>
    </row>
    <row r="1529" spans="1:1" x14ac:dyDescent="0.3">
      <c r="A1529" t="str">
        <f t="shared" si="23"/>
        <v>|</v>
      </c>
    </row>
    <row r="1530" spans="1:1" x14ac:dyDescent="0.3">
      <c r="A1530" t="str">
        <f t="shared" si="23"/>
        <v>|</v>
      </c>
    </row>
    <row r="1531" spans="1:1" x14ac:dyDescent="0.3">
      <c r="A1531" t="str">
        <f t="shared" si="23"/>
        <v>|</v>
      </c>
    </row>
    <row r="1532" spans="1:1" x14ac:dyDescent="0.3">
      <c r="A1532" t="str">
        <f t="shared" si="23"/>
        <v>|</v>
      </c>
    </row>
    <row r="1533" spans="1:1" x14ac:dyDescent="0.3">
      <c r="A1533" t="str">
        <f t="shared" si="23"/>
        <v>|</v>
      </c>
    </row>
    <row r="1534" spans="1:1" x14ac:dyDescent="0.3">
      <c r="A1534" t="str">
        <f t="shared" si="23"/>
        <v>|</v>
      </c>
    </row>
    <row r="1535" spans="1:1" x14ac:dyDescent="0.3">
      <c r="A1535" t="str">
        <f t="shared" si="23"/>
        <v>|</v>
      </c>
    </row>
    <row r="1536" spans="1:1" x14ac:dyDescent="0.3">
      <c r="A1536" t="str">
        <f t="shared" si="23"/>
        <v>|</v>
      </c>
    </row>
    <row r="1537" spans="1:1" x14ac:dyDescent="0.3">
      <c r="A1537" t="str">
        <f t="shared" si="23"/>
        <v>|</v>
      </c>
    </row>
    <row r="1538" spans="1:1" x14ac:dyDescent="0.3">
      <c r="A1538" t="str">
        <f t="shared" si="23"/>
        <v>|</v>
      </c>
    </row>
    <row r="1539" spans="1:1" x14ac:dyDescent="0.3">
      <c r="A1539" t="str">
        <f t="shared" si="23"/>
        <v>|</v>
      </c>
    </row>
    <row r="1540" spans="1:1" x14ac:dyDescent="0.3">
      <c r="A1540" t="str">
        <f t="shared" si="23"/>
        <v>|</v>
      </c>
    </row>
    <row r="1541" spans="1:1" x14ac:dyDescent="0.3">
      <c r="A1541" t="str">
        <f t="shared" si="23"/>
        <v>|</v>
      </c>
    </row>
    <row r="1542" spans="1:1" x14ac:dyDescent="0.3">
      <c r="A1542" t="str">
        <f t="shared" si="23"/>
        <v>|</v>
      </c>
    </row>
    <row r="1543" spans="1:1" x14ac:dyDescent="0.3">
      <c r="A1543" t="str">
        <f t="shared" si="23"/>
        <v>|</v>
      </c>
    </row>
    <row r="1544" spans="1:1" x14ac:dyDescent="0.3">
      <c r="A1544" t="str">
        <f t="shared" ref="A1544:A1607" si="24">B1544&amp;"|"&amp;C1544</f>
        <v>|</v>
      </c>
    </row>
    <row r="1545" spans="1:1" x14ac:dyDescent="0.3">
      <c r="A1545" t="str">
        <f t="shared" si="24"/>
        <v>|</v>
      </c>
    </row>
    <row r="1546" spans="1:1" x14ac:dyDescent="0.3">
      <c r="A1546" t="str">
        <f t="shared" si="24"/>
        <v>|</v>
      </c>
    </row>
    <row r="1547" spans="1:1" x14ac:dyDescent="0.3">
      <c r="A1547" t="str">
        <f t="shared" si="24"/>
        <v>|</v>
      </c>
    </row>
    <row r="1548" spans="1:1" x14ac:dyDescent="0.3">
      <c r="A1548" t="str">
        <f t="shared" si="24"/>
        <v>|</v>
      </c>
    </row>
    <row r="1549" spans="1:1" x14ac:dyDescent="0.3">
      <c r="A1549" t="str">
        <f t="shared" si="24"/>
        <v>|</v>
      </c>
    </row>
    <row r="1550" spans="1:1" x14ac:dyDescent="0.3">
      <c r="A1550" t="str">
        <f t="shared" si="24"/>
        <v>|</v>
      </c>
    </row>
    <row r="1551" spans="1:1" x14ac:dyDescent="0.3">
      <c r="A1551" t="str">
        <f t="shared" si="24"/>
        <v>|</v>
      </c>
    </row>
    <row r="1552" spans="1:1" x14ac:dyDescent="0.3">
      <c r="A1552" t="str">
        <f t="shared" si="24"/>
        <v>|</v>
      </c>
    </row>
    <row r="1553" spans="1:1" x14ac:dyDescent="0.3">
      <c r="A1553" t="str">
        <f t="shared" si="24"/>
        <v>|</v>
      </c>
    </row>
    <row r="1554" spans="1:1" x14ac:dyDescent="0.3">
      <c r="A1554" t="str">
        <f t="shared" si="24"/>
        <v>|</v>
      </c>
    </row>
    <row r="1555" spans="1:1" x14ac:dyDescent="0.3">
      <c r="A1555" t="str">
        <f t="shared" si="24"/>
        <v>|</v>
      </c>
    </row>
    <row r="1556" spans="1:1" x14ac:dyDescent="0.3">
      <c r="A1556" t="str">
        <f t="shared" si="24"/>
        <v>|</v>
      </c>
    </row>
    <row r="1557" spans="1:1" x14ac:dyDescent="0.3">
      <c r="A1557" t="str">
        <f t="shared" si="24"/>
        <v>|</v>
      </c>
    </row>
    <row r="1558" spans="1:1" x14ac:dyDescent="0.3">
      <c r="A1558" t="str">
        <f t="shared" si="24"/>
        <v>|</v>
      </c>
    </row>
    <row r="1559" spans="1:1" x14ac:dyDescent="0.3">
      <c r="A1559" t="str">
        <f t="shared" si="24"/>
        <v>|</v>
      </c>
    </row>
    <row r="1560" spans="1:1" x14ac:dyDescent="0.3">
      <c r="A1560" t="str">
        <f t="shared" si="24"/>
        <v>|</v>
      </c>
    </row>
    <row r="1561" spans="1:1" x14ac:dyDescent="0.3">
      <c r="A1561" t="str">
        <f t="shared" si="24"/>
        <v>|</v>
      </c>
    </row>
    <row r="1562" spans="1:1" x14ac:dyDescent="0.3">
      <c r="A1562" t="str">
        <f t="shared" si="24"/>
        <v>|</v>
      </c>
    </row>
    <row r="1563" spans="1:1" x14ac:dyDescent="0.3">
      <c r="A1563" t="str">
        <f t="shared" si="24"/>
        <v>|</v>
      </c>
    </row>
    <row r="1564" spans="1:1" x14ac:dyDescent="0.3">
      <c r="A1564" t="str">
        <f t="shared" si="24"/>
        <v>|</v>
      </c>
    </row>
    <row r="1565" spans="1:1" x14ac:dyDescent="0.3">
      <c r="A1565" t="str">
        <f t="shared" si="24"/>
        <v>|</v>
      </c>
    </row>
    <row r="1566" spans="1:1" x14ac:dyDescent="0.3">
      <c r="A1566" t="str">
        <f t="shared" si="24"/>
        <v>|</v>
      </c>
    </row>
    <row r="1567" spans="1:1" x14ac:dyDescent="0.3">
      <c r="A1567" t="str">
        <f t="shared" si="24"/>
        <v>|</v>
      </c>
    </row>
    <row r="1568" spans="1:1" x14ac:dyDescent="0.3">
      <c r="A1568" t="str">
        <f t="shared" si="24"/>
        <v>|</v>
      </c>
    </row>
    <row r="1569" spans="1:1" x14ac:dyDescent="0.3">
      <c r="A1569" t="str">
        <f t="shared" si="24"/>
        <v>|</v>
      </c>
    </row>
    <row r="1570" spans="1:1" x14ac:dyDescent="0.3">
      <c r="A1570" t="str">
        <f t="shared" si="24"/>
        <v>|</v>
      </c>
    </row>
    <row r="1571" spans="1:1" x14ac:dyDescent="0.3">
      <c r="A1571" t="str">
        <f t="shared" si="24"/>
        <v>|</v>
      </c>
    </row>
    <row r="1572" spans="1:1" x14ac:dyDescent="0.3">
      <c r="A1572" t="str">
        <f t="shared" si="24"/>
        <v>|</v>
      </c>
    </row>
    <row r="1573" spans="1:1" x14ac:dyDescent="0.3">
      <c r="A1573" t="str">
        <f t="shared" si="24"/>
        <v>|</v>
      </c>
    </row>
    <row r="1574" spans="1:1" x14ac:dyDescent="0.3">
      <c r="A1574" t="str">
        <f t="shared" si="24"/>
        <v>|</v>
      </c>
    </row>
    <row r="1575" spans="1:1" x14ac:dyDescent="0.3">
      <c r="A1575" t="str">
        <f t="shared" si="24"/>
        <v>|</v>
      </c>
    </row>
    <row r="1576" spans="1:1" x14ac:dyDescent="0.3">
      <c r="A1576" t="str">
        <f t="shared" si="24"/>
        <v>|</v>
      </c>
    </row>
    <row r="1577" spans="1:1" x14ac:dyDescent="0.3">
      <c r="A1577" t="str">
        <f t="shared" si="24"/>
        <v>|</v>
      </c>
    </row>
    <row r="1578" spans="1:1" x14ac:dyDescent="0.3">
      <c r="A1578" t="str">
        <f t="shared" si="24"/>
        <v>|</v>
      </c>
    </row>
    <row r="1579" spans="1:1" x14ac:dyDescent="0.3">
      <c r="A1579" t="str">
        <f t="shared" si="24"/>
        <v>|</v>
      </c>
    </row>
    <row r="1580" spans="1:1" x14ac:dyDescent="0.3">
      <c r="A1580" t="str">
        <f t="shared" si="24"/>
        <v>|</v>
      </c>
    </row>
    <row r="1581" spans="1:1" x14ac:dyDescent="0.3">
      <c r="A1581" t="str">
        <f t="shared" si="24"/>
        <v>|</v>
      </c>
    </row>
    <row r="1582" spans="1:1" x14ac:dyDescent="0.3">
      <c r="A1582" t="str">
        <f t="shared" si="24"/>
        <v>|</v>
      </c>
    </row>
    <row r="1583" spans="1:1" x14ac:dyDescent="0.3">
      <c r="A1583" t="str">
        <f t="shared" si="24"/>
        <v>|</v>
      </c>
    </row>
    <row r="1584" spans="1:1" x14ac:dyDescent="0.3">
      <c r="A1584" t="str">
        <f t="shared" si="24"/>
        <v>|</v>
      </c>
    </row>
    <row r="1585" spans="1:1" x14ac:dyDescent="0.3">
      <c r="A1585" t="str">
        <f t="shared" si="24"/>
        <v>|</v>
      </c>
    </row>
    <row r="1586" spans="1:1" x14ac:dyDescent="0.3">
      <c r="A1586" t="str">
        <f t="shared" si="24"/>
        <v>|</v>
      </c>
    </row>
    <row r="1587" spans="1:1" x14ac:dyDescent="0.3">
      <c r="A1587" t="str">
        <f t="shared" si="24"/>
        <v>|</v>
      </c>
    </row>
    <row r="1588" spans="1:1" x14ac:dyDescent="0.3">
      <c r="A1588" t="str">
        <f t="shared" si="24"/>
        <v>|</v>
      </c>
    </row>
    <row r="1589" spans="1:1" x14ac:dyDescent="0.3">
      <c r="A1589" t="str">
        <f t="shared" si="24"/>
        <v>|</v>
      </c>
    </row>
    <row r="1590" spans="1:1" x14ac:dyDescent="0.3">
      <c r="A1590" t="str">
        <f t="shared" si="24"/>
        <v>|</v>
      </c>
    </row>
    <row r="1591" spans="1:1" x14ac:dyDescent="0.3">
      <c r="A1591" t="str">
        <f t="shared" si="24"/>
        <v>|</v>
      </c>
    </row>
    <row r="1592" spans="1:1" x14ac:dyDescent="0.3">
      <c r="A1592" t="str">
        <f t="shared" si="24"/>
        <v>|</v>
      </c>
    </row>
    <row r="1593" spans="1:1" x14ac:dyDescent="0.3">
      <c r="A1593" t="str">
        <f t="shared" si="24"/>
        <v>|</v>
      </c>
    </row>
    <row r="1594" spans="1:1" x14ac:dyDescent="0.3">
      <c r="A1594" t="str">
        <f t="shared" si="24"/>
        <v>|</v>
      </c>
    </row>
    <row r="1595" spans="1:1" x14ac:dyDescent="0.3">
      <c r="A1595" t="str">
        <f t="shared" si="24"/>
        <v>|</v>
      </c>
    </row>
    <row r="1596" spans="1:1" x14ac:dyDescent="0.3">
      <c r="A1596" t="str">
        <f t="shared" si="24"/>
        <v>|</v>
      </c>
    </row>
    <row r="1597" spans="1:1" x14ac:dyDescent="0.3">
      <c r="A1597" t="str">
        <f t="shared" si="24"/>
        <v>|</v>
      </c>
    </row>
    <row r="1598" spans="1:1" x14ac:dyDescent="0.3">
      <c r="A1598" t="str">
        <f t="shared" si="24"/>
        <v>|</v>
      </c>
    </row>
    <row r="1599" spans="1:1" x14ac:dyDescent="0.3">
      <c r="A1599" t="str">
        <f t="shared" si="24"/>
        <v>|</v>
      </c>
    </row>
    <row r="1600" spans="1:1" x14ac:dyDescent="0.3">
      <c r="A1600" t="str">
        <f t="shared" si="24"/>
        <v>|</v>
      </c>
    </row>
    <row r="1601" spans="1:1" x14ac:dyDescent="0.3">
      <c r="A1601" t="str">
        <f t="shared" si="24"/>
        <v>|</v>
      </c>
    </row>
    <row r="1602" spans="1:1" x14ac:dyDescent="0.3">
      <c r="A1602" t="str">
        <f t="shared" si="24"/>
        <v>|</v>
      </c>
    </row>
    <row r="1603" spans="1:1" x14ac:dyDescent="0.3">
      <c r="A1603" t="str">
        <f t="shared" si="24"/>
        <v>|</v>
      </c>
    </row>
    <row r="1604" spans="1:1" x14ac:dyDescent="0.3">
      <c r="A1604" t="str">
        <f t="shared" si="24"/>
        <v>|</v>
      </c>
    </row>
    <row r="1605" spans="1:1" x14ac:dyDescent="0.3">
      <c r="A1605" t="str">
        <f t="shared" si="24"/>
        <v>|</v>
      </c>
    </row>
    <row r="1606" spans="1:1" x14ac:dyDescent="0.3">
      <c r="A1606" t="str">
        <f t="shared" si="24"/>
        <v>|</v>
      </c>
    </row>
    <row r="1607" spans="1:1" x14ac:dyDescent="0.3">
      <c r="A1607" t="str">
        <f t="shared" si="24"/>
        <v>|</v>
      </c>
    </row>
    <row r="1608" spans="1:1" x14ac:dyDescent="0.3">
      <c r="A1608" t="str">
        <f t="shared" ref="A1608:A1616" si="25">B1608&amp;"|"&amp;C1608</f>
        <v>|</v>
      </c>
    </row>
    <row r="1609" spans="1:1" x14ac:dyDescent="0.3">
      <c r="A1609" t="str">
        <f t="shared" si="25"/>
        <v>|</v>
      </c>
    </row>
    <row r="1610" spans="1:1" x14ac:dyDescent="0.3">
      <c r="A1610" t="str">
        <f t="shared" si="25"/>
        <v>|</v>
      </c>
    </row>
    <row r="1611" spans="1:1" x14ac:dyDescent="0.3">
      <c r="A1611" t="str">
        <f t="shared" si="25"/>
        <v>|</v>
      </c>
    </row>
    <row r="1612" spans="1:1" x14ac:dyDescent="0.3">
      <c r="A1612" t="str">
        <f t="shared" si="25"/>
        <v>|</v>
      </c>
    </row>
    <row r="1613" spans="1:1" x14ac:dyDescent="0.3">
      <c r="A1613" t="str">
        <f t="shared" si="25"/>
        <v>|</v>
      </c>
    </row>
    <row r="1614" spans="1:1" x14ac:dyDescent="0.3">
      <c r="A1614" t="str">
        <f t="shared" si="25"/>
        <v>|</v>
      </c>
    </row>
    <row r="1615" spans="1:1" x14ac:dyDescent="0.3">
      <c r="A1615" t="str">
        <f t="shared" si="25"/>
        <v>|</v>
      </c>
    </row>
    <row r="1616" spans="1:1" x14ac:dyDescent="0.3">
      <c r="A1616" t="str">
        <f t="shared" si="25"/>
        <v>|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53B7-032F-4C1F-84FF-4EA43625F7B8}">
  <sheetPr codeName="Hoja15"/>
  <dimension ref="A3:N1126"/>
  <sheetViews>
    <sheetView workbookViewId="0">
      <selection activeCell="C14" sqref="C14"/>
    </sheetView>
  </sheetViews>
  <sheetFormatPr baseColWidth="10" defaultColWidth="11.44140625" defaultRowHeight="14.4" x14ac:dyDescent="0.3"/>
  <cols>
    <col min="1" max="1" width="12" customWidth="1"/>
    <col min="2" max="2" width="25.44140625" bestFit="1" customWidth="1"/>
    <col min="3" max="3" width="14.5546875" style="148" bestFit="1" customWidth="1"/>
    <col min="4" max="4" width="23.5546875" bestFit="1" customWidth="1"/>
    <col min="14" max="14" width="11.5546875" style="150"/>
  </cols>
  <sheetData>
    <row r="3" spans="1:14" x14ac:dyDescent="0.3">
      <c r="A3" s="1" t="s">
        <v>37</v>
      </c>
      <c r="B3" t="s">
        <v>405</v>
      </c>
    </row>
    <row r="4" spans="1:14" x14ac:dyDescent="0.3">
      <c r="A4" s="1" t="s">
        <v>83</v>
      </c>
      <c r="B4" t="s">
        <v>220</v>
      </c>
    </row>
    <row r="6" spans="1:14" x14ac:dyDescent="0.3">
      <c r="A6" s="1" t="s">
        <v>8</v>
      </c>
      <c r="B6" s="1" t="s">
        <v>3</v>
      </c>
      <c r="C6" t="s">
        <v>219</v>
      </c>
      <c r="D6" t="s">
        <v>277</v>
      </c>
      <c r="E6" t="s">
        <v>278</v>
      </c>
      <c r="F6" t="s">
        <v>279</v>
      </c>
      <c r="G6" t="s">
        <v>280</v>
      </c>
      <c r="H6" t="s">
        <v>281</v>
      </c>
      <c r="I6" t="s">
        <v>282</v>
      </c>
      <c r="J6" t="s">
        <v>283</v>
      </c>
      <c r="K6" t="s">
        <v>284</v>
      </c>
      <c r="N6"/>
    </row>
    <row r="7" spans="1:14" x14ac:dyDescent="0.3">
      <c r="A7">
        <v>1</v>
      </c>
      <c r="B7" t="s">
        <v>169</v>
      </c>
      <c r="C7" s="2">
        <v>63098720.828300007</v>
      </c>
      <c r="D7" s="2">
        <v>63645419.190459996</v>
      </c>
      <c r="E7" s="2">
        <v>11.288993597457099</v>
      </c>
      <c r="F7" s="2">
        <v>11.936805013644145</v>
      </c>
      <c r="G7" s="2">
        <v>-546698.36215998977</v>
      </c>
      <c r="H7" s="2">
        <v>-0.85897519273773204</v>
      </c>
      <c r="I7" s="2">
        <v>100</v>
      </c>
      <c r="J7" s="2">
        <v>100</v>
      </c>
      <c r="K7" s="149">
        <v>11.288993597457099</v>
      </c>
      <c r="N7"/>
    </row>
    <row r="8" spans="1:14" x14ac:dyDescent="0.3">
      <c r="A8">
        <v>2</v>
      </c>
      <c r="B8" t="s">
        <v>142</v>
      </c>
      <c r="C8" s="2">
        <v>55806634.746509999</v>
      </c>
      <c r="D8" s="2">
        <v>49586162.051349998</v>
      </c>
      <c r="E8" s="2">
        <v>9.9843663085230201</v>
      </c>
      <c r="F8" s="2">
        <v>9.2999677794666393</v>
      </c>
      <c r="G8" s="2">
        <v>6220472.6951600015</v>
      </c>
      <c r="H8" s="2">
        <v>12.544775473282765</v>
      </c>
      <c r="I8" s="2">
        <v>100</v>
      </c>
      <c r="J8" s="2">
        <v>100</v>
      </c>
      <c r="K8" s="2">
        <v>9.9843663085230201</v>
      </c>
      <c r="N8"/>
    </row>
    <row r="9" spans="1:14" x14ac:dyDescent="0.3">
      <c r="A9">
        <v>3</v>
      </c>
      <c r="B9" t="s">
        <v>183</v>
      </c>
      <c r="C9" s="2">
        <v>47394577.606800005</v>
      </c>
      <c r="D9" s="2">
        <v>45949941.079129994</v>
      </c>
      <c r="E9" s="2">
        <v>8.4793649718075237</v>
      </c>
      <c r="F9" s="2">
        <v>8.617988443262977</v>
      </c>
      <c r="G9" s="2">
        <v>1444636.5276700109</v>
      </c>
      <c r="H9" s="2">
        <v>3.14393553885568</v>
      </c>
      <c r="I9" s="2">
        <v>100</v>
      </c>
      <c r="J9" s="2">
        <v>100</v>
      </c>
      <c r="K9" s="149">
        <v>8.4793649718075237</v>
      </c>
      <c r="N9"/>
    </row>
    <row r="10" spans="1:14" x14ac:dyDescent="0.3">
      <c r="A10">
        <v>4</v>
      </c>
      <c r="B10" t="s">
        <v>196</v>
      </c>
      <c r="C10" s="2">
        <v>37207993.956</v>
      </c>
      <c r="D10" s="2">
        <v>34287174.897239998</v>
      </c>
      <c r="E10" s="2">
        <v>6.656883056100189</v>
      </c>
      <c r="F10" s="2">
        <v>6.4306171036802002</v>
      </c>
      <c r="G10" s="2">
        <v>2920819.0587600023</v>
      </c>
      <c r="H10" s="2">
        <v>8.5186926817791608</v>
      </c>
      <c r="I10" s="2">
        <v>100</v>
      </c>
      <c r="J10" s="2">
        <v>100</v>
      </c>
      <c r="K10" s="149">
        <v>6.656883056100189</v>
      </c>
      <c r="N10"/>
    </row>
    <row r="11" spans="1:14" x14ac:dyDescent="0.3">
      <c r="A11">
        <v>5</v>
      </c>
      <c r="B11" t="s">
        <v>159</v>
      </c>
      <c r="C11" s="2">
        <v>36847039.208959997</v>
      </c>
      <c r="D11" s="2">
        <v>34421360.903379999</v>
      </c>
      <c r="E11" s="2">
        <v>6.592304633989313</v>
      </c>
      <c r="F11" s="2">
        <v>6.4557839139742699</v>
      </c>
      <c r="G11" s="2">
        <v>2425678.3055799976</v>
      </c>
      <c r="H11" s="2">
        <v>7.0470145337623968</v>
      </c>
      <c r="I11" s="2">
        <v>100</v>
      </c>
      <c r="J11" s="2">
        <v>100</v>
      </c>
      <c r="K11" s="149">
        <v>6.592304633989313</v>
      </c>
      <c r="N11"/>
    </row>
    <row r="12" spans="1:14" x14ac:dyDescent="0.3">
      <c r="A12">
        <v>5.0999999999999996</v>
      </c>
      <c r="B12" t="s">
        <v>209</v>
      </c>
      <c r="C12" s="2">
        <v>240354966.34657001</v>
      </c>
      <c r="D12" s="2">
        <v>227890058.12155998</v>
      </c>
      <c r="E12" s="2">
        <v>43.001912567877142</v>
      </c>
      <c r="F12" s="2">
        <v>42.741162254028225</v>
      </c>
      <c r="G12" s="2">
        <v>12464908.225010037</v>
      </c>
      <c r="H12" s="2">
        <v>5.4697025081985151</v>
      </c>
      <c r="I12" s="2">
        <v>100</v>
      </c>
      <c r="J12" s="2">
        <v>100</v>
      </c>
      <c r="K12" s="149">
        <v>43.001912567877142</v>
      </c>
      <c r="N12"/>
    </row>
    <row r="13" spans="1:14" x14ac:dyDescent="0.3">
      <c r="A13">
        <v>6</v>
      </c>
      <c r="B13" t="s">
        <v>124</v>
      </c>
      <c r="C13" s="2">
        <v>36347870.615870006</v>
      </c>
      <c r="D13" s="2">
        <v>34581959.66691</v>
      </c>
      <c r="E13" s="2">
        <v>6.5029983694965914</v>
      </c>
      <c r="F13" s="2">
        <v>6.4859044811741358</v>
      </c>
      <c r="G13" s="2">
        <v>1765910.9489600062</v>
      </c>
      <c r="H13" s="2">
        <v>5.1064513577862236</v>
      </c>
      <c r="I13" s="2">
        <v>100</v>
      </c>
      <c r="J13" s="2">
        <v>100</v>
      </c>
      <c r="K13" s="149">
        <v>6.5029983694965914</v>
      </c>
      <c r="N13"/>
    </row>
    <row r="14" spans="1:14" x14ac:dyDescent="0.3">
      <c r="A14">
        <v>7</v>
      </c>
      <c r="B14" t="s">
        <v>158</v>
      </c>
      <c r="C14" s="2">
        <v>27984284.840740003</v>
      </c>
      <c r="D14" s="2">
        <v>26568293.871599998</v>
      </c>
      <c r="E14" s="2">
        <v>5.0066690457350909</v>
      </c>
      <c r="F14" s="2">
        <v>4.9829280335390269</v>
      </c>
      <c r="G14" s="2">
        <v>1415990.9691400044</v>
      </c>
      <c r="H14" s="2">
        <v>5.3296270207761287</v>
      </c>
      <c r="I14" s="2">
        <v>100</v>
      </c>
      <c r="J14" s="2">
        <v>100</v>
      </c>
      <c r="K14" s="2">
        <v>5.0066690457350909</v>
      </c>
      <c r="N14"/>
    </row>
    <row r="15" spans="1:14" x14ac:dyDescent="0.3">
      <c r="A15">
        <v>8</v>
      </c>
      <c r="B15" t="s">
        <v>401</v>
      </c>
      <c r="C15" s="2">
        <v>24204021.398200002</v>
      </c>
      <c r="D15" s="2">
        <v>22924639.598130003</v>
      </c>
      <c r="E15" s="2">
        <v>4.3303420261167282</v>
      </c>
      <c r="F15" s="2">
        <v>4.2995545692306649</v>
      </c>
      <c r="G15" s="2">
        <v>1279381.8000699989</v>
      </c>
      <c r="H15" s="2">
        <v>5.5808153257701054</v>
      </c>
      <c r="I15" s="2">
        <v>100</v>
      </c>
      <c r="J15" s="2">
        <v>100</v>
      </c>
      <c r="K15" s="149">
        <v>4.3303420261167282</v>
      </c>
      <c r="N15"/>
    </row>
    <row r="16" spans="1:14" x14ac:dyDescent="0.3">
      <c r="A16">
        <v>9</v>
      </c>
      <c r="B16" t="s">
        <v>185</v>
      </c>
      <c r="C16" s="2">
        <v>23484450.173020002</v>
      </c>
      <c r="D16" s="2">
        <v>22546358.18217</v>
      </c>
      <c r="E16" s="2">
        <v>4.2016035216377583</v>
      </c>
      <c r="F16" s="2">
        <v>4.2286072558177832</v>
      </c>
      <c r="G16" s="2">
        <v>938091.99085000157</v>
      </c>
      <c r="H16" s="2">
        <v>4.1607251302867132</v>
      </c>
      <c r="I16" s="2">
        <v>100</v>
      </c>
      <c r="J16" s="2">
        <v>100</v>
      </c>
      <c r="K16" s="149">
        <v>4.2016035216377583</v>
      </c>
      <c r="N16"/>
    </row>
    <row r="17" spans="1:14" x14ac:dyDescent="0.3">
      <c r="A17">
        <v>10</v>
      </c>
      <c r="B17" t="s">
        <v>179</v>
      </c>
      <c r="C17" s="2">
        <v>18235846.34637</v>
      </c>
      <c r="D17" s="2">
        <v>17846008.112819999</v>
      </c>
      <c r="E17" s="2">
        <v>3.2625756900613978</v>
      </c>
      <c r="F17" s="2">
        <v>3.3470487243891811</v>
      </c>
      <c r="G17" s="2">
        <v>389838.23355000094</v>
      </c>
      <c r="H17" s="2">
        <v>2.1844562161212666</v>
      </c>
      <c r="I17" s="2">
        <v>100</v>
      </c>
      <c r="J17" s="2">
        <v>100</v>
      </c>
      <c r="K17" s="149">
        <v>3.2625756900613978</v>
      </c>
      <c r="N17"/>
    </row>
    <row r="18" spans="1:14" x14ac:dyDescent="0.3">
      <c r="A18">
        <v>11</v>
      </c>
      <c r="B18" t="s">
        <v>138</v>
      </c>
      <c r="C18" s="2">
        <v>17351290.107669998</v>
      </c>
      <c r="D18" s="2">
        <v>15439688.598989999</v>
      </c>
      <c r="E18" s="2">
        <v>3.1043197130115994</v>
      </c>
      <c r="F18" s="2">
        <v>2.895739467533486</v>
      </c>
      <c r="G18" s="2">
        <v>1911601.508679999</v>
      </c>
      <c r="H18" s="2">
        <v>12.381088494265668</v>
      </c>
      <c r="I18" s="2">
        <v>100</v>
      </c>
      <c r="J18" s="2">
        <v>100</v>
      </c>
      <c r="K18" s="149">
        <v>3.1043197130115994</v>
      </c>
      <c r="N18"/>
    </row>
    <row r="19" spans="1:14" x14ac:dyDescent="0.3">
      <c r="A19">
        <v>12</v>
      </c>
      <c r="B19" t="s">
        <v>163</v>
      </c>
      <c r="C19" s="2">
        <v>16937240.937909998</v>
      </c>
      <c r="D19" s="2">
        <v>16996819.43369</v>
      </c>
      <c r="E19" s="2">
        <v>3.0302421665083639</v>
      </c>
      <c r="F19" s="2">
        <v>3.1877819647150107</v>
      </c>
      <c r="G19" s="2">
        <v>-59578.495780002326</v>
      </c>
      <c r="H19" s="2">
        <v>-0.35052732078749704</v>
      </c>
      <c r="I19" s="2">
        <v>100</v>
      </c>
      <c r="J19" s="2">
        <v>100</v>
      </c>
      <c r="K19" s="149">
        <v>3.0302421665083639</v>
      </c>
      <c r="N19"/>
    </row>
    <row r="20" spans="1:14" x14ac:dyDescent="0.3">
      <c r="A20">
        <v>13</v>
      </c>
      <c r="B20" t="s">
        <v>140</v>
      </c>
      <c r="C20" s="2">
        <v>12771305.68936</v>
      </c>
      <c r="D20" s="2">
        <v>12724961.123440001</v>
      </c>
      <c r="E20" s="2">
        <v>2.2849145951892158</v>
      </c>
      <c r="F20" s="2">
        <v>2.3865877806878122</v>
      </c>
      <c r="G20" s="2">
        <v>46344.565919999033</v>
      </c>
      <c r="H20" s="2">
        <v>0.36420202364806364</v>
      </c>
      <c r="I20" s="2">
        <v>100</v>
      </c>
      <c r="J20" s="2">
        <v>100</v>
      </c>
      <c r="K20" s="149">
        <v>2.2849145951892158</v>
      </c>
      <c r="N20"/>
    </row>
    <row r="21" spans="1:14" x14ac:dyDescent="0.3">
      <c r="A21">
        <v>14</v>
      </c>
      <c r="B21" t="s">
        <v>218</v>
      </c>
      <c r="C21" s="2">
        <v>12682763.976389999</v>
      </c>
      <c r="D21" s="2">
        <v>13516428.326850001</v>
      </c>
      <c r="E21" s="2">
        <v>2.2690735952813714</v>
      </c>
      <c r="F21" s="2">
        <v>2.5350287808724024</v>
      </c>
      <c r="G21" s="2">
        <v>-833664.3504600022</v>
      </c>
      <c r="H21" s="2">
        <v>-6.1677858255198341</v>
      </c>
      <c r="I21" s="2">
        <v>100</v>
      </c>
      <c r="J21" s="2">
        <v>100</v>
      </c>
      <c r="K21" s="149">
        <v>2.2690735952813714</v>
      </c>
      <c r="N21"/>
    </row>
    <row r="22" spans="1:14" x14ac:dyDescent="0.3">
      <c r="A22">
        <v>15</v>
      </c>
      <c r="B22" t="s">
        <v>133</v>
      </c>
      <c r="C22" s="2">
        <v>11913490.27224</v>
      </c>
      <c r="D22" s="2">
        <v>12179486.698700001</v>
      </c>
      <c r="E22" s="2">
        <v>2.1314428191445196</v>
      </c>
      <c r="F22" s="2">
        <v>2.2842831383290885</v>
      </c>
      <c r="G22" s="2">
        <v>-265996.42646000162</v>
      </c>
      <c r="H22" s="2">
        <v>-2.1839707455683977</v>
      </c>
      <c r="I22" s="2">
        <v>100</v>
      </c>
      <c r="J22" s="2">
        <v>100</v>
      </c>
      <c r="K22" s="149">
        <v>2.1314428191445196</v>
      </c>
      <c r="N22"/>
    </row>
    <row r="23" spans="1:14" x14ac:dyDescent="0.3">
      <c r="A23">
        <v>15.1</v>
      </c>
      <c r="B23" t="s">
        <v>210</v>
      </c>
      <c r="C23" s="2">
        <v>201912564.35777003</v>
      </c>
      <c r="D23" s="2">
        <v>195324643.6133</v>
      </c>
      <c r="E23" s="2">
        <v>36.12418154218264</v>
      </c>
      <c r="F23" s="2">
        <v>36.633464196288593</v>
      </c>
      <c r="G23" s="2">
        <v>6587920.7444700301</v>
      </c>
      <c r="H23" s="2">
        <v>3.3728057159611025</v>
      </c>
      <c r="I23" s="2">
        <v>100</v>
      </c>
      <c r="J23" s="2">
        <v>100</v>
      </c>
      <c r="K23" s="149">
        <v>36.12418154218264</v>
      </c>
      <c r="N23"/>
    </row>
    <row r="24" spans="1:14" x14ac:dyDescent="0.3">
      <c r="A24">
        <v>16</v>
      </c>
      <c r="B24" t="s">
        <v>177</v>
      </c>
      <c r="C24" s="2">
        <v>9771555.1653899997</v>
      </c>
      <c r="D24" s="2">
        <v>8235194.7031499995</v>
      </c>
      <c r="E24" s="2">
        <v>1.748229159818588</v>
      </c>
      <c r="F24" s="2">
        <v>1.5445245654950668</v>
      </c>
      <c r="G24" s="2">
        <v>1536360.4622400003</v>
      </c>
      <c r="H24" s="2">
        <v>18.656030824047608</v>
      </c>
      <c r="I24" s="2">
        <v>100</v>
      </c>
      <c r="J24" s="2">
        <v>100</v>
      </c>
      <c r="K24" s="149">
        <v>1.748229159818588</v>
      </c>
      <c r="N24"/>
    </row>
    <row r="25" spans="1:14" x14ac:dyDescent="0.3">
      <c r="A25">
        <v>17</v>
      </c>
      <c r="B25" t="s">
        <v>192</v>
      </c>
      <c r="C25" s="2">
        <v>9423778.7581500001</v>
      </c>
      <c r="D25" s="2">
        <v>7393377.26566</v>
      </c>
      <c r="E25" s="2">
        <v>1.686008474785015</v>
      </c>
      <c r="F25" s="2">
        <v>1.3866402945417551</v>
      </c>
      <c r="G25" s="2">
        <v>2030401.4924900001</v>
      </c>
      <c r="H25" s="2">
        <v>27.462435900851446</v>
      </c>
      <c r="I25" s="2">
        <v>100</v>
      </c>
      <c r="J25" s="2">
        <v>100</v>
      </c>
      <c r="K25" s="149">
        <v>1.686008474785015</v>
      </c>
      <c r="N25"/>
    </row>
    <row r="26" spans="1:14" x14ac:dyDescent="0.3">
      <c r="A26">
        <v>18</v>
      </c>
      <c r="B26" t="s">
        <v>217</v>
      </c>
      <c r="C26" s="2">
        <v>7921715.0272200005</v>
      </c>
      <c r="D26" s="2">
        <v>7089738.4457900003</v>
      </c>
      <c r="E26" s="2">
        <v>1.4172742180703195</v>
      </c>
      <c r="F26" s="2">
        <v>1.329692325096933</v>
      </c>
      <c r="G26" s="2">
        <v>831976.58143000025</v>
      </c>
      <c r="H26" s="2">
        <v>11.734940404240746</v>
      </c>
      <c r="I26" s="2">
        <v>100</v>
      </c>
      <c r="J26" s="2">
        <v>100</v>
      </c>
      <c r="K26" s="149">
        <v>1.4172742180703195</v>
      </c>
      <c r="N26"/>
    </row>
    <row r="27" spans="1:14" x14ac:dyDescent="0.3">
      <c r="A27">
        <v>19</v>
      </c>
      <c r="B27" t="s">
        <v>176</v>
      </c>
      <c r="C27" s="2">
        <v>7862685.1248199996</v>
      </c>
      <c r="D27" s="2">
        <v>7432464.5520399995</v>
      </c>
      <c r="E27" s="2">
        <v>1.4067131768716326</v>
      </c>
      <c r="F27" s="2">
        <v>1.3939711805971093</v>
      </c>
      <c r="G27" s="2">
        <v>430220.57278000005</v>
      </c>
      <c r="H27" s="2">
        <v>5.7883972371172154</v>
      </c>
      <c r="I27" s="2">
        <v>100</v>
      </c>
      <c r="J27" s="2">
        <v>100</v>
      </c>
      <c r="K27" s="149">
        <v>1.4067131768716326</v>
      </c>
      <c r="N27"/>
    </row>
    <row r="28" spans="1:14" x14ac:dyDescent="0.3">
      <c r="A28">
        <v>20</v>
      </c>
      <c r="B28" t="s">
        <v>191</v>
      </c>
      <c r="C28" s="2">
        <v>7349003.3588199997</v>
      </c>
      <c r="D28" s="2">
        <v>5520194.9199399995</v>
      </c>
      <c r="E28" s="2">
        <v>1.314810360279135</v>
      </c>
      <c r="F28" s="2">
        <v>1.03532180689148</v>
      </c>
      <c r="G28" s="2">
        <v>1828808.4388800003</v>
      </c>
      <c r="H28" s="2">
        <v>33.129417808671846</v>
      </c>
      <c r="I28" s="2">
        <v>100</v>
      </c>
      <c r="J28" s="2">
        <v>100</v>
      </c>
      <c r="K28" s="2">
        <v>1.314810360279135</v>
      </c>
      <c r="N28"/>
    </row>
    <row r="29" spans="1:14" x14ac:dyDescent="0.3">
      <c r="A29">
        <v>21</v>
      </c>
      <c r="B29" t="s">
        <v>170</v>
      </c>
      <c r="C29" s="2">
        <v>6747132.6749999998</v>
      </c>
      <c r="D29" s="2">
        <v>6380210.4408900002</v>
      </c>
      <c r="E29" s="2">
        <v>1.2071296623672094</v>
      </c>
      <c r="F29" s="2">
        <v>1.1966191588904833</v>
      </c>
      <c r="G29" s="2">
        <v>366922.23410999961</v>
      </c>
      <c r="H29" s="2">
        <v>5.7509425043167806</v>
      </c>
      <c r="I29" s="2">
        <v>100</v>
      </c>
      <c r="J29" s="2">
        <v>100</v>
      </c>
      <c r="K29" s="149">
        <v>1.2071296623672094</v>
      </c>
      <c r="N29"/>
    </row>
    <row r="30" spans="1:14" x14ac:dyDescent="0.3">
      <c r="A30">
        <v>22</v>
      </c>
      <c r="B30" t="s">
        <v>194</v>
      </c>
      <c r="C30" s="2">
        <v>6312736.01107</v>
      </c>
      <c r="D30" s="2">
        <v>8196481.6780000003</v>
      </c>
      <c r="E30" s="2">
        <v>1.1294117452131254</v>
      </c>
      <c r="F30" s="2">
        <v>1.5372638727605126</v>
      </c>
      <c r="G30" s="2">
        <v>-1883745.6669300003</v>
      </c>
      <c r="H30" s="2">
        <v>-22.982369032631667</v>
      </c>
      <c r="I30" s="2">
        <v>100</v>
      </c>
      <c r="J30" s="2">
        <v>100</v>
      </c>
      <c r="K30" s="149">
        <v>1.1294117452131254</v>
      </c>
      <c r="N30"/>
    </row>
    <row r="31" spans="1:14" x14ac:dyDescent="0.3">
      <c r="A31">
        <v>23</v>
      </c>
      <c r="B31" t="s">
        <v>178</v>
      </c>
      <c r="C31" s="2">
        <v>4740041.6585600004</v>
      </c>
      <c r="D31" s="2">
        <v>3561914.8073400003</v>
      </c>
      <c r="E31" s="2">
        <v>0.84804096236391868</v>
      </c>
      <c r="F31" s="2">
        <v>0.66804309047276356</v>
      </c>
      <c r="G31" s="2">
        <v>1178126.8512200001</v>
      </c>
      <c r="H31" s="2">
        <v>33.075660563027689</v>
      </c>
      <c r="I31" s="2">
        <v>100</v>
      </c>
      <c r="J31" s="2">
        <v>100</v>
      </c>
      <c r="K31" s="149">
        <v>0.84804096236391868</v>
      </c>
      <c r="N31"/>
    </row>
    <row r="32" spans="1:14" x14ac:dyDescent="0.3">
      <c r="A32">
        <v>24</v>
      </c>
      <c r="B32" t="s">
        <v>132</v>
      </c>
      <c r="C32" s="2">
        <v>3631207.3068499998</v>
      </c>
      <c r="D32" s="2">
        <v>3833520.1551100002</v>
      </c>
      <c r="E32" s="2">
        <v>0.64965938294716941</v>
      </c>
      <c r="F32" s="2">
        <v>0.71898312854983959</v>
      </c>
      <c r="G32" s="2">
        <v>-202312.84826000035</v>
      </c>
      <c r="H32" s="2">
        <v>-5.2774692729949946</v>
      </c>
      <c r="I32" s="2">
        <v>100</v>
      </c>
      <c r="J32" s="2">
        <v>100</v>
      </c>
      <c r="K32" s="149">
        <v>0.64965938294716941</v>
      </c>
      <c r="N32"/>
    </row>
    <row r="33" spans="1:14" x14ac:dyDescent="0.3">
      <c r="A33">
        <v>25</v>
      </c>
      <c r="B33" t="s">
        <v>403</v>
      </c>
      <c r="C33" s="2">
        <v>3435865.2452399996</v>
      </c>
      <c r="D33" s="2">
        <v>3211255.1390500003</v>
      </c>
      <c r="E33" s="2">
        <v>0.61471073020300282</v>
      </c>
      <c r="F33" s="2">
        <v>0.6022762821184825</v>
      </c>
      <c r="G33" s="2">
        <v>224610.10618999926</v>
      </c>
      <c r="H33" s="2">
        <v>6.9944646707968072</v>
      </c>
      <c r="I33" s="2">
        <v>100</v>
      </c>
      <c r="J33" s="2">
        <v>100</v>
      </c>
      <c r="K33" s="149">
        <v>0.61471073020300282</v>
      </c>
      <c r="N33"/>
    </row>
    <row r="34" spans="1:14" x14ac:dyDescent="0.3">
      <c r="A34">
        <v>26</v>
      </c>
      <c r="B34" t="s">
        <v>404</v>
      </c>
      <c r="C34" s="2">
        <v>3219378.6591699999</v>
      </c>
      <c r="D34" s="2">
        <v>2893563.4842399997</v>
      </c>
      <c r="E34" s="2">
        <v>0.57597911010043712</v>
      </c>
      <c r="F34" s="2">
        <v>0.54269267993368697</v>
      </c>
      <c r="G34" s="2">
        <v>325815.17493000021</v>
      </c>
      <c r="H34" s="2">
        <v>11.259997463493576</v>
      </c>
      <c r="I34" s="2">
        <v>100</v>
      </c>
      <c r="J34" s="2">
        <v>100</v>
      </c>
      <c r="K34" s="149">
        <v>0.57597911010043712</v>
      </c>
      <c r="N34"/>
    </row>
    <row r="35" spans="1:14" x14ac:dyDescent="0.3">
      <c r="A35">
        <v>27</v>
      </c>
      <c r="B35" t="s">
        <v>116</v>
      </c>
      <c r="C35" s="2">
        <v>3077958.9960599998</v>
      </c>
      <c r="D35" s="2">
        <v>2214299.0685000001</v>
      </c>
      <c r="E35" s="2">
        <v>0.55067771491450956</v>
      </c>
      <c r="F35" s="2">
        <v>0.41529550058396469</v>
      </c>
      <c r="G35" s="2">
        <v>863659.92755999975</v>
      </c>
      <c r="H35" s="2">
        <v>39.003761499346879</v>
      </c>
      <c r="I35" s="2">
        <v>100</v>
      </c>
      <c r="J35" s="2">
        <v>100</v>
      </c>
      <c r="K35" s="149">
        <v>0.55067771491450956</v>
      </c>
      <c r="N35"/>
    </row>
    <row r="36" spans="1:14" x14ac:dyDescent="0.3">
      <c r="A36">
        <v>28</v>
      </c>
      <c r="B36" t="s">
        <v>85</v>
      </c>
      <c r="C36" s="2">
        <v>2879749.4015600001</v>
      </c>
      <c r="D36" s="2">
        <v>4354857.8661599997</v>
      </c>
      <c r="E36" s="2">
        <v>0.51521603179491304</v>
      </c>
      <c r="F36" s="2">
        <v>0.81676088981244743</v>
      </c>
      <c r="G36" s="2">
        <v>-1475108.4645999996</v>
      </c>
      <c r="H36" s="2">
        <v>-33.872712036425469</v>
      </c>
      <c r="I36" s="2">
        <v>100</v>
      </c>
      <c r="J36" s="2">
        <v>100</v>
      </c>
      <c r="K36" s="149">
        <v>0.51521603179491304</v>
      </c>
      <c r="N36"/>
    </row>
    <row r="37" spans="1:14" x14ac:dyDescent="0.3">
      <c r="A37">
        <v>29</v>
      </c>
      <c r="B37" t="s">
        <v>215</v>
      </c>
      <c r="C37" s="2">
        <v>2810084.57234</v>
      </c>
      <c r="D37" s="2">
        <v>2671500.3155200002</v>
      </c>
      <c r="E37" s="2">
        <v>0.50275229559378543</v>
      </c>
      <c r="F37" s="2">
        <v>0.50104436055047641</v>
      </c>
      <c r="G37" s="2">
        <v>138584.25681999978</v>
      </c>
      <c r="H37" s="2">
        <v>5.1875066611408949</v>
      </c>
      <c r="I37" s="2">
        <v>100</v>
      </c>
      <c r="J37" s="2">
        <v>100</v>
      </c>
      <c r="K37" s="149">
        <v>0.50275229559378543</v>
      </c>
      <c r="N37"/>
    </row>
    <row r="38" spans="1:14" x14ac:dyDescent="0.3">
      <c r="A38">
        <v>30</v>
      </c>
      <c r="B38" t="s">
        <v>181</v>
      </c>
      <c r="C38" s="2">
        <v>2672071.2804399999</v>
      </c>
      <c r="D38" s="2">
        <v>699707.28188999998</v>
      </c>
      <c r="E38" s="2">
        <v>0.47806033435953654</v>
      </c>
      <c r="F38" s="2">
        <v>0.13123127315028849</v>
      </c>
      <c r="G38" s="2">
        <v>1972363.9985499999</v>
      </c>
      <c r="H38" s="2">
        <v>281.88416064820552</v>
      </c>
      <c r="I38" s="2">
        <v>100</v>
      </c>
      <c r="J38" s="2">
        <v>100</v>
      </c>
      <c r="K38" s="149">
        <v>0.47806033435953654</v>
      </c>
      <c r="N38"/>
    </row>
    <row r="39" spans="1:14" x14ac:dyDescent="0.3">
      <c r="A39">
        <v>31</v>
      </c>
      <c r="B39" t="s">
        <v>162</v>
      </c>
      <c r="C39" s="2">
        <v>2536028.02079</v>
      </c>
      <c r="D39" s="2">
        <v>2462424.9121500002</v>
      </c>
      <c r="E39" s="2">
        <v>0.45372083164053317</v>
      </c>
      <c r="F39" s="2">
        <v>0.46183191832100057</v>
      </c>
      <c r="G39" s="2">
        <v>73603.108639999758</v>
      </c>
      <c r="H39" s="2">
        <v>2.9890498701840684</v>
      </c>
      <c r="I39" s="2">
        <v>100</v>
      </c>
      <c r="J39" s="2">
        <v>100</v>
      </c>
      <c r="K39" s="149">
        <v>0.45372083164053317</v>
      </c>
      <c r="N39"/>
    </row>
    <row r="40" spans="1:14" x14ac:dyDescent="0.3">
      <c r="A40">
        <v>32</v>
      </c>
      <c r="B40" t="s">
        <v>193</v>
      </c>
      <c r="C40" s="2">
        <v>2459831.92509</v>
      </c>
      <c r="D40" s="2">
        <v>2393188.9370599999</v>
      </c>
      <c r="E40" s="2">
        <v>0.44008858640296034</v>
      </c>
      <c r="F40" s="2">
        <v>0.4488465951808438</v>
      </c>
      <c r="G40" s="2">
        <v>66642.988030000124</v>
      </c>
      <c r="H40" s="2">
        <v>2.7846939703753737</v>
      </c>
      <c r="I40" s="2">
        <v>100</v>
      </c>
      <c r="J40" s="2">
        <v>100</v>
      </c>
      <c r="K40" s="149">
        <v>0.44008858640296034</v>
      </c>
      <c r="N40"/>
    </row>
    <row r="41" spans="1:14" x14ac:dyDescent="0.3">
      <c r="A41">
        <v>33</v>
      </c>
      <c r="B41" t="s">
        <v>190</v>
      </c>
      <c r="C41" s="2">
        <v>2362138.18726</v>
      </c>
      <c r="D41" s="2">
        <v>3248263.6864399998</v>
      </c>
      <c r="E41" s="2">
        <v>0.42261019751651113</v>
      </c>
      <c r="F41" s="2">
        <v>0.60921729719312046</v>
      </c>
      <c r="G41" s="2">
        <v>-886125.49917999981</v>
      </c>
      <c r="H41" s="2">
        <v>-27.279974309941778</v>
      </c>
      <c r="I41" s="2">
        <v>100</v>
      </c>
      <c r="J41" s="2">
        <v>100</v>
      </c>
      <c r="K41" s="149">
        <v>0.42261019751651113</v>
      </c>
      <c r="N41"/>
    </row>
    <row r="42" spans="1:14" x14ac:dyDescent="0.3">
      <c r="A42">
        <v>34</v>
      </c>
      <c r="B42" t="s">
        <v>201</v>
      </c>
      <c r="C42" s="2">
        <v>2122955.09326</v>
      </c>
      <c r="D42" s="2">
        <v>1886412.94463</v>
      </c>
      <c r="E42" s="2">
        <v>0.37981794465716379</v>
      </c>
      <c r="F42" s="2">
        <v>0.35379990864508043</v>
      </c>
      <c r="G42" s="2">
        <v>236542.14862999995</v>
      </c>
      <c r="H42" s="2">
        <v>12.539256015145472</v>
      </c>
      <c r="I42" s="2">
        <v>100</v>
      </c>
      <c r="J42" s="2">
        <v>100</v>
      </c>
      <c r="K42" s="149">
        <v>0.37981794465716379</v>
      </c>
      <c r="N42"/>
    </row>
    <row r="43" spans="1:14" x14ac:dyDescent="0.3">
      <c r="A43">
        <v>35</v>
      </c>
      <c r="B43" t="s">
        <v>166</v>
      </c>
      <c r="C43" s="2">
        <v>2110711.4658499998</v>
      </c>
      <c r="D43" s="2">
        <v>1860236.7715</v>
      </c>
      <c r="E43" s="2">
        <v>0.37762743699509482</v>
      </c>
      <c r="F43" s="2">
        <v>0.34889052351366734</v>
      </c>
      <c r="G43" s="2">
        <v>250474.69434999977</v>
      </c>
      <c r="H43" s="2">
        <v>13.464667411559116</v>
      </c>
      <c r="I43" s="2">
        <v>100</v>
      </c>
      <c r="J43" s="2">
        <v>100</v>
      </c>
      <c r="K43" s="149">
        <v>0.37762743699509482</v>
      </c>
      <c r="N43"/>
    </row>
    <row r="44" spans="1:14" x14ac:dyDescent="0.3">
      <c r="A44">
        <v>36</v>
      </c>
      <c r="B44" t="s">
        <v>172</v>
      </c>
      <c r="C44" s="2">
        <v>2096632.9897100001</v>
      </c>
      <c r="D44" s="2">
        <v>1704189.54003</v>
      </c>
      <c r="E44" s="2">
        <v>0.37510865650445879</v>
      </c>
      <c r="F44" s="2">
        <v>0.31962360377821541</v>
      </c>
      <c r="G44" s="2">
        <v>392443.44968000008</v>
      </c>
      <c r="H44" s="2">
        <v>23.028157400443348</v>
      </c>
      <c r="I44" s="2">
        <v>100</v>
      </c>
      <c r="J44" s="2">
        <v>100</v>
      </c>
      <c r="K44" s="149">
        <v>0.37510865650445879</v>
      </c>
      <c r="N44"/>
    </row>
    <row r="45" spans="1:14" x14ac:dyDescent="0.3">
      <c r="A45">
        <v>37</v>
      </c>
      <c r="B45" t="s">
        <v>168</v>
      </c>
      <c r="C45" s="2">
        <v>1582494.71114</v>
      </c>
      <c r="D45" s="2">
        <v>1851722.72551</v>
      </c>
      <c r="E45" s="2">
        <v>0.28312416523754264</v>
      </c>
      <c r="F45" s="2">
        <v>0.34729369992207942</v>
      </c>
      <c r="G45" s="2">
        <v>-269228.01436999999</v>
      </c>
      <c r="H45" s="2">
        <v>-14.539326577409117</v>
      </c>
      <c r="I45" s="2">
        <v>100</v>
      </c>
      <c r="J45" s="2">
        <v>100</v>
      </c>
      <c r="K45" s="149">
        <v>0.28312416523754264</v>
      </c>
      <c r="N45"/>
    </row>
    <row r="46" spans="1:14" x14ac:dyDescent="0.3">
      <c r="A46">
        <v>38</v>
      </c>
      <c r="B46" t="s">
        <v>175</v>
      </c>
      <c r="C46" s="2">
        <v>1547102.12528</v>
      </c>
      <c r="D46" s="2">
        <v>1710707.5392100001</v>
      </c>
      <c r="E46" s="2">
        <v>0.2767920768857326</v>
      </c>
      <c r="F46" s="2">
        <v>0.32084606544600525</v>
      </c>
      <c r="G46" s="2">
        <v>-163605.41393000004</v>
      </c>
      <c r="H46" s="2">
        <v>-9.563610972659454</v>
      </c>
      <c r="I46" s="2">
        <v>100</v>
      </c>
      <c r="J46" s="2">
        <v>100</v>
      </c>
      <c r="K46" s="149">
        <v>0.2767920768857326</v>
      </c>
      <c r="N46"/>
    </row>
    <row r="47" spans="1:14" x14ac:dyDescent="0.3">
      <c r="A47">
        <v>39</v>
      </c>
      <c r="B47" t="s">
        <v>212</v>
      </c>
      <c r="C47" s="2">
        <v>1534431.5230099999</v>
      </c>
      <c r="D47" s="2">
        <v>1641820.7880200001</v>
      </c>
      <c r="E47" s="2">
        <v>0.27452517914162167</v>
      </c>
      <c r="F47" s="2">
        <v>0.30792623983345424</v>
      </c>
      <c r="G47" s="2">
        <v>-107389.26501000021</v>
      </c>
      <c r="H47" s="2">
        <v>-6.5408640086418561</v>
      </c>
      <c r="I47" s="2">
        <v>100</v>
      </c>
      <c r="J47" s="2">
        <v>100</v>
      </c>
      <c r="K47" s="2">
        <v>0.27452517914162167</v>
      </c>
      <c r="N47"/>
    </row>
    <row r="48" spans="1:14" x14ac:dyDescent="0.3">
      <c r="A48">
        <v>40</v>
      </c>
      <c r="B48" t="s">
        <v>202</v>
      </c>
      <c r="C48" s="2">
        <v>1394747.67365</v>
      </c>
      <c r="D48" s="2">
        <v>1790791.82225</v>
      </c>
      <c r="E48" s="2">
        <v>0.24953433843370737</v>
      </c>
      <c r="F48" s="2">
        <v>0.33586600691964485</v>
      </c>
      <c r="G48" s="2">
        <v>-396044.14859999996</v>
      </c>
      <c r="H48" s="2">
        <v>-22.115588405044161</v>
      </c>
      <c r="I48" s="2">
        <v>100</v>
      </c>
      <c r="J48" s="2">
        <v>100</v>
      </c>
      <c r="K48" s="149">
        <v>0.24953433843370737</v>
      </c>
      <c r="N48"/>
    </row>
    <row r="49" spans="1:14" x14ac:dyDescent="0.3">
      <c r="A49">
        <v>41</v>
      </c>
      <c r="B49" t="s">
        <v>195</v>
      </c>
      <c r="C49" s="2">
        <v>1328865.4243900001</v>
      </c>
      <c r="D49" s="2">
        <v>1197283.1268800001</v>
      </c>
      <c r="E49" s="2">
        <v>0.23774734370039038</v>
      </c>
      <c r="F49" s="2">
        <v>0.22455245661788265</v>
      </c>
      <c r="G49" s="2">
        <v>131582.29750999995</v>
      </c>
      <c r="H49" s="2">
        <v>10.99007365558473</v>
      </c>
      <c r="I49" s="2">
        <v>100</v>
      </c>
      <c r="J49" s="2">
        <v>100</v>
      </c>
      <c r="K49" s="149">
        <v>0.23774734370039038</v>
      </c>
      <c r="N49"/>
    </row>
    <row r="50" spans="1:14" x14ac:dyDescent="0.3">
      <c r="A50">
        <v>42</v>
      </c>
      <c r="B50" t="s">
        <v>180</v>
      </c>
      <c r="C50" s="2">
        <v>1298749.58501</v>
      </c>
      <c r="D50" s="2">
        <v>1229341.0126700001</v>
      </c>
      <c r="E50" s="2">
        <v>0.23235931818291608</v>
      </c>
      <c r="F50" s="2">
        <v>0.23056496681409583</v>
      </c>
      <c r="G50" s="2">
        <v>69408.572339999955</v>
      </c>
      <c r="H50" s="2">
        <v>5.6459982726234648</v>
      </c>
      <c r="I50" s="2">
        <v>100</v>
      </c>
      <c r="J50" s="2">
        <v>100</v>
      </c>
      <c r="K50" s="149">
        <v>0.23235931818291608</v>
      </c>
      <c r="N50"/>
    </row>
    <row r="51" spans="1:14" x14ac:dyDescent="0.3">
      <c r="A51">
        <v>43</v>
      </c>
      <c r="B51" t="s">
        <v>139</v>
      </c>
      <c r="C51" s="2">
        <v>1187279.3035799998</v>
      </c>
      <c r="D51" s="2">
        <v>1076794.99083</v>
      </c>
      <c r="E51" s="2">
        <v>0.21241616756351994</v>
      </c>
      <c r="F51" s="2">
        <v>0.20195470481138875</v>
      </c>
      <c r="G51" s="2">
        <v>110484.31274999981</v>
      </c>
      <c r="H51" s="2">
        <v>10.260477963854363</v>
      </c>
      <c r="I51" s="2">
        <v>100</v>
      </c>
      <c r="J51" s="2">
        <v>100</v>
      </c>
      <c r="K51" s="149">
        <v>0.21241616756351994</v>
      </c>
      <c r="N51"/>
    </row>
    <row r="52" spans="1:14" x14ac:dyDescent="0.3">
      <c r="A52">
        <v>44</v>
      </c>
      <c r="B52" t="s">
        <v>161</v>
      </c>
      <c r="C52" s="2">
        <v>1100860.8072800001</v>
      </c>
      <c r="D52" s="2">
        <v>1102266.38717</v>
      </c>
      <c r="E52" s="2">
        <v>0.19695503239903311</v>
      </c>
      <c r="F52" s="2">
        <v>0.20673190787491108</v>
      </c>
      <c r="G52" s="2">
        <v>-1405.5798899999354</v>
      </c>
      <c r="H52" s="2">
        <v>-0.12751725956269278</v>
      </c>
      <c r="I52" s="2">
        <v>100</v>
      </c>
      <c r="J52" s="2">
        <v>100</v>
      </c>
      <c r="K52" s="149">
        <v>0.19695503239903311</v>
      </c>
      <c r="N52"/>
    </row>
    <row r="53" spans="1:14" x14ac:dyDescent="0.3">
      <c r="A53">
        <v>45</v>
      </c>
      <c r="B53" t="s">
        <v>167</v>
      </c>
      <c r="C53" s="2">
        <v>956082.45328000002</v>
      </c>
      <c r="D53" s="2">
        <v>935835.38778999995</v>
      </c>
      <c r="E53" s="2">
        <v>0.17105273374857707</v>
      </c>
      <c r="F53" s="2">
        <v>0.17551749506886305</v>
      </c>
      <c r="G53" s="2">
        <v>20247.065490000066</v>
      </c>
      <c r="H53" s="2">
        <v>2.1635285173190688</v>
      </c>
      <c r="I53" s="2">
        <v>100</v>
      </c>
      <c r="J53" s="2">
        <v>100</v>
      </c>
      <c r="K53" s="149">
        <v>0.17105273374857707</v>
      </c>
      <c r="N53"/>
    </row>
    <row r="54" spans="1:14" x14ac:dyDescent="0.3">
      <c r="A54">
        <v>46</v>
      </c>
      <c r="B54" t="s">
        <v>214</v>
      </c>
      <c r="C54" s="2">
        <v>866044.95096000005</v>
      </c>
      <c r="D54" s="2">
        <v>914305.01283000002</v>
      </c>
      <c r="E54" s="2">
        <v>0.15494412213365455</v>
      </c>
      <c r="F54" s="2">
        <v>0.17147943716874806</v>
      </c>
      <c r="G54" s="2">
        <v>-48260.061869999976</v>
      </c>
      <c r="H54" s="2">
        <v>-5.2783328531277762</v>
      </c>
      <c r="I54" s="2">
        <v>100</v>
      </c>
      <c r="J54" s="2">
        <v>100</v>
      </c>
      <c r="K54" s="149">
        <v>0.15494412213365455</v>
      </c>
      <c r="N54"/>
    </row>
    <row r="55" spans="1:14" x14ac:dyDescent="0.3">
      <c r="A55">
        <v>47</v>
      </c>
      <c r="B55" t="s">
        <v>203</v>
      </c>
      <c r="C55" s="2">
        <v>785158.79136999999</v>
      </c>
      <c r="D55" s="2">
        <v>1638035.7448499999</v>
      </c>
      <c r="E55" s="2">
        <v>0.14047277745744258</v>
      </c>
      <c r="F55" s="2">
        <v>0.30721634864468994</v>
      </c>
      <c r="G55" s="2">
        <v>-852876.95347999991</v>
      </c>
      <c r="H55" s="2">
        <v>-52.067053857734976</v>
      </c>
      <c r="I55" s="2">
        <v>100</v>
      </c>
      <c r="J55" s="2">
        <v>100</v>
      </c>
      <c r="K55" s="149">
        <v>0.14047277745744258</v>
      </c>
      <c r="N55"/>
    </row>
    <row r="56" spans="1:14" x14ac:dyDescent="0.3">
      <c r="A56">
        <v>48</v>
      </c>
      <c r="B56" t="s">
        <v>123</v>
      </c>
      <c r="C56" s="2">
        <v>662559.60774999997</v>
      </c>
      <c r="D56" s="2">
        <v>653214.70785000001</v>
      </c>
      <c r="E56" s="2">
        <v>0.11853855469077584</v>
      </c>
      <c r="F56" s="2">
        <v>0.12251151298597676</v>
      </c>
      <c r="G56" s="2">
        <v>9344.8998999999603</v>
      </c>
      <c r="H56" s="2">
        <v>1.4306015752091561</v>
      </c>
      <c r="I56" s="2">
        <v>100</v>
      </c>
      <c r="J56" s="2">
        <v>100</v>
      </c>
      <c r="K56" s="149">
        <v>0.11853855469077584</v>
      </c>
      <c r="N56"/>
    </row>
    <row r="57" spans="1:14" x14ac:dyDescent="0.3">
      <c r="A57">
        <v>49</v>
      </c>
      <c r="B57" t="s">
        <v>207</v>
      </c>
      <c r="C57" s="2">
        <v>590912.01783999999</v>
      </c>
      <c r="D57" s="2">
        <v>833808.04034000007</v>
      </c>
      <c r="E57" s="2">
        <v>0.10572008272890909</v>
      </c>
      <c r="F57" s="2">
        <v>0.15638209509725715</v>
      </c>
      <c r="G57" s="2">
        <v>-242896.02250000008</v>
      </c>
      <c r="H57" s="2">
        <v>-29.13092831306291</v>
      </c>
      <c r="I57" s="2">
        <v>100</v>
      </c>
      <c r="J57" s="2">
        <v>100</v>
      </c>
      <c r="K57" s="149">
        <v>0.10572008272890909</v>
      </c>
      <c r="N57"/>
    </row>
    <row r="58" spans="1:14" x14ac:dyDescent="0.3">
      <c r="A58">
        <v>50</v>
      </c>
      <c r="B58" t="s">
        <v>204</v>
      </c>
      <c r="C58" s="2">
        <v>573009.60021000006</v>
      </c>
      <c r="D58" s="2">
        <v>514524.86040000001</v>
      </c>
      <c r="E58" s="2">
        <v>0.10251716077817709</v>
      </c>
      <c r="F58" s="2">
        <v>9.6499999707565509E-2</v>
      </c>
      <c r="G58" s="2">
        <v>58484.739810000057</v>
      </c>
      <c r="H58" s="2">
        <v>11.366747131427823</v>
      </c>
      <c r="I58" s="2">
        <v>100</v>
      </c>
      <c r="J58" s="2">
        <v>100</v>
      </c>
      <c r="K58" s="149">
        <v>0.10251716077817709</v>
      </c>
      <c r="N58"/>
    </row>
    <row r="59" spans="1:14" x14ac:dyDescent="0.3">
      <c r="A59">
        <v>51</v>
      </c>
      <c r="B59" t="s">
        <v>188</v>
      </c>
      <c r="C59" s="2">
        <v>565259.48696000001</v>
      </c>
      <c r="D59" s="2">
        <v>785916.87945000001</v>
      </c>
      <c r="E59" s="2">
        <v>0.10113058783802363</v>
      </c>
      <c r="F59" s="2">
        <v>0.14740002762575122</v>
      </c>
      <c r="G59" s="2">
        <v>-220657.39249</v>
      </c>
      <c r="H59" s="2">
        <v>-28.076428724169954</v>
      </c>
      <c r="I59" s="2">
        <v>100</v>
      </c>
      <c r="J59" s="2">
        <v>100</v>
      </c>
      <c r="K59" s="149">
        <v>0.10113058783802363</v>
      </c>
      <c r="N59"/>
    </row>
    <row r="60" spans="1:14" x14ac:dyDescent="0.3">
      <c r="A60">
        <v>52</v>
      </c>
      <c r="B60" t="s">
        <v>160</v>
      </c>
      <c r="C60" s="2">
        <v>512336.66523000004</v>
      </c>
      <c r="D60" s="2">
        <v>508175.23067999998</v>
      </c>
      <c r="E60" s="2">
        <v>9.1662164582739875E-2</v>
      </c>
      <c r="F60" s="2">
        <v>9.5309116014119094E-2</v>
      </c>
      <c r="G60" s="2">
        <v>4161.4345500000636</v>
      </c>
      <c r="H60" s="2">
        <v>0.81889755713429047</v>
      </c>
      <c r="I60" s="2">
        <v>100</v>
      </c>
      <c r="J60" s="2">
        <v>100</v>
      </c>
      <c r="K60" s="149">
        <v>9.1662164582739875E-2</v>
      </c>
      <c r="N60"/>
    </row>
    <row r="61" spans="1:14" x14ac:dyDescent="0.3">
      <c r="A61">
        <v>53</v>
      </c>
      <c r="B61" t="s">
        <v>141</v>
      </c>
      <c r="C61" s="2">
        <v>480786.83261000004</v>
      </c>
      <c r="D61" s="2">
        <v>505608.20723</v>
      </c>
      <c r="E61" s="2">
        <v>8.6017583301651823E-2</v>
      </c>
      <c r="F61" s="2">
        <v>9.4827666464758667E-2</v>
      </c>
      <c r="G61" s="2">
        <v>-24821.374619999959</v>
      </c>
      <c r="H61" s="2">
        <v>-4.9092111767696789</v>
      </c>
      <c r="I61" s="2">
        <v>100</v>
      </c>
      <c r="J61" s="2">
        <v>100</v>
      </c>
      <c r="K61" s="149">
        <v>8.6017583301651823E-2</v>
      </c>
      <c r="N61"/>
    </row>
    <row r="62" spans="1:14" x14ac:dyDescent="0.3">
      <c r="A62">
        <v>54</v>
      </c>
      <c r="B62" t="s">
        <v>144</v>
      </c>
      <c r="C62" s="2">
        <v>417536.25291000004</v>
      </c>
      <c r="D62" s="2">
        <v>7648.0606799999996</v>
      </c>
      <c r="E62" s="2">
        <v>7.4701420629959395E-2</v>
      </c>
      <c r="F62" s="2">
        <v>1.4344065956495874E-3</v>
      </c>
      <c r="G62" s="2">
        <v>409888.19223000004</v>
      </c>
      <c r="H62" s="2">
        <v>5359.3742175957741</v>
      </c>
      <c r="I62" s="2">
        <v>100</v>
      </c>
      <c r="J62" s="2">
        <v>100</v>
      </c>
      <c r="K62" s="2">
        <v>7.4701420629959395E-2</v>
      </c>
      <c r="N62"/>
    </row>
    <row r="63" spans="1:14" x14ac:dyDescent="0.3">
      <c r="A63">
        <v>55</v>
      </c>
      <c r="B63" t="s">
        <v>206</v>
      </c>
      <c r="C63" s="2">
        <v>413334.64854999998</v>
      </c>
      <c r="D63" s="2">
        <v>541187.50646000006</v>
      </c>
      <c r="E63" s="2">
        <v>7.3949711497088746E-2</v>
      </c>
      <c r="F63" s="2">
        <v>0.1015006236521358</v>
      </c>
      <c r="G63" s="2">
        <v>-127852.85791000008</v>
      </c>
      <c r="H63" s="2">
        <v>-23.624502854159999</v>
      </c>
      <c r="I63" s="2">
        <v>100</v>
      </c>
      <c r="J63" s="2">
        <v>100</v>
      </c>
      <c r="K63" s="149">
        <v>7.3949711497088746E-2</v>
      </c>
      <c r="N63"/>
    </row>
    <row r="64" spans="1:14" x14ac:dyDescent="0.3">
      <c r="A64">
        <v>56</v>
      </c>
      <c r="B64" t="s">
        <v>171</v>
      </c>
      <c r="C64" s="2">
        <v>397690.09380999999</v>
      </c>
      <c r="D64" s="2">
        <v>408268.24757999997</v>
      </c>
      <c r="E64" s="2">
        <v>7.1150743848037518E-2</v>
      </c>
      <c r="F64" s="2">
        <v>7.6571393929245168E-2</v>
      </c>
      <c r="G64" s="2">
        <v>-10578.153769999975</v>
      </c>
      <c r="H64" s="2">
        <v>-2.5909812562455503</v>
      </c>
      <c r="I64" s="2">
        <v>100</v>
      </c>
      <c r="J64" s="2">
        <v>100</v>
      </c>
      <c r="K64" s="149">
        <v>7.1150743848037518E-2</v>
      </c>
      <c r="N64"/>
    </row>
    <row r="65" spans="1:14" x14ac:dyDescent="0.3">
      <c r="A65">
        <v>57</v>
      </c>
      <c r="B65" t="s">
        <v>143</v>
      </c>
      <c r="C65" s="2">
        <v>372810.95779000001</v>
      </c>
      <c r="D65" s="2">
        <v>232013.13712999999</v>
      </c>
      <c r="E65" s="2">
        <v>6.6699617049377005E-2</v>
      </c>
      <c r="F65" s="2">
        <v>4.3514452630705872E-2</v>
      </c>
      <c r="G65" s="2">
        <v>140797.82066000003</v>
      </c>
      <c r="H65" s="2">
        <v>60.685279463769824</v>
      </c>
      <c r="I65" s="2">
        <v>100</v>
      </c>
      <c r="J65" s="2">
        <v>100</v>
      </c>
      <c r="K65" s="2">
        <v>6.6699617049377005E-2</v>
      </c>
      <c r="N65"/>
    </row>
    <row r="66" spans="1:14" x14ac:dyDescent="0.3">
      <c r="A66">
        <v>58</v>
      </c>
      <c r="B66" t="s">
        <v>117</v>
      </c>
      <c r="C66" s="2">
        <v>365852.86960999999</v>
      </c>
      <c r="D66" s="2">
        <v>370321.25618000003</v>
      </c>
      <c r="E66" s="2">
        <v>6.545474533274892E-2</v>
      </c>
      <c r="F66" s="2">
        <v>6.9454372108071788E-2</v>
      </c>
      <c r="G66" s="2">
        <v>-4468.3865700000315</v>
      </c>
      <c r="H66" s="2">
        <v>-1.2066243823249834</v>
      </c>
      <c r="I66" s="2">
        <v>100</v>
      </c>
      <c r="J66" s="2">
        <v>100</v>
      </c>
      <c r="K66" s="2">
        <v>6.545474533274892E-2</v>
      </c>
      <c r="N66"/>
    </row>
    <row r="67" spans="1:14" x14ac:dyDescent="0.3">
      <c r="A67">
        <v>59</v>
      </c>
      <c r="B67" t="s">
        <v>187</v>
      </c>
      <c r="C67" s="2">
        <v>361437.93745999999</v>
      </c>
      <c r="D67" s="2">
        <v>322670.54385000002</v>
      </c>
      <c r="E67" s="2">
        <v>6.4664869720053392E-2</v>
      </c>
      <c r="F67" s="2">
        <v>6.051740116689025E-2</v>
      </c>
      <c r="G67" s="2">
        <v>38767.39360999997</v>
      </c>
      <c r="H67" s="2">
        <v>12.014543734745665</v>
      </c>
      <c r="I67" s="2">
        <v>100</v>
      </c>
      <c r="J67" s="2">
        <v>100</v>
      </c>
      <c r="K67" s="149">
        <v>6.4664869720053392E-2</v>
      </c>
      <c r="N67"/>
    </row>
    <row r="68" spans="1:14" x14ac:dyDescent="0.3">
      <c r="A68">
        <v>60</v>
      </c>
      <c r="B68" t="s">
        <v>205</v>
      </c>
      <c r="C68" s="2">
        <v>338696.32757999998</v>
      </c>
      <c r="D68" s="2">
        <v>350774.27713</v>
      </c>
      <c r="E68" s="2">
        <v>6.0596167772358073E-2</v>
      </c>
      <c r="F68" s="2">
        <v>6.5788303434262008E-2</v>
      </c>
      <c r="G68" s="2">
        <v>-12077.949550000019</v>
      </c>
      <c r="H68" s="2">
        <v>-3.4432255548555557</v>
      </c>
      <c r="I68" s="2">
        <v>100</v>
      </c>
      <c r="J68" s="2">
        <v>100</v>
      </c>
      <c r="K68" s="149">
        <v>6.0596167772358073E-2</v>
      </c>
      <c r="N68"/>
    </row>
    <row r="69" spans="1:14" x14ac:dyDescent="0.3">
      <c r="A69">
        <v>61</v>
      </c>
      <c r="B69" t="s">
        <v>198</v>
      </c>
      <c r="C69" s="2">
        <v>234567.02085</v>
      </c>
      <c r="D69" s="2">
        <v>250911.03250999999</v>
      </c>
      <c r="E69" s="2">
        <v>4.1966391105706644E-2</v>
      </c>
      <c r="F69" s="2">
        <v>4.7058784574600422E-2</v>
      </c>
      <c r="G69" s="2">
        <v>-16344.011659999989</v>
      </c>
      <c r="H69" s="2">
        <v>-6.5138672845517887</v>
      </c>
      <c r="I69" s="2">
        <v>100</v>
      </c>
      <c r="J69" s="2">
        <v>100</v>
      </c>
      <c r="K69" s="149">
        <v>4.1966391105706644E-2</v>
      </c>
      <c r="N69"/>
    </row>
    <row r="70" spans="1:14" x14ac:dyDescent="0.3">
      <c r="A70">
        <v>62</v>
      </c>
      <c r="B70" t="s">
        <v>165</v>
      </c>
      <c r="C70" s="2">
        <v>230167.19630000001</v>
      </c>
      <c r="D70" s="2">
        <v>168250.55987999999</v>
      </c>
      <c r="E70" s="2">
        <v>4.1179218394075262E-2</v>
      </c>
      <c r="F70" s="2">
        <v>3.1555674426684575E-2</v>
      </c>
      <c r="G70" s="2">
        <v>61916.636420000024</v>
      </c>
      <c r="H70" s="2">
        <v>36.80025579954107</v>
      </c>
      <c r="I70" s="2">
        <v>100</v>
      </c>
      <c r="J70" s="2">
        <v>100</v>
      </c>
      <c r="K70" s="149">
        <v>4.1179218394075262E-2</v>
      </c>
      <c r="N70"/>
    </row>
    <row r="71" spans="1:14" x14ac:dyDescent="0.3">
      <c r="A71">
        <v>63</v>
      </c>
      <c r="B71" t="s">
        <v>402</v>
      </c>
      <c r="C71" s="2">
        <v>189836.06152000002</v>
      </c>
      <c r="D71" s="2">
        <v>455455.20262</v>
      </c>
      <c r="E71" s="2">
        <v>3.3963574141182631E-2</v>
      </c>
      <c r="F71" s="2">
        <v>8.5421386413613978E-2</v>
      </c>
      <c r="G71" s="2">
        <v>-265619.14110000001</v>
      </c>
      <c r="H71" s="2">
        <v>-58.319487750283535</v>
      </c>
      <c r="I71" s="2">
        <v>100</v>
      </c>
      <c r="J71" s="2">
        <v>100</v>
      </c>
      <c r="K71" s="149">
        <v>3.3963574141182631E-2</v>
      </c>
      <c r="N71"/>
    </row>
    <row r="72" spans="1:14" x14ac:dyDescent="0.3">
      <c r="A72">
        <v>64</v>
      </c>
      <c r="B72" t="s">
        <v>164</v>
      </c>
      <c r="C72" s="2">
        <v>185293.45986999999</v>
      </c>
      <c r="D72" s="2">
        <v>220672.46857</v>
      </c>
      <c r="E72" s="2">
        <v>3.3150857175300044E-2</v>
      </c>
      <c r="F72" s="2">
        <v>4.1387491239816401E-2</v>
      </c>
      <c r="G72" s="2">
        <v>-35379.008700000006</v>
      </c>
      <c r="H72" s="2">
        <v>-16.032361866100821</v>
      </c>
      <c r="I72" s="2">
        <v>100</v>
      </c>
      <c r="J72" s="2">
        <v>100</v>
      </c>
      <c r="K72" s="149">
        <v>3.3150857175300044E-2</v>
      </c>
      <c r="N72"/>
    </row>
    <row r="73" spans="1:14" x14ac:dyDescent="0.3">
      <c r="A73">
        <v>65</v>
      </c>
      <c r="B73" t="s">
        <v>184</v>
      </c>
      <c r="C73" s="2">
        <v>117392.26604999999</v>
      </c>
      <c r="D73" s="2">
        <v>49226.622719999999</v>
      </c>
      <c r="E73" s="2">
        <v>2.1002653024228268E-2</v>
      </c>
      <c r="F73" s="2">
        <v>9.232535575426663E-3</v>
      </c>
      <c r="G73" s="2">
        <v>68165.643329999992</v>
      </c>
      <c r="H73" s="2">
        <v>138.47312605157728</v>
      </c>
      <c r="I73" s="2">
        <v>100</v>
      </c>
      <c r="J73" s="2">
        <v>100</v>
      </c>
      <c r="K73" s="2">
        <v>2.1002653024228268E-2</v>
      </c>
      <c r="N73"/>
    </row>
    <row r="74" spans="1:14" x14ac:dyDescent="0.3">
      <c r="A74">
        <v>66</v>
      </c>
      <c r="B74" t="s">
        <v>173</v>
      </c>
      <c r="C74" s="2">
        <v>86726.746920000005</v>
      </c>
      <c r="D74" s="2">
        <v>84686.237250000006</v>
      </c>
      <c r="E74" s="2">
        <v>1.5516284290014504E-2</v>
      </c>
      <c r="F74" s="2">
        <v>1.5883045696774699E-2</v>
      </c>
      <c r="G74" s="2">
        <v>2040.5096699999995</v>
      </c>
      <c r="H74" s="2">
        <v>2.409493840157606</v>
      </c>
      <c r="I74" s="2">
        <v>100</v>
      </c>
      <c r="J74" s="2">
        <v>100</v>
      </c>
      <c r="K74" s="149">
        <v>1.5516284290014504E-2</v>
      </c>
      <c r="N74"/>
    </row>
    <row r="75" spans="1:14" x14ac:dyDescent="0.3">
      <c r="A75">
        <v>67</v>
      </c>
      <c r="B75" t="s">
        <v>182</v>
      </c>
      <c r="C75" s="2">
        <v>79341.224719999998</v>
      </c>
      <c r="D75" s="2">
        <v>92356.402770000001</v>
      </c>
      <c r="E75" s="2">
        <v>1.4194940343018303E-2</v>
      </c>
      <c r="F75" s="2">
        <v>1.732159809220523E-2</v>
      </c>
      <c r="G75" s="2">
        <v>-13015.178050000002</v>
      </c>
      <c r="H75" s="2">
        <v>-14.092339740009564</v>
      </c>
      <c r="I75" s="2">
        <v>100</v>
      </c>
      <c r="J75" s="2">
        <v>100</v>
      </c>
      <c r="K75" s="149">
        <v>1.4194940343018303E-2</v>
      </c>
      <c r="N75"/>
    </row>
    <row r="76" spans="1:14" x14ac:dyDescent="0.3">
      <c r="A76">
        <v>68</v>
      </c>
      <c r="B76" t="s">
        <v>186</v>
      </c>
      <c r="C76" s="2">
        <v>75686.340590000007</v>
      </c>
      <c r="D76" s="2">
        <v>60253.779270000006</v>
      </c>
      <c r="E76" s="2">
        <v>1.3541044939095751E-2</v>
      </c>
      <c r="F76" s="2">
        <v>1.1300697263518886E-2</v>
      </c>
      <c r="G76" s="2">
        <v>15432.561320000001</v>
      </c>
      <c r="H76" s="2">
        <v>25.612603071495265</v>
      </c>
      <c r="I76" s="2">
        <v>100</v>
      </c>
      <c r="J76" s="2">
        <v>100</v>
      </c>
      <c r="K76" s="149">
        <v>1.3541044939095751E-2</v>
      </c>
      <c r="N76"/>
    </row>
    <row r="77" spans="1:14" x14ac:dyDescent="0.3">
      <c r="A77">
        <v>69</v>
      </c>
      <c r="B77" t="s">
        <v>216</v>
      </c>
      <c r="C77" s="2">
        <v>73788.869449999998</v>
      </c>
      <c r="D77" s="2">
        <v>71767.872759999998</v>
      </c>
      <c r="E77" s="2">
        <v>1.3201568333712452E-2</v>
      </c>
      <c r="F77" s="2">
        <v>1.3460184790621242E-2</v>
      </c>
      <c r="G77" s="2">
        <v>2020.9966899999999</v>
      </c>
      <c r="H77" s="2">
        <v>2.8160186616627891</v>
      </c>
      <c r="I77" s="2">
        <v>100</v>
      </c>
      <c r="J77" s="2">
        <v>100</v>
      </c>
      <c r="K77" s="149">
        <v>1.3201568333712452E-2</v>
      </c>
      <c r="N77"/>
    </row>
    <row r="78" spans="1:14" x14ac:dyDescent="0.3">
      <c r="A78">
        <v>70</v>
      </c>
      <c r="B78" t="s">
        <v>213</v>
      </c>
      <c r="C78" s="2">
        <v>67500.163120000012</v>
      </c>
      <c r="D78" s="2">
        <v>41811.246420000003</v>
      </c>
      <c r="E78" s="2">
        <v>1.207645573929331E-2</v>
      </c>
      <c r="F78" s="2">
        <v>7.8417693251327854E-3</v>
      </c>
      <c r="G78" s="2">
        <v>25688.916700000009</v>
      </c>
      <c r="H78" s="2">
        <v>61.440207837745689</v>
      </c>
      <c r="I78" s="2">
        <v>100</v>
      </c>
      <c r="J78" s="2">
        <v>100</v>
      </c>
      <c r="K78" s="149">
        <v>1.207645573929331E-2</v>
      </c>
      <c r="N78"/>
    </row>
    <row r="79" spans="1:14" x14ac:dyDescent="0.3">
      <c r="A79">
        <v>71</v>
      </c>
      <c r="B79" t="s">
        <v>197</v>
      </c>
      <c r="C79" s="2">
        <v>65986.926980000004</v>
      </c>
      <c r="D79" s="2">
        <v>22239.322980000001</v>
      </c>
      <c r="E79" s="2">
        <v>1.180572262661444E-2</v>
      </c>
      <c r="F79" s="2">
        <v>4.1710222891816074E-3</v>
      </c>
      <c r="G79" s="2">
        <v>43747.604000000007</v>
      </c>
      <c r="H79" s="2">
        <v>196.71284076112644</v>
      </c>
      <c r="I79" s="2">
        <v>100</v>
      </c>
      <c r="J79" s="2">
        <v>100</v>
      </c>
      <c r="K79" s="2">
        <v>1.180572262661444E-2</v>
      </c>
      <c r="N79"/>
    </row>
    <row r="80" spans="1:14" x14ac:dyDescent="0.3">
      <c r="A80">
        <v>72</v>
      </c>
      <c r="B80" t="s">
        <v>199</v>
      </c>
      <c r="C80" s="2">
        <v>56717.352930000001</v>
      </c>
      <c r="D80" s="2">
        <v>57593.781419999999</v>
      </c>
      <c r="E80" s="2">
        <v>1.014730291971808E-2</v>
      </c>
      <c r="F80" s="2">
        <v>1.0801810209650252E-2</v>
      </c>
      <c r="G80" s="2">
        <v>-876.42848999999842</v>
      </c>
      <c r="H80" s="2">
        <v>-1.5217415290180059</v>
      </c>
      <c r="I80" s="2">
        <v>100</v>
      </c>
      <c r="J80" s="2">
        <v>100</v>
      </c>
      <c r="K80" s="2">
        <v>1.014730291971808E-2</v>
      </c>
      <c r="N80"/>
    </row>
    <row r="81" spans="1:14" x14ac:dyDescent="0.3">
      <c r="A81">
        <v>73</v>
      </c>
      <c r="B81" t="s">
        <v>200</v>
      </c>
      <c r="C81" s="2">
        <v>32341.39014</v>
      </c>
      <c r="D81" s="2">
        <v>30426.777879999998</v>
      </c>
      <c r="E81" s="2">
        <v>5.786198855232144E-3</v>
      </c>
      <c r="F81" s="2">
        <v>5.7065931746029201E-3</v>
      </c>
      <c r="G81" s="2">
        <v>1914.6122600000017</v>
      </c>
      <c r="H81" s="2">
        <v>6.292523866809141</v>
      </c>
      <c r="I81" s="2">
        <v>100</v>
      </c>
      <c r="J81" s="2">
        <v>100</v>
      </c>
      <c r="K81" s="149">
        <v>5.786198855232144E-3</v>
      </c>
      <c r="N81"/>
    </row>
    <row r="82" spans="1:14" x14ac:dyDescent="0.3">
      <c r="A82">
        <v>150.1</v>
      </c>
      <c r="B82" t="s">
        <v>211</v>
      </c>
      <c r="C82" s="2">
        <v>116672646.58935004</v>
      </c>
      <c r="D82" s="2">
        <v>109971683.71511003</v>
      </c>
      <c r="E82" s="2">
        <v>20.873905889940257</v>
      </c>
      <c r="F82" s="2">
        <v>20.625373549683207</v>
      </c>
      <c r="G82" s="2">
        <v>6700962.874240011</v>
      </c>
      <c r="H82" s="2">
        <v>6.0933529867555292</v>
      </c>
      <c r="I82" s="2">
        <v>100</v>
      </c>
      <c r="J82" s="2">
        <v>100</v>
      </c>
      <c r="K82" s="2">
        <v>20.873905889940257</v>
      </c>
      <c r="N82"/>
    </row>
    <row r="83" spans="1:14" x14ac:dyDescent="0.3">
      <c r="A83">
        <v>200</v>
      </c>
      <c r="B83" t="s">
        <v>189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N83"/>
    </row>
    <row r="84" spans="1:14" x14ac:dyDescent="0.3">
      <c r="A84">
        <v>201.1</v>
      </c>
      <c r="B84" t="s">
        <v>208</v>
      </c>
      <c r="C84" s="2">
        <v>558940177.2936902</v>
      </c>
      <c r="D84" s="2">
        <v>533186385.44996989</v>
      </c>
      <c r="E84" s="2">
        <v>100.00000000000007</v>
      </c>
      <c r="F84" s="2">
        <v>100</v>
      </c>
      <c r="G84" s="2">
        <v>25753791.843720317</v>
      </c>
      <c r="H84" s="2">
        <v>4.8301668134279163</v>
      </c>
      <c r="I84" s="2">
        <v>100</v>
      </c>
      <c r="J84" s="2">
        <v>100</v>
      </c>
      <c r="K84" s="2">
        <v>100.00000000000007</v>
      </c>
      <c r="N84"/>
    </row>
    <row r="85" spans="1:14" x14ac:dyDescent="0.3">
      <c r="C85"/>
      <c r="N85"/>
    </row>
    <row r="86" spans="1:14" x14ac:dyDescent="0.3">
      <c r="C86"/>
      <c r="N86"/>
    </row>
    <row r="87" spans="1:14" x14ac:dyDescent="0.3">
      <c r="C87"/>
      <c r="N87"/>
    </row>
    <row r="88" spans="1:14" x14ac:dyDescent="0.3">
      <c r="C88"/>
      <c r="N88"/>
    </row>
    <row r="89" spans="1:14" x14ac:dyDescent="0.3">
      <c r="C89"/>
      <c r="N89"/>
    </row>
    <row r="90" spans="1:14" x14ac:dyDescent="0.3">
      <c r="C90"/>
      <c r="N90"/>
    </row>
    <row r="91" spans="1:14" x14ac:dyDescent="0.3">
      <c r="C91"/>
      <c r="N91"/>
    </row>
    <row r="92" spans="1:14" x14ac:dyDescent="0.3">
      <c r="C92"/>
      <c r="N92"/>
    </row>
    <row r="93" spans="1:14" x14ac:dyDescent="0.3">
      <c r="C93"/>
    </row>
    <row r="94" spans="1:14" x14ac:dyDescent="0.3">
      <c r="C94"/>
    </row>
    <row r="95" spans="1:14" x14ac:dyDescent="0.3">
      <c r="C95"/>
    </row>
    <row r="96" spans="1:14" x14ac:dyDescent="0.3">
      <c r="C96"/>
    </row>
    <row r="97" spans="3:3" x14ac:dyDescent="0.3">
      <c r="C97"/>
    </row>
    <row r="98" spans="3:3" x14ac:dyDescent="0.3">
      <c r="C98"/>
    </row>
    <row r="99" spans="3:3" x14ac:dyDescent="0.3">
      <c r="C99"/>
    </row>
    <row r="100" spans="3:3" x14ac:dyDescent="0.3">
      <c r="C100"/>
    </row>
    <row r="101" spans="3:3" x14ac:dyDescent="0.3">
      <c r="C101"/>
    </row>
    <row r="102" spans="3:3" x14ac:dyDescent="0.3">
      <c r="C102"/>
    </row>
    <row r="103" spans="3:3" x14ac:dyDescent="0.3">
      <c r="C103"/>
    </row>
    <row r="104" spans="3:3" x14ac:dyDescent="0.3">
      <c r="C104"/>
    </row>
    <row r="105" spans="3:3" x14ac:dyDescent="0.3">
      <c r="C105"/>
    </row>
    <row r="106" spans="3:3" x14ac:dyDescent="0.3">
      <c r="C106"/>
    </row>
    <row r="107" spans="3:3" x14ac:dyDescent="0.3">
      <c r="C107"/>
    </row>
    <row r="108" spans="3:3" x14ac:dyDescent="0.3">
      <c r="C108"/>
    </row>
    <row r="109" spans="3:3" x14ac:dyDescent="0.3">
      <c r="C109"/>
    </row>
    <row r="110" spans="3:3" x14ac:dyDescent="0.3">
      <c r="C110"/>
    </row>
    <row r="111" spans="3:3" x14ac:dyDescent="0.3">
      <c r="C111"/>
    </row>
    <row r="112" spans="3:3" x14ac:dyDescent="0.3">
      <c r="C112"/>
    </row>
    <row r="113" spans="3:3" x14ac:dyDescent="0.3">
      <c r="C113"/>
    </row>
    <row r="114" spans="3:3" x14ac:dyDescent="0.3">
      <c r="C114"/>
    </row>
    <row r="115" spans="3:3" x14ac:dyDescent="0.3">
      <c r="C115"/>
    </row>
    <row r="116" spans="3:3" x14ac:dyDescent="0.3">
      <c r="C116"/>
    </row>
    <row r="117" spans="3:3" x14ac:dyDescent="0.3">
      <c r="C117"/>
    </row>
    <row r="118" spans="3:3" x14ac:dyDescent="0.3">
      <c r="C118"/>
    </row>
    <row r="119" spans="3:3" x14ac:dyDescent="0.3">
      <c r="C119"/>
    </row>
    <row r="120" spans="3:3" x14ac:dyDescent="0.3">
      <c r="C120"/>
    </row>
    <row r="121" spans="3:3" x14ac:dyDescent="0.3">
      <c r="C121"/>
    </row>
    <row r="122" spans="3:3" x14ac:dyDescent="0.3">
      <c r="C122"/>
    </row>
    <row r="123" spans="3:3" x14ac:dyDescent="0.3">
      <c r="C123"/>
    </row>
    <row r="124" spans="3:3" x14ac:dyDescent="0.3">
      <c r="C124"/>
    </row>
    <row r="125" spans="3:3" x14ac:dyDescent="0.3">
      <c r="C125"/>
    </row>
    <row r="126" spans="3:3" x14ac:dyDescent="0.3">
      <c r="C126"/>
    </row>
    <row r="127" spans="3:3" x14ac:dyDescent="0.3">
      <c r="C127"/>
    </row>
    <row r="128" spans="3:3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  <row r="143" spans="3:3" x14ac:dyDescent="0.3">
      <c r="C143"/>
    </row>
    <row r="144" spans="3:3" x14ac:dyDescent="0.3">
      <c r="C144"/>
    </row>
    <row r="145" spans="3:3" x14ac:dyDescent="0.3">
      <c r="C145"/>
    </row>
    <row r="146" spans="3:3" x14ac:dyDescent="0.3">
      <c r="C146"/>
    </row>
    <row r="147" spans="3:3" x14ac:dyDescent="0.3">
      <c r="C147"/>
    </row>
    <row r="148" spans="3:3" x14ac:dyDescent="0.3">
      <c r="C148"/>
    </row>
    <row r="149" spans="3:3" x14ac:dyDescent="0.3">
      <c r="C149"/>
    </row>
    <row r="150" spans="3:3" x14ac:dyDescent="0.3">
      <c r="C150"/>
    </row>
    <row r="151" spans="3:3" x14ac:dyDescent="0.3">
      <c r="C151"/>
    </row>
    <row r="152" spans="3:3" x14ac:dyDescent="0.3">
      <c r="C152"/>
    </row>
    <row r="153" spans="3:3" x14ac:dyDescent="0.3">
      <c r="C153"/>
    </row>
    <row r="154" spans="3:3" x14ac:dyDescent="0.3">
      <c r="C154"/>
    </row>
    <row r="155" spans="3:3" x14ac:dyDescent="0.3">
      <c r="C155"/>
    </row>
    <row r="156" spans="3:3" x14ac:dyDescent="0.3">
      <c r="C156"/>
    </row>
    <row r="157" spans="3:3" x14ac:dyDescent="0.3">
      <c r="C157"/>
    </row>
    <row r="158" spans="3:3" x14ac:dyDescent="0.3">
      <c r="C158"/>
    </row>
    <row r="159" spans="3:3" x14ac:dyDescent="0.3">
      <c r="C159"/>
    </row>
    <row r="160" spans="3:3" x14ac:dyDescent="0.3">
      <c r="C160"/>
    </row>
    <row r="161" spans="3:3" x14ac:dyDescent="0.3">
      <c r="C161"/>
    </row>
    <row r="162" spans="3:3" x14ac:dyDescent="0.3">
      <c r="C162"/>
    </row>
    <row r="163" spans="3:3" x14ac:dyDescent="0.3">
      <c r="C163"/>
    </row>
    <row r="164" spans="3:3" x14ac:dyDescent="0.3">
      <c r="C164"/>
    </row>
    <row r="165" spans="3:3" x14ac:dyDescent="0.3">
      <c r="C165"/>
    </row>
    <row r="166" spans="3:3" x14ac:dyDescent="0.3">
      <c r="C166"/>
    </row>
    <row r="167" spans="3:3" x14ac:dyDescent="0.3">
      <c r="C167"/>
    </row>
    <row r="168" spans="3:3" x14ac:dyDescent="0.3">
      <c r="C168"/>
    </row>
    <row r="169" spans="3:3" x14ac:dyDescent="0.3">
      <c r="C169"/>
    </row>
    <row r="170" spans="3:3" x14ac:dyDescent="0.3">
      <c r="C170"/>
    </row>
    <row r="171" spans="3:3" x14ac:dyDescent="0.3">
      <c r="C171"/>
    </row>
    <row r="172" spans="3:3" x14ac:dyDescent="0.3">
      <c r="C172"/>
    </row>
    <row r="173" spans="3:3" x14ac:dyDescent="0.3">
      <c r="C173"/>
    </row>
    <row r="174" spans="3:3" x14ac:dyDescent="0.3">
      <c r="C174"/>
    </row>
    <row r="175" spans="3:3" x14ac:dyDescent="0.3">
      <c r="C175"/>
    </row>
    <row r="176" spans="3:3" x14ac:dyDescent="0.3">
      <c r="C176"/>
    </row>
    <row r="177" spans="3:3" x14ac:dyDescent="0.3">
      <c r="C177"/>
    </row>
    <row r="178" spans="3:3" x14ac:dyDescent="0.3">
      <c r="C178"/>
    </row>
    <row r="179" spans="3:3" x14ac:dyDescent="0.3">
      <c r="C179"/>
    </row>
    <row r="180" spans="3:3" x14ac:dyDescent="0.3">
      <c r="C180"/>
    </row>
    <row r="181" spans="3:3" x14ac:dyDescent="0.3">
      <c r="C181"/>
    </row>
    <row r="182" spans="3:3" x14ac:dyDescent="0.3">
      <c r="C182"/>
    </row>
    <row r="183" spans="3:3" x14ac:dyDescent="0.3">
      <c r="C183"/>
    </row>
    <row r="184" spans="3:3" x14ac:dyDescent="0.3">
      <c r="C184"/>
    </row>
    <row r="185" spans="3:3" x14ac:dyDescent="0.3">
      <c r="C185"/>
    </row>
    <row r="186" spans="3:3" x14ac:dyDescent="0.3">
      <c r="C186"/>
    </row>
    <row r="187" spans="3:3" x14ac:dyDescent="0.3">
      <c r="C187"/>
    </row>
    <row r="188" spans="3:3" x14ac:dyDescent="0.3">
      <c r="C188"/>
    </row>
    <row r="189" spans="3:3" x14ac:dyDescent="0.3">
      <c r="C189"/>
    </row>
    <row r="190" spans="3:3" x14ac:dyDescent="0.3">
      <c r="C190"/>
    </row>
    <row r="191" spans="3:3" x14ac:dyDescent="0.3">
      <c r="C191"/>
    </row>
    <row r="192" spans="3:3" x14ac:dyDescent="0.3">
      <c r="C192"/>
    </row>
    <row r="193" spans="3:3" x14ac:dyDescent="0.3">
      <c r="C193"/>
    </row>
    <row r="194" spans="3:3" x14ac:dyDescent="0.3">
      <c r="C194"/>
    </row>
    <row r="195" spans="3:3" x14ac:dyDescent="0.3">
      <c r="C195"/>
    </row>
    <row r="196" spans="3:3" x14ac:dyDescent="0.3">
      <c r="C196"/>
    </row>
    <row r="197" spans="3:3" x14ac:dyDescent="0.3">
      <c r="C197"/>
    </row>
    <row r="198" spans="3:3" x14ac:dyDescent="0.3">
      <c r="C198"/>
    </row>
    <row r="199" spans="3:3" x14ac:dyDescent="0.3">
      <c r="C199"/>
    </row>
    <row r="200" spans="3:3" x14ac:dyDescent="0.3">
      <c r="C200"/>
    </row>
    <row r="201" spans="3:3" x14ac:dyDescent="0.3">
      <c r="C201"/>
    </row>
    <row r="202" spans="3:3" x14ac:dyDescent="0.3">
      <c r="C202"/>
    </row>
    <row r="203" spans="3:3" x14ac:dyDescent="0.3">
      <c r="C203"/>
    </row>
    <row r="204" spans="3:3" x14ac:dyDescent="0.3">
      <c r="C204"/>
    </row>
    <row r="205" spans="3:3" x14ac:dyDescent="0.3">
      <c r="C205"/>
    </row>
    <row r="206" spans="3:3" x14ac:dyDescent="0.3">
      <c r="C206"/>
    </row>
    <row r="207" spans="3:3" x14ac:dyDescent="0.3">
      <c r="C207"/>
    </row>
    <row r="208" spans="3:3" x14ac:dyDescent="0.3">
      <c r="C208"/>
    </row>
    <row r="209" spans="3:3" x14ac:dyDescent="0.3">
      <c r="C209"/>
    </row>
    <row r="210" spans="3:3" x14ac:dyDescent="0.3">
      <c r="C210"/>
    </row>
    <row r="211" spans="3:3" x14ac:dyDescent="0.3">
      <c r="C211"/>
    </row>
    <row r="212" spans="3:3" x14ac:dyDescent="0.3">
      <c r="C212"/>
    </row>
    <row r="213" spans="3:3" x14ac:dyDescent="0.3">
      <c r="C213"/>
    </row>
    <row r="214" spans="3:3" x14ac:dyDescent="0.3">
      <c r="C214"/>
    </row>
    <row r="215" spans="3:3" x14ac:dyDescent="0.3">
      <c r="C215"/>
    </row>
    <row r="216" spans="3:3" x14ac:dyDescent="0.3">
      <c r="C216"/>
    </row>
    <row r="217" spans="3:3" x14ac:dyDescent="0.3">
      <c r="C217"/>
    </row>
    <row r="218" spans="3:3" x14ac:dyDescent="0.3">
      <c r="C218"/>
    </row>
    <row r="219" spans="3:3" x14ac:dyDescent="0.3">
      <c r="C219"/>
    </row>
    <row r="220" spans="3:3" x14ac:dyDescent="0.3">
      <c r="C220"/>
    </row>
    <row r="221" spans="3:3" x14ac:dyDescent="0.3">
      <c r="C221"/>
    </row>
    <row r="222" spans="3:3" x14ac:dyDescent="0.3">
      <c r="C222"/>
    </row>
    <row r="223" spans="3:3" x14ac:dyDescent="0.3">
      <c r="C223"/>
    </row>
    <row r="224" spans="3:3" x14ac:dyDescent="0.3">
      <c r="C224"/>
    </row>
    <row r="225" spans="3:3" x14ac:dyDescent="0.3">
      <c r="C225"/>
    </row>
    <row r="226" spans="3:3" x14ac:dyDescent="0.3">
      <c r="C226"/>
    </row>
    <row r="227" spans="3:3" x14ac:dyDescent="0.3">
      <c r="C227"/>
    </row>
    <row r="228" spans="3:3" x14ac:dyDescent="0.3">
      <c r="C228"/>
    </row>
    <row r="229" spans="3:3" x14ac:dyDescent="0.3">
      <c r="C229"/>
    </row>
    <row r="230" spans="3:3" x14ac:dyDescent="0.3">
      <c r="C230"/>
    </row>
    <row r="231" spans="3:3" x14ac:dyDescent="0.3">
      <c r="C231"/>
    </row>
    <row r="232" spans="3:3" x14ac:dyDescent="0.3">
      <c r="C232"/>
    </row>
    <row r="233" spans="3:3" x14ac:dyDescent="0.3">
      <c r="C233"/>
    </row>
    <row r="234" spans="3:3" x14ac:dyDescent="0.3">
      <c r="C234"/>
    </row>
    <row r="235" spans="3:3" x14ac:dyDescent="0.3">
      <c r="C235"/>
    </row>
    <row r="236" spans="3:3" x14ac:dyDescent="0.3">
      <c r="C236"/>
    </row>
    <row r="237" spans="3:3" x14ac:dyDescent="0.3">
      <c r="C237"/>
    </row>
    <row r="238" spans="3:3" x14ac:dyDescent="0.3">
      <c r="C238"/>
    </row>
    <row r="239" spans="3:3" x14ac:dyDescent="0.3">
      <c r="C239"/>
    </row>
    <row r="240" spans="3:3" x14ac:dyDescent="0.3">
      <c r="C240"/>
    </row>
    <row r="241" spans="3:3" x14ac:dyDescent="0.3">
      <c r="C241"/>
    </row>
    <row r="242" spans="3:3" x14ac:dyDescent="0.3">
      <c r="C242"/>
    </row>
    <row r="243" spans="3:3" x14ac:dyDescent="0.3">
      <c r="C243"/>
    </row>
    <row r="244" spans="3:3" x14ac:dyDescent="0.3">
      <c r="C244"/>
    </row>
    <row r="245" spans="3:3" x14ac:dyDescent="0.3">
      <c r="C245"/>
    </row>
    <row r="246" spans="3:3" x14ac:dyDescent="0.3">
      <c r="C246"/>
    </row>
    <row r="247" spans="3:3" x14ac:dyDescent="0.3">
      <c r="C247"/>
    </row>
    <row r="248" spans="3:3" x14ac:dyDescent="0.3">
      <c r="C248"/>
    </row>
    <row r="249" spans="3:3" x14ac:dyDescent="0.3">
      <c r="C249"/>
    </row>
    <row r="250" spans="3:3" x14ac:dyDescent="0.3">
      <c r="C250"/>
    </row>
    <row r="251" spans="3:3" x14ac:dyDescent="0.3">
      <c r="C251"/>
    </row>
    <row r="252" spans="3:3" x14ac:dyDescent="0.3">
      <c r="C252"/>
    </row>
    <row r="253" spans="3:3" x14ac:dyDescent="0.3">
      <c r="C253"/>
    </row>
    <row r="254" spans="3:3" x14ac:dyDescent="0.3">
      <c r="C254"/>
    </row>
    <row r="255" spans="3:3" x14ac:dyDescent="0.3">
      <c r="C255"/>
    </row>
    <row r="256" spans="3:3" x14ac:dyDescent="0.3">
      <c r="C256"/>
    </row>
    <row r="257" spans="3:3" x14ac:dyDescent="0.3">
      <c r="C257"/>
    </row>
    <row r="258" spans="3:3" x14ac:dyDescent="0.3">
      <c r="C258"/>
    </row>
    <row r="259" spans="3:3" x14ac:dyDescent="0.3">
      <c r="C259"/>
    </row>
    <row r="260" spans="3:3" x14ac:dyDescent="0.3">
      <c r="C260"/>
    </row>
    <row r="261" spans="3:3" x14ac:dyDescent="0.3">
      <c r="C261"/>
    </row>
    <row r="262" spans="3:3" x14ac:dyDescent="0.3">
      <c r="C262"/>
    </row>
    <row r="263" spans="3:3" x14ac:dyDescent="0.3">
      <c r="C263"/>
    </row>
    <row r="264" spans="3:3" x14ac:dyDescent="0.3">
      <c r="C264"/>
    </row>
    <row r="265" spans="3:3" x14ac:dyDescent="0.3">
      <c r="C265"/>
    </row>
    <row r="266" spans="3:3" x14ac:dyDescent="0.3">
      <c r="C266"/>
    </row>
    <row r="267" spans="3:3" x14ac:dyDescent="0.3">
      <c r="C267"/>
    </row>
    <row r="268" spans="3:3" x14ac:dyDescent="0.3">
      <c r="C268"/>
    </row>
    <row r="269" spans="3:3" x14ac:dyDescent="0.3">
      <c r="C269"/>
    </row>
    <row r="270" spans="3:3" x14ac:dyDescent="0.3">
      <c r="C270"/>
    </row>
    <row r="271" spans="3:3" x14ac:dyDescent="0.3">
      <c r="C271"/>
    </row>
    <row r="272" spans="3:3" x14ac:dyDescent="0.3">
      <c r="C272"/>
    </row>
    <row r="273" spans="3:3" x14ac:dyDescent="0.3">
      <c r="C273"/>
    </row>
    <row r="274" spans="3:3" x14ac:dyDescent="0.3">
      <c r="C274"/>
    </row>
    <row r="275" spans="3:3" x14ac:dyDescent="0.3">
      <c r="C275"/>
    </row>
    <row r="276" spans="3:3" x14ac:dyDescent="0.3">
      <c r="C276"/>
    </row>
    <row r="277" spans="3:3" x14ac:dyDescent="0.3">
      <c r="C277"/>
    </row>
    <row r="278" spans="3:3" x14ac:dyDescent="0.3">
      <c r="C278"/>
    </row>
    <row r="279" spans="3:3" x14ac:dyDescent="0.3">
      <c r="C279"/>
    </row>
    <row r="280" spans="3:3" x14ac:dyDescent="0.3">
      <c r="C280"/>
    </row>
    <row r="281" spans="3:3" x14ac:dyDescent="0.3">
      <c r="C281"/>
    </row>
    <row r="282" spans="3:3" x14ac:dyDescent="0.3">
      <c r="C282"/>
    </row>
    <row r="283" spans="3:3" x14ac:dyDescent="0.3">
      <c r="C283"/>
    </row>
    <row r="284" spans="3:3" x14ac:dyDescent="0.3">
      <c r="C284"/>
    </row>
    <row r="285" spans="3:3" x14ac:dyDescent="0.3">
      <c r="C285"/>
    </row>
    <row r="286" spans="3:3" x14ac:dyDescent="0.3">
      <c r="C286"/>
    </row>
    <row r="287" spans="3:3" x14ac:dyDescent="0.3">
      <c r="C287"/>
    </row>
    <row r="288" spans="3:3" x14ac:dyDescent="0.3">
      <c r="C288"/>
    </row>
    <row r="289" spans="3:3" x14ac:dyDescent="0.3">
      <c r="C289"/>
    </row>
    <row r="290" spans="3:3" x14ac:dyDescent="0.3">
      <c r="C290"/>
    </row>
    <row r="291" spans="3:3" x14ac:dyDescent="0.3">
      <c r="C291"/>
    </row>
    <row r="292" spans="3:3" x14ac:dyDescent="0.3">
      <c r="C292"/>
    </row>
    <row r="293" spans="3:3" x14ac:dyDescent="0.3">
      <c r="C293"/>
    </row>
    <row r="294" spans="3:3" x14ac:dyDescent="0.3">
      <c r="C294"/>
    </row>
    <row r="295" spans="3:3" x14ac:dyDescent="0.3">
      <c r="C295"/>
    </row>
    <row r="296" spans="3:3" x14ac:dyDescent="0.3">
      <c r="C296"/>
    </row>
    <row r="297" spans="3:3" x14ac:dyDescent="0.3">
      <c r="C297"/>
    </row>
    <row r="298" spans="3:3" x14ac:dyDescent="0.3">
      <c r="C298"/>
    </row>
    <row r="299" spans="3:3" x14ac:dyDescent="0.3">
      <c r="C299"/>
    </row>
    <row r="300" spans="3:3" x14ac:dyDescent="0.3">
      <c r="C300"/>
    </row>
    <row r="301" spans="3:3" x14ac:dyDescent="0.3">
      <c r="C301"/>
    </row>
    <row r="302" spans="3:3" x14ac:dyDescent="0.3">
      <c r="C302"/>
    </row>
    <row r="303" spans="3:3" x14ac:dyDescent="0.3">
      <c r="C303"/>
    </row>
    <row r="304" spans="3:3" x14ac:dyDescent="0.3">
      <c r="C304"/>
    </row>
    <row r="305" spans="3:3" x14ac:dyDescent="0.3">
      <c r="C305"/>
    </row>
    <row r="306" spans="3:3" x14ac:dyDescent="0.3">
      <c r="C306"/>
    </row>
    <row r="307" spans="3:3" x14ac:dyDescent="0.3">
      <c r="C307"/>
    </row>
    <row r="308" spans="3:3" x14ac:dyDescent="0.3">
      <c r="C308"/>
    </row>
    <row r="309" spans="3:3" x14ac:dyDescent="0.3">
      <c r="C309"/>
    </row>
    <row r="310" spans="3:3" x14ac:dyDescent="0.3">
      <c r="C310"/>
    </row>
    <row r="311" spans="3:3" x14ac:dyDescent="0.3">
      <c r="C311"/>
    </row>
    <row r="312" spans="3:3" x14ac:dyDescent="0.3">
      <c r="C312"/>
    </row>
    <row r="313" spans="3:3" x14ac:dyDescent="0.3">
      <c r="C313"/>
    </row>
    <row r="314" spans="3:3" x14ac:dyDescent="0.3">
      <c r="C314"/>
    </row>
    <row r="315" spans="3:3" x14ac:dyDescent="0.3">
      <c r="C315"/>
    </row>
    <row r="316" spans="3:3" x14ac:dyDescent="0.3">
      <c r="C316"/>
    </row>
    <row r="317" spans="3:3" x14ac:dyDescent="0.3">
      <c r="C317"/>
    </row>
    <row r="318" spans="3:3" x14ac:dyDescent="0.3">
      <c r="C318"/>
    </row>
    <row r="319" spans="3:3" x14ac:dyDescent="0.3">
      <c r="C319"/>
    </row>
    <row r="320" spans="3:3" x14ac:dyDescent="0.3">
      <c r="C320"/>
    </row>
    <row r="321" spans="3:3" x14ac:dyDescent="0.3">
      <c r="C321"/>
    </row>
    <row r="322" spans="3:3" x14ac:dyDescent="0.3">
      <c r="C322"/>
    </row>
    <row r="323" spans="3:3" x14ac:dyDescent="0.3">
      <c r="C323"/>
    </row>
    <row r="324" spans="3:3" x14ac:dyDescent="0.3">
      <c r="C324"/>
    </row>
    <row r="325" spans="3:3" x14ac:dyDescent="0.3">
      <c r="C325"/>
    </row>
    <row r="326" spans="3:3" x14ac:dyDescent="0.3">
      <c r="C326"/>
    </row>
    <row r="327" spans="3:3" x14ac:dyDescent="0.3">
      <c r="C327"/>
    </row>
    <row r="328" spans="3:3" x14ac:dyDescent="0.3">
      <c r="C328"/>
    </row>
    <row r="329" spans="3:3" x14ac:dyDescent="0.3">
      <c r="C329"/>
    </row>
    <row r="330" spans="3:3" x14ac:dyDescent="0.3">
      <c r="C330"/>
    </row>
    <row r="331" spans="3:3" x14ac:dyDescent="0.3">
      <c r="C331"/>
    </row>
    <row r="332" spans="3:3" x14ac:dyDescent="0.3">
      <c r="C332"/>
    </row>
    <row r="333" spans="3:3" x14ac:dyDescent="0.3">
      <c r="C333"/>
    </row>
    <row r="334" spans="3:3" x14ac:dyDescent="0.3">
      <c r="C334"/>
    </row>
    <row r="335" spans="3:3" x14ac:dyDescent="0.3">
      <c r="C335"/>
    </row>
    <row r="336" spans="3:3" x14ac:dyDescent="0.3">
      <c r="C336"/>
    </row>
    <row r="337" spans="3:3" x14ac:dyDescent="0.3">
      <c r="C337"/>
    </row>
    <row r="338" spans="3:3" x14ac:dyDescent="0.3">
      <c r="C338"/>
    </row>
    <row r="339" spans="3:3" x14ac:dyDescent="0.3">
      <c r="C339"/>
    </row>
    <row r="340" spans="3:3" x14ac:dyDescent="0.3">
      <c r="C340"/>
    </row>
    <row r="341" spans="3:3" x14ac:dyDescent="0.3">
      <c r="C341"/>
    </row>
    <row r="342" spans="3:3" x14ac:dyDescent="0.3">
      <c r="C342"/>
    </row>
    <row r="343" spans="3:3" x14ac:dyDescent="0.3">
      <c r="C343"/>
    </row>
    <row r="344" spans="3:3" x14ac:dyDescent="0.3">
      <c r="C344"/>
    </row>
    <row r="345" spans="3:3" x14ac:dyDescent="0.3">
      <c r="C345"/>
    </row>
    <row r="346" spans="3:3" x14ac:dyDescent="0.3">
      <c r="C346"/>
    </row>
    <row r="347" spans="3:3" x14ac:dyDescent="0.3">
      <c r="C347"/>
    </row>
    <row r="348" spans="3:3" x14ac:dyDescent="0.3">
      <c r="C348"/>
    </row>
    <row r="349" spans="3:3" x14ac:dyDescent="0.3">
      <c r="C349"/>
    </row>
    <row r="350" spans="3:3" x14ac:dyDescent="0.3">
      <c r="C350"/>
    </row>
    <row r="351" spans="3:3" x14ac:dyDescent="0.3">
      <c r="C351"/>
    </row>
    <row r="352" spans="3:3" x14ac:dyDescent="0.3">
      <c r="C352"/>
    </row>
    <row r="353" spans="3:3" x14ac:dyDescent="0.3">
      <c r="C353"/>
    </row>
    <row r="354" spans="3:3" x14ac:dyDescent="0.3">
      <c r="C354"/>
    </row>
    <row r="355" spans="3:3" x14ac:dyDescent="0.3">
      <c r="C355"/>
    </row>
    <row r="356" spans="3:3" x14ac:dyDescent="0.3">
      <c r="C356"/>
    </row>
    <row r="357" spans="3:3" x14ac:dyDescent="0.3">
      <c r="C357"/>
    </row>
    <row r="358" spans="3:3" x14ac:dyDescent="0.3">
      <c r="C358"/>
    </row>
    <row r="359" spans="3:3" x14ac:dyDescent="0.3">
      <c r="C359"/>
    </row>
    <row r="360" spans="3:3" x14ac:dyDescent="0.3">
      <c r="C360"/>
    </row>
    <row r="361" spans="3:3" x14ac:dyDescent="0.3">
      <c r="C361"/>
    </row>
    <row r="362" spans="3:3" x14ac:dyDescent="0.3">
      <c r="C362"/>
    </row>
    <row r="363" spans="3:3" x14ac:dyDescent="0.3">
      <c r="C363"/>
    </row>
    <row r="364" spans="3:3" x14ac:dyDescent="0.3">
      <c r="C364"/>
    </row>
    <row r="365" spans="3:3" x14ac:dyDescent="0.3">
      <c r="C365"/>
    </row>
    <row r="366" spans="3:3" x14ac:dyDescent="0.3">
      <c r="C366"/>
    </row>
    <row r="367" spans="3:3" x14ac:dyDescent="0.3">
      <c r="C367"/>
    </row>
    <row r="368" spans="3:3" x14ac:dyDescent="0.3">
      <c r="C368"/>
    </row>
    <row r="369" spans="3:3" x14ac:dyDescent="0.3">
      <c r="C369"/>
    </row>
    <row r="370" spans="3:3" x14ac:dyDescent="0.3">
      <c r="C370"/>
    </row>
    <row r="371" spans="3:3" x14ac:dyDescent="0.3">
      <c r="C371"/>
    </row>
    <row r="372" spans="3:3" x14ac:dyDescent="0.3">
      <c r="C372"/>
    </row>
    <row r="373" spans="3:3" x14ac:dyDescent="0.3">
      <c r="C373"/>
    </row>
    <row r="374" spans="3:3" x14ac:dyDescent="0.3">
      <c r="C374"/>
    </row>
    <row r="375" spans="3:3" x14ac:dyDescent="0.3">
      <c r="C375"/>
    </row>
    <row r="376" spans="3:3" x14ac:dyDescent="0.3">
      <c r="C376"/>
    </row>
    <row r="377" spans="3:3" x14ac:dyDescent="0.3">
      <c r="C377"/>
    </row>
    <row r="378" spans="3:3" x14ac:dyDescent="0.3">
      <c r="C378"/>
    </row>
    <row r="379" spans="3:3" x14ac:dyDescent="0.3">
      <c r="C379"/>
    </row>
    <row r="380" spans="3:3" x14ac:dyDescent="0.3">
      <c r="C380"/>
    </row>
    <row r="381" spans="3:3" x14ac:dyDescent="0.3">
      <c r="C381"/>
    </row>
    <row r="382" spans="3:3" x14ac:dyDescent="0.3">
      <c r="C382"/>
    </row>
    <row r="383" spans="3:3" x14ac:dyDescent="0.3">
      <c r="C383"/>
    </row>
    <row r="384" spans="3:3" x14ac:dyDescent="0.3">
      <c r="C384"/>
    </row>
    <row r="385" spans="3:3" x14ac:dyDescent="0.3">
      <c r="C385"/>
    </row>
    <row r="386" spans="3:3" x14ac:dyDescent="0.3">
      <c r="C386"/>
    </row>
    <row r="387" spans="3:3" x14ac:dyDescent="0.3">
      <c r="C387"/>
    </row>
    <row r="388" spans="3:3" x14ac:dyDescent="0.3">
      <c r="C388"/>
    </row>
    <row r="389" spans="3:3" x14ac:dyDescent="0.3">
      <c r="C389"/>
    </row>
    <row r="390" spans="3:3" x14ac:dyDescent="0.3">
      <c r="C390"/>
    </row>
    <row r="391" spans="3:3" x14ac:dyDescent="0.3">
      <c r="C391"/>
    </row>
    <row r="392" spans="3:3" x14ac:dyDescent="0.3">
      <c r="C392"/>
    </row>
    <row r="393" spans="3:3" x14ac:dyDescent="0.3">
      <c r="C393"/>
    </row>
    <row r="394" spans="3:3" x14ac:dyDescent="0.3">
      <c r="C394"/>
    </row>
    <row r="395" spans="3:3" x14ac:dyDescent="0.3">
      <c r="C395"/>
    </row>
    <row r="396" spans="3:3" x14ac:dyDescent="0.3">
      <c r="C396"/>
    </row>
    <row r="397" spans="3:3" x14ac:dyDescent="0.3">
      <c r="C397"/>
    </row>
    <row r="398" spans="3:3" x14ac:dyDescent="0.3">
      <c r="C398"/>
    </row>
    <row r="399" spans="3:3" x14ac:dyDescent="0.3">
      <c r="C399"/>
    </row>
    <row r="400" spans="3:3" x14ac:dyDescent="0.3">
      <c r="C400"/>
    </row>
    <row r="401" spans="3:3" x14ac:dyDescent="0.3">
      <c r="C401"/>
    </row>
    <row r="402" spans="3:3" x14ac:dyDescent="0.3">
      <c r="C402"/>
    </row>
    <row r="403" spans="3:3" x14ac:dyDescent="0.3">
      <c r="C403"/>
    </row>
    <row r="404" spans="3:3" x14ac:dyDescent="0.3">
      <c r="C404"/>
    </row>
    <row r="405" spans="3:3" x14ac:dyDescent="0.3">
      <c r="C405"/>
    </row>
    <row r="406" spans="3:3" x14ac:dyDescent="0.3">
      <c r="C406"/>
    </row>
    <row r="407" spans="3:3" x14ac:dyDescent="0.3">
      <c r="C407"/>
    </row>
    <row r="408" spans="3:3" x14ac:dyDescent="0.3">
      <c r="C408"/>
    </row>
    <row r="409" spans="3:3" x14ac:dyDescent="0.3">
      <c r="C409"/>
    </row>
    <row r="410" spans="3:3" x14ac:dyDescent="0.3">
      <c r="C410"/>
    </row>
    <row r="411" spans="3:3" x14ac:dyDescent="0.3">
      <c r="C411"/>
    </row>
    <row r="412" spans="3:3" x14ac:dyDescent="0.3">
      <c r="C412"/>
    </row>
    <row r="413" spans="3:3" x14ac:dyDescent="0.3">
      <c r="C413"/>
    </row>
    <row r="414" spans="3:3" x14ac:dyDescent="0.3">
      <c r="C414"/>
    </row>
    <row r="415" spans="3:3" x14ac:dyDescent="0.3">
      <c r="C415"/>
    </row>
    <row r="416" spans="3:3" x14ac:dyDescent="0.3">
      <c r="C416"/>
    </row>
    <row r="417" spans="3:3" x14ac:dyDescent="0.3">
      <c r="C417"/>
    </row>
    <row r="418" spans="3:3" x14ac:dyDescent="0.3">
      <c r="C418"/>
    </row>
    <row r="419" spans="3:3" x14ac:dyDescent="0.3">
      <c r="C419"/>
    </row>
    <row r="420" spans="3:3" x14ac:dyDescent="0.3">
      <c r="C420"/>
    </row>
    <row r="421" spans="3:3" x14ac:dyDescent="0.3">
      <c r="C421"/>
    </row>
    <row r="422" spans="3:3" x14ac:dyDescent="0.3">
      <c r="C422"/>
    </row>
    <row r="423" spans="3:3" x14ac:dyDescent="0.3">
      <c r="C423"/>
    </row>
    <row r="424" spans="3:3" x14ac:dyDescent="0.3">
      <c r="C424"/>
    </row>
    <row r="425" spans="3:3" x14ac:dyDescent="0.3">
      <c r="C425"/>
    </row>
    <row r="426" spans="3:3" x14ac:dyDescent="0.3">
      <c r="C426"/>
    </row>
    <row r="427" spans="3:3" x14ac:dyDescent="0.3">
      <c r="C427"/>
    </row>
    <row r="428" spans="3:3" x14ac:dyDescent="0.3">
      <c r="C428"/>
    </row>
    <row r="429" spans="3:3" x14ac:dyDescent="0.3">
      <c r="C429"/>
    </row>
    <row r="430" spans="3:3" x14ac:dyDescent="0.3">
      <c r="C430"/>
    </row>
    <row r="431" spans="3:3" x14ac:dyDescent="0.3">
      <c r="C431"/>
    </row>
    <row r="432" spans="3:3" x14ac:dyDescent="0.3">
      <c r="C432"/>
    </row>
    <row r="433" spans="3:3" x14ac:dyDescent="0.3">
      <c r="C433"/>
    </row>
    <row r="434" spans="3:3" x14ac:dyDescent="0.3">
      <c r="C434"/>
    </row>
    <row r="435" spans="3:3" x14ac:dyDescent="0.3">
      <c r="C435"/>
    </row>
    <row r="436" spans="3:3" x14ac:dyDescent="0.3">
      <c r="C436"/>
    </row>
    <row r="437" spans="3:3" x14ac:dyDescent="0.3">
      <c r="C437"/>
    </row>
    <row r="438" spans="3:3" x14ac:dyDescent="0.3">
      <c r="C438"/>
    </row>
    <row r="439" spans="3:3" x14ac:dyDescent="0.3">
      <c r="C439"/>
    </row>
    <row r="440" spans="3:3" x14ac:dyDescent="0.3">
      <c r="C440"/>
    </row>
    <row r="441" spans="3:3" x14ac:dyDescent="0.3">
      <c r="C441"/>
    </row>
    <row r="442" spans="3:3" x14ac:dyDescent="0.3">
      <c r="C442"/>
    </row>
    <row r="443" spans="3:3" x14ac:dyDescent="0.3">
      <c r="C443"/>
    </row>
    <row r="444" spans="3:3" x14ac:dyDescent="0.3">
      <c r="C444"/>
    </row>
    <row r="445" spans="3:3" x14ac:dyDescent="0.3">
      <c r="C445"/>
    </row>
    <row r="446" spans="3:3" x14ac:dyDescent="0.3">
      <c r="C446"/>
    </row>
    <row r="447" spans="3:3" x14ac:dyDescent="0.3">
      <c r="C447"/>
    </row>
    <row r="448" spans="3:3" x14ac:dyDescent="0.3">
      <c r="C448"/>
    </row>
    <row r="449" spans="3:3" x14ac:dyDescent="0.3">
      <c r="C449"/>
    </row>
    <row r="450" spans="3:3" x14ac:dyDescent="0.3">
      <c r="C450"/>
    </row>
    <row r="451" spans="3:3" x14ac:dyDescent="0.3">
      <c r="C451"/>
    </row>
    <row r="452" spans="3:3" x14ac:dyDescent="0.3">
      <c r="C452"/>
    </row>
    <row r="453" spans="3:3" x14ac:dyDescent="0.3">
      <c r="C453"/>
    </row>
    <row r="454" spans="3:3" x14ac:dyDescent="0.3">
      <c r="C454"/>
    </row>
    <row r="455" spans="3:3" x14ac:dyDescent="0.3">
      <c r="C455"/>
    </row>
    <row r="456" spans="3:3" x14ac:dyDescent="0.3">
      <c r="C456"/>
    </row>
    <row r="457" spans="3:3" x14ac:dyDescent="0.3">
      <c r="C457"/>
    </row>
    <row r="458" spans="3:3" x14ac:dyDescent="0.3">
      <c r="C458"/>
    </row>
    <row r="459" spans="3:3" x14ac:dyDescent="0.3">
      <c r="C459"/>
    </row>
    <row r="460" spans="3:3" x14ac:dyDescent="0.3">
      <c r="C460"/>
    </row>
    <row r="461" spans="3:3" x14ac:dyDescent="0.3">
      <c r="C461"/>
    </row>
    <row r="462" spans="3:3" x14ac:dyDescent="0.3">
      <c r="C462"/>
    </row>
    <row r="463" spans="3:3" x14ac:dyDescent="0.3">
      <c r="C463"/>
    </row>
    <row r="464" spans="3:3" x14ac:dyDescent="0.3">
      <c r="C464"/>
    </row>
    <row r="465" spans="3:3" x14ac:dyDescent="0.3">
      <c r="C465"/>
    </row>
    <row r="466" spans="3:3" x14ac:dyDescent="0.3">
      <c r="C466"/>
    </row>
    <row r="467" spans="3:3" x14ac:dyDescent="0.3">
      <c r="C467"/>
    </row>
    <row r="468" spans="3:3" x14ac:dyDescent="0.3">
      <c r="C468"/>
    </row>
    <row r="469" spans="3:3" x14ac:dyDescent="0.3">
      <c r="C469"/>
    </row>
    <row r="470" spans="3:3" x14ac:dyDescent="0.3">
      <c r="C470"/>
    </row>
    <row r="471" spans="3:3" x14ac:dyDescent="0.3">
      <c r="C471"/>
    </row>
    <row r="472" spans="3:3" x14ac:dyDescent="0.3">
      <c r="C472"/>
    </row>
    <row r="473" spans="3:3" x14ac:dyDescent="0.3">
      <c r="C473"/>
    </row>
    <row r="474" spans="3:3" x14ac:dyDescent="0.3">
      <c r="C474"/>
    </row>
    <row r="475" spans="3:3" x14ac:dyDescent="0.3">
      <c r="C475"/>
    </row>
    <row r="476" spans="3:3" x14ac:dyDescent="0.3">
      <c r="C476"/>
    </row>
    <row r="477" spans="3:3" x14ac:dyDescent="0.3">
      <c r="C477"/>
    </row>
    <row r="478" spans="3:3" x14ac:dyDescent="0.3">
      <c r="C478"/>
    </row>
    <row r="479" spans="3:3" x14ac:dyDescent="0.3">
      <c r="C479"/>
    </row>
    <row r="480" spans="3:3" x14ac:dyDescent="0.3">
      <c r="C480"/>
    </row>
    <row r="481" spans="3:3" x14ac:dyDescent="0.3">
      <c r="C481"/>
    </row>
    <row r="482" spans="3:3" x14ac:dyDescent="0.3">
      <c r="C482"/>
    </row>
    <row r="483" spans="3:3" x14ac:dyDescent="0.3">
      <c r="C483"/>
    </row>
    <row r="484" spans="3:3" x14ac:dyDescent="0.3">
      <c r="C484"/>
    </row>
    <row r="485" spans="3:3" x14ac:dyDescent="0.3">
      <c r="C485"/>
    </row>
    <row r="486" spans="3:3" x14ac:dyDescent="0.3">
      <c r="C486"/>
    </row>
    <row r="487" spans="3:3" x14ac:dyDescent="0.3">
      <c r="C487"/>
    </row>
    <row r="488" spans="3:3" x14ac:dyDescent="0.3">
      <c r="C488"/>
    </row>
    <row r="489" spans="3:3" x14ac:dyDescent="0.3">
      <c r="C489"/>
    </row>
    <row r="490" spans="3:3" x14ac:dyDescent="0.3">
      <c r="C490"/>
    </row>
    <row r="491" spans="3:3" x14ac:dyDescent="0.3">
      <c r="C491"/>
    </row>
    <row r="492" spans="3:3" x14ac:dyDescent="0.3">
      <c r="C492"/>
    </row>
    <row r="493" spans="3:3" x14ac:dyDescent="0.3">
      <c r="C493"/>
    </row>
    <row r="494" spans="3:3" x14ac:dyDescent="0.3">
      <c r="C494"/>
    </row>
    <row r="495" spans="3:3" x14ac:dyDescent="0.3">
      <c r="C495"/>
    </row>
    <row r="496" spans="3:3" x14ac:dyDescent="0.3">
      <c r="C496"/>
    </row>
    <row r="497" spans="3:3" x14ac:dyDescent="0.3">
      <c r="C497"/>
    </row>
    <row r="498" spans="3:3" x14ac:dyDescent="0.3">
      <c r="C498"/>
    </row>
    <row r="499" spans="3:3" x14ac:dyDescent="0.3">
      <c r="C499"/>
    </row>
    <row r="500" spans="3:3" x14ac:dyDescent="0.3">
      <c r="C500"/>
    </row>
    <row r="501" spans="3:3" x14ac:dyDescent="0.3">
      <c r="C501"/>
    </row>
    <row r="502" spans="3:3" x14ac:dyDescent="0.3">
      <c r="C502"/>
    </row>
    <row r="503" spans="3:3" x14ac:dyDescent="0.3">
      <c r="C503"/>
    </row>
    <row r="504" spans="3:3" x14ac:dyDescent="0.3">
      <c r="C504"/>
    </row>
    <row r="505" spans="3:3" x14ac:dyDescent="0.3">
      <c r="C505"/>
    </row>
    <row r="506" spans="3:3" x14ac:dyDescent="0.3">
      <c r="C506"/>
    </row>
    <row r="507" spans="3:3" x14ac:dyDescent="0.3">
      <c r="C507"/>
    </row>
    <row r="508" spans="3:3" x14ac:dyDescent="0.3">
      <c r="C508"/>
    </row>
    <row r="509" spans="3:3" x14ac:dyDescent="0.3">
      <c r="C509"/>
    </row>
    <row r="510" spans="3:3" x14ac:dyDescent="0.3">
      <c r="C510"/>
    </row>
    <row r="511" spans="3:3" x14ac:dyDescent="0.3">
      <c r="C511"/>
    </row>
    <row r="512" spans="3:3" x14ac:dyDescent="0.3">
      <c r="C512"/>
    </row>
    <row r="513" spans="3:3" x14ac:dyDescent="0.3">
      <c r="C513"/>
    </row>
    <row r="514" spans="3:3" x14ac:dyDescent="0.3">
      <c r="C514"/>
    </row>
    <row r="515" spans="3:3" x14ac:dyDescent="0.3">
      <c r="C515"/>
    </row>
    <row r="516" spans="3:3" x14ac:dyDescent="0.3">
      <c r="C516"/>
    </row>
    <row r="517" spans="3:3" x14ac:dyDescent="0.3">
      <c r="C517"/>
    </row>
    <row r="518" spans="3:3" x14ac:dyDescent="0.3">
      <c r="C518"/>
    </row>
    <row r="519" spans="3:3" x14ac:dyDescent="0.3">
      <c r="C519"/>
    </row>
    <row r="520" spans="3:3" x14ac:dyDescent="0.3">
      <c r="C520"/>
    </row>
    <row r="521" spans="3:3" x14ac:dyDescent="0.3">
      <c r="C521"/>
    </row>
    <row r="522" spans="3:3" x14ac:dyDescent="0.3">
      <c r="C522"/>
    </row>
    <row r="523" spans="3:3" x14ac:dyDescent="0.3">
      <c r="C523"/>
    </row>
    <row r="524" spans="3:3" x14ac:dyDescent="0.3">
      <c r="C524"/>
    </row>
    <row r="525" spans="3:3" x14ac:dyDescent="0.3">
      <c r="C525"/>
    </row>
    <row r="526" spans="3:3" x14ac:dyDescent="0.3">
      <c r="C526"/>
    </row>
    <row r="527" spans="3:3" x14ac:dyDescent="0.3">
      <c r="C527"/>
    </row>
    <row r="528" spans="3:3" x14ac:dyDescent="0.3">
      <c r="C528"/>
    </row>
    <row r="529" spans="3:3" x14ac:dyDescent="0.3">
      <c r="C529"/>
    </row>
    <row r="530" spans="3:3" x14ac:dyDescent="0.3">
      <c r="C530"/>
    </row>
    <row r="531" spans="3:3" x14ac:dyDescent="0.3">
      <c r="C531"/>
    </row>
    <row r="532" spans="3:3" x14ac:dyDescent="0.3">
      <c r="C532"/>
    </row>
    <row r="533" spans="3:3" x14ac:dyDescent="0.3">
      <c r="C533"/>
    </row>
    <row r="534" spans="3:3" x14ac:dyDescent="0.3">
      <c r="C534"/>
    </row>
    <row r="535" spans="3:3" x14ac:dyDescent="0.3">
      <c r="C535"/>
    </row>
    <row r="536" spans="3:3" x14ac:dyDescent="0.3">
      <c r="C536"/>
    </row>
    <row r="537" spans="3:3" x14ac:dyDescent="0.3">
      <c r="C537"/>
    </row>
    <row r="538" spans="3:3" x14ac:dyDescent="0.3">
      <c r="C538"/>
    </row>
    <row r="539" spans="3:3" x14ac:dyDescent="0.3">
      <c r="C539"/>
    </row>
    <row r="540" spans="3:3" x14ac:dyDescent="0.3">
      <c r="C540"/>
    </row>
    <row r="541" spans="3:3" x14ac:dyDescent="0.3">
      <c r="C541"/>
    </row>
    <row r="542" spans="3:3" x14ac:dyDescent="0.3">
      <c r="C542"/>
    </row>
    <row r="543" spans="3:3" x14ac:dyDescent="0.3">
      <c r="C543"/>
    </row>
    <row r="544" spans="3:3" x14ac:dyDescent="0.3">
      <c r="C544"/>
    </row>
    <row r="545" spans="3:3" x14ac:dyDescent="0.3">
      <c r="C545"/>
    </row>
    <row r="546" spans="3:3" x14ac:dyDescent="0.3">
      <c r="C546"/>
    </row>
    <row r="547" spans="3:3" x14ac:dyDescent="0.3">
      <c r="C547"/>
    </row>
    <row r="548" spans="3:3" x14ac:dyDescent="0.3">
      <c r="C548"/>
    </row>
    <row r="549" spans="3:3" x14ac:dyDescent="0.3">
      <c r="C549"/>
    </row>
    <row r="550" spans="3:3" x14ac:dyDescent="0.3">
      <c r="C550"/>
    </row>
    <row r="551" spans="3:3" x14ac:dyDescent="0.3">
      <c r="C551"/>
    </row>
    <row r="552" spans="3:3" x14ac:dyDescent="0.3">
      <c r="C552"/>
    </row>
    <row r="553" spans="3:3" x14ac:dyDescent="0.3">
      <c r="C553"/>
    </row>
    <row r="554" spans="3:3" x14ac:dyDescent="0.3">
      <c r="C554"/>
    </row>
    <row r="555" spans="3:3" x14ac:dyDescent="0.3">
      <c r="C555"/>
    </row>
    <row r="556" spans="3:3" x14ac:dyDescent="0.3">
      <c r="C556"/>
    </row>
    <row r="557" spans="3:3" x14ac:dyDescent="0.3">
      <c r="C557"/>
    </row>
    <row r="558" spans="3:3" x14ac:dyDescent="0.3">
      <c r="C558"/>
    </row>
    <row r="559" spans="3:3" x14ac:dyDescent="0.3">
      <c r="C559"/>
    </row>
    <row r="560" spans="3:3" x14ac:dyDescent="0.3">
      <c r="C560"/>
    </row>
    <row r="561" spans="3:3" x14ac:dyDescent="0.3">
      <c r="C561"/>
    </row>
    <row r="562" spans="3:3" x14ac:dyDescent="0.3">
      <c r="C562"/>
    </row>
    <row r="563" spans="3:3" x14ac:dyDescent="0.3">
      <c r="C563"/>
    </row>
    <row r="564" spans="3:3" x14ac:dyDescent="0.3">
      <c r="C564"/>
    </row>
    <row r="565" spans="3:3" x14ac:dyDescent="0.3">
      <c r="C565"/>
    </row>
    <row r="566" spans="3:3" x14ac:dyDescent="0.3">
      <c r="C566"/>
    </row>
    <row r="567" spans="3:3" x14ac:dyDescent="0.3">
      <c r="C567"/>
    </row>
    <row r="568" spans="3:3" x14ac:dyDescent="0.3">
      <c r="C568"/>
    </row>
    <row r="569" spans="3:3" x14ac:dyDescent="0.3">
      <c r="C569"/>
    </row>
    <row r="570" spans="3:3" x14ac:dyDescent="0.3">
      <c r="C570"/>
    </row>
    <row r="571" spans="3:3" x14ac:dyDescent="0.3">
      <c r="C571"/>
    </row>
    <row r="572" spans="3:3" x14ac:dyDescent="0.3">
      <c r="C572"/>
    </row>
    <row r="573" spans="3:3" x14ac:dyDescent="0.3">
      <c r="C573"/>
    </row>
    <row r="574" spans="3:3" x14ac:dyDescent="0.3">
      <c r="C574"/>
    </row>
    <row r="575" spans="3:3" x14ac:dyDescent="0.3">
      <c r="C575"/>
    </row>
    <row r="576" spans="3:3" x14ac:dyDescent="0.3">
      <c r="C576"/>
    </row>
    <row r="577" spans="3:3" x14ac:dyDescent="0.3">
      <c r="C577"/>
    </row>
    <row r="578" spans="3:3" x14ac:dyDescent="0.3">
      <c r="C578"/>
    </row>
    <row r="579" spans="3:3" x14ac:dyDescent="0.3">
      <c r="C579"/>
    </row>
    <row r="580" spans="3:3" x14ac:dyDescent="0.3">
      <c r="C580"/>
    </row>
    <row r="581" spans="3:3" x14ac:dyDescent="0.3">
      <c r="C581"/>
    </row>
    <row r="582" spans="3:3" x14ac:dyDescent="0.3">
      <c r="C582"/>
    </row>
    <row r="583" spans="3:3" x14ac:dyDescent="0.3">
      <c r="C583"/>
    </row>
    <row r="584" spans="3:3" x14ac:dyDescent="0.3">
      <c r="C584"/>
    </row>
    <row r="585" spans="3:3" x14ac:dyDescent="0.3">
      <c r="C585"/>
    </row>
    <row r="586" spans="3:3" x14ac:dyDescent="0.3">
      <c r="C586"/>
    </row>
    <row r="587" spans="3:3" x14ac:dyDescent="0.3">
      <c r="C587"/>
    </row>
    <row r="588" spans="3:3" x14ac:dyDescent="0.3">
      <c r="C588"/>
    </row>
    <row r="589" spans="3:3" x14ac:dyDescent="0.3">
      <c r="C589"/>
    </row>
    <row r="590" spans="3:3" x14ac:dyDescent="0.3">
      <c r="C590"/>
    </row>
    <row r="591" spans="3:3" x14ac:dyDescent="0.3">
      <c r="C591"/>
    </row>
    <row r="592" spans="3:3" x14ac:dyDescent="0.3">
      <c r="C592"/>
    </row>
    <row r="593" spans="3:3" x14ac:dyDescent="0.3">
      <c r="C593"/>
    </row>
    <row r="594" spans="3:3" x14ac:dyDescent="0.3">
      <c r="C594"/>
    </row>
    <row r="595" spans="3:3" x14ac:dyDescent="0.3">
      <c r="C595"/>
    </row>
    <row r="596" spans="3:3" x14ac:dyDescent="0.3">
      <c r="C596"/>
    </row>
    <row r="597" spans="3:3" x14ac:dyDescent="0.3">
      <c r="C597"/>
    </row>
    <row r="598" spans="3:3" x14ac:dyDescent="0.3">
      <c r="C598"/>
    </row>
    <row r="599" spans="3:3" x14ac:dyDescent="0.3">
      <c r="C599"/>
    </row>
    <row r="600" spans="3:3" x14ac:dyDescent="0.3">
      <c r="C600"/>
    </row>
    <row r="601" spans="3:3" x14ac:dyDescent="0.3">
      <c r="C601"/>
    </row>
    <row r="602" spans="3:3" x14ac:dyDescent="0.3">
      <c r="C602"/>
    </row>
    <row r="603" spans="3:3" x14ac:dyDescent="0.3">
      <c r="C603"/>
    </row>
    <row r="604" spans="3:3" x14ac:dyDescent="0.3">
      <c r="C604"/>
    </row>
    <row r="605" spans="3:3" x14ac:dyDescent="0.3">
      <c r="C605"/>
    </row>
    <row r="606" spans="3:3" x14ac:dyDescent="0.3">
      <c r="C606"/>
    </row>
    <row r="607" spans="3:3" x14ac:dyDescent="0.3">
      <c r="C607"/>
    </row>
    <row r="608" spans="3:3" x14ac:dyDescent="0.3">
      <c r="C608"/>
    </row>
    <row r="609" spans="3:3" x14ac:dyDescent="0.3">
      <c r="C609"/>
    </row>
    <row r="610" spans="3:3" x14ac:dyDescent="0.3">
      <c r="C610"/>
    </row>
    <row r="611" spans="3:3" x14ac:dyDescent="0.3">
      <c r="C611"/>
    </row>
    <row r="612" spans="3:3" x14ac:dyDescent="0.3">
      <c r="C612"/>
    </row>
    <row r="613" spans="3:3" x14ac:dyDescent="0.3">
      <c r="C613"/>
    </row>
    <row r="614" spans="3:3" x14ac:dyDescent="0.3">
      <c r="C614"/>
    </row>
    <row r="615" spans="3:3" x14ac:dyDescent="0.3">
      <c r="C615"/>
    </row>
    <row r="616" spans="3:3" x14ac:dyDescent="0.3">
      <c r="C616"/>
    </row>
    <row r="617" spans="3:3" x14ac:dyDescent="0.3">
      <c r="C617"/>
    </row>
    <row r="618" spans="3:3" x14ac:dyDescent="0.3">
      <c r="C618"/>
    </row>
    <row r="619" spans="3:3" x14ac:dyDescent="0.3">
      <c r="C619"/>
    </row>
    <row r="620" spans="3:3" x14ac:dyDescent="0.3">
      <c r="C620"/>
    </row>
    <row r="621" spans="3:3" x14ac:dyDescent="0.3">
      <c r="C621"/>
    </row>
    <row r="622" spans="3:3" x14ac:dyDescent="0.3">
      <c r="C622"/>
    </row>
    <row r="623" spans="3:3" x14ac:dyDescent="0.3">
      <c r="C623"/>
    </row>
    <row r="624" spans="3:3" x14ac:dyDescent="0.3">
      <c r="C624"/>
    </row>
    <row r="625" spans="3:3" x14ac:dyDescent="0.3">
      <c r="C625"/>
    </row>
    <row r="626" spans="3:3" x14ac:dyDescent="0.3">
      <c r="C626"/>
    </row>
    <row r="627" spans="3:3" x14ac:dyDescent="0.3">
      <c r="C627"/>
    </row>
    <row r="628" spans="3:3" x14ac:dyDescent="0.3">
      <c r="C628"/>
    </row>
    <row r="629" spans="3:3" x14ac:dyDescent="0.3">
      <c r="C629"/>
    </row>
    <row r="630" spans="3:3" x14ac:dyDescent="0.3">
      <c r="C630"/>
    </row>
    <row r="631" spans="3:3" x14ac:dyDescent="0.3">
      <c r="C631"/>
    </row>
    <row r="632" spans="3:3" x14ac:dyDescent="0.3">
      <c r="C632"/>
    </row>
    <row r="633" spans="3:3" x14ac:dyDescent="0.3">
      <c r="C633"/>
    </row>
    <row r="634" spans="3:3" x14ac:dyDescent="0.3">
      <c r="C634"/>
    </row>
    <row r="635" spans="3:3" x14ac:dyDescent="0.3">
      <c r="C635"/>
    </row>
    <row r="636" spans="3:3" x14ac:dyDescent="0.3">
      <c r="C636"/>
    </row>
    <row r="637" spans="3:3" x14ac:dyDescent="0.3">
      <c r="C637"/>
    </row>
    <row r="638" spans="3:3" x14ac:dyDescent="0.3">
      <c r="C638"/>
    </row>
    <row r="639" spans="3:3" x14ac:dyDescent="0.3">
      <c r="C639"/>
    </row>
    <row r="640" spans="3:3" x14ac:dyDescent="0.3">
      <c r="C640"/>
    </row>
    <row r="641" spans="3:3" x14ac:dyDescent="0.3">
      <c r="C641"/>
    </row>
    <row r="642" spans="3:3" x14ac:dyDescent="0.3">
      <c r="C642"/>
    </row>
    <row r="643" spans="3:3" x14ac:dyDescent="0.3">
      <c r="C643"/>
    </row>
    <row r="644" spans="3:3" x14ac:dyDescent="0.3">
      <c r="C644"/>
    </row>
    <row r="645" spans="3:3" x14ac:dyDescent="0.3">
      <c r="C645"/>
    </row>
    <row r="646" spans="3:3" x14ac:dyDescent="0.3">
      <c r="C646"/>
    </row>
    <row r="647" spans="3:3" x14ac:dyDescent="0.3">
      <c r="C647"/>
    </row>
    <row r="648" spans="3:3" x14ac:dyDescent="0.3">
      <c r="C648"/>
    </row>
    <row r="649" spans="3:3" x14ac:dyDescent="0.3">
      <c r="C649"/>
    </row>
    <row r="650" spans="3:3" x14ac:dyDescent="0.3">
      <c r="C650"/>
    </row>
    <row r="651" spans="3:3" x14ac:dyDescent="0.3">
      <c r="C651"/>
    </row>
    <row r="652" spans="3:3" x14ac:dyDescent="0.3">
      <c r="C652"/>
    </row>
    <row r="653" spans="3:3" x14ac:dyDescent="0.3">
      <c r="C653"/>
    </row>
    <row r="654" spans="3:3" x14ac:dyDescent="0.3">
      <c r="C654"/>
    </row>
    <row r="655" spans="3:3" x14ac:dyDescent="0.3">
      <c r="C655"/>
    </row>
    <row r="656" spans="3:3" x14ac:dyDescent="0.3">
      <c r="C656"/>
    </row>
    <row r="657" spans="3:3" x14ac:dyDescent="0.3">
      <c r="C657"/>
    </row>
    <row r="658" spans="3:3" x14ac:dyDescent="0.3">
      <c r="C658"/>
    </row>
    <row r="659" spans="3:3" x14ac:dyDescent="0.3">
      <c r="C659"/>
    </row>
    <row r="660" spans="3:3" x14ac:dyDescent="0.3">
      <c r="C660"/>
    </row>
    <row r="661" spans="3:3" x14ac:dyDescent="0.3">
      <c r="C661"/>
    </row>
    <row r="662" spans="3:3" x14ac:dyDescent="0.3">
      <c r="C662"/>
    </row>
    <row r="663" spans="3:3" x14ac:dyDescent="0.3">
      <c r="C663"/>
    </row>
    <row r="664" spans="3:3" x14ac:dyDescent="0.3">
      <c r="C664"/>
    </row>
    <row r="665" spans="3:3" x14ac:dyDescent="0.3">
      <c r="C665"/>
    </row>
    <row r="666" spans="3:3" x14ac:dyDescent="0.3">
      <c r="C666"/>
    </row>
    <row r="667" spans="3:3" x14ac:dyDescent="0.3">
      <c r="C667"/>
    </row>
    <row r="668" spans="3:3" x14ac:dyDescent="0.3">
      <c r="C668"/>
    </row>
    <row r="669" spans="3:3" x14ac:dyDescent="0.3">
      <c r="C669"/>
    </row>
    <row r="670" spans="3:3" x14ac:dyDescent="0.3">
      <c r="C670"/>
    </row>
    <row r="671" spans="3:3" x14ac:dyDescent="0.3">
      <c r="C671"/>
    </row>
    <row r="672" spans="3:3" x14ac:dyDescent="0.3">
      <c r="C672"/>
    </row>
    <row r="673" spans="3:3" x14ac:dyDescent="0.3">
      <c r="C673"/>
    </row>
    <row r="674" spans="3:3" x14ac:dyDescent="0.3">
      <c r="C674"/>
    </row>
    <row r="675" spans="3:3" x14ac:dyDescent="0.3">
      <c r="C675"/>
    </row>
    <row r="676" spans="3:3" x14ac:dyDescent="0.3">
      <c r="C676"/>
    </row>
    <row r="677" spans="3:3" x14ac:dyDescent="0.3">
      <c r="C677"/>
    </row>
    <row r="678" spans="3:3" x14ac:dyDescent="0.3">
      <c r="C678"/>
    </row>
    <row r="679" spans="3:3" x14ac:dyDescent="0.3">
      <c r="C679"/>
    </row>
    <row r="680" spans="3:3" x14ac:dyDescent="0.3">
      <c r="C680"/>
    </row>
    <row r="681" spans="3:3" x14ac:dyDescent="0.3">
      <c r="C681"/>
    </row>
    <row r="682" spans="3:3" x14ac:dyDescent="0.3">
      <c r="C682"/>
    </row>
    <row r="683" spans="3:3" x14ac:dyDescent="0.3">
      <c r="C683"/>
    </row>
    <row r="684" spans="3:3" x14ac:dyDescent="0.3">
      <c r="C684"/>
    </row>
    <row r="685" spans="3:3" x14ac:dyDescent="0.3">
      <c r="C685"/>
    </row>
    <row r="686" spans="3:3" x14ac:dyDescent="0.3">
      <c r="C686"/>
    </row>
    <row r="687" spans="3:3" x14ac:dyDescent="0.3">
      <c r="C687"/>
    </row>
    <row r="688" spans="3:3" x14ac:dyDescent="0.3">
      <c r="C688"/>
    </row>
    <row r="689" spans="3:3" x14ac:dyDescent="0.3">
      <c r="C689"/>
    </row>
    <row r="690" spans="3:3" x14ac:dyDescent="0.3">
      <c r="C690"/>
    </row>
    <row r="691" spans="3:3" x14ac:dyDescent="0.3">
      <c r="C691"/>
    </row>
    <row r="692" spans="3:3" x14ac:dyDescent="0.3">
      <c r="C692"/>
    </row>
    <row r="693" spans="3:3" x14ac:dyDescent="0.3">
      <c r="C693"/>
    </row>
    <row r="694" spans="3:3" x14ac:dyDescent="0.3">
      <c r="C694"/>
    </row>
    <row r="695" spans="3:3" x14ac:dyDescent="0.3">
      <c r="C695"/>
    </row>
    <row r="696" spans="3:3" x14ac:dyDescent="0.3">
      <c r="C696"/>
    </row>
    <row r="697" spans="3:3" x14ac:dyDescent="0.3">
      <c r="C697"/>
    </row>
    <row r="698" spans="3:3" x14ac:dyDescent="0.3">
      <c r="C698"/>
    </row>
    <row r="699" spans="3:3" x14ac:dyDescent="0.3">
      <c r="C699"/>
    </row>
    <row r="700" spans="3:3" x14ac:dyDescent="0.3">
      <c r="C700"/>
    </row>
    <row r="701" spans="3:3" x14ac:dyDescent="0.3">
      <c r="C701"/>
    </row>
    <row r="702" spans="3:3" x14ac:dyDescent="0.3">
      <c r="C702"/>
    </row>
    <row r="703" spans="3:3" x14ac:dyDescent="0.3">
      <c r="C703"/>
    </row>
    <row r="704" spans="3:3" x14ac:dyDescent="0.3">
      <c r="C704"/>
    </row>
    <row r="705" spans="3:3" x14ac:dyDescent="0.3">
      <c r="C705"/>
    </row>
    <row r="706" spans="3:3" x14ac:dyDescent="0.3">
      <c r="C706"/>
    </row>
    <row r="707" spans="3:3" x14ac:dyDescent="0.3">
      <c r="C707"/>
    </row>
    <row r="708" spans="3:3" x14ac:dyDescent="0.3">
      <c r="C708"/>
    </row>
    <row r="709" spans="3:3" x14ac:dyDescent="0.3">
      <c r="C709"/>
    </row>
    <row r="710" spans="3:3" x14ac:dyDescent="0.3">
      <c r="C710"/>
    </row>
    <row r="711" spans="3:3" x14ac:dyDescent="0.3">
      <c r="C711"/>
    </row>
    <row r="712" spans="3:3" x14ac:dyDescent="0.3">
      <c r="C712"/>
    </row>
    <row r="713" spans="3:3" x14ac:dyDescent="0.3">
      <c r="C713"/>
    </row>
    <row r="714" spans="3:3" x14ac:dyDescent="0.3">
      <c r="C714"/>
    </row>
    <row r="715" spans="3:3" x14ac:dyDescent="0.3">
      <c r="C715"/>
    </row>
    <row r="716" spans="3:3" x14ac:dyDescent="0.3">
      <c r="C716"/>
    </row>
    <row r="717" spans="3:3" x14ac:dyDescent="0.3">
      <c r="C717"/>
    </row>
    <row r="718" spans="3:3" x14ac:dyDescent="0.3">
      <c r="C718"/>
    </row>
    <row r="719" spans="3:3" x14ac:dyDescent="0.3">
      <c r="C719"/>
    </row>
    <row r="720" spans="3:3" x14ac:dyDescent="0.3">
      <c r="C720"/>
    </row>
    <row r="721" spans="3:3" x14ac:dyDescent="0.3">
      <c r="C721"/>
    </row>
    <row r="722" spans="3:3" x14ac:dyDescent="0.3">
      <c r="C722"/>
    </row>
    <row r="723" spans="3:3" x14ac:dyDescent="0.3">
      <c r="C723"/>
    </row>
    <row r="724" spans="3:3" x14ac:dyDescent="0.3">
      <c r="C724"/>
    </row>
    <row r="725" spans="3:3" x14ac:dyDescent="0.3">
      <c r="C725"/>
    </row>
    <row r="726" spans="3:3" x14ac:dyDescent="0.3">
      <c r="C726"/>
    </row>
    <row r="727" spans="3:3" x14ac:dyDescent="0.3">
      <c r="C727"/>
    </row>
    <row r="728" spans="3:3" x14ac:dyDescent="0.3">
      <c r="C728"/>
    </row>
    <row r="729" spans="3:3" x14ac:dyDescent="0.3">
      <c r="C729"/>
    </row>
    <row r="730" spans="3:3" x14ac:dyDescent="0.3">
      <c r="C730"/>
    </row>
    <row r="731" spans="3:3" x14ac:dyDescent="0.3">
      <c r="C731"/>
    </row>
    <row r="732" spans="3:3" x14ac:dyDescent="0.3">
      <c r="C732"/>
    </row>
    <row r="733" spans="3:3" x14ac:dyDescent="0.3">
      <c r="C733"/>
    </row>
    <row r="734" spans="3:3" x14ac:dyDescent="0.3">
      <c r="C734"/>
    </row>
    <row r="735" spans="3:3" x14ac:dyDescent="0.3">
      <c r="C735"/>
    </row>
    <row r="736" spans="3:3" x14ac:dyDescent="0.3">
      <c r="C736"/>
    </row>
    <row r="737" spans="3:3" x14ac:dyDescent="0.3">
      <c r="C737"/>
    </row>
    <row r="738" spans="3:3" x14ac:dyDescent="0.3">
      <c r="C738"/>
    </row>
    <row r="739" spans="3:3" x14ac:dyDescent="0.3">
      <c r="C739"/>
    </row>
    <row r="740" spans="3:3" x14ac:dyDescent="0.3">
      <c r="C740"/>
    </row>
    <row r="741" spans="3:3" x14ac:dyDescent="0.3">
      <c r="C741"/>
    </row>
    <row r="742" spans="3:3" x14ac:dyDescent="0.3">
      <c r="C742"/>
    </row>
    <row r="743" spans="3:3" x14ac:dyDescent="0.3">
      <c r="C743"/>
    </row>
    <row r="744" spans="3:3" x14ac:dyDescent="0.3">
      <c r="C744"/>
    </row>
    <row r="745" spans="3:3" x14ac:dyDescent="0.3">
      <c r="C745"/>
    </row>
    <row r="746" spans="3:3" x14ac:dyDescent="0.3">
      <c r="C746"/>
    </row>
    <row r="747" spans="3:3" x14ac:dyDescent="0.3">
      <c r="C747"/>
    </row>
    <row r="748" spans="3:3" x14ac:dyDescent="0.3">
      <c r="C748"/>
    </row>
    <row r="749" spans="3:3" x14ac:dyDescent="0.3">
      <c r="C749"/>
    </row>
    <row r="750" spans="3:3" x14ac:dyDescent="0.3">
      <c r="C750"/>
    </row>
    <row r="751" spans="3:3" x14ac:dyDescent="0.3">
      <c r="C751"/>
    </row>
    <row r="752" spans="3:3" x14ac:dyDescent="0.3">
      <c r="C752"/>
    </row>
    <row r="753" spans="3:3" x14ac:dyDescent="0.3">
      <c r="C753"/>
    </row>
    <row r="754" spans="3:3" x14ac:dyDescent="0.3">
      <c r="C754"/>
    </row>
    <row r="755" spans="3:3" x14ac:dyDescent="0.3">
      <c r="C755"/>
    </row>
    <row r="756" spans="3:3" x14ac:dyDescent="0.3">
      <c r="C756"/>
    </row>
    <row r="757" spans="3:3" x14ac:dyDescent="0.3">
      <c r="C757"/>
    </row>
    <row r="758" spans="3:3" x14ac:dyDescent="0.3">
      <c r="C758"/>
    </row>
    <row r="759" spans="3:3" x14ac:dyDescent="0.3">
      <c r="C759"/>
    </row>
    <row r="760" spans="3:3" x14ac:dyDescent="0.3">
      <c r="C760"/>
    </row>
    <row r="761" spans="3:3" x14ac:dyDescent="0.3">
      <c r="C761"/>
    </row>
    <row r="762" spans="3:3" x14ac:dyDescent="0.3">
      <c r="C762"/>
    </row>
    <row r="763" spans="3:3" x14ac:dyDescent="0.3">
      <c r="C763"/>
    </row>
    <row r="764" spans="3:3" x14ac:dyDescent="0.3">
      <c r="C764"/>
    </row>
    <row r="765" spans="3:3" x14ac:dyDescent="0.3">
      <c r="C765"/>
    </row>
    <row r="766" spans="3:3" x14ac:dyDescent="0.3">
      <c r="C766"/>
    </row>
    <row r="767" spans="3:3" x14ac:dyDescent="0.3">
      <c r="C767"/>
    </row>
    <row r="768" spans="3:3" x14ac:dyDescent="0.3">
      <c r="C768"/>
    </row>
    <row r="769" spans="3:3" x14ac:dyDescent="0.3">
      <c r="C769"/>
    </row>
    <row r="770" spans="3:3" x14ac:dyDescent="0.3">
      <c r="C770"/>
    </row>
    <row r="771" spans="3:3" x14ac:dyDescent="0.3">
      <c r="C771"/>
    </row>
    <row r="772" spans="3:3" x14ac:dyDescent="0.3">
      <c r="C772"/>
    </row>
    <row r="773" spans="3:3" x14ac:dyDescent="0.3">
      <c r="C773"/>
    </row>
    <row r="774" spans="3:3" x14ac:dyDescent="0.3">
      <c r="C774"/>
    </row>
    <row r="775" spans="3:3" x14ac:dyDescent="0.3">
      <c r="C775"/>
    </row>
    <row r="776" spans="3:3" x14ac:dyDescent="0.3">
      <c r="C776"/>
    </row>
    <row r="777" spans="3:3" x14ac:dyDescent="0.3">
      <c r="C777"/>
    </row>
    <row r="778" spans="3:3" x14ac:dyDescent="0.3">
      <c r="C778"/>
    </row>
    <row r="779" spans="3:3" x14ac:dyDescent="0.3">
      <c r="C779"/>
    </row>
    <row r="780" spans="3:3" x14ac:dyDescent="0.3">
      <c r="C780"/>
    </row>
    <row r="781" spans="3:3" x14ac:dyDescent="0.3">
      <c r="C781"/>
    </row>
    <row r="782" spans="3:3" x14ac:dyDescent="0.3">
      <c r="C782"/>
    </row>
    <row r="783" spans="3:3" x14ac:dyDescent="0.3">
      <c r="C783"/>
    </row>
    <row r="784" spans="3:3" x14ac:dyDescent="0.3">
      <c r="C784"/>
    </row>
    <row r="785" spans="3:3" x14ac:dyDescent="0.3">
      <c r="C785"/>
    </row>
    <row r="786" spans="3:3" x14ac:dyDescent="0.3">
      <c r="C786"/>
    </row>
    <row r="787" spans="3:3" x14ac:dyDescent="0.3">
      <c r="C787"/>
    </row>
    <row r="788" spans="3:3" x14ac:dyDescent="0.3">
      <c r="C788"/>
    </row>
    <row r="789" spans="3:3" x14ac:dyDescent="0.3">
      <c r="C789"/>
    </row>
    <row r="790" spans="3:3" x14ac:dyDescent="0.3">
      <c r="C790"/>
    </row>
    <row r="791" spans="3:3" x14ac:dyDescent="0.3">
      <c r="C791"/>
    </row>
    <row r="792" spans="3:3" x14ac:dyDescent="0.3">
      <c r="C792"/>
    </row>
    <row r="793" spans="3:3" x14ac:dyDescent="0.3">
      <c r="C793"/>
    </row>
    <row r="794" spans="3:3" x14ac:dyDescent="0.3">
      <c r="C794"/>
    </row>
    <row r="795" spans="3:3" x14ac:dyDescent="0.3">
      <c r="C795"/>
    </row>
    <row r="796" spans="3:3" x14ac:dyDescent="0.3">
      <c r="C796"/>
    </row>
    <row r="797" spans="3:3" x14ac:dyDescent="0.3">
      <c r="C797"/>
    </row>
    <row r="798" spans="3:3" x14ac:dyDescent="0.3">
      <c r="C798"/>
    </row>
    <row r="799" spans="3:3" x14ac:dyDescent="0.3">
      <c r="C799"/>
    </row>
    <row r="800" spans="3:3" x14ac:dyDescent="0.3">
      <c r="C800"/>
    </row>
    <row r="801" spans="3:3" x14ac:dyDescent="0.3">
      <c r="C801"/>
    </row>
    <row r="802" spans="3:3" x14ac:dyDescent="0.3">
      <c r="C802"/>
    </row>
    <row r="803" spans="3:3" x14ac:dyDescent="0.3">
      <c r="C803"/>
    </row>
    <row r="804" spans="3:3" x14ac:dyDescent="0.3">
      <c r="C804"/>
    </row>
    <row r="805" spans="3:3" x14ac:dyDescent="0.3">
      <c r="C805"/>
    </row>
    <row r="806" spans="3:3" x14ac:dyDescent="0.3">
      <c r="C806"/>
    </row>
    <row r="807" spans="3:3" x14ac:dyDescent="0.3">
      <c r="C807"/>
    </row>
    <row r="808" spans="3:3" x14ac:dyDescent="0.3">
      <c r="C808"/>
    </row>
    <row r="809" spans="3:3" x14ac:dyDescent="0.3">
      <c r="C809"/>
    </row>
    <row r="810" spans="3:3" x14ac:dyDescent="0.3">
      <c r="C810"/>
    </row>
    <row r="811" spans="3:3" x14ac:dyDescent="0.3">
      <c r="C811"/>
    </row>
    <row r="812" spans="3:3" x14ac:dyDescent="0.3">
      <c r="C812"/>
    </row>
    <row r="813" spans="3:3" x14ac:dyDescent="0.3">
      <c r="C813"/>
    </row>
    <row r="814" spans="3:3" x14ac:dyDescent="0.3">
      <c r="C814"/>
    </row>
    <row r="815" spans="3:3" x14ac:dyDescent="0.3">
      <c r="C815"/>
    </row>
    <row r="816" spans="3:3" x14ac:dyDescent="0.3">
      <c r="C816"/>
    </row>
    <row r="817" spans="3:3" x14ac:dyDescent="0.3">
      <c r="C817"/>
    </row>
    <row r="818" spans="3:3" x14ac:dyDescent="0.3">
      <c r="C818"/>
    </row>
    <row r="819" spans="3:3" x14ac:dyDescent="0.3">
      <c r="C819"/>
    </row>
    <row r="820" spans="3:3" x14ac:dyDescent="0.3">
      <c r="C820"/>
    </row>
    <row r="821" spans="3:3" x14ac:dyDescent="0.3">
      <c r="C821"/>
    </row>
    <row r="822" spans="3:3" x14ac:dyDescent="0.3">
      <c r="C822"/>
    </row>
    <row r="823" spans="3:3" x14ac:dyDescent="0.3">
      <c r="C823"/>
    </row>
    <row r="824" spans="3:3" x14ac:dyDescent="0.3">
      <c r="C824"/>
    </row>
    <row r="825" spans="3:3" x14ac:dyDescent="0.3">
      <c r="C825"/>
    </row>
    <row r="826" spans="3:3" x14ac:dyDescent="0.3">
      <c r="C826"/>
    </row>
    <row r="827" spans="3:3" x14ac:dyDescent="0.3">
      <c r="C827"/>
    </row>
    <row r="828" spans="3:3" x14ac:dyDescent="0.3">
      <c r="C828"/>
    </row>
    <row r="829" spans="3:3" x14ac:dyDescent="0.3">
      <c r="C829"/>
    </row>
    <row r="830" spans="3:3" x14ac:dyDescent="0.3">
      <c r="C830"/>
    </row>
    <row r="831" spans="3:3" x14ac:dyDescent="0.3">
      <c r="C831"/>
    </row>
    <row r="832" spans="3:3" x14ac:dyDescent="0.3">
      <c r="C832"/>
    </row>
    <row r="833" spans="3:3" x14ac:dyDescent="0.3">
      <c r="C833"/>
    </row>
    <row r="834" spans="3:3" x14ac:dyDescent="0.3">
      <c r="C834"/>
    </row>
    <row r="835" spans="3:3" x14ac:dyDescent="0.3">
      <c r="C835"/>
    </row>
    <row r="836" spans="3:3" x14ac:dyDescent="0.3">
      <c r="C836"/>
    </row>
    <row r="837" spans="3:3" x14ac:dyDescent="0.3">
      <c r="C837"/>
    </row>
    <row r="838" spans="3:3" x14ac:dyDescent="0.3">
      <c r="C838"/>
    </row>
    <row r="839" spans="3:3" x14ac:dyDescent="0.3">
      <c r="C839"/>
    </row>
    <row r="840" spans="3:3" x14ac:dyDescent="0.3">
      <c r="C840"/>
    </row>
    <row r="841" spans="3:3" x14ac:dyDescent="0.3">
      <c r="C841"/>
    </row>
    <row r="842" spans="3:3" x14ac:dyDescent="0.3">
      <c r="C842"/>
    </row>
    <row r="843" spans="3:3" x14ac:dyDescent="0.3">
      <c r="C843"/>
    </row>
    <row r="844" spans="3:3" x14ac:dyDescent="0.3">
      <c r="C844"/>
    </row>
    <row r="845" spans="3:3" x14ac:dyDescent="0.3">
      <c r="C845"/>
    </row>
    <row r="846" spans="3:3" x14ac:dyDescent="0.3">
      <c r="C846"/>
    </row>
    <row r="847" spans="3:3" x14ac:dyDescent="0.3">
      <c r="C847"/>
    </row>
    <row r="848" spans="3:3" x14ac:dyDescent="0.3">
      <c r="C848"/>
    </row>
    <row r="849" spans="3:3" x14ac:dyDescent="0.3">
      <c r="C849"/>
    </row>
    <row r="850" spans="3:3" x14ac:dyDescent="0.3">
      <c r="C850"/>
    </row>
    <row r="851" spans="3:3" x14ac:dyDescent="0.3">
      <c r="C851"/>
    </row>
    <row r="852" spans="3:3" x14ac:dyDescent="0.3">
      <c r="C852"/>
    </row>
    <row r="853" spans="3:3" x14ac:dyDescent="0.3">
      <c r="C853"/>
    </row>
    <row r="854" spans="3:3" x14ac:dyDescent="0.3">
      <c r="C854"/>
    </row>
    <row r="855" spans="3:3" x14ac:dyDescent="0.3">
      <c r="C855"/>
    </row>
    <row r="856" spans="3:3" x14ac:dyDescent="0.3">
      <c r="C856"/>
    </row>
    <row r="857" spans="3:3" x14ac:dyDescent="0.3">
      <c r="C857"/>
    </row>
    <row r="858" spans="3:3" x14ac:dyDescent="0.3">
      <c r="C858"/>
    </row>
    <row r="859" spans="3:3" x14ac:dyDescent="0.3">
      <c r="C859"/>
    </row>
    <row r="860" spans="3:3" x14ac:dyDescent="0.3">
      <c r="C860"/>
    </row>
    <row r="861" spans="3:3" x14ac:dyDescent="0.3">
      <c r="C861"/>
    </row>
    <row r="862" spans="3:3" x14ac:dyDescent="0.3">
      <c r="C862"/>
    </row>
    <row r="863" spans="3:3" x14ac:dyDescent="0.3">
      <c r="C863"/>
    </row>
    <row r="864" spans="3:3" x14ac:dyDescent="0.3">
      <c r="C864"/>
    </row>
    <row r="865" spans="3:3" x14ac:dyDescent="0.3">
      <c r="C865"/>
    </row>
    <row r="866" spans="3:3" x14ac:dyDescent="0.3">
      <c r="C866"/>
    </row>
    <row r="867" spans="3:3" x14ac:dyDescent="0.3">
      <c r="C867"/>
    </row>
    <row r="868" spans="3:3" x14ac:dyDescent="0.3">
      <c r="C868"/>
    </row>
    <row r="869" spans="3:3" x14ac:dyDescent="0.3">
      <c r="C869"/>
    </row>
    <row r="870" spans="3:3" x14ac:dyDescent="0.3">
      <c r="C870"/>
    </row>
    <row r="871" spans="3:3" x14ac:dyDescent="0.3">
      <c r="C871"/>
    </row>
    <row r="872" spans="3:3" x14ac:dyDescent="0.3">
      <c r="C872"/>
    </row>
    <row r="873" spans="3:3" x14ac:dyDescent="0.3">
      <c r="C873"/>
    </row>
    <row r="874" spans="3:3" x14ac:dyDescent="0.3">
      <c r="C874"/>
    </row>
    <row r="875" spans="3:3" x14ac:dyDescent="0.3">
      <c r="C875"/>
    </row>
    <row r="876" spans="3:3" x14ac:dyDescent="0.3">
      <c r="C876"/>
    </row>
    <row r="877" spans="3:3" x14ac:dyDescent="0.3">
      <c r="C877"/>
    </row>
    <row r="878" spans="3:3" x14ac:dyDescent="0.3">
      <c r="C878"/>
    </row>
    <row r="879" spans="3:3" x14ac:dyDescent="0.3">
      <c r="C879"/>
    </row>
    <row r="880" spans="3:3" x14ac:dyDescent="0.3">
      <c r="C880"/>
    </row>
    <row r="881" spans="3:3" x14ac:dyDescent="0.3">
      <c r="C881"/>
    </row>
    <row r="882" spans="3:3" x14ac:dyDescent="0.3">
      <c r="C882"/>
    </row>
    <row r="883" spans="3:3" x14ac:dyDescent="0.3">
      <c r="C883"/>
    </row>
    <row r="884" spans="3:3" x14ac:dyDescent="0.3">
      <c r="C884"/>
    </row>
    <row r="885" spans="3:3" x14ac:dyDescent="0.3">
      <c r="C885"/>
    </row>
    <row r="886" spans="3:3" x14ac:dyDescent="0.3">
      <c r="C886"/>
    </row>
    <row r="887" spans="3:3" x14ac:dyDescent="0.3">
      <c r="C887"/>
    </row>
    <row r="888" spans="3:3" x14ac:dyDescent="0.3">
      <c r="C888"/>
    </row>
    <row r="889" spans="3:3" x14ac:dyDescent="0.3">
      <c r="C889"/>
    </row>
    <row r="890" spans="3:3" x14ac:dyDescent="0.3">
      <c r="C890"/>
    </row>
    <row r="891" spans="3:3" x14ac:dyDescent="0.3">
      <c r="C891"/>
    </row>
    <row r="892" spans="3:3" x14ac:dyDescent="0.3">
      <c r="C892"/>
    </row>
    <row r="893" spans="3:3" x14ac:dyDescent="0.3">
      <c r="C893"/>
    </row>
    <row r="894" spans="3:3" x14ac:dyDescent="0.3">
      <c r="C894"/>
    </row>
    <row r="895" spans="3:3" x14ac:dyDescent="0.3">
      <c r="C895"/>
    </row>
    <row r="896" spans="3:3" x14ac:dyDescent="0.3">
      <c r="C896"/>
    </row>
    <row r="897" spans="3:3" x14ac:dyDescent="0.3">
      <c r="C897"/>
    </row>
    <row r="898" spans="3:3" x14ac:dyDescent="0.3">
      <c r="C898"/>
    </row>
    <row r="899" spans="3:3" x14ac:dyDescent="0.3">
      <c r="C899"/>
    </row>
    <row r="900" spans="3:3" x14ac:dyDescent="0.3">
      <c r="C900"/>
    </row>
    <row r="901" spans="3:3" x14ac:dyDescent="0.3">
      <c r="C901"/>
    </row>
    <row r="902" spans="3:3" x14ac:dyDescent="0.3">
      <c r="C902"/>
    </row>
    <row r="903" spans="3:3" x14ac:dyDescent="0.3">
      <c r="C903"/>
    </row>
    <row r="904" spans="3:3" x14ac:dyDescent="0.3">
      <c r="C904"/>
    </row>
    <row r="905" spans="3:3" x14ac:dyDescent="0.3">
      <c r="C905"/>
    </row>
    <row r="906" spans="3:3" x14ac:dyDescent="0.3">
      <c r="C906"/>
    </row>
    <row r="907" spans="3:3" x14ac:dyDescent="0.3">
      <c r="C907"/>
    </row>
    <row r="908" spans="3:3" x14ac:dyDescent="0.3">
      <c r="C908"/>
    </row>
    <row r="909" spans="3:3" x14ac:dyDescent="0.3">
      <c r="C909"/>
    </row>
    <row r="910" spans="3:3" x14ac:dyDescent="0.3">
      <c r="C910"/>
    </row>
    <row r="911" spans="3:3" x14ac:dyDescent="0.3">
      <c r="C911"/>
    </row>
    <row r="912" spans="3:3" x14ac:dyDescent="0.3">
      <c r="C912"/>
    </row>
    <row r="913" spans="3:3" x14ac:dyDescent="0.3">
      <c r="C913"/>
    </row>
    <row r="914" spans="3:3" x14ac:dyDescent="0.3">
      <c r="C914"/>
    </row>
    <row r="915" spans="3:3" x14ac:dyDescent="0.3">
      <c r="C915"/>
    </row>
    <row r="916" spans="3:3" x14ac:dyDescent="0.3">
      <c r="C916"/>
    </row>
    <row r="917" spans="3:3" x14ac:dyDescent="0.3">
      <c r="C917"/>
    </row>
    <row r="918" spans="3:3" x14ac:dyDescent="0.3">
      <c r="C918"/>
    </row>
    <row r="919" spans="3:3" x14ac:dyDescent="0.3">
      <c r="C919"/>
    </row>
    <row r="920" spans="3:3" x14ac:dyDescent="0.3">
      <c r="C920"/>
    </row>
    <row r="921" spans="3:3" x14ac:dyDescent="0.3">
      <c r="C921"/>
    </row>
    <row r="922" spans="3:3" x14ac:dyDescent="0.3">
      <c r="C922"/>
    </row>
    <row r="923" spans="3:3" x14ac:dyDescent="0.3">
      <c r="C923"/>
    </row>
    <row r="924" spans="3:3" x14ac:dyDescent="0.3">
      <c r="C924"/>
    </row>
    <row r="925" spans="3:3" x14ac:dyDescent="0.3">
      <c r="C925"/>
    </row>
    <row r="926" spans="3:3" x14ac:dyDescent="0.3">
      <c r="C926"/>
    </row>
    <row r="927" spans="3:3" x14ac:dyDescent="0.3">
      <c r="C927"/>
    </row>
    <row r="928" spans="3:3" x14ac:dyDescent="0.3">
      <c r="C928"/>
    </row>
    <row r="929" spans="3:3" x14ac:dyDescent="0.3">
      <c r="C929"/>
    </row>
    <row r="930" spans="3:3" x14ac:dyDescent="0.3">
      <c r="C930"/>
    </row>
    <row r="931" spans="3:3" x14ac:dyDescent="0.3">
      <c r="C931"/>
    </row>
    <row r="932" spans="3:3" x14ac:dyDescent="0.3">
      <c r="C932"/>
    </row>
    <row r="933" spans="3:3" x14ac:dyDescent="0.3">
      <c r="C933"/>
    </row>
    <row r="934" spans="3:3" x14ac:dyDescent="0.3">
      <c r="C934"/>
    </row>
    <row r="935" spans="3:3" x14ac:dyDescent="0.3">
      <c r="C935"/>
    </row>
    <row r="936" spans="3:3" x14ac:dyDescent="0.3">
      <c r="C936"/>
    </row>
    <row r="937" spans="3:3" x14ac:dyDescent="0.3">
      <c r="C937"/>
    </row>
    <row r="938" spans="3:3" x14ac:dyDescent="0.3">
      <c r="C938"/>
    </row>
    <row r="939" spans="3:3" x14ac:dyDescent="0.3">
      <c r="C939"/>
    </row>
    <row r="940" spans="3:3" x14ac:dyDescent="0.3">
      <c r="C940"/>
    </row>
    <row r="941" spans="3:3" x14ac:dyDescent="0.3">
      <c r="C941"/>
    </row>
    <row r="942" spans="3:3" x14ac:dyDescent="0.3">
      <c r="C942"/>
    </row>
    <row r="943" spans="3:3" x14ac:dyDescent="0.3">
      <c r="C943"/>
    </row>
    <row r="944" spans="3:3" x14ac:dyDescent="0.3">
      <c r="C944"/>
    </row>
    <row r="945" spans="3:3" x14ac:dyDescent="0.3">
      <c r="C945"/>
    </row>
    <row r="946" spans="3:3" x14ac:dyDescent="0.3">
      <c r="C946"/>
    </row>
    <row r="947" spans="3:3" x14ac:dyDescent="0.3">
      <c r="C947"/>
    </row>
    <row r="948" spans="3:3" x14ac:dyDescent="0.3">
      <c r="C948"/>
    </row>
    <row r="949" spans="3:3" x14ac:dyDescent="0.3">
      <c r="C949"/>
    </row>
    <row r="950" spans="3:3" x14ac:dyDescent="0.3">
      <c r="C950"/>
    </row>
    <row r="951" spans="3:3" x14ac:dyDescent="0.3">
      <c r="C951"/>
    </row>
    <row r="952" spans="3:3" x14ac:dyDescent="0.3">
      <c r="C952"/>
    </row>
    <row r="953" spans="3:3" x14ac:dyDescent="0.3">
      <c r="C953"/>
    </row>
    <row r="954" spans="3:3" x14ac:dyDescent="0.3">
      <c r="C954"/>
    </row>
    <row r="955" spans="3:3" x14ac:dyDescent="0.3">
      <c r="C955"/>
    </row>
    <row r="956" spans="3:3" x14ac:dyDescent="0.3">
      <c r="C956"/>
    </row>
    <row r="957" spans="3:3" x14ac:dyDescent="0.3">
      <c r="C957"/>
    </row>
    <row r="958" spans="3:3" x14ac:dyDescent="0.3">
      <c r="C958"/>
    </row>
    <row r="959" spans="3:3" x14ac:dyDescent="0.3">
      <c r="C959"/>
    </row>
    <row r="960" spans="3:3" x14ac:dyDescent="0.3">
      <c r="C960"/>
    </row>
    <row r="961" spans="3:3" x14ac:dyDescent="0.3">
      <c r="C961"/>
    </row>
    <row r="962" spans="3:3" x14ac:dyDescent="0.3">
      <c r="C962"/>
    </row>
    <row r="963" spans="3:3" x14ac:dyDescent="0.3">
      <c r="C963"/>
    </row>
    <row r="964" spans="3:3" x14ac:dyDescent="0.3">
      <c r="C964"/>
    </row>
    <row r="965" spans="3:3" x14ac:dyDescent="0.3">
      <c r="C965"/>
    </row>
    <row r="966" spans="3:3" x14ac:dyDescent="0.3">
      <c r="C966"/>
    </row>
    <row r="967" spans="3:3" x14ac:dyDescent="0.3">
      <c r="C967"/>
    </row>
    <row r="968" spans="3:3" x14ac:dyDescent="0.3">
      <c r="C968"/>
    </row>
    <row r="969" spans="3:3" x14ac:dyDescent="0.3">
      <c r="C969"/>
    </row>
    <row r="970" spans="3:3" x14ac:dyDescent="0.3">
      <c r="C970"/>
    </row>
    <row r="971" spans="3:3" x14ac:dyDescent="0.3">
      <c r="C971"/>
    </row>
    <row r="972" spans="3:3" x14ac:dyDescent="0.3">
      <c r="C972"/>
    </row>
    <row r="973" spans="3:3" x14ac:dyDescent="0.3">
      <c r="C973"/>
    </row>
    <row r="974" spans="3:3" x14ac:dyDescent="0.3">
      <c r="C974"/>
    </row>
    <row r="975" spans="3:3" x14ac:dyDescent="0.3">
      <c r="C975"/>
    </row>
    <row r="976" spans="3:3" x14ac:dyDescent="0.3">
      <c r="C976"/>
    </row>
    <row r="977" spans="3:3" x14ac:dyDescent="0.3">
      <c r="C977"/>
    </row>
    <row r="978" spans="3:3" x14ac:dyDescent="0.3">
      <c r="C978"/>
    </row>
    <row r="979" spans="3:3" x14ac:dyDescent="0.3">
      <c r="C979"/>
    </row>
    <row r="980" spans="3:3" x14ac:dyDescent="0.3">
      <c r="C980"/>
    </row>
    <row r="981" spans="3:3" x14ac:dyDescent="0.3">
      <c r="C981"/>
    </row>
    <row r="982" spans="3:3" x14ac:dyDescent="0.3">
      <c r="C982"/>
    </row>
    <row r="983" spans="3:3" x14ac:dyDescent="0.3">
      <c r="C983"/>
    </row>
    <row r="984" spans="3:3" x14ac:dyDescent="0.3">
      <c r="C984"/>
    </row>
    <row r="985" spans="3:3" x14ac:dyDescent="0.3">
      <c r="C985"/>
    </row>
    <row r="986" spans="3:3" x14ac:dyDescent="0.3">
      <c r="C986"/>
    </row>
    <row r="987" spans="3:3" x14ac:dyDescent="0.3">
      <c r="C987"/>
    </row>
    <row r="988" spans="3:3" x14ac:dyDescent="0.3">
      <c r="C988"/>
    </row>
    <row r="989" spans="3:3" x14ac:dyDescent="0.3">
      <c r="C989"/>
    </row>
    <row r="990" spans="3:3" x14ac:dyDescent="0.3">
      <c r="C990"/>
    </row>
    <row r="991" spans="3:3" x14ac:dyDescent="0.3">
      <c r="C991"/>
    </row>
    <row r="992" spans="3:3" x14ac:dyDescent="0.3">
      <c r="C992"/>
    </row>
    <row r="993" spans="3:3" x14ac:dyDescent="0.3">
      <c r="C993"/>
    </row>
    <row r="994" spans="3:3" x14ac:dyDescent="0.3">
      <c r="C994"/>
    </row>
    <row r="995" spans="3:3" x14ac:dyDescent="0.3">
      <c r="C995"/>
    </row>
    <row r="996" spans="3:3" x14ac:dyDescent="0.3">
      <c r="C996"/>
    </row>
    <row r="997" spans="3:3" x14ac:dyDescent="0.3">
      <c r="C997"/>
    </row>
    <row r="998" spans="3:3" x14ac:dyDescent="0.3">
      <c r="C998"/>
    </row>
    <row r="999" spans="3:3" x14ac:dyDescent="0.3">
      <c r="C999"/>
    </row>
    <row r="1000" spans="3:3" x14ac:dyDescent="0.3">
      <c r="C1000"/>
    </row>
    <row r="1001" spans="3:3" x14ac:dyDescent="0.3">
      <c r="C1001"/>
    </row>
    <row r="1002" spans="3:3" x14ac:dyDescent="0.3">
      <c r="C1002"/>
    </row>
    <row r="1003" spans="3:3" x14ac:dyDescent="0.3">
      <c r="C1003"/>
    </row>
    <row r="1004" spans="3:3" x14ac:dyDescent="0.3">
      <c r="C1004"/>
    </row>
    <row r="1005" spans="3:3" x14ac:dyDescent="0.3">
      <c r="C1005"/>
    </row>
    <row r="1006" spans="3:3" x14ac:dyDescent="0.3">
      <c r="C1006"/>
    </row>
    <row r="1007" spans="3:3" x14ac:dyDescent="0.3">
      <c r="C1007"/>
    </row>
    <row r="1008" spans="3:3" x14ac:dyDescent="0.3">
      <c r="C1008"/>
    </row>
    <row r="1009" spans="3:3" x14ac:dyDescent="0.3">
      <c r="C1009"/>
    </row>
    <row r="1010" spans="3:3" x14ac:dyDescent="0.3">
      <c r="C1010"/>
    </row>
    <row r="1011" spans="3:3" x14ac:dyDescent="0.3">
      <c r="C1011"/>
    </row>
    <row r="1012" spans="3:3" x14ac:dyDescent="0.3">
      <c r="C1012"/>
    </row>
    <row r="1013" spans="3:3" x14ac:dyDescent="0.3">
      <c r="C1013"/>
    </row>
    <row r="1014" spans="3:3" x14ac:dyDescent="0.3">
      <c r="C1014"/>
    </row>
    <row r="1015" spans="3:3" x14ac:dyDescent="0.3">
      <c r="C1015"/>
    </row>
    <row r="1016" spans="3:3" x14ac:dyDescent="0.3">
      <c r="C1016"/>
    </row>
    <row r="1017" spans="3:3" x14ac:dyDescent="0.3">
      <c r="C1017"/>
    </row>
    <row r="1018" spans="3:3" x14ac:dyDescent="0.3">
      <c r="C1018"/>
    </row>
    <row r="1019" spans="3:3" x14ac:dyDescent="0.3">
      <c r="C1019"/>
    </row>
    <row r="1020" spans="3:3" x14ac:dyDescent="0.3">
      <c r="C1020"/>
    </row>
    <row r="1021" spans="3:3" x14ac:dyDescent="0.3">
      <c r="C1021"/>
    </row>
    <row r="1022" spans="3:3" x14ac:dyDescent="0.3">
      <c r="C1022"/>
    </row>
    <row r="1023" spans="3:3" x14ac:dyDescent="0.3">
      <c r="C1023"/>
    </row>
    <row r="1024" spans="3:3" x14ac:dyDescent="0.3">
      <c r="C1024"/>
    </row>
    <row r="1025" spans="3:3" x14ac:dyDescent="0.3">
      <c r="C1025"/>
    </row>
    <row r="1026" spans="3:3" x14ac:dyDescent="0.3">
      <c r="C1026"/>
    </row>
    <row r="1027" spans="3:3" x14ac:dyDescent="0.3">
      <c r="C1027"/>
    </row>
    <row r="1028" spans="3:3" x14ac:dyDescent="0.3">
      <c r="C1028"/>
    </row>
    <row r="1029" spans="3:3" x14ac:dyDescent="0.3">
      <c r="C1029"/>
    </row>
    <row r="1030" spans="3:3" x14ac:dyDescent="0.3">
      <c r="C1030"/>
    </row>
    <row r="1031" spans="3:3" x14ac:dyDescent="0.3">
      <c r="C1031"/>
    </row>
    <row r="1032" spans="3:3" x14ac:dyDescent="0.3">
      <c r="C1032"/>
    </row>
    <row r="1033" spans="3:3" x14ac:dyDescent="0.3">
      <c r="C1033"/>
    </row>
    <row r="1034" spans="3:3" x14ac:dyDescent="0.3">
      <c r="C1034"/>
    </row>
    <row r="1035" spans="3:3" x14ac:dyDescent="0.3">
      <c r="C1035"/>
    </row>
    <row r="1036" spans="3:3" x14ac:dyDescent="0.3">
      <c r="C1036"/>
    </row>
    <row r="1037" spans="3:3" x14ac:dyDescent="0.3">
      <c r="C1037"/>
    </row>
    <row r="1038" spans="3:3" x14ac:dyDescent="0.3">
      <c r="C1038"/>
    </row>
    <row r="1039" spans="3:3" x14ac:dyDescent="0.3">
      <c r="C1039"/>
    </row>
    <row r="1040" spans="3:3" x14ac:dyDescent="0.3">
      <c r="C1040"/>
    </row>
    <row r="1041" spans="3:3" x14ac:dyDescent="0.3">
      <c r="C1041"/>
    </row>
    <row r="1042" spans="3:3" x14ac:dyDescent="0.3">
      <c r="C1042"/>
    </row>
    <row r="1043" spans="3:3" x14ac:dyDescent="0.3">
      <c r="C1043"/>
    </row>
    <row r="1044" spans="3:3" x14ac:dyDescent="0.3">
      <c r="C1044"/>
    </row>
    <row r="1045" spans="3:3" x14ac:dyDescent="0.3">
      <c r="C1045"/>
    </row>
    <row r="1046" spans="3:3" x14ac:dyDescent="0.3">
      <c r="C1046"/>
    </row>
    <row r="1047" spans="3:3" x14ac:dyDescent="0.3">
      <c r="C1047"/>
    </row>
    <row r="1048" spans="3:3" x14ac:dyDescent="0.3">
      <c r="C1048"/>
    </row>
    <row r="1049" spans="3:3" x14ac:dyDescent="0.3">
      <c r="C1049"/>
    </row>
    <row r="1050" spans="3:3" x14ac:dyDescent="0.3">
      <c r="C1050"/>
    </row>
    <row r="1051" spans="3:3" x14ac:dyDescent="0.3">
      <c r="C1051"/>
    </row>
    <row r="1052" spans="3:3" x14ac:dyDescent="0.3">
      <c r="C1052"/>
    </row>
    <row r="1053" spans="3:3" x14ac:dyDescent="0.3">
      <c r="C1053"/>
    </row>
    <row r="1054" spans="3:3" x14ac:dyDescent="0.3">
      <c r="C1054"/>
    </row>
    <row r="1055" spans="3:3" x14ac:dyDescent="0.3">
      <c r="C1055"/>
    </row>
    <row r="1056" spans="3:3" x14ac:dyDescent="0.3">
      <c r="C1056"/>
    </row>
    <row r="1057" spans="3:3" x14ac:dyDescent="0.3">
      <c r="C1057"/>
    </row>
    <row r="1058" spans="3:3" x14ac:dyDescent="0.3">
      <c r="C1058"/>
    </row>
    <row r="1059" spans="3:3" x14ac:dyDescent="0.3">
      <c r="C1059"/>
    </row>
    <row r="1060" spans="3:3" x14ac:dyDescent="0.3">
      <c r="C1060"/>
    </row>
    <row r="1061" spans="3:3" x14ac:dyDescent="0.3">
      <c r="C1061"/>
    </row>
    <row r="1062" spans="3:3" x14ac:dyDescent="0.3">
      <c r="C1062"/>
    </row>
    <row r="1063" spans="3:3" x14ac:dyDescent="0.3">
      <c r="C1063"/>
    </row>
    <row r="1064" spans="3:3" x14ac:dyDescent="0.3">
      <c r="C1064"/>
    </row>
    <row r="1065" spans="3:3" x14ac:dyDescent="0.3">
      <c r="C1065"/>
    </row>
    <row r="1066" spans="3:3" x14ac:dyDescent="0.3">
      <c r="C1066"/>
    </row>
    <row r="1067" spans="3:3" x14ac:dyDescent="0.3">
      <c r="C1067"/>
    </row>
    <row r="1068" spans="3:3" x14ac:dyDescent="0.3">
      <c r="C1068"/>
    </row>
    <row r="1069" spans="3:3" x14ac:dyDescent="0.3">
      <c r="C1069"/>
    </row>
    <row r="1070" spans="3:3" x14ac:dyDescent="0.3">
      <c r="C1070"/>
    </row>
    <row r="1071" spans="3:3" x14ac:dyDescent="0.3">
      <c r="C1071"/>
    </row>
    <row r="1072" spans="3:3" x14ac:dyDescent="0.3">
      <c r="C1072"/>
    </row>
    <row r="1073" spans="3:3" x14ac:dyDescent="0.3">
      <c r="C1073"/>
    </row>
    <row r="1074" spans="3:3" x14ac:dyDescent="0.3">
      <c r="C1074"/>
    </row>
    <row r="1075" spans="3:3" x14ac:dyDescent="0.3">
      <c r="C1075"/>
    </row>
    <row r="1076" spans="3:3" x14ac:dyDescent="0.3">
      <c r="C1076"/>
    </row>
    <row r="1077" spans="3:3" x14ac:dyDescent="0.3">
      <c r="C1077"/>
    </row>
    <row r="1078" spans="3:3" x14ac:dyDescent="0.3">
      <c r="C1078"/>
    </row>
    <row r="1079" spans="3:3" x14ac:dyDescent="0.3">
      <c r="C1079"/>
    </row>
    <row r="1080" spans="3:3" x14ac:dyDescent="0.3">
      <c r="C1080"/>
    </row>
    <row r="1081" spans="3:3" x14ac:dyDescent="0.3">
      <c r="C1081"/>
    </row>
    <row r="1082" spans="3:3" x14ac:dyDescent="0.3">
      <c r="C1082"/>
    </row>
    <row r="1083" spans="3:3" x14ac:dyDescent="0.3">
      <c r="C1083"/>
    </row>
    <row r="1084" spans="3:3" x14ac:dyDescent="0.3">
      <c r="C1084"/>
    </row>
    <row r="1085" spans="3:3" x14ac:dyDescent="0.3">
      <c r="C1085"/>
    </row>
    <row r="1086" spans="3:3" x14ac:dyDescent="0.3">
      <c r="C1086"/>
    </row>
    <row r="1087" spans="3:3" x14ac:dyDescent="0.3">
      <c r="C1087"/>
    </row>
    <row r="1088" spans="3:3" x14ac:dyDescent="0.3">
      <c r="C1088"/>
    </row>
    <row r="1089" spans="3:3" x14ac:dyDescent="0.3">
      <c r="C1089"/>
    </row>
    <row r="1090" spans="3:3" x14ac:dyDescent="0.3">
      <c r="C1090"/>
    </row>
    <row r="1091" spans="3:3" x14ac:dyDescent="0.3">
      <c r="C1091"/>
    </row>
    <row r="1092" spans="3:3" x14ac:dyDescent="0.3">
      <c r="C1092"/>
    </row>
    <row r="1093" spans="3:3" x14ac:dyDescent="0.3">
      <c r="C1093"/>
    </row>
    <row r="1094" spans="3:3" x14ac:dyDescent="0.3">
      <c r="C1094"/>
    </row>
    <row r="1095" spans="3:3" x14ac:dyDescent="0.3">
      <c r="C1095"/>
    </row>
    <row r="1096" spans="3:3" x14ac:dyDescent="0.3">
      <c r="C1096"/>
    </row>
    <row r="1097" spans="3:3" x14ac:dyDescent="0.3">
      <c r="C1097"/>
    </row>
    <row r="1098" spans="3:3" x14ac:dyDescent="0.3">
      <c r="C1098"/>
    </row>
    <row r="1099" spans="3:3" x14ac:dyDescent="0.3">
      <c r="C1099"/>
    </row>
    <row r="1100" spans="3:3" x14ac:dyDescent="0.3">
      <c r="C1100"/>
    </row>
    <row r="1101" spans="3:3" x14ac:dyDescent="0.3">
      <c r="C1101"/>
    </row>
    <row r="1102" spans="3:3" x14ac:dyDescent="0.3">
      <c r="C1102"/>
    </row>
    <row r="1103" spans="3:3" x14ac:dyDescent="0.3">
      <c r="C1103"/>
    </row>
    <row r="1104" spans="3:3" x14ac:dyDescent="0.3">
      <c r="C1104"/>
    </row>
    <row r="1105" spans="3:3" x14ac:dyDescent="0.3">
      <c r="C1105"/>
    </row>
    <row r="1106" spans="3:3" x14ac:dyDescent="0.3">
      <c r="C1106"/>
    </row>
    <row r="1107" spans="3:3" x14ac:dyDescent="0.3">
      <c r="C1107"/>
    </row>
    <row r="1108" spans="3:3" x14ac:dyDescent="0.3">
      <c r="C1108"/>
    </row>
    <row r="1109" spans="3:3" x14ac:dyDescent="0.3">
      <c r="C1109"/>
    </row>
    <row r="1110" spans="3:3" x14ac:dyDescent="0.3">
      <c r="C1110"/>
    </row>
    <row r="1111" spans="3:3" x14ac:dyDescent="0.3">
      <c r="C1111"/>
    </row>
    <row r="1112" spans="3:3" x14ac:dyDescent="0.3">
      <c r="C1112"/>
    </row>
    <row r="1113" spans="3:3" x14ac:dyDescent="0.3">
      <c r="C1113"/>
    </row>
    <row r="1114" spans="3:3" x14ac:dyDescent="0.3">
      <c r="C1114"/>
    </row>
    <row r="1115" spans="3:3" x14ac:dyDescent="0.3">
      <c r="C1115"/>
    </row>
    <row r="1116" spans="3:3" x14ac:dyDescent="0.3">
      <c r="C1116"/>
    </row>
    <row r="1117" spans="3:3" x14ac:dyDescent="0.3">
      <c r="C1117"/>
    </row>
    <row r="1118" spans="3:3" x14ac:dyDescent="0.3">
      <c r="C1118"/>
    </row>
    <row r="1119" spans="3:3" x14ac:dyDescent="0.3">
      <c r="C1119"/>
    </row>
    <row r="1120" spans="3:3" x14ac:dyDescent="0.3">
      <c r="C1120"/>
    </row>
    <row r="1121" spans="3:3" x14ac:dyDescent="0.3">
      <c r="C1121"/>
    </row>
    <row r="1122" spans="3:3" x14ac:dyDescent="0.3">
      <c r="C1122"/>
    </row>
    <row r="1123" spans="3:3" x14ac:dyDescent="0.3">
      <c r="C1123"/>
    </row>
    <row r="1124" spans="3:3" x14ac:dyDescent="0.3">
      <c r="C1124"/>
    </row>
    <row r="1125" spans="3:3" x14ac:dyDescent="0.3">
      <c r="C1125"/>
    </row>
    <row r="1126" spans="3:3" x14ac:dyDescent="0.3">
      <c r="C1126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9872-9F1C-49E8-8807-1A1500FF2C2C}">
  <sheetPr codeName="Hoja4"/>
  <dimension ref="A2:N45"/>
  <sheetViews>
    <sheetView workbookViewId="0">
      <selection activeCell="C14" sqref="C14"/>
    </sheetView>
  </sheetViews>
  <sheetFormatPr baseColWidth="10" defaultColWidth="11.44140625" defaultRowHeight="14.4" x14ac:dyDescent="0.3"/>
  <cols>
    <col min="1" max="1" width="11.44140625" customWidth="1"/>
    <col min="2" max="2" width="25.44140625" bestFit="1" customWidth="1"/>
    <col min="3" max="4" width="23.5546875" bestFit="1" customWidth="1"/>
    <col min="5" max="5" width="18.44140625" bestFit="1" customWidth="1"/>
    <col min="6" max="7" width="30.5546875" bestFit="1" customWidth="1"/>
    <col min="8" max="8" width="24.5546875" bestFit="1" customWidth="1"/>
    <col min="9" max="9" width="30.44140625" bestFit="1" customWidth="1"/>
    <col min="10" max="10" width="30.5546875" bestFit="1" customWidth="1"/>
    <col min="11" max="11" width="25.44140625" bestFit="1" customWidth="1"/>
    <col min="12" max="12" width="29.5546875" bestFit="1" customWidth="1"/>
    <col min="13" max="13" width="30" bestFit="1" customWidth="1"/>
    <col min="14" max="14" width="22.5546875" bestFit="1" customWidth="1"/>
  </cols>
  <sheetData>
    <row r="2" spans="1:14" x14ac:dyDescent="0.3">
      <c r="A2" s="1" t="s">
        <v>37</v>
      </c>
      <c r="B2" t="s">
        <v>405</v>
      </c>
    </row>
    <row r="3" spans="1:14" x14ac:dyDescent="0.3">
      <c r="A3" s="1" t="s">
        <v>83</v>
      </c>
      <c r="B3" t="s">
        <v>222</v>
      </c>
    </row>
    <row r="4" spans="1:14" x14ac:dyDescent="0.3">
      <c r="A4" s="1" t="s">
        <v>36</v>
      </c>
      <c r="B4" t="s">
        <v>285</v>
      </c>
    </row>
    <row r="6" spans="1:14" x14ac:dyDescent="0.3">
      <c r="A6" s="1" t="s">
        <v>84</v>
      </c>
      <c r="B6" s="1" t="s">
        <v>3</v>
      </c>
      <c r="C6" t="s">
        <v>219</v>
      </c>
      <c r="D6" t="s">
        <v>277</v>
      </c>
      <c r="E6" t="s">
        <v>283</v>
      </c>
      <c r="F6" t="s">
        <v>286</v>
      </c>
      <c r="G6" t="s">
        <v>287</v>
      </c>
      <c r="H6" t="s">
        <v>288</v>
      </c>
      <c r="I6" t="s">
        <v>289</v>
      </c>
      <c r="J6" t="s">
        <v>290</v>
      </c>
      <c r="K6" t="s">
        <v>291</v>
      </c>
      <c r="L6" t="s">
        <v>292</v>
      </c>
      <c r="M6" t="s">
        <v>293</v>
      </c>
      <c r="N6" t="s">
        <v>294</v>
      </c>
    </row>
    <row r="7" spans="1:14" x14ac:dyDescent="0.3">
      <c r="A7">
        <v>1</v>
      </c>
      <c r="B7" t="s">
        <v>142</v>
      </c>
      <c r="C7" s="2">
        <v>44475553.703940004</v>
      </c>
      <c r="D7" s="2">
        <v>39290378.709820002</v>
      </c>
      <c r="E7" s="2">
        <v>79.695817362865427</v>
      </c>
      <c r="F7" s="2">
        <v>40433743.126609996</v>
      </c>
      <c r="G7" s="2">
        <v>35213436.045609996</v>
      </c>
      <c r="H7" s="2">
        <v>14.824759146589471</v>
      </c>
      <c r="I7" s="2">
        <v>2826982.0222</v>
      </c>
      <c r="J7" s="2">
        <v>2677213.9240100002</v>
      </c>
      <c r="K7" s="2">
        <v>1.2317766309979046</v>
      </c>
      <c r="L7" s="2">
        <v>1214828.55513</v>
      </c>
      <c r="M7" s="2">
        <v>1399728.7402000001</v>
      </c>
      <c r="N7" s="2">
        <v>0.52932682738235626</v>
      </c>
    </row>
    <row r="8" spans="1:14" x14ac:dyDescent="0.3">
      <c r="A8">
        <v>2</v>
      </c>
      <c r="B8" t="s">
        <v>183</v>
      </c>
      <c r="C8" s="2">
        <v>28322458.08509</v>
      </c>
      <c r="D8" s="2">
        <v>27299771.86417</v>
      </c>
      <c r="E8" s="2">
        <v>59.758857479566174</v>
      </c>
      <c r="F8" s="2">
        <v>5059327.85647</v>
      </c>
      <c r="G8" s="2">
        <v>4500622.9831799995</v>
      </c>
      <c r="H8" s="2">
        <v>12.413945255535207</v>
      </c>
      <c r="I8" s="2">
        <v>19478752.974310003</v>
      </c>
      <c r="J8" s="2">
        <v>18597101.851840001</v>
      </c>
      <c r="K8" s="2">
        <v>8.4873099744949592</v>
      </c>
      <c r="L8" s="2">
        <v>3784377.2543099998</v>
      </c>
      <c r="M8" s="2">
        <v>4202047.0291499998</v>
      </c>
      <c r="N8" s="2">
        <v>1.6489342444107293</v>
      </c>
    </row>
    <row r="9" spans="1:14" x14ac:dyDescent="0.3">
      <c r="A9">
        <v>3</v>
      </c>
      <c r="B9" t="s">
        <v>158</v>
      </c>
      <c r="C9" s="2">
        <v>27647828.749359999</v>
      </c>
      <c r="D9" s="2">
        <v>26113166.03836</v>
      </c>
      <c r="E9" s="2">
        <v>98.797696302425479</v>
      </c>
      <c r="F9" s="2">
        <v>18560109.198410001</v>
      </c>
      <c r="G9" s="2">
        <v>18107372.766630001</v>
      </c>
      <c r="H9" s="2">
        <v>2.500287797765699</v>
      </c>
      <c r="I9" s="2">
        <v>9087719.5509500001</v>
      </c>
      <c r="J9" s="2">
        <v>8005793.2717300002</v>
      </c>
      <c r="K9" s="2">
        <v>3.9597140993530662</v>
      </c>
      <c r="L9" s="2">
        <v>0</v>
      </c>
      <c r="M9" s="2">
        <v>0</v>
      </c>
      <c r="N9" s="2">
        <v>0</v>
      </c>
    </row>
    <row r="10" spans="1:14" x14ac:dyDescent="0.3">
      <c r="A10">
        <v>4</v>
      </c>
      <c r="B10" t="s">
        <v>159</v>
      </c>
      <c r="C10" s="2">
        <v>23910775.806330003</v>
      </c>
      <c r="D10" s="2">
        <v>22774685.90904</v>
      </c>
      <c r="E10" s="2">
        <v>64.891986763798599</v>
      </c>
      <c r="F10" s="2">
        <v>7056015.8906100001</v>
      </c>
      <c r="G10" s="2">
        <v>4584249.9520699997</v>
      </c>
      <c r="H10" s="2">
        <v>53.918655491808074</v>
      </c>
      <c r="I10" s="2">
        <v>5484654.4248299999</v>
      </c>
      <c r="J10" s="2">
        <v>8206406.2182100005</v>
      </c>
      <c r="K10" s="2">
        <v>2.3897814335399734</v>
      </c>
      <c r="L10" s="2">
        <v>11370105.49089</v>
      </c>
      <c r="M10" s="2">
        <v>9984029.7387600001</v>
      </c>
      <c r="N10" s="2">
        <v>4.9541985501414771</v>
      </c>
    </row>
    <row r="11" spans="1:14" x14ac:dyDescent="0.3">
      <c r="A11">
        <v>5</v>
      </c>
      <c r="B11" t="s">
        <v>169</v>
      </c>
      <c r="C11" s="2">
        <v>19257575.448970001</v>
      </c>
      <c r="D11" s="2">
        <v>19484019.931259997</v>
      </c>
      <c r="E11" s="2">
        <v>30.519755703720875</v>
      </c>
      <c r="F11" s="2">
        <v>4709543.32699</v>
      </c>
      <c r="G11" s="2">
        <v>4547440.0533300005</v>
      </c>
      <c r="H11" s="2">
        <v>3.5647149112233878</v>
      </c>
      <c r="I11" s="2">
        <v>10285476.582910001</v>
      </c>
      <c r="J11" s="2">
        <v>10195902.17653</v>
      </c>
      <c r="K11" s="2">
        <v>4.4816024983580185</v>
      </c>
      <c r="L11" s="2">
        <v>4262555.5390699999</v>
      </c>
      <c r="M11" s="2">
        <v>4740677.7013999997</v>
      </c>
      <c r="N11" s="2">
        <v>1.8572867673460021</v>
      </c>
    </row>
    <row r="12" spans="1:14" x14ac:dyDescent="0.3">
      <c r="A12">
        <v>5.0999999999999996</v>
      </c>
      <c r="B12" t="s">
        <v>209</v>
      </c>
      <c r="C12" s="2">
        <v>143614191.79369003</v>
      </c>
      <c r="D12" s="2">
        <v>134962022.45265001</v>
      </c>
      <c r="E12" s="2">
        <v>62.135339682752111</v>
      </c>
      <c r="F12" s="2">
        <v>75818739.399089992</v>
      </c>
      <c r="G12" s="2">
        <v>66953121.800819993</v>
      </c>
      <c r="H12" s="2">
        <v>13.24152983432867</v>
      </c>
      <c r="I12" s="2">
        <v>47163585.555200003</v>
      </c>
      <c r="J12" s="2">
        <v>47682417.442320012</v>
      </c>
      <c r="K12" s="2">
        <v>20.550184636743921</v>
      </c>
      <c r="L12" s="2">
        <v>20631866.839400001</v>
      </c>
      <c r="M12" s="2">
        <v>20326483.209510002</v>
      </c>
      <c r="N12" s="2">
        <v>8.9897463892805654</v>
      </c>
    </row>
    <row r="13" spans="1:14" x14ac:dyDescent="0.3">
      <c r="A13">
        <v>6</v>
      </c>
      <c r="B13" t="s">
        <v>185</v>
      </c>
      <c r="C13" s="2">
        <v>14663463.302649999</v>
      </c>
      <c r="D13" s="2">
        <v>14249971.680200001</v>
      </c>
      <c r="E13" s="2">
        <v>62.439031761944541</v>
      </c>
      <c r="F13" s="2">
        <v>1406652.7680299999</v>
      </c>
      <c r="G13" s="2">
        <v>1412652.98618</v>
      </c>
      <c r="H13" s="2">
        <v>-0.4247482013417514</v>
      </c>
      <c r="I13" s="2">
        <v>9642215.1738900002</v>
      </c>
      <c r="J13" s="2">
        <v>9533547.5110299997</v>
      </c>
      <c r="K13" s="2">
        <v>4.2013197215199121</v>
      </c>
      <c r="L13" s="2">
        <v>3614595.3607299998</v>
      </c>
      <c r="M13" s="2">
        <v>3303771.1829900001</v>
      </c>
      <c r="N13" s="2">
        <v>1.574956636050961</v>
      </c>
    </row>
    <row r="14" spans="1:14" x14ac:dyDescent="0.3">
      <c r="A14">
        <v>7</v>
      </c>
      <c r="B14" t="s">
        <v>138</v>
      </c>
      <c r="C14" s="2">
        <v>11641751.8706</v>
      </c>
      <c r="D14" s="2">
        <v>9776083.8939500004</v>
      </c>
      <c r="E14" s="2">
        <v>67.094445417945366</v>
      </c>
      <c r="F14" s="2">
        <v>5803028.8637199998</v>
      </c>
      <c r="G14" s="2">
        <v>4544907.27831</v>
      </c>
      <c r="H14" s="2">
        <v>27.682007758755113</v>
      </c>
      <c r="I14" s="2">
        <v>5838723.0068800002</v>
      </c>
      <c r="J14" s="2">
        <v>5231176.6156400004</v>
      </c>
      <c r="K14" s="2">
        <v>2.5440567001369461</v>
      </c>
      <c r="L14" s="2">
        <v>0</v>
      </c>
      <c r="M14" s="2">
        <v>0</v>
      </c>
      <c r="N14" s="2">
        <v>0</v>
      </c>
    </row>
    <row r="15" spans="1:14" x14ac:dyDescent="0.3">
      <c r="A15">
        <v>8</v>
      </c>
      <c r="B15" t="s">
        <v>218</v>
      </c>
      <c r="C15" s="2">
        <v>9959445.0130899996</v>
      </c>
      <c r="D15" s="2">
        <v>10878150.41807</v>
      </c>
      <c r="E15" s="2">
        <v>78.527401689649992</v>
      </c>
      <c r="F15" s="2">
        <v>4470454.95945</v>
      </c>
      <c r="G15" s="2">
        <v>6329552.5917299995</v>
      </c>
      <c r="H15" s="2">
        <v>-29.371706851903557</v>
      </c>
      <c r="I15" s="2">
        <v>1815573.1861699999</v>
      </c>
      <c r="J15" s="2">
        <v>1616133.6780099999</v>
      </c>
      <c r="K15" s="2">
        <v>0.79108413319524018</v>
      </c>
      <c r="L15" s="2">
        <v>3673416.8674699999</v>
      </c>
      <c r="M15" s="2">
        <v>2932464.1483300002</v>
      </c>
      <c r="N15" s="2">
        <v>1.6005864267017105</v>
      </c>
    </row>
    <row r="16" spans="1:14" x14ac:dyDescent="0.3">
      <c r="A16">
        <v>9</v>
      </c>
      <c r="B16" t="s">
        <v>177</v>
      </c>
      <c r="C16" s="2">
        <v>9500382.5999699999</v>
      </c>
      <c r="D16" s="2">
        <v>7992498.94307</v>
      </c>
      <c r="E16" s="2">
        <v>97.22487811990797</v>
      </c>
      <c r="F16" s="2">
        <v>6332672.3428699998</v>
      </c>
      <c r="G16" s="2">
        <v>5637889.1987600001</v>
      </c>
      <c r="H16" s="2">
        <v>12.323462196859246</v>
      </c>
      <c r="I16" s="2">
        <v>3167710.2570999996</v>
      </c>
      <c r="J16" s="2">
        <v>2354609.74431</v>
      </c>
      <c r="K16" s="2">
        <v>1.3802392225443363</v>
      </c>
      <c r="L16" s="2">
        <v>0</v>
      </c>
      <c r="M16" s="2">
        <v>0</v>
      </c>
      <c r="N16" s="2">
        <v>0</v>
      </c>
    </row>
    <row r="17" spans="1:14" x14ac:dyDescent="0.3">
      <c r="A17">
        <v>10</v>
      </c>
      <c r="B17" t="s">
        <v>401</v>
      </c>
      <c r="C17" s="2">
        <v>5733074.4681599997</v>
      </c>
      <c r="D17" s="2">
        <v>5105064.9117200002</v>
      </c>
      <c r="E17" s="2">
        <v>23.68645430377266</v>
      </c>
      <c r="F17" s="2">
        <v>5273128.8162900005</v>
      </c>
      <c r="G17" s="2">
        <v>4664017.35317</v>
      </c>
      <c r="H17" s="2">
        <v>13.059802676463139</v>
      </c>
      <c r="I17" s="2">
        <v>457675.29118</v>
      </c>
      <c r="J17" s="2">
        <v>433937.89377999998</v>
      </c>
      <c r="K17" s="2">
        <v>0.19941892938603262</v>
      </c>
      <c r="L17" s="2">
        <v>2270.36069</v>
      </c>
      <c r="M17" s="2">
        <v>7109.6647699999994</v>
      </c>
      <c r="N17" s="2">
        <v>9.8924479176628775E-4</v>
      </c>
    </row>
    <row r="18" spans="1:14" x14ac:dyDescent="0.3">
      <c r="A18">
        <v>11</v>
      </c>
      <c r="B18" t="s">
        <v>178</v>
      </c>
      <c r="C18" s="2">
        <v>4660143.1311400002</v>
      </c>
      <c r="D18" s="2">
        <v>3543259.5221799999</v>
      </c>
      <c r="E18" s="2">
        <v>98.314391872997319</v>
      </c>
      <c r="F18" s="2">
        <v>1580203.6568100001</v>
      </c>
      <c r="G18" s="2">
        <v>631432.46272000007</v>
      </c>
      <c r="H18" s="2">
        <v>150.25695543162456</v>
      </c>
      <c r="I18" s="2">
        <v>3079939.4743300001</v>
      </c>
      <c r="J18" s="2">
        <v>2911827.0594599997</v>
      </c>
      <c r="K18" s="2">
        <v>1.3419956121317231</v>
      </c>
      <c r="L18" s="2">
        <v>0</v>
      </c>
      <c r="M18" s="2">
        <v>0</v>
      </c>
      <c r="N18" s="2">
        <v>0</v>
      </c>
    </row>
    <row r="19" spans="1:14" x14ac:dyDescent="0.3">
      <c r="A19">
        <v>12</v>
      </c>
      <c r="B19" t="s">
        <v>179</v>
      </c>
      <c r="C19" s="2">
        <v>3639318.3983200002</v>
      </c>
      <c r="D19" s="2">
        <v>3497768.0603400003</v>
      </c>
      <c r="E19" s="2">
        <v>19.956948140465318</v>
      </c>
      <c r="F19" s="2">
        <v>2278105.9249200001</v>
      </c>
      <c r="G19" s="2">
        <v>2140453.6061300002</v>
      </c>
      <c r="H19" s="2">
        <v>6.4309881978184658</v>
      </c>
      <c r="I19" s="2">
        <v>1361212.4734</v>
      </c>
      <c r="J19" s="2">
        <v>1357314.4542100001</v>
      </c>
      <c r="K19" s="2">
        <v>0.59310943663240423</v>
      </c>
      <c r="L19" s="2">
        <v>0</v>
      </c>
      <c r="M19" s="2">
        <v>0</v>
      </c>
      <c r="N19" s="2">
        <v>0</v>
      </c>
    </row>
    <row r="20" spans="1:14" x14ac:dyDescent="0.3">
      <c r="A20">
        <v>13</v>
      </c>
      <c r="B20" t="s">
        <v>124</v>
      </c>
      <c r="C20" s="2">
        <v>3105840.6151999999</v>
      </c>
      <c r="D20" s="2">
        <v>3228583.6095100003</v>
      </c>
      <c r="E20" s="2">
        <v>8.5447663441498687</v>
      </c>
      <c r="F20" s="2">
        <v>620420.94482000009</v>
      </c>
      <c r="G20" s="2">
        <v>508565.70679999999</v>
      </c>
      <c r="H20" s="2">
        <v>21.994254926038217</v>
      </c>
      <c r="I20" s="2">
        <v>2477602.4933199999</v>
      </c>
      <c r="J20" s="2">
        <v>2698416.3033800004</v>
      </c>
      <c r="K20" s="2">
        <v>1.0795444853231575</v>
      </c>
      <c r="L20" s="2">
        <v>7817.17706</v>
      </c>
      <c r="M20" s="2">
        <v>21601.599329999997</v>
      </c>
      <c r="N20" s="2">
        <v>3.4061115165449339E-3</v>
      </c>
    </row>
    <row r="21" spans="1:14" x14ac:dyDescent="0.3">
      <c r="A21">
        <v>14</v>
      </c>
      <c r="B21" t="s">
        <v>162</v>
      </c>
      <c r="C21" s="2">
        <v>2484517.15919</v>
      </c>
      <c r="D21" s="2">
        <v>2432917.8809199999</v>
      </c>
      <c r="E21" s="2">
        <v>97.968837048418976</v>
      </c>
      <c r="F21" s="2">
        <v>1929081.5786600001</v>
      </c>
      <c r="G21" s="2">
        <v>1773206.08024</v>
      </c>
      <c r="H21" s="2">
        <v>8.7906025225732662</v>
      </c>
      <c r="I21" s="2">
        <v>1496.1226799999999</v>
      </c>
      <c r="J21" s="2">
        <v>163957.45512</v>
      </c>
      <c r="K21" s="2">
        <v>6.5189270390046282E-4</v>
      </c>
      <c r="L21" s="2">
        <v>553939.45785000001</v>
      </c>
      <c r="M21" s="2">
        <v>495754.34555999999</v>
      </c>
      <c r="N21" s="2">
        <v>0.2413632891221146</v>
      </c>
    </row>
    <row r="22" spans="1:14" x14ac:dyDescent="0.3">
      <c r="A22">
        <v>15</v>
      </c>
      <c r="B22" t="s">
        <v>190</v>
      </c>
      <c r="C22" s="2">
        <v>2362138.18726</v>
      </c>
      <c r="D22" s="2">
        <v>3248263.6864399998</v>
      </c>
      <c r="E22" s="2">
        <v>100</v>
      </c>
      <c r="F22" s="2">
        <v>2362138.18726</v>
      </c>
      <c r="G22" s="2">
        <v>3248263.6864399998</v>
      </c>
      <c r="H22" s="2">
        <v>-27.279974309941778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</row>
    <row r="23" spans="1:14" x14ac:dyDescent="0.3">
      <c r="A23">
        <v>15.1</v>
      </c>
      <c r="B23" t="s">
        <v>210</v>
      </c>
      <c r="C23" s="2">
        <v>67750074.745580003</v>
      </c>
      <c r="D23" s="2">
        <v>63952562.606399998</v>
      </c>
      <c r="E23" s="2">
        <v>44.655851869768995</v>
      </c>
      <c r="F23" s="2">
        <v>32055888.042830005</v>
      </c>
      <c r="G23" s="2">
        <v>30890940.950479995</v>
      </c>
      <c r="H23" s="2">
        <v>3.771160918074612</v>
      </c>
      <c r="I23" s="2">
        <v>27842147.478950001</v>
      </c>
      <c r="J23" s="2">
        <v>26300920.714939997</v>
      </c>
      <c r="K23" s="2">
        <v>12.131420133573654</v>
      </c>
      <c r="L23" s="2">
        <v>7852039.2237999989</v>
      </c>
      <c r="M23" s="2">
        <v>6760700.9409800004</v>
      </c>
      <c r="N23" s="2">
        <v>3.4213017081830972</v>
      </c>
    </row>
    <row r="24" spans="1:14" x14ac:dyDescent="0.3">
      <c r="A24">
        <v>16</v>
      </c>
      <c r="B24" t="s">
        <v>201</v>
      </c>
      <c r="C24" s="2">
        <v>2122955.09326</v>
      </c>
      <c r="D24" s="2">
        <v>1886412.94463</v>
      </c>
      <c r="E24" s="2">
        <v>100</v>
      </c>
      <c r="F24" s="2">
        <v>645721.93897000002</v>
      </c>
      <c r="G24" s="2">
        <v>1209233.6990800002</v>
      </c>
      <c r="H24" s="2">
        <v>-46.600732392648901</v>
      </c>
      <c r="I24" s="2">
        <v>1344626.2044600002</v>
      </c>
      <c r="J24" s="2">
        <v>521522.40853999997</v>
      </c>
      <c r="K24" s="2">
        <v>0.58588244391886768</v>
      </c>
      <c r="L24" s="2">
        <v>132606.94983</v>
      </c>
      <c r="M24" s="2">
        <v>155656.83701000002</v>
      </c>
      <c r="N24" s="2">
        <v>5.7779688949486228E-2</v>
      </c>
    </row>
    <row r="25" spans="1:14" x14ac:dyDescent="0.3">
      <c r="A25">
        <v>17</v>
      </c>
      <c r="B25" t="s">
        <v>133</v>
      </c>
      <c r="C25" s="2">
        <v>1501055.2665799998</v>
      </c>
      <c r="D25" s="2">
        <v>369830.19327999995</v>
      </c>
      <c r="E25" s="2">
        <v>12.599626409043671</v>
      </c>
      <c r="F25" s="2">
        <v>1501055.2665799998</v>
      </c>
      <c r="G25" s="2">
        <v>369830.19327999995</v>
      </c>
      <c r="H25" s="2">
        <v>305.87688454185911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</row>
    <row r="26" spans="1:14" x14ac:dyDescent="0.3">
      <c r="A26">
        <v>18</v>
      </c>
      <c r="B26" t="s">
        <v>212</v>
      </c>
      <c r="C26" s="2">
        <v>1472674.5708900001</v>
      </c>
      <c r="D26" s="2">
        <v>1594005.98122</v>
      </c>
      <c r="E26" s="2">
        <v>95.97525525291249</v>
      </c>
      <c r="F26" s="2">
        <v>1469396.77789</v>
      </c>
      <c r="G26" s="2">
        <v>1593696.4722199996</v>
      </c>
      <c r="H26" s="2">
        <v>-7.7994584600448835</v>
      </c>
      <c r="I26" s="2">
        <v>0</v>
      </c>
      <c r="J26" s="2">
        <v>0</v>
      </c>
      <c r="K26" s="2">
        <v>0</v>
      </c>
      <c r="L26" s="2">
        <v>3277.7930000000001</v>
      </c>
      <c r="M26" s="2">
        <v>309.50900000000001</v>
      </c>
      <c r="N26" s="2">
        <v>1.4282046319864692E-3</v>
      </c>
    </row>
    <row r="27" spans="1:14" x14ac:dyDescent="0.3">
      <c r="A27">
        <v>19</v>
      </c>
      <c r="B27" t="s">
        <v>181</v>
      </c>
      <c r="C27" s="2">
        <v>1449357.9200200001</v>
      </c>
      <c r="D27" s="2">
        <v>101667.90251</v>
      </c>
      <c r="E27" s="2">
        <v>54.24099014983387</v>
      </c>
      <c r="F27" s="2">
        <v>1360890.79584</v>
      </c>
      <c r="G27" s="2">
        <v>2299.4720799999996</v>
      </c>
      <c r="H27" s="2">
        <v>59082.749278695323</v>
      </c>
      <c r="I27" s="2">
        <v>88467.124179999999</v>
      </c>
      <c r="J27" s="2">
        <v>99368.430430000008</v>
      </c>
      <c r="K27" s="2">
        <v>3.8547021283039579E-2</v>
      </c>
      <c r="L27" s="2">
        <v>0</v>
      </c>
      <c r="M27" s="2">
        <v>0</v>
      </c>
      <c r="N27" s="2">
        <v>0</v>
      </c>
    </row>
    <row r="28" spans="1:14" x14ac:dyDescent="0.3">
      <c r="A28">
        <v>20</v>
      </c>
      <c r="B28" t="s">
        <v>195</v>
      </c>
      <c r="C28" s="2">
        <v>1325893.5991500001</v>
      </c>
      <c r="D28" s="2">
        <v>1197283.1268800001</v>
      </c>
      <c r="E28" s="2">
        <v>99.776363717088657</v>
      </c>
      <c r="F28" s="2">
        <v>236422.91110999999</v>
      </c>
      <c r="G28" s="2">
        <v>237478.87198</v>
      </c>
      <c r="H28" s="2">
        <v>-0.44465465967387097</v>
      </c>
      <c r="I28" s="2">
        <v>1075503.04938</v>
      </c>
      <c r="J28" s="2">
        <v>951896.35109999997</v>
      </c>
      <c r="K28" s="2">
        <v>0.46861971968336263</v>
      </c>
      <c r="L28" s="2">
        <v>13967.638660000001</v>
      </c>
      <c r="M28" s="2">
        <v>7907.9038</v>
      </c>
      <c r="N28" s="2">
        <v>6.0859994002443957E-3</v>
      </c>
    </row>
    <row r="29" spans="1:14" x14ac:dyDescent="0.3">
      <c r="A29">
        <v>21</v>
      </c>
      <c r="B29" t="s">
        <v>180</v>
      </c>
      <c r="C29" s="2">
        <v>1298749.58501</v>
      </c>
      <c r="D29" s="2">
        <v>1229341.0126700001</v>
      </c>
      <c r="E29" s="2">
        <v>100</v>
      </c>
      <c r="F29" s="2">
        <v>321292.33116</v>
      </c>
      <c r="G29" s="2">
        <v>390187.53134999995</v>
      </c>
      <c r="H29" s="2">
        <v>-17.656945610648091</v>
      </c>
      <c r="I29" s="2">
        <v>977539.88959000004</v>
      </c>
      <c r="J29" s="2">
        <v>839550.00791000004</v>
      </c>
      <c r="K29" s="2">
        <v>0.42593507224647187</v>
      </c>
      <c r="L29" s="2">
        <v>-82.635739999999998</v>
      </c>
      <c r="M29" s="2">
        <v>-396.52659</v>
      </c>
      <c r="N29" s="2">
        <v>-3.6006162266997806E-5</v>
      </c>
    </row>
    <row r="30" spans="1:14" x14ac:dyDescent="0.3">
      <c r="A30">
        <v>22</v>
      </c>
      <c r="B30" t="s">
        <v>202</v>
      </c>
      <c r="C30" s="2">
        <v>1290246.3930799998</v>
      </c>
      <c r="D30" s="2">
        <v>1476740.3871900002</v>
      </c>
      <c r="E30" s="2">
        <v>92.507513542107262</v>
      </c>
      <c r="F30" s="2">
        <v>1241992.2589400001</v>
      </c>
      <c r="G30" s="2">
        <v>1404785.8520499999</v>
      </c>
      <c r="H30" s="2">
        <v>-11.588498906964039</v>
      </c>
      <c r="I30" s="2">
        <v>4098.7827200000002</v>
      </c>
      <c r="J30" s="2">
        <v>4285.0947000000006</v>
      </c>
      <c r="K30" s="2">
        <v>1.7859274414858105E-3</v>
      </c>
      <c r="L30" s="2">
        <v>44155.351420000006</v>
      </c>
      <c r="M30" s="2">
        <v>67669.440440000006</v>
      </c>
      <c r="N30" s="2">
        <v>1.9239432577052403E-2</v>
      </c>
    </row>
    <row r="31" spans="1:14" x14ac:dyDescent="0.3">
      <c r="A31">
        <v>23</v>
      </c>
      <c r="B31" t="s">
        <v>132</v>
      </c>
      <c r="C31" s="2">
        <v>1242287.0023800002</v>
      </c>
      <c r="D31" s="2">
        <v>1498652.18417</v>
      </c>
      <c r="E31" s="2">
        <v>34.211404015312461</v>
      </c>
      <c r="F31" s="2">
        <v>1242287.00238</v>
      </c>
      <c r="G31" s="2">
        <v>1498652.1841699998</v>
      </c>
      <c r="H31" s="2">
        <v>-17.106382955160658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</row>
    <row r="32" spans="1:14" x14ac:dyDescent="0.3">
      <c r="A32">
        <v>24</v>
      </c>
      <c r="B32" t="s">
        <v>139</v>
      </c>
      <c r="C32" s="2">
        <v>1187279.3035799998</v>
      </c>
      <c r="D32" s="2">
        <v>1076794.99083</v>
      </c>
      <c r="E32" s="2">
        <v>100</v>
      </c>
      <c r="F32" s="2">
        <v>1183209.25973</v>
      </c>
      <c r="G32" s="2">
        <v>1072430.14163</v>
      </c>
      <c r="H32" s="2">
        <v>10.329728137967621</v>
      </c>
      <c r="I32" s="2">
        <v>4070.04385</v>
      </c>
      <c r="J32" s="2">
        <v>4364.8492000000006</v>
      </c>
      <c r="K32" s="2">
        <v>1.7734053001388561E-3</v>
      </c>
      <c r="L32" s="2">
        <v>0</v>
      </c>
      <c r="M32" s="2">
        <v>0</v>
      </c>
      <c r="N32" s="2">
        <v>0</v>
      </c>
    </row>
    <row r="33" spans="1:14" x14ac:dyDescent="0.3">
      <c r="A33">
        <v>25</v>
      </c>
      <c r="B33" t="s">
        <v>140</v>
      </c>
      <c r="C33" s="2">
        <v>1074711.3102299999</v>
      </c>
      <c r="D33" s="2">
        <v>2179411.2560200002</v>
      </c>
      <c r="E33" s="2">
        <v>8.4150464828773206</v>
      </c>
      <c r="F33" s="2">
        <v>583632.83166999999</v>
      </c>
      <c r="G33" s="2">
        <v>1719761.8052699999</v>
      </c>
      <c r="H33" s="2">
        <v>-66.063158869936032</v>
      </c>
      <c r="I33" s="2">
        <v>421838.79476000002</v>
      </c>
      <c r="J33" s="2">
        <v>407336.35785999999</v>
      </c>
      <c r="K33" s="2">
        <v>0.18380420015169399</v>
      </c>
      <c r="L33" s="2">
        <v>69239.683799999999</v>
      </c>
      <c r="M33" s="2">
        <v>52313.09289</v>
      </c>
      <c r="N33" s="2">
        <v>3.0169213589887615E-2</v>
      </c>
    </row>
    <row r="34" spans="1:14" x14ac:dyDescent="0.3">
      <c r="A34">
        <v>26</v>
      </c>
      <c r="B34" t="s">
        <v>403</v>
      </c>
      <c r="C34" s="2">
        <v>764229.33588999999</v>
      </c>
      <c r="D34" s="2">
        <v>673735.95550000004</v>
      </c>
      <c r="E34" s="2">
        <v>22.242703986972504</v>
      </c>
      <c r="F34" s="2">
        <v>703097.16516999993</v>
      </c>
      <c r="G34" s="2">
        <v>588089.41571999993</v>
      </c>
      <c r="H34" s="2">
        <v>19.556167204471041</v>
      </c>
      <c r="I34" s="2">
        <v>61100.825270000008</v>
      </c>
      <c r="J34" s="2">
        <v>85613.062030000001</v>
      </c>
      <c r="K34" s="2">
        <v>2.662293856531206E-2</v>
      </c>
      <c r="L34" s="2">
        <v>31.34545</v>
      </c>
      <c r="M34" s="2">
        <v>33.47775</v>
      </c>
      <c r="N34" s="2">
        <v>1.3657884095090893E-5</v>
      </c>
    </row>
    <row r="35" spans="1:14" x14ac:dyDescent="0.3">
      <c r="A35">
        <v>27</v>
      </c>
      <c r="B35" t="s">
        <v>217</v>
      </c>
      <c r="C35" s="2">
        <v>755934.31110000005</v>
      </c>
      <c r="D35" s="2">
        <v>542199.58502999996</v>
      </c>
      <c r="E35" s="2">
        <v>9.5425587578259954</v>
      </c>
      <c r="F35" s="2">
        <v>320632.37052</v>
      </c>
      <c r="G35" s="2">
        <v>268282.68781000003</v>
      </c>
      <c r="H35" s="2">
        <v>19.512881407791195</v>
      </c>
      <c r="I35" s="2">
        <v>215409.31498000002</v>
      </c>
      <c r="J35" s="2">
        <v>136426.49406999999</v>
      </c>
      <c r="K35" s="2">
        <v>9.3858453364037434E-2</v>
      </c>
      <c r="L35" s="2">
        <v>219892.6256</v>
      </c>
      <c r="M35" s="2">
        <v>137490.40315</v>
      </c>
      <c r="N35" s="2">
        <v>9.5811927849497033E-2</v>
      </c>
    </row>
    <row r="36" spans="1:14" x14ac:dyDescent="0.3">
      <c r="A36">
        <v>28</v>
      </c>
      <c r="B36" t="s">
        <v>163</v>
      </c>
      <c r="C36" s="2">
        <v>703317.6828200001</v>
      </c>
      <c r="D36" s="2">
        <v>685015.24910000002</v>
      </c>
      <c r="E36" s="2">
        <v>4.1524926367776365</v>
      </c>
      <c r="F36" s="2">
        <v>703317.68281999999</v>
      </c>
      <c r="G36" s="2">
        <v>685015.24910000002</v>
      </c>
      <c r="H36" s="2">
        <v>2.6718286555002191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</row>
    <row r="37" spans="1:14" x14ac:dyDescent="0.3">
      <c r="A37">
        <v>29</v>
      </c>
      <c r="B37" t="s">
        <v>204</v>
      </c>
      <c r="C37" s="2">
        <v>573009.60021000006</v>
      </c>
      <c r="D37" s="2">
        <v>514524.86040000001</v>
      </c>
      <c r="E37" s="2">
        <v>100</v>
      </c>
      <c r="F37" s="2">
        <v>397418.10768000002</v>
      </c>
      <c r="G37" s="2">
        <v>383986.88094999996</v>
      </c>
      <c r="H37" s="2">
        <v>3.4978347949728539</v>
      </c>
      <c r="I37" s="2">
        <v>175591.49253000002</v>
      </c>
      <c r="J37" s="2">
        <v>130537.97945</v>
      </c>
      <c r="K37" s="2">
        <v>7.6508975084382536E-2</v>
      </c>
      <c r="L37" s="2">
        <v>0</v>
      </c>
      <c r="M37" s="2">
        <v>0</v>
      </c>
      <c r="N37" s="2">
        <v>0</v>
      </c>
    </row>
    <row r="38" spans="1:14" x14ac:dyDescent="0.3">
      <c r="A38">
        <v>30</v>
      </c>
      <c r="B38" t="s">
        <v>172</v>
      </c>
      <c r="C38" s="2">
        <v>513410.53420999995</v>
      </c>
      <c r="D38" s="2">
        <v>427919.08993999998</v>
      </c>
      <c r="E38" s="2">
        <v>24.487382232834815</v>
      </c>
      <c r="F38" s="2">
        <v>97394.992279999991</v>
      </c>
      <c r="G38" s="2">
        <v>310340.57618000003</v>
      </c>
      <c r="H38" s="2">
        <v>-68.616739235700166</v>
      </c>
      <c r="I38" s="2">
        <v>416015.54192999995</v>
      </c>
      <c r="J38" s="2">
        <v>117578.51376</v>
      </c>
      <c r="K38" s="2">
        <v>0.18126688413904937</v>
      </c>
      <c r="L38" s="2">
        <v>0</v>
      </c>
      <c r="M38" s="2">
        <v>0</v>
      </c>
      <c r="N38" s="2">
        <v>0</v>
      </c>
    </row>
    <row r="39" spans="1:14" x14ac:dyDescent="0.3">
      <c r="A39">
        <v>31</v>
      </c>
      <c r="B39" t="s">
        <v>215</v>
      </c>
      <c r="C39" s="2">
        <v>445192.46273000003</v>
      </c>
      <c r="D39" s="2">
        <v>478266.78831999999</v>
      </c>
      <c r="E39" s="2">
        <v>15.842671324275537</v>
      </c>
      <c r="F39" s="2">
        <v>114042.80439999999</v>
      </c>
      <c r="G39" s="2">
        <v>19957.031850000003</v>
      </c>
      <c r="H39" s="2">
        <v>471.44171165914122</v>
      </c>
      <c r="I39" s="2">
        <v>215581.89547000002</v>
      </c>
      <c r="J39" s="2">
        <v>191568.58146999998</v>
      </c>
      <c r="K39" s="2">
        <v>9.3933650380813194E-2</v>
      </c>
      <c r="L39" s="2">
        <v>115567.76286</v>
      </c>
      <c r="M39" s="2">
        <v>266741.17499999999</v>
      </c>
      <c r="N39" s="2">
        <v>5.0355350147177028E-2</v>
      </c>
    </row>
    <row r="40" spans="1:14" x14ac:dyDescent="0.3">
      <c r="A40">
        <v>32</v>
      </c>
      <c r="B40" t="s">
        <v>166</v>
      </c>
      <c r="C40" s="2">
        <v>228367.85517</v>
      </c>
      <c r="D40" s="2">
        <v>275505.29707999999</v>
      </c>
      <c r="E40" s="2">
        <v>10.819472905930063</v>
      </c>
      <c r="F40" s="2">
        <v>72473.693800000008</v>
      </c>
      <c r="G40" s="2">
        <v>46237.908149999996</v>
      </c>
      <c r="H40" s="2">
        <v>56.740857663561961</v>
      </c>
      <c r="I40" s="2">
        <v>154693.31403000001</v>
      </c>
      <c r="J40" s="2">
        <v>226759.02535000001</v>
      </c>
      <c r="K40" s="2">
        <v>6.7403190999243537E-2</v>
      </c>
      <c r="L40" s="2">
        <v>1200.84734</v>
      </c>
      <c r="M40" s="2">
        <v>2508.3635800000002</v>
      </c>
      <c r="N40" s="2">
        <v>5.2323491242327693E-4</v>
      </c>
    </row>
    <row r="41" spans="1:14" x14ac:dyDescent="0.3">
      <c r="A41">
        <v>33</v>
      </c>
      <c r="B41" t="s">
        <v>188</v>
      </c>
      <c r="C41" s="2">
        <v>158225.70638999998</v>
      </c>
      <c r="D41" s="2">
        <v>377706.43232999998</v>
      </c>
      <c r="E41" s="2">
        <v>27.991694087426549</v>
      </c>
      <c r="F41" s="2">
        <v>76837.220549999998</v>
      </c>
      <c r="G41" s="2">
        <v>40727.13106</v>
      </c>
      <c r="H41" s="2">
        <v>88.663474568836961</v>
      </c>
      <c r="I41" s="2">
        <v>81388.485840000008</v>
      </c>
      <c r="J41" s="2">
        <v>336979.30127</v>
      </c>
      <c r="K41" s="2">
        <v>3.5462706908902776E-2</v>
      </c>
      <c r="L41" s="2">
        <v>0</v>
      </c>
      <c r="M41" s="2">
        <v>0</v>
      </c>
      <c r="N41" s="2">
        <v>0</v>
      </c>
    </row>
    <row r="42" spans="1:14" x14ac:dyDescent="0.3">
      <c r="A42">
        <v>34</v>
      </c>
      <c r="B42" t="s">
        <v>214</v>
      </c>
      <c r="C42" s="2">
        <v>33100.669289999998</v>
      </c>
      <c r="D42" s="2">
        <v>29930.450539999998</v>
      </c>
      <c r="E42" s="2">
        <v>3.8220497969889808</v>
      </c>
      <c r="F42" s="2">
        <v>16725.24064</v>
      </c>
      <c r="G42" s="2">
        <v>13826.17655</v>
      </c>
      <c r="H42" s="2">
        <v>20.967937734022346</v>
      </c>
      <c r="I42" s="2">
        <v>16375.42865</v>
      </c>
      <c r="J42" s="2">
        <v>16104.27399</v>
      </c>
      <c r="K42" s="2">
        <v>7.1351250822409866E-3</v>
      </c>
      <c r="L42" s="2">
        <v>0</v>
      </c>
      <c r="M42" s="2">
        <v>0</v>
      </c>
      <c r="N42" s="2">
        <v>0</v>
      </c>
    </row>
    <row r="43" spans="1:14" x14ac:dyDescent="0.3">
      <c r="A43">
        <v>35</v>
      </c>
      <c r="B43" t="s">
        <v>176</v>
      </c>
      <c r="C43" s="2">
        <v>172.26935</v>
      </c>
      <c r="D43" s="2">
        <v>922.14588000000003</v>
      </c>
      <c r="E43" s="2">
        <v>2.1909735321359921E-3</v>
      </c>
      <c r="F43" s="2">
        <v>0</v>
      </c>
      <c r="G43" s="2">
        <v>0</v>
      </c>
      <c r="H43" s="2">
        <v>0</v>
      </c>
      <c r="I43" s="2">
        <v>172.26935</v>
      </c>
      <c r="J43" s="2">
        <v>922.14588000000003</v>
      </c>
      <c r="K43" s="2">
        <v>7.5061446412051712E-5</v>
      </c>
      <c r="L43" s="2">
        <v>0</v>
      </c>
      <c r="M43" s="2">
        <v>0</v>
      </c>
      <c r="N43" s="2">
        <v>0</v>
      </c>
    </row>
    <row r="44" spans="1:14" x14ac:dyDescent="0.3">
      <c r="A44">
        <v>150.1</v>
      </c>
      <c r="B44" t="s">
        <v>211</v>
      </c>
      <c r="C44" s="2">
        <v>18140170.471340001</v>
      </c>
      <c r="D44" s="2">
        <v>16615865.833520001</v>
      </c>
      <c r="E44" s="2">
        <v>21.332755441433516</v>
      </c>
      <c r="F44" s="2">
        <v>12287840.652130002</v>
      </c>
      <c r="G44" s="2">
        <v>11854819.280479999</v>
      </c>
      <c r="H44" s="2">
        <v>3.6527032711752172</v>
      </c>
      <c r="I44" s="2">
        <v>5252472.4569900008</v>
      </c>
      <c r="J44" s="2">
        <v>4070812.8770100009</v>
      </c>
      <c r="K44" s="2">
        <v>2.2886147759954545</v>
      </c>
      <c r="L44" s="2">
        <v>599857.36222000001</v>
      </c>
      <c r="M44" s="2">
        <v>690233.67603000009</v>
      </c>
      <c r="N44" s="2">
        <v>0.26137070377958255</v>
      </c>
    </row>
    <row r="45" spans="1:14" x14ac:dyDescent="0.3">
      <c r="A45">
        <v>201.1</v>
      </c>
      <c r="B45" t="s">
        <v>208</v>
      </c>
      <c r="C45" s="2">
        <v>229504437.01060998</v>
      </c>
      <c r="D45" s="2">
        <v>215530450.89256996</v>
      </c>
      <c r="E45" s="2">
        <v>49.051817690636042</v>
      </c>
      <c r="F45" s="2">
        <v>120162468.09404998</v>
      </c>
      <c r="G45" s="2">
        <v>109698882.03178</v>
      </c>
      <c r="H45" s="2">
        <v>9.5384618953898261</v>
      </c>
      <c r="I45" s="2">
        <v>80258205.491140008</v>
      </c>
      <c r="J45" s="2">
        <v>78054151.034270003</v>
      </c>
      <c r="K45" s="2">
        <v>34.970219546313032</v>
      </c>
      <c r="L45" s="2">
        <v>29083763.425420001</v>
      </c>
      <c r="M45" s="2">
        <v>27777417.826520003</v>
      </c>
      <c r="N45" s="2">
        <v>12.672418801243246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7E20E-7E41-4C4A-90E5-0B0B94AC835D}">
  <sheetPr codeName="Hoja5"/>
  <dimension ref="A1:P86"/>
  <sheetViews>
    <sheetView workbookViewId="0">
      <selection activeCell="C14" sqref="C14"/>
    </sheetView>
  </sheetViews>
  <sheetFormatPr baseColWidth="10" defaultColWidth="11.44140625" defaultRowHeight="14.4" x14ac:dyDescent="0.3"/>
  <cols>
    <col min="1" max="1" width="11.44140625" customWidth="1"/>
    <col min="2" max="2" width="25.44140625" bestFit="1" customWidth="1"/>
    <col min="3" max="3" width="20.5546875" bestFit="1" customWidth="1"/>
    <col min="4" max="4" width="18.44140625" bestFit="1" customWidth="1"/>
    <col min="5" max="5" width="21.5546875" bestFit="1" customWidth="1"/>
    <col min="6" max="6" width="22.5546875" bestFit="1" customWidth="1"/>
    <col min="7" max="7" width="23.44140625" bestFit="1" customWidth="1"/>
    <col min="8" max="8" width="24.5546875" bestFit="1" customWidth="1"/>
    <col min="9" max="9" width="20.44140625" bestFit="1" customWidth="1"/>
    <col min="10" max="10" width="28.44140625" bestFit="1" customWidth="1"/>
    <col min="11" max="11" width="20" bestFit="1" customWidth="1"/>
    <col min="12" max="12" width="23.5546875" bestFit="1" customWidth="1"/>
    <col min="13" max="13" width="24.44140625" bestFit="1" customWidth="1"/>
  </cols>
  <sheetData>
    <row r="1" spans="1:16" x14ac:dyDescent="0.3">
      <c r="A1" s="153"/>
      <c r="C1" s="2"/>
      <c r="D1" s="149"/>
      <c r="E1" s="2"/>
      <c r="F1" s="2"/>
      <c r="G1" s="2"/>
      <c r="H1" s="2"/>
      <c r="I1" s="2"/>
      <c r="J1" s="2"/>
      <c r="K1" s="2"/>
      <c r="L1" s="2"/>
      <c r="M1" s="2"/>
    </row>
    <row r="2" spans="1:16" x14ac:dyDescent="0.3">
      <c r="A2" s="153"/>
      <c r="C2" s="2"/>
      <c r="D2" s="149"/>
      <c r="E2" s="2"/>
      <c r="F2" s="2"/>
      <c r="G2" s="2"/>
      <c r="H2" s="2"/>
      <c r="I2" s="2"/>
      <c r="J2" s="2"/>
      <c r="K2" s="2"/>
      <c r="L2" s="2"/>
      <c r="M2" s="2"/>
      <c r="P2" t="s">
        <v>0</v>
      </c>
    </row>
    <row r="3" spans="1:16" x14ac:dyDescent="0.3">
      <c r="A3" s="1" t="s">
        <v>37</v>
      </c>
      <c r="B3" t="s">
        <v>405</v>
      </c>
      <c r="P3" t="s">
        <v>1</v>
      </c>
    </row>
    <row r="4" spans="1:16" x14ac:dyDescent="0.3">
      <c r="A4" s="1" t="s">
        <v>83</v>
      </c>
      <c r="B4" t="s">
        <v>220</v>
      </c>
      <c r="P4" t="s">
        <v>2</v>
      </c>
    </row>
    <row r="5" spans="1:16" x14ac:dyDescent="0.3">
      <c r="P5" t="s">
        <v>3</v>
      </c>
    </row>
    <row r="6" spans="1:16" x14ac:dyDescent="0.3">
      <c r="A6" s="1" t="s">
        <v>84</v>
      </c>
      <c r="B6" s="1" t="s">
        <v>3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I6" t="s">
        <v>301</v>
      </c>
      <c r="J6" t="s">
        <v>302</v>
      </c>
      <c r="K6" t="s">
        <v>303</v>
      </c>
      <c r="L6" t="s">
        <v>304</v>
      </c>
      <c r="M6" t="s">
        <v>305</v>
      </c>
      <c r="P6" t="s">
        <v>4</v>
      </c>
    </row>
    <row r="7" spans="1:16" x14ac:dyDescent="0.3">
      <c r="A7">
        <v>1</v>
      </c>
      <c r="B7" t="s">
        <v>169</v>
      </c>
      <c r="C7" s="2">
        <v>38187981.257950008</v>
      </c>
      <c r="D7" s="2">
        <v>1.980164700832332</v>
      </c>
      <c r="E7" s="2">
        <v>177390.40921000001</v>
      </c>
      <c r="F7" s="2">
        <v>60.521007013540853</v>
      </c>
      <c r="G7" s="2">
        <v>58.836094992509622</v>
      </c>
      <c r="H7" s="2">
        <v>37211768.289510004</v>
      </c>
      <c r="I7" s="2">
        <v>1.980164700832332</v>
      </c>
      <c r="J7" s="2">
        <v>48237999.445029996</v>
      </c>
      <c r="K7" s="2">
        <v>-0.5566769462098109</v>
      </c>
      <c r="L7" s="2">
        <v>77.142022301142433</v>
      </c>
      <c r="M7" s="2">
        <v>72.912596163046942</v>
      </c>
      <c r="P7" t="s">
        <v>5</v>
      </c>
    </row>
    <row r="8" spans="1:16" x14ac:dyDescent="0.3">
      <c r="A8">
        <v>2</v>
      </c>
      <c r="B8" t="s">
        <v>142</v>
      </c>
      <c r="C8" s="2">
        <v>21460579.682889998</v>
      </c>
      <c r="D8" s="2">
        <v>0.82426169193183796</v>
      </c>
      <c r="E8" s="2">
        <v>0</v>
      </c>
      <c r="F8" s="2">
        <v>38.455247804083164</v>
      </c>
      <c r="G8" s="2">
        <v>42.925553406024299</v>
      </c>
      <c r="H8" s="2">
        <v>21092937.009830002</v>
      </c>
      <c r="I8" s="2">
        <v>0.82426169193183796</v>
      </c>
      <c r="J8" s="2">
        <v>24769623.283709999</v>
      </c>
      <c r="K8" s="2">
        <v>6.5227503504919015</v>
      </c>
      <c r="L8" s="2">
        <v>85.156470763533946</v>
      </c>
      <c r="M8" s="2">
        <v>89.74867664556993</v>
      </c>
      <c r="P8" t="s">
        <v>6</v>
      </c>
    </row>
    <row r="9" spans="1:16" x14ac:dyDescent="0.3">
      <c r="A9">
        <v>3</v>
      </c>
      <c r="B9" t="s">
        <v>183</v>
      </c>
      <c r="C9" s="2">
        <v>31678898.845550001</v>
      </c>
      <c r="D9" s="2">
        <v>2.8975334628033034</v>
      </c>
      <c r="E9" s="2">
        <v>80908.376130000004</v>
      </c>
      <c r="F9" s="2">
        <v>66.840766275770804</v>
      </c>
      <c r="G9" s="2">
        <v>67.000825540760232</v>
      </c>
      <c r="H9" s="2">
        <v>29856656.049770001</v>
      </c>
      <c r="I9" s="2">
        <v>2.8975334628033034</v>
      </c>
      <c r="J9" s="2">
        <v>41266299.78638</v>
      </c>
      <c r="K9" s="2">
        <v>5.9638802951591963</v>
      </c>
      <c r="L9" s="2">
        <v>72.351182936988778</v>
      </c>
      <c r="M9" s="2">
        <v>75.724077120076615</v>
      </c>
      <c r="P9" t="s">
        <v>7</v>
      </c>
    </row>
    <row r="10" spans="1:16" x14ac:dyDescent="0.3">
      <c r="A10">
        <v>4</v>
      </c>
      <c r="B10" t="s">
        <v>196</v>
      </c>
      <c r="C10" s="2">
        <v>21547525.231319997</v>
      </c>
      <c r="D10" s="2">
        <v>14.571225172009017</v>
      </c>
      <c r="E10" s="2">
        <v>109937.84663</v>
      </c>
      <c r="F10" s="2">
        <v>57.911010351164968</v>
      </c>
      <c r="G10" s="2">
        <v>54.85170579047589</v>
      </c>
      <c r="H10" s="2">
        <v>21515903.643490002</v>
      </c>
      <c r="I10" s="2">
        <v>14.571225172009017</v>
      </c>
      <c r="J10" s="2">
        <v>34431085.833109997</v>
      </c>
      <c r="K10" s="2">
        <v>8.6466668936930233</v>
      </c>
      <c r="L10" s="2">
        <v>62.489762152083053</v>
      </c>
      <c r="M10" s="2">
        <v>59.3167453892693</v>
      </c>
      <c r="P10" t="s">
        <v>8</v>
      </c>
    </row>
    <row r="11" spans="1:16" x14ac:dyDescent="0.3">
      <c r="A11">
        <v>5</v>
      </c>
      <c r="B11" t="s">
        <v>159</v>
      </c>
      <c r="C11" s="2">
        <v>12337798.994830005</v>
      </c>
      <c r="D11" s="2">
        <v>6.9076720640506073</v>
      </c>
      <c r="E11" s="2">
        <v>-25389.400989999995</v>
      </c>
      <c r="F11" s="2">
        <v>33.483827356825607</v>
      </c>
      <c r="G11" s="2">
        <v>33.527469867313606</v>
      </c>
      <c r="H11" s="2">
        <v>10812620.80988</v>
      </c>
      <c r="I11" s="2">
        <v>6.9076720640506073</v>
      </c>
      <c r="J11" s="2">
        <v>16362014.084799999</v>
      </c>
      <c r="K11" s="2">
        <v>8.6014615132943284</v>
      </c>
      <c r="L11" s="2">
        <v>66.083678658636032</v>
      </c>
      <c r="M11" s="2">
        <v>63.024764641178422</v>
      </c>
      <c r="P11" t="s">
        <v>9</v>
      </c>
    </row>
    <row r="12" spans="1:16" x14ac:dyDescent="0.3">
      <c r="A12">
        <v>5.0999999999999996</v>
      </c>
      <c r="B12" t="s">
        <v>209</v>
      </c>
      <c r="C12" s="2">
        <v>125212784.01254001</v>
      </c>
      <c r="D12" s="2">
        <v>4.4604903055420309</v>
      </c>
      <c r="E12" s="2">
        <v>342847.23097999999</v>
      </c>
      <c r="F12" s="2">
        <v>52.094943539462612</v>
      </c>
      <c r="G12" s="2">
        <v>52.598242466769463</v>
      </c>
      <c r="H12" s="2">
        <v>120489885.80248001</v>
      </c>
      <c r="I12" s="2">
        <v>4.4604903055420309</v>
      </c>
      <c r="J12" s="2">
        <v>165067022.43302998</v>
      </c>
      <c r="K12" s="2">
        <v>4.8299782283345971</v>
      </c>
      <c r="L12" s="2">
        <v>72.994523089167899</v>
      </c>
      <c r="M12" s="2">
        <v>72.411785793713506</v>
      </c>
      <c r="P12" t="s">
        <v>10</v>
      </c>
    </row>
    <row r="13" spans="1:16" x14ac:dyDescent="0.3">
      <c r="A13">
        <v>6</v>
      </c>
      <c r="B13" t="s">
        <v>124</v>
      </c>
      <c r="C13" s="2">
        <v>22478304.137930006</v>
      </c>
      <c r="D13" s="2">
        <v>7.0526388348465252</v>
      </c>
      <c r="E13" s="2">
        <v>116203.58913999997</v>
      </c>
      <c r="F13" s="2">
        <v>61.842148541476462</v>
      </c>
      <c r="G13" s="2">
        <v>60.717875320789183</v>
      </c>
      <c r="H13" s="2">
        <v>21082740.819340002</v>
      </c>
      <c r="I13" s="2">
        <v>7.0526388348465252</v>
      </c>
      <c r="J13" s="2">
        <v>29951764.4146</v>
      </c>
      <c r="K13" s="2">
        <v>10.817654477667539</v>
      </c>
      <c r="L13" s="2">
        <v>70.388977849542684</v>
      </c>
      <c r="M13" s="2">
        <v>70.493801672566775</v>
      </c>
      <c r="P13" t="s">
        <v>11</v>
      </c>
    </row>
    <row r="14" spans="1:16" x14ac:dyDescent="0.3">
      <c r="A14">
        <v>7</v>
      </c>
      <c r="B14" t="s">
        <v>158</v>
      </c>
      <c r="C14" s="2">
        <v>16906066.708919998</v>
      </c>
      <c r="D14" s="2">
        <v>1.7345111839267346</v>
      </c>
      <c r="E14" s="2">
        <v>0</v>
      </c>
      <c r="F14" s="2">
        <v>60.41271665555611</v>
      </c>
      <c r="G14" s="2">
        <v>62.547594111278329</v>
      </c>
      <c r="H14" s="2">
        <v>16892335.281290002</v>
      </c>
      <c r="I14" s="2">
        <v>1.7345111839267346</v>
      </c>
      <c r="J14" s="2">
        <v>11943128.65643</v>
      </c>
      <c r="K14" s="2">
        <v>6.1070552365648068</v>
      </c>
      <c r="L14" s="2">
        <v>141.43978321957894</v>
      </c>
      <c r="M14" s="2">
        <v>147.44118088872423</v>
      </c>
      <c r="P14" t="s">
        <v>12</v>
      </c>
    </row>
    <row r="15" spans="1:16" x14ac:dyDescent="0.3">
      <c r="A15">
        <v>8</v>
      </c>
      <c r="B15" t="s">
        <v>401</v>
      </c>
      <c r="C15" s="2">
        <v>10293318.560730005</v>
      </c>
      <c r="D15" s="2">
        <v>339.00084164670517</v>
      </c>
      <c r="E15" s="2">
        <v>115556.38824</v>
      </c>
      <c r="F15" s="2">
        <v>42.527307307270419</v>
      </c>
      <c r="G15" s="2">
        <v>10.227925218249728</v>
      </c>
      <c r="H15" s="2">
        <v>7066396.9472200004</v>
      </c>
      <c r="I15" s="2">
        <v>339.00084164670517</v>
      </c>
      <c r="J15" s="2">
        <v>10516806.90959</v>
      </c>
      <c r="K15" s="2">
        <v>9.4717418308553079</v>
      </c>
      <c r="L15" s="2">
        <v>67.19146798042226</v>
      </c>
      <c r="M15" s="2">
        <v>58.506323712001652</v>
      </c>
      <c r="P15" t="s">
        <v>13</v>
      </c>
    </row>
    <row r="16" spans="1:16" x14ac:dyDescent="0.3">
      <c r="A16">
        <v>9</v>
      </c>
      <c r="B16" t="s">
        <v>185</v>
      </c>
      <c r="C16" s="2">
        <v>15010265.316580001</v>
      </c>
      <c r="D16" s="2">
        <v>-1.3047439622653423</v>
      </c>
      <c r="E16" s="2">
        <v>33538.074390000002</v>
      </c>
      <c r="F16" s="2">
        <v>63.915762157482717</v>
      </c>
      <c r="G16" s="2">
        <v>67.455239500396431</v>
      </c>
      <c r="H16" s="2">
        <v>14112897.53418</v>
      </c>
      <c r="I16" s="2">
        <v>-1.3047439622653423</v>
      </c>
      <c r="J16" s="2">
        <v>18371855.125490002</v>
      </c>
      <c r="K16" s="2">
        <v>2.5772430359630505</v>
      </c>
      <c r="L16" s="2">
        <v>76.818031917740754</v>
      </c>
      <c r="M16" s="2">
        <v>79.800217127937046</v>
      </c>
      <c r="P16" t="s">
        <v>14</v>
      </c>
    </row>
    <row r="17" spans="1:16" x14ac:dyDescent="0.3">
      <c r="A17">
        <v>10</v>
      </c>
      <c r="B17" t="s">
        <v>179</v>
      </c>
      <c r="C17" s="2">
        <v>9809335.9579799976</v>
      </c>
      <c r="D17" s="2">
        <v>-13.462742419386641</v>
      </c>
      <c r="E17" s="2">
        <v>41630.19801</v>
      </c>
      <c r="F17" s="2">
        <v>53.791503677221044</v>
      </c>
      <c r="G17" s="2">
        <v>63.517792289453325</v>
      </c>
      <c r="H17" s="2">
        <v>8064350.0262000002</v>
      </c>
      <c r="I17" s="2">
        <v>-13.462742419386641</v>
      </c>
      <c r="J17" s="2">
        <v>11960702.61286</v>
      </c>
      <c r="K17" s="2">
        <v>10.934583204144509</v>
      </c>
      <c r="L17" s="2">
        <v>67.423714870473503</v>
      </c>
      <c r="M17" s="2">
        <v>65.995257577101981</v>
      </c>
      <c r="P17" t="s">
        <v>15</v>
      </c>
    </row>
    <row r="18" spans="1:16" x14ac:dyDescent="0.3">
      <c r="A18">
        <v>11</v>
      </c>
      <c r="B18" t="s">
        <v>138</v>
      </c>
      <c r="C18" s="2">
        <v>7154384.9185199998</v>
      </c>
      <c r="D18" s="2">
        <v>27.141615043842272</v>
      </c>
      <c r="E18" s="2">
        <v>12815.878199999999</v>
      </c>
      <c r="F18" s="2">
        <v>41.232581981656004</v>
      </c>
      <c r="G18" s="2">
        <v>36.445678646835546</v>
      </c>
      <c r="H18" s="2">
        <v>6389710.51083</v>
      </c>
      <c r="I18" s="2">
        <v>27.141615043842272</v>
      </c>
      <c r="J18" s="2">
        <v>3885925.1571799996</v>
      </c>
      <c r="K18" s="2">
        <v>-33.460040174762064</v>
      </c>
      <c r="L18" s="2">
        <v>164.4321558541541</v>
      </c>
      <c r="M18" s="2">
        <v>108.12262390159724</v>
      </c>
      <c r="P18" t="s">
        <v>16</v>
      </c>
    </row>
    <row r="19" spans="1:16" x14ac:dyDescent="0.3">
      <c r="A19">
        <v>12</v>
      </c>
      <c r="B19" t="s">
        <v>163</v>
      </c>
      <c r="C19" s="2">
        <v>8843014.6308699995</v>
      </c>
      <c r="D19" s="2">
        <v>42.492987043349032</v>
      </c>
      <c r="E19" s="2">
        <v>87657.990849999987</v>
      </c>
      <c r="F19" s="2">
        <v>52.210479046070645</v>
      </c>
      <c r="G19" s="2">
        <v>36.512300101388441</v>
      </c>
      <c r="H19" s="2">
        <v>3537065.4125999999</v>
      </c>
      <c r="I19" s="2">
        <v>42.492987043349032</v>
      </c>
      <c r="J19" s="2">
        <v>6682035.0488500008</v>
      </c>
      <c r="K19" s="2">
        <v>7.6244676638953734</v>
      </c>
      <c r="L19" s="2">
        <v>52.933954801819553</v>
      </c>
      <c r="M19" s="2">
        <v>45.371633693748521</v>
      </c>
      <c r="P19" t="s">
        <v>17</v>
      </c>
    </row>
    <row r="20" spans="1:16" x14ac:dyDescent="0.3">
      <c r="A20">
        <v>13</v>
      </c>
      <c r="B20" t="s">
        <v>140</v>
      </c>
      <c r="C20" s="2">
        <v>6617719.6875199992</v>
      </c>
      <c r="D20" s="2">
        <v>8.6928008267018306</v>
      </c>
      <c r="E20" s="2">
        <v>17525.531939999997</v>
      </c>
      <c r="F20" s="2">
        <v>51.817095671222859</v>
      </c>
      <c r="G20" s="2">
        <v>47.846604546671315</v>
      </c>
      <c r="H20" s="2">
        <v>5133326.1256899992</v>
      </c>
      <c r="I20" s="2">
        <v>8.6928008267018306</v>
      </c>
      <c r="J20" s="2">
        <v>7166408.7930800002</v>
      </c>
      <c r="K20" s="2">
        <v>6.4280921122267465</v>
      </c>
      <c r="L20" s="2">
        <v>71.630383835301458</v>
      </c>
      <c r="M20" s="2">
        <v>66.779202730937712</v>
      </c>
      <c r="P20" t="s">
        <v>18</v>
      </c>
    </row>
    <row r="21" spans="1:16" x14ac:dyDescent="0.3">
      <c r="A21">
        <v>14</v>
      </c>
      <c r="B21" t="s">
        <v>218</v>
      </c>
      <c r="C21" s="2">
        <v>4289967.5654599993</v>
      </c>
      <c r="D21" s="2">
        <v>24.987976713548733</v>
      </c>
      <c r="E21" s="2">
        <v>0</v>
      </c>
      <c r="F21" s="2">
        <v>33.825178592348834</v>
      </c>
      <c r="G21" s="2">
        <v>25.393573731026454</v>
      </c>
      <c r="H21" s="2">
        <v>4136467.0362900002</v>
      </c>
      <c r="I21" s="2">
        <v>24.987976713548733</v>
      </c>
      <c r="J21" s="2">
        <v>8737370.0045599993</v>
      </c>
      <c r="K21" s="2">
        <v>23.835050144474735</v>
      </c>
      <c r="L21" s="2">
        <v>47.342244109282241</v>
      </c>
      <c r="M21" s="2">
        <v>46.823212258709695</v>
      </c>
      <c r="P21" t="s">
        <v>19</v>
      </c>
    </row>
    <row r="22" spans="1:16" x14ac:dyDescent="0.3">
      <c r="A22">
        <v>15</v>
      </c>
      <c r="B22" t="s">
        <v>133</v>
      </c>
      <c r="C22" s="2">
        <v>2926310.6458299998</v>
      </c>
      <c r="D22" s="2">
        <v>87.000870530694513</v>
      </c>
      <c r="E22" s="2">
        <v>14175.980320000001</v>
      </c>
      <c r="F22" s="2">
        <v>24.56300025399516</v>
      </c>
      <c r="G22" s="2">
        <v>12.8483634573617</v>
      </c>
      <c r="H22" s="2">
        <v>2044635.62475</v>
      </c>
      <c r="I22" s="2">
        <v>87.000870530694513</v>
      </c>
      <c r="J22" s="2">
        <v>2148314.7792500001</v>
      </c>
      <c r="K22" s="2">
        <v>-22.10225250064979</v>
      </c>
      <c r="L22" s="2">
        <v>95.173930957352738</v>
      </c>
      <c r="M22" s="2">
        <v>53.403089512272537</v>
      </c>
      <c r="P22" t="s">
        <v>20</v>
      </c>
    </row>
    <row r="23" spans="1:16" x14ac:dyDescent="0.3">
      <c r="A23">
        <v>15.1</v>
      </c>
      <c r="B23" t="s">
        <v>210</v>
      </c>
      <c r="C23" s="2">
        <v>104328688.13034</v>
      </c>
      <c r="D23" s="2">
        <v>16.669099918210794</v>
      </c>
      <c r="E23" s="2">
        <v>439103.63108999992</v>
      </c>
      <c r="F23" s="2">
        <v>51.670230855708112</v>
      </c>
      <c r="G23" s="2">
        <v>45.781588606498325</v>
      </c>
      <c r="H23" s="2">
        <v>88459925.318390012</v>
      </c>
      <c r="I23" s="2">
        <v>16.669099918210794</v>
      </c>
      <c r="J23" s="2">
        <v>111364311.50188999</v>
      </c>
      <c r="K23" s="2">
        <v>5.8814195739717023</v>
      </c>
      <c r="L23" s="2">
        <v>79.432920767340036</v>
      </c>
      <c r="M23" s="2">
        <v>77.089593197330359</v>
      </c>
      <c r="P23" t="s">
        <v>21</v>
      </c>
    </row>
    <row r="24" spans="1:16" x14ac:dyDescent="0.3">
      <c r="A24">
        <v>16</v>
      </c>
      <c r="B24" t="s">
        <v>177</v>
      </c>
      <c r="C24" s="2">
        <v>3147555.6533100004</v>
      </c>
      <c r="D24" s="2">
        <v>36.850108394413141</v>
      </c>
      <c r="E24" s="2">
        <v>0</v>
      </c>
      <c r="F24" s="2">
        <v>32.211409545722766</v>
      </c>
      <c r="G24" s="2">
        <v>27.928936621137069</v>
      </c>
      <c r="H24" s="2">
        <v>3126403.0193400001</v>
      </c>
      <c r="I24" s="2">
        <v>36.850108394413141</v>
      </c>
      <c r="J24" s="2">
        <v>3017269.9121699999</v>
      </c>
      <c r="K24" s="2">
        <v>33.66805892783691</v>
      </c>
      <c r="L24" s="2">
        <v>103.61694877643586</v>
      </c>
      <c r="M24" s="2">
        <v>100.49075614521163</v>
      </c>
      <c r="P24" t="s">
        <v>22</v>
      </c>
    </row>
    <row r="25" spans="1:16" x14ac:dyDescent="0.3">
      <c r="A25">
        <v>17</v>
      </c>
      <c r="B25" t="s">
        <v>192</v>
      </c>
      <c r="C25" s="2">
        <v>8515630.345180003</v>
      </c>
      <c r="D25" s="2">
        <v>9.9561571792081249</v>
      </c>
      <c r="E25" s="2">
        <v>0</v>
      </c>
      <c r="F25" s="2">
        <v>90.363224389318347</v>
      </c>
      <c r="G25" s="2">
        <v>104.75008396069789</v>
      </c>
      <c r="H25" s="2">
        <v>8515630.3451800011</v>
      </c>
      <c r="I25" s="2">
        <v>9.9561571792081249</v>
      </c>
      <c r="J25" s="2">
        <v>-248520.22534999999</v>
      </c>
      <c r="K25" s="2">
        <v>-61.037142179269523</v>
      </c>
      <c r="L25" s="2">
        <v>-3426.5341314523325</v>
      </c>
      <c r="M25" s="2">
        <v>-1214.1890514058698</v>
      </c>
      <c r="P25" t="s">
        <v>23</v>
      </c>
    </row>
    <row r="26" spans="1:16" x14ac:dyDescent="0.3">
      <c r="A26">
        <v>18</v>
      </c>
      <c r="B26" t="s">
        <v>217</v>
      </c>
      <c r="C26" s="2">
        <v>3365922.5312600005</v>
      </c>
      <c r="D26" s="2">
        <v>16.315800870285102</v>
      </c>
      <c r="E26" s="2">
        <v>52127.908589999999</v>
      </c>
      <c r="F26" s="2">
        <v>42.489820950315313</v>
      </c>
      <c r="G26" s="2">
        <v>40.816446055896073</v>
      </c>
      <c r="H26" s="2">
        <v>2883153.75905</v>
      </c>
      <c r="I26" s="2">
        <v>16.315800870285102</v>
      </c>
      <c r="J26" s="2">
        <v>5043285.1291100001</v>
      </c>
      <c r="K26" s="2">
        <v>18.774493205102072</v>
      </c>
      <c r="L26" s="2">
        <v>57.168168866922599</v>
      </c>
      <c r="M26" s="2">
        <v>54.283197550053217</v>
      </c>
      <c r="P26" t="s">
        <v>24</v>
      </c>
    </row>
    <row r="27" spans="1:16" x14ac:dyDescent="0.3">
      <c r="A27">
        <v>19</v>
      </c>
      <c r="B27" t="s">
        <v>176</v>
      </c>
      <c r="C27" s="2">
        <v>3870727.7468899977</v>
      </c>
      <c r="D27" s="2">
        <v>-4.1232807031995726</v>
      </c>
      <c r="E27" s="2">
        <v>0</v>
      </c>
      <c r="F27" s="2">
        <v>49.229082500980994</v>
      </c>
      <c r="G27" s="2">
        <v>54.318355628240489</v>
      </c>
      <c r="H27" s="2">
        <v>3843767.2991799996</v>
      </c>
      <c r="I27" s="2">
        <v>-4.1232807031995726</v>
      </c>
      <c r="J27" s="2">
        <v>6787199.0405799998</v>
      </c>
      <c r="K27" s="2">
        <v>7.5302137558979743</v>
      </c>
      <c r="L27" s="2">
        <v>56.632600225785204</v>
      </c>
      <c r="M27" s="2">
        <v>57.626567079259814</v>
      </c>
      <c r="P27" t="s">
        <v>25</v>
      </c>
    </row>
    <row r="28" spans="1:16" x14ac:dyDescent="0.3">
      <c r="A28">
        <v>20</v>
      </c>
      <c r="B28" t="s">
        <v>191</v>
      </c>
      <c r="C28" s="2">
        <v>5862776.4371399982</v>
      </c>
      <c r="D28" s="2">
        <v>9.6432576208993694</v>
      </c>
      <c r="E28" s="2">
        <v>0</v>
      </c>
      <c r="F28" s="2">
        <v>79.77648329829259</v>
      </c>
      <c r="G28" s="2">
        <v>96.865023958395284</v>
      </c>
      <c r="H28" s="2">
        <v>5862776.4371400001</v>
      </c>
      <c r="I28" s="2">
        <v>9.6432576208993694</v>
      </c>
      <c r="J28" s="2">
        <v>-131421.04433999999</v>
      </c>
      <c r="K28" s="2">
        <v>-83.861999033706198</v>
      </c>
      <c r="L28" s="2">
        <v>-4461.0636497244559</v>
      </c>
      <c r="M28" s="2">
        <v>-656.60808564145304</v>
      </c>
      <c r="P28" t="s">
        <v>26</v>
      </c>
    </row>
    <row r="29" spans="1:16" x14ac:dyDescent="0.3">
      <c r="A29">
        <v>21</v>
      </c>
      <c r="B29" t="s">
        <v>170</v>
      </c>
      <c r="C29" s="2">
        <v>3157824.9529499998</v>
      </c>
      <c r="D29" s="2">
        <v>21.279750370083271</v>
      </c>
      <c r="E29" s="2">
        <v>0</v>
      </c>
      <c r="F29" s="2">
        <v>46.802473066086549</v>
      </c>
      <c r="G29" s="2">
        <v>40.809827058255962</v>
      </c>
      <c r="H29" s="2">
        <v>692863.35395000002</v>
      </c>
      <c r="I29" s="2">
        <v>21.279750370083271</v>
      </c>
      <c r="J29" s="2">
        <v>1813483.7524699999</v>
      </c>
      <c r="K29" s="2">
        <v>-3.2897837280193465</v>
      </c>
      <c r="L29" s="2">
        <v>38.206206866000684</v>
      </c>
      <c r="M29" s="2">
        <v>38.154588789520552</v>
      </c>
      <c r="P29" t="s">
        <v>27</v>
      </c>
    </row>
    <row r="30" spans="1:16" x14ac:dyDescent="0.3">
      <c r="A30">
        <v>22</v>
      </c>
      <c r="B30" t="s">
        <v>194</v>
      </c>
      <c r="C30" s="2">
        <v>4095672.1967599997</v>
      </c>
      <c r="D30" s="2">
        <v>13.226449788760286</v>
      </c>
      <c r="E30" s="2">
        <v>0</v>
      </c>
      <c r="F30" s="2">
        <v>64.879510082123474</v>
      </c>
      <c r="G30" s="2">
        <v>44.131615661985244</v>
      </c>
      <c r="H30" s="2">
        <v>4095672.1967600002</v>
      </c>
      <c r="I30" s="2">
        <v>13.226449788760286</v>
      </c>
      <c r="J30" s="2">
        <v>-247752.87771999999</v>
      </c>
      <c r="K30" s="2">
        <v>-58.037505301340687</v>
      </c>
      <c r="L30" s="2">
        <v>-1653.1280017618035</v>
      </c>
      <c r="M30" s="2">
        <v>-612.66051474327048</v>
      </c>
      <c r="P30" t="s">
        <v>28</v>
      </c>
    </row>
    <row r="31" spans="1:16" x14ac:dyDescent="0.3">
      <c r="A31">
        <v>23</v>
      </c>
      <c r="B31" t="s">
        <v>178</v>
      </c>
      <c r="C31" s="2">
        <v>1678492.1230500003</v>
      </c>
      <c r="D31" s="2">
        <v>20.437739715538573</v>
      </c>
      <c r="E31" s="2">
        <v>-37390.757829999995</v>
      </c>
      <c r="F31" s="2">
        <v>35.410915007863395</v>
      </c>
      <c r="G31" s="2">
        <v>39.126696639630474</v>
      </c>
      <c r="H31" s="2">
        <v>692369.06845000002</v>
      </c>
      <c r="I31" s="2">
        <v>20.437739715538573</v>
      </c>
      <c r="J31" s="2">
        <v>1940350.9261500002</v>
      </c>
      <c r="K31" s="2">
        <v>6.5134081691353485</v>
      </c>
      <c r="L31" s="2">
        <v>35.682672609319326</v>
      </c>
      <c r="M31" s="2">
        <v>43.614876878810279</v>
      </c>
      <c r="P31" t="s">
        <v>29</v>
      </c>
    </row>
    <row r="32" spans="1:16" x14ac:dyDescent="0.3">
      <c r="A32">
        <v>24</v>
      </c>
      <c r="B32" t="s">
        <v>132</v>
      </c>
      <c r="C32" s="2">
        <v>1825221.0077900004</v>
      </c>
      <c r="D32" s="2">
        <v>42.727697060145317</v>
      </c>
      <c r="E32" s="2">
        <v>7612.4824600000002</v>
      </c>
      <c r="F32" s="2">
        <v>50.264852803828028</v>
      </c>
      <c r="G32" s="2">
        <v>33.358725477036273</v>
      </c>
      <c r="H32" s="2">
        <v>1658047.7240599999</v>
      </c>
      <c r="I32" s="2">
        <v>42.727697060145317</v>
      </c>
      <c r="J32" s="2">
        <v>2353191.2525399998</v>
      </c>
      <c r="K32" s="2">
        <v>9.4528825710563638</v>
      </c>
      <c r="L32" s="2">
        <v>70.459539668538525</v>
      </c>
      <c r="M32" s="2">
        <v>65.093056860394398</v>
      </c>
      <c r="P32" t="s">
        <v>30</v>
      </c>
    </row>
    <row r="33" spans="1:16" x14ac:dyDescent="0.3">
      <c r="A33">
        <v>25</v>
      </c>
      <c r="B33" t="s">
        <v>403</v>
      </c>
      <c r="C33" s="2">
        <v>1904820.1932700006</v>
      </c>
      <c r="D33" s="2">
        <v>18.728671597766009</v>
      </c>
      <c r="E33" s="2">
        <v>502.1754900000002</v>
      </c>
      <c r="F33" s="2">
        <v>55.43931607646465</v>
      </c>
      <c r="G33" s="2">
        <v>49.960130653294065</v>
      </c>
      <c r="H33" s="2">
        <v>1640733.27621</v>
      </c>
      <c r="I33" s="2">
        <v>18.728671597766009</v>
      </c>
      <c r="J33" s="2">
        <v>2584188.6623499999</v>
      </c>
      <c r="K33" s="2">
        <v>12.23992090478303</v>
      </c>
      <c r="L33" s="2">
        <v>63.491234216543468</v>
      </c>
      <c r="M33" s="2">
        <v>56.59289232012307</v>
      </c>
      <c r="P33" t="s">
        <v>31</v>
      </c>
    </row>
    <row r="34" spans="1:16" x14ac:dyDescent="0.3">
      <c r="A34">
        <v>26</v>
      </c>
      <c r="B34" t="s">
        <v>404</v>
      </c>
      <c r="C34" s="2">
        <v>2023485.55235</v>
      </c>
      <c r="D34" s="2">
        <v>9.3603066163939541</v>
      </c>
      <c r="E34" s="2">
        <v>0</v>
      </c>
      <c r="F34" s="2">
        <v>62.853294581746475</v>
      </c>
      <c r="G34" s="2">
        <v>63.945115116283091</v>
      </c>
      <c r="H34" s="2">
        <v>1932606.47224</v>
      </c>
      <c r="I34" s="2">
        <v>9.3603066163939541</v>
      </c>
      <c r="J34" s="2">
        <v>3175596.0688400003</v>
      </c>
      <c r="K34" s="2">
        <v>11.542985682417628</v>
      </c>
      <c r="L34" s="2">
        <v>60.858069803126867</v>
      </c>
      <c r="M34" s="2">
        <v>60.934121773814418</v>
      </c>
      <c r="P34" t="s">
        <v>32</v>
      </c>
    </row>
    <row r="35" spans="1:16" x14ac:dyDescent="0.3">
      <c r="A35">
        <v>27</v>
      </c>
      <c r="B35" t="s">
        <v>116</v>
      </c>
      <c r="C35" s="2">
        <v>1654168.4228299998</v>
      </c>
      <c r="D35" s="2">
        <v>41.239567639721827</v>
      </c>
      <c r="E35" s="2">
        <v>10100.036269999999</v>
      </c>
      <c r="F35" s="2">
        <v>53.74238009497364</v>
      </c>
      <c r="G35" s="2">
        <v>52.891644388098591</v>
      </c>
      <c r="H35" s="2">
        <v>1355536.04125</v>
      </c>
      <c r="I35" s="2">
        <v>41.239567639721827</v>
      </c>
      <c r="J35" s="2">
        <v>2231653.7675600001</v>
      </c>
      <c r="K35" s="2">
        <v>42.396043705745853</v>
      </c>
      <c r="L35" s="2">
        <v>60.741323809028323</v>
      </c>
      <c r="M35" s="2">
        <v>63.748817261735468</v>
      </c>
      <c r="P35" t="s">
        <v>33</v>
      </c>
    </row>
    <row r="36" spans="1:16" x14ac:dyDescent="0.3">
      <c r="A36">
        <v>28</v>
      </c>
      <c r="B36" t="s">
        <v>85</v>
      </c>
      <c r="C36" s="2">
        <v>1440239.3403299998</v>
      </c>
      <c r="D36" s="2">
        <v>-2.4711854699095981</v>
      </c>
      <c r="E36" s="2">
        <v>12591.808669999999</v>
      </c>
      <c r="F36" s="2">
        <v>50.012662197266266</v>
      </c>
      <c r="G36" s="2">
        <v>33.909996044535532</v>
      </c>
      <c r="H36" s="2">
        <v>347084.00693999999</v>
      </c>
      <c r="I36" s="2">
        <v>-2.4711854699095981</v>
      </c>
      <c r="J36" s="2">
        <v>684045.71609</v>
      </c>
      <c r="K36" s="2">
        <v>-1.1196927457296946</v>
      </c>
      <c r="L36" s="2">
        <v>50.7398845977619</v>
      </c>
      <c r="M36" s="2">
        <v>50.967233379648789</v>
      </c>
      <c r="P36" t="s">
        <v>34</v>
      </c>
    </row>
    <row r="37" spans="1:16" x14ac:dyDescent="0.3">
      <c r="A37">
        <v>29</v>
      </c>
      <c r="B37" t="s">
        <v>215</v>
      </c>
      <c r="C37" s="2">
        <v>1566696.7107799998</v>
      </c>
      <c r="D37" s="2">
        <v>-1.3830235967412396</v>
      </c>
      <c r="E37" s="2">
        <v>6194.2804800000004</v>
      </c>
      <c r="F37" s="2">
        <v>55.752653361439144</v>
      </c>
      <c r="G37" s="2">
        <v>59.467272377647838</v>
      </c>
      <c r="H37" s="2">
        <v>1422152.08571</v>
      </c>
      <c r="I37" s="2">
        <v>-1.3830235967412396</v>
      </c>
      <c r="J37" s="2">
        <v>1881873.4313800002</v>
      </c>
      <c r="K37" s="2">
        <v>14.577944854926361</v>
      </c>
      <c r="L37" s="2">
        <v>75.571080498602868</v>
      </c>
      <c r="M37" s="2">
        <v>69.058427637354995</v>
      </c>
      <c r="P37" t="s">
        <v>35</v>
      </c>
    </row>
    <row r="38" spans="1:16" x14ac:dyDescent="0.3">
      <c r="A38">
        <v>30</v>
      </c>
      <c r="B38" t="s">
        <v>181</v>
      </c>
      <c r="C38" s="2">
        <v>962069.85913000011</v>
      </c>
      <c r="D38" s="2">
        <v>143.16695289680251</v>
      </c>
      <c r="E38" s="2">
        <v>3355.9900400000001</v>
      </c>
      <c r="F38" s="2">
        <v>36.004648011170559</v>
      </c>
      <c r="G38" s="2">
        <v>56.543887322613031</v>
      </c>
      <c r="H38" s="2">
        <v>299270.65055999998</v>
      </c>
      <c r="I38" s="2">
        <v>143.16695289680251</v>
      </c>
      <c r="J38" s="2">
        <v>690419.81200999999</v>
      </c>
      <c r="K38" s="2">
        <v>35.302485939223118</v>
      </c>
      <c r="L38" s="2">
        <v>43.346185227324469</v>
      </c>
      <c r="M38" s="2">
        <v>51.372004197250284</v>
      </c>
      <c r="P38" t="s">
        <v>36</v>
      </c>
    </row>
    <row r="39" spans="1:16" x14ac:dyDescent="0.3">
      <c r="A39">
        <v>31</v>
      </c>
      <c r="B39" t="s">
        <v>162</v>
      </c>
      <c r="C39" s="2">
        <v>636943.71036000003</v>
      </c>
      <c r="D39" s="2">
        <v>-13.591936806981419</v>
      </c>
      <c r="E39" s="2">
        <v>0</v>
      </c>
      <c r="F39" s="2">
        <v>25.115799397263171</v>
      </c>
      <c r="G39" s="2">
        <v>29.935311833991751</v>
      </c>
      <c r="H39" s="2">
        <v>549515.56253999996</v>
      </c>
      <c r="I39" s="2">
        <v>-13.591936806981419</v>
      </c>
      <c r="J39" s="2">
        <v>2004343.6095999999</v>
      </c>
      <c r="K39" s="2">
        <v>-4.6360740432553111</v>
      </c>
      <c r="L39" s="2">
        <v>27.416235415327062</v>
      </c>
      <c r="M39" s="2">
        <v>31.788475740810679</v>
      </c>
      <c r="P39" t="s">
        <v>37</v>
      </c>
    </row>
    <row r="40" spans="1:16" x14ac:dyDescent="0.3">
      <c r="A40">
        <v>32</v>
      </c>
      <c r="B40" t="s">
        <v>193</v>
      </c>
      <c r="C40" s="2">
        <v>1494691.3920200004</v>
      </c>
      <c r="D40" s="2">
        <v>16.921550878523227</v>
      </c>
      <c r="E40" s="2">
        <v>0</v>
      </c>
      <c r="F40" s="2">
        <v>60.763964268221812</v>
      </c>
      <c r="G40" s="2">
        <v>53.417059770486063</v>
      </c>
      <c r="H40" s="2">
        <v>1162051.1229999999</v>
      </c>
      <c r="I40" s="2">
        <v>16.921550878523227</v>
      </c>
      <c r="J40" s="2">
        <v>1611388.2732500001</v>
      </c>
      <c r="K40" s="2">
        <v>0.4154917208327058</v>
      </c>
      <c r="L40" s="2">
        <v>72.11490503503947</v>
      </c>
      <c r="M40" s="2">
        <v>61.808938838882433</v>
      </c>
      <c r="P40" t="s">
        <v>38</v>
      </c>
    </row>
    <row r="41" spans="1:16" x14ac:dyDescent="0.3">
      <c r="A41">
        <v>33</v>
      </c>
      <c r="B41" t="s">
        <v>190</v>
      </c>
      <c r="C41" s="2">
        <v>1638188.4882499999</v>
      </c>
      <c r="D41" s="2">
        <v>35.254888314857858</v>
      </c>
      <c r="E41" s="2">
        <v>5126.9652400000004</v>
      </c>
      <c r="F41" s="2">
        <v>69.351932799081624</v>
      </c>
      <c r="G41" s="2">
        <v>37.287187159285821</v>
      </c>
      <c r="H41" s="2">
        <v>621242.89692999993</v>
      </c>
      <c r="I41" s="2">
        <v>35.254888314857858</v>
      </c>
      <c r="J41" s="2">
        <v>1045503.5079</v>
      </c>
      <c r="K41" s="2">
        <v>-12.972122212513803</v>
      </c>
      <c r="L41" s="2">
        <v>59.420450743185867</v>
      </c>
      <c r="M41" s="2">
        <v>48.539696669395028</v>
      </c>
      <c r="P41" t="s">
        <v>39</v>
      </c>
    </row>
    <row r="42" spans="1:16" x14ac:dyDescent="0.3">
      <c r="A42">
        <v>34</v>
      </c>
      <c r="B42" t="s">
        <v>201</v>
      </c>
      <c r="C42" s="2">
        <v>1797710.49865</v>
      </c>
      <c r="D42" s="2">
        <v>33.713921618513389</v>
      </c>
      <c r="E42" s="2">
        <v>1607.2548400000001</v>
      </c>
      <c r="F42" s="2">
        <v>84.679629086710634</v>
      </c>
      <c r="G42" s="2">
        <v>71.269934661294386</v>
      </c>
      <c r="H42" s="2">
        <v>1608765.8665199999</v>
      </c>
      <c r="I42" s="2">
        <v>33.713921618513389</v>
      </c>
      <c r="J42" s="2">
        <v>2113148.9245699998</v>
      </c>
      <c r="K42" s="2">
        <v>39.577773355230271</v>
      </c>
      <c r="L42" s="2">
        <v>76.131211000538656</v>
      </c>
      <c r="M42" s="2">
        <v>73.972591504791708</v>
      </c>
      <c r="P42" t="s">
        <v>40</v>
      </c>
    </row>
    <row r="43" spans="1:16" x14ac:dyDescent="0.3">
      <c r="A43">
        <v>35</v>
      </c>
      <c r="B43" t="s">
        <v>166</v>
      </c>
      <c r="C43" s="2">
        <v>819222.71460000018</v>
      </c>
      <c r="D43" s="2">
        <v>8.7970802521940339</v>
      </c>
      <c r="E43" s="2">
        <v>123.29317999999999</v>
      </c>
      <c r="F43" s="2">
        <v>38.812633931947346</v>
      </c>
      <c r="G43" s="2">
        <v>40.477764570949404</v>
      </c>
      <c r="H43" s="2">
        <v>740275.92853999999</v>
      </c>
      <c r="I43" s="2">
        <v>8.7970802521940339</v>
      </c>
      <c r="J43" s="2">
        <v>1489989.9349500001</v>
      </c>
      <c r="K43" s="2">
        <v>15.243893731864011</v>
      </c>
      <c r="L43" s="2">
        <v>49.683283838077841</v>
      </c>
      <c r="M43" s="2">
        <v>52.831015823136887</v>
      </c>
      <c r="P43" t="s">
        <v>41</v>
      </c>
    </row>
    <row r="44" spans="1:16" x14ac:dyDescent="0.3">
      <c r="A44">
        <v>36</v>
      </c>
      <c r="B44" t="s">
        <v>172</v>
      </c>
      <c r="C44" s="2">
        <v>1182562.5924700003</v>
      </c>
      <c r="D44" s="2">
        <v>12.072801393077736</v>
      </c>
      <c r="E44" s="2">
        <v>-13976.054700000001</v>
      </c>
      <c r="F44" s="2">
        <v>56.402937389321949</v>
      </c>
      <c r="G44" s="2">
        <v>61.916445138574495</v>
      </c>
      <c r="H44" s="2">
        <v>1051145.9023500001</v>
      </c>
      <c r="I44" s="2">
        <v>12.072801393077736</v>
      </c>
      <c r="J44" s="2">
        <v>1733759.30323</v>
      </c>
      <c r="K44" s="2">
        <v>7.5631765716645427</v>
      </c>
      <c r="L44" s="2">
        <v>60.628133351135382</v>
      </c>
      <c r="M44" s="2">
        <v>60.577615428126904</v>
      </c>
      <c r="P44" t="s">
        <v>42</v>
      </c>
    </row>
    <row r="45" spans="1:16" x14ac:dyDescent="0.3">
      <c r="A45">
        <v>37</v>
      </c>
      <c r="B45" t="s">
        <v>168</v>
      </c>
      <c r="C45" s="2">
        <v>341391.63523999997</v>
      </c>
      <c r="D45" s="2">
        <v>-91.905980180626358</v>
      </c>
      <c r="E45" s="2">
        <v>0</v>
      </c>
      <c r="F45" s="2">
        <v>21.573003235762332</v>
      </c>
      <c r="G45" s="2">
        <v>227.77846180498375</v>
      </c>
      <c r="H45" s="2">
        <v>-11779.24877</v>
      </c>
      <c r="I45" s="2">
        <v>-91.905980180626358</v>
      </c>
      <c r="J45" s="2">
        <v>19845.989510000003</v>
      </c>
      <c r="K45" s="2">
        <v>-67.916665732262899</v>
      </c>
      <c r="L45" s="2">
        <v>-59.353295355037197</v>
      </c>
      <c r="M45" s="2">
        <v>29.745942808530433</v>
      </c>
      <c r="P45" t="s">
        <v>43</v>
      </c>
    </row>
    <row r="46" spans="1:16" x14ac:dyDescent="0.3">
      <c r="A46">
        <v>38</v>
      </c>
      <c r="B46" t="s">
        <v>175</v>
      </c>
      <c r="C46" s="2">
        <v>217677.30605000007</v>
      </c>
      <c r="D46" s="2">
        <v>-65.973591726508701</v>
      </c>
      <c r="E46" s="2">
        <v>0</v>
      </c>
      <c r="F46" s="2">
        <v>14.070002393061417</v>
      </c>
      <c r="G46" s="2">
        <v>37.39566632502396</v>
      </c>
      <c r="H46" s="2">
        <v>12245.480740000001</v>
      </c>
      <c r="I46" s="2">
        <v>-65.973591726508701</v>
      </c>
      <c r="J46" s="2">
        <v>-17608.73099</v>
      </c>
      <c r="K46" s="2">
        <v>-3.593611911661021</v>
      </c>
      <c r="L46" s="2">
        <v>-69.542096741407491</v>
      </c>
      <c r="M46" s="2">
        <v>-88.428096841336554</v>
      </c>
      <c r="P46" t="s">
        <v>44</v>
      </c>
    </row>
    <row r="47" spans="1:16" x14ac:dyDescent="0.3">
      <c r="A47">
        <v>39</v>
      </c>
      <c r="B47" t="s">
        <v>212</v>
      </c>
      <c r="C47" s="2">
        <v>1129225.8498699998</v>
      </c>
      <c r="D47" s="2">
        <v>-0.62096363450139247</v>
      </c>
      <c r="E47" s="2">
        <v>2330.8155499999998</v>
      </c>
      <c r="F47" s="2">
        <v>73.592456420268732</v>
      </c>
      <c r="G47" s="2">
        <v>69.20863437661373</v>
      </c>
      <c r="H47" s="2">
        <v>541693.22460000007</v>
      </c>
      <c r="I47" s="2">
        <v>-0.62096363450139247</v>
      </c>
      <c r="J47" s="2">
        <v>1185238.77275</v>
      </c>
      <c r="K47" s="2">
        <v>-1.1346083455712086</v>
      </c>
      <c r="L47" s="2">
        <v>45.703299373438426</v>
      </c>
      <c r="M47" s="2">
        <v>47.220938658216809</v>
      </c>
      <c r="P47" t="s">
        <v>45</v>
      </c>
    </row>
    <row r="48" spans="1:16" x14ac:dyDescent="0.3">
      <c r="A48">
        <v>40</v>
      </c>
      <c r="B48" t="s">
        <v>202</v>
      </c>
      <c r="C48" s="2">
        <v>171999.61346999998</v>
      </c>
      <c r="D48" s="2">
        <v>-53.062319906325904</v>
      </c>
      <c r="E48" s="2">
        <v>0</v>
      </c>
      <c r="F48" s="2">
        <v>12.3319519881244</v>
      </c>
      <c r="G48" s="2">
        <v>20.462596841077353</v>
      </c>
      <c r="H48" s="2">
        <v>214796.12065</v>
      </c>
      <c r="I48" s="2">
        <v>-53.062319906325904</v>
      </c>
      <c r="J48" s="2">
        <v>1419725.3539200001</v>
      </c>
      <c r="K48" s="2">
        <v>-8.2246621206218169</v>
      </c>
      <c r="L48" s="2">
        <v>15.129413590940457</v>
      </c>
      <c r="M48" s="2">
        <v>14.741383991668799</v>
      </c>
      <c r="P48" t="s">
        <v>46</v>
      </c>
    </row>
    <row r="49" spans="1:16" x14ac:dyDescent="0.3">
      <c r="A49">
        <v>41</v>
      </c>
      <c r="B49" t="s">
        <v>195</v>
      </c>
      <c r="C49" s="2">
        <v>222986.96328999999</v>
      </c>
      <c r="D49" s="2">
        <v>120.62668389074629</v>
      </c>
      <c r="E49" s="2">
        <v>0</v>
      </c>
      <c r="F49" s="2">
        <v>16.78025172431283</v>
      </c>
      <c r="G49" s="2">
        <v>8.4415961931558989</v>
      </c>
      <c r="H49" s="2">
        <v>213187.48809</v>
      </c>
      <c r="I49" s="2">
        <v>120.62668389074629</v>
      </c>
      <c r="J49" s="2">
        <v>713404.96915999998</v>
      </c>
      <c r="K49" s="2">
        <v>-21.268298078173096</v>
      </c>
      <c r="L49" s="2">
        <v>29.883095479558829</v>
      </c>
      <c r="M49" s="2">
        <v>14.141075059340839</v>
      </c>
      <c r="P49" t="s">
        <v>47</v>
      </c>
    </row>
    <row r="50" spans="1:16" x14ac:dyDescent="0.3">
      <c r="A50">
        <v>42</v>
      </c>
      <c r="B50" t="s">
        <v>180</v>
      </c>
      <c r="C50" s="2">
        <v>631392.64248000004</v>
      </c>
      <c r="D50" s="2">
        <v>16.001080212515184</v>
      </c>
      <c r="E50" s="2">
        <v>27840.691340000001</v>
      </c>
      <c r="F50" s="2">
        <v>48.615425927172751</v>
      </c>
      <c r="G50" s="2">
        <v>44.275667037890464</v>
      </c>
      <c r="H50" s="2">
        <v>567587.77945000003</v>
      </c>
      <c r="I50" s="2">
        <v>16.001080212515184</v>
      </c>
      <c r="J50" s="2">
        <v>929381.99378999998</v>
      </c>
      <c r="K50" s="2">
        <v>18.066628553022923</v>
      </c>
      <c r="L50" s="2">
        <v>61.07152744969688</v>
      </c>
      <c r="M50" s="2">
        <v>60.77560599716395</v>
      </c>
      <c r="P50" t="s">
        <v>48</v>
      </c>
    </row>
    <row r="51" spans="1:16" x14ac:dyDescent="0.3">
      <c r="A51">
        <v>43</v>
      </c>
      <c r="B51" t="s">
        <v>139</v>
      </c>
      <c r="C51" s="2">
        <v>82723.058009999979</v>
      </c>
      <c r="D51" s="2">
        <v>-30.801107202086577</v>
      </c>
      <c r="E51" s="2">
        <v>-764.38480000000004</v>
      </c>
      <c r="F51" s="2">
        <v>6.9674471508570379</v>
      </c>
      <c r="G51" s="2">
        <v>11.101825794885508</v>
      </c>
      <c r="H51" s="2">
        <v>1660.6852900000001</v>
      </c>
      <c r="I51" s="2">
        <v>-30.801107202086577</v>
      </c>
      <c r="J51" s="2">
        <v>-21113.682629999999</v>
      </c>
      <c r="K51" s="2">
        <v>-185.84080858004342</v>
      </c>
      <c r="L51" s="2">
        <v>-7.8654459248163864</v>
      </c>
      <c r="M51" s="2">
        <v>81.278830777759609</v>
      </c>
      <c r="P51" t="s">
        <v>49</v>
      </c>
    </row>
    <row r="52" spans="1:16" x14ac:dyDescent="0.3">
      <c r="A52">
        <v>44</v>
      </c>
      <c r="B52" t="s">
        <v>161</v>
      </c>
      <c r="C52" s="2">
        <v>149319.30049000002</v>
      </c>
      <c r="D52" s="2">
        <v>3.3152867527881824</v>
      </c>
      <c r="E52" s="2">
        <v>0</v>
      </c>
      <c r="F52" s="2">
        <v>13.563867430155607</v>
      </c>
      <c r="G52" s="2">
        <v>13.111874906306999</v>
      </c>
      <c r="H52" s="2">
        <v>143483.62546000001</v>
      </c>
      <c r="I52" s="2">
        <v>3.3152867527881824</v>
      </c>
      <c r="J52" s="2">
        <v>1127509.3877000001</v>
      </c>
      <c r="K52" s="2">
        <v>-0.26090451107781965</v>
      </c>
      <c r="L52" s="2">
        <v>12.725714484088815</v>
      </c>
      <c r="M52" s="2">
        <v>13.638701708533407</v>
      </c>
      <c r="P52" t="s">
        <v>50</v>
      </c>
    </row>
    <row r="53" spans="1:16" x14ac:dyDescent="0.3">
      <c r="A53">
        <v>45</v>
      </c>
      <c r="B53" t="s">
        <v>167</v>
      </c>
      <c r="C53" s="2">
        <v>405974.69400000008</v>
      </c>
      <c r="D53" s="2">
        <v>-45.878550500960891</v>
      </c>
      <c r="E53" s="2">
        <v>0</v>
      </c>
      <c r="F53" s="2">
        <v>42.46230987790188</v>
      </c>
      <c r="G53" s="2">
        <v>80.15490062215143</v>
      </c>
      <c r="H53" s="2">
        <v>304101.53818999999</v>
      </c>
      <c r="I53" s="2">
        <v>-45.878550500960891</v>
      </c>
      <c r="J53" s="2">
        <v>694038.33588999999</v>
      </c>
      <c r="K53" s="2">
        <v>-2.1590515601884075</v>
      </c>
      <c r="L53" s="2">
        <v>43.816245078167825</v>
      </c>
      <c r="M53" s="2">
        <v>53.932562712278866</v>
      </c>
      <c r="P53" t="s">
        <v>51</v>
      </c>
    </row>
    <row r="54" spans="1:16" x14ac:dyDescent="0.3">
      <c r="A54">
        <v>46</v>
      </c>
      <c r="B54" t="s">
        <v>214</v>
      </c>
      <c r="C54" s="2">
        <v>139452.46854000003</v>
      </c>
      <c r="D54" s="2">
        <v>-55.655724858082742</v>
      </c>
      <c r="E54" s="2">
        <v>381.76039000000009</v>
      </c>
      <c r="F54" s="2">
        <v>16.102220604764071</v>
      </c>
      <c r="G54" s="2">
        <v>34.395176729548545</v>
      </c>
      <c r="H54" s="2">
        <v>43711.286659999998</v>
      </c>
      <c r="I54" s="2">
        <v>-55.655724858082742</v>
      </c>
      <c r="J54" s="2">
        <v>116357.66867</v>
      </c>
      <c r="K54" s="2">
        <v>11.162637075549409</v>
      </c>
      <c r="L54" s="2">
        <v>37.566313556838985</v>
      </c>
      <c r="M54" s="2">
        <v>70.704305511227133</v>
      </c>
      <c r="P54" t="s">
        <v>52</v>
      </c>
    </row>
    <row r="55" spans="1:16" x14ac:dyDescent="0.3">
      <c r="A55">
        <v>47</v>
      </c>
      <c r="B55" t="s">
        <v>203</v>
      </c>
      <c r="C55" s="2">
        <v>98566.939890000023</v>
      </c>
      <c r="D55" s="2">
        <v>-55.886963405763865</v>
      </c>
      <c r="E55" s="2">
        <v>6698.5981700000002</v>
      </c>
      <c r="F55" s="2">
        <v>12.55375867574679</v>
      </c>
      <c r="G55" s="2">
        <v>13.640834658981221</v>
      </c>
      <c r="H55" s="2">
        <v>85172.880989999991</v>
      </c>
      <c r="I55" s="2">
        <v>-55.886963405763865</v>
      </c>
      <c r="J55" s="2">
        <v>303779.27707999997</v>
      </c>
      <c r="K55" s="2">
        <v>33.855029710596639</v>
      </c>
      <c r="L55" s="2">
        <v>28.037752215589673</v>
      </c>
      <c r="M55" s="2">
        <v>24.214097226024936</v>
      </c>
      <c r="P55" t="s">
        <v>53</v>
      </c>
    </row>
    <row r="56" spans="1:16" x14ac:dyDescent="0.3">
      <c r="A56">
        <v>48</v>
      </c>
      <c r="B56" t="s">
        <v>123</v>
      </c>
      <c r="C56" s="2">
        <v>427464.60857000004</v>
      </c>
      <c r="D56" s="2">
        <v>36.806769304779394</v>
      </c>
      <c r="E56" s="2">
        <v>0</v>
      </c>
      <c r="F56" s="2">
        <v>64.517154920088785</v>
      </c>
      <c r="G56" s="2">
        <v>47.833991466363443</v>
      </c>
      <c r="H56" s="2">
        <v>110378.10476</v>
      </c>
      <c r="I56" s="2">
        <v>36.806769304779394</v>
      </c>
      <c r="J56" s="2">
        <v>38473.439170000005</v>
      </c>
      <c r="K56" s="2">
        <v>-188.48787682868081</v>
      </c>
      <c r="L56" s="2">
        <v>286.89430199436987</v>
      </c>
      <c r="M56" s="2">
        <v>-143.54785461292741</v>
      </c>
      <c r="P56" t="s">
        <v>54</v>
      </c>
    </row>
    <row r="57" spans="1:16" x14ac:dyDescent="0.3">
      <c r="A57">
        <v>49</v>
      </c>
      <c r="B57" t="s">
        <v>207</v>
      </c>
      <c r="C57" s="2">
        <v>428689.73336000001</v>
      </c>
      <c r="D57" s="2">
        <v>-25.308058138479705</v>
      </c>
      <c r="E57" s="2">
        <v>0</v>
      </c>
      <c r="F57" s="2">
        <v>72.547133992471174</v>
      </c>
      <c r="G57" s="2">
        <v>68.83403900686352</v>
      </c>
      <c r="H57" s="2">
        <v>10570.47885</v>
      </c>
      <c r="I57" s="2">
        <v>-25.308058138479705</v>
      </c>
      <c r="J57" s="2">
        <v>3987.09157</v>
      </c>
      <c r="K57" s="2">
        <v>-41.768885447699397</v>
      </c>
      <c r="L57" s="2">
        <v>265.11753403245763</v>
      </c>
      <c r="M57" s="2">
        <v>86.779809183021058</v>
      </c>
      <c r="P57" t="s">
        <v>55</v>
      </c>
    </row>
    <row r="58" spans="1:16" x14ac:dyDescent="0.3">
      <c r="A58">
        <v>50</v>
      </c>
      <c r="B58" t="s">
        <v>204</v>
      </c>
      <c r="C58" s="2">
        <v>63174.942389999997</v>
      </c>
      <c r="D58" s="2">
        <v>48.469618372012405</v>
      </c>
      <c r="E58" s="2">
        <v>0</v>
      </c>
      <c r="F58" s="2">
        <v>11.025110638084817</v>
      </c>
      <c r="G58" s="2">
        <v>8.2699122015057434</v>
      </c>
      <c r="H58" s="2">
        <v>55098.565999999999</v>
      </c>
      <c r="I58" s="2">
        <v>48.469618372012405</v>
      </c>
      <c r="J58" s="2">
        <v>160124.20441000001</v>
      </c>
      <c r="K58" s="2">
        <v>13.481139487857273</v>
      </c>
      <c r="L58" s="2">
        <v>34.409892122817013</v>
      </c>
      <c r="M58" s="2">
        <v>24.85141687856909</v>
      </c>
      <c r="P58" t="s">
        <v>56</v>
      </c>
    </row>
    <row r="59" spans="1:16" x14ac:dyDescent="0.3">
      <c r="A59">
        <v>51</v>
      </c>
      <c r="B59" t="s">
        <v>188</v>
      </c>
      <c r="C59" s="2">
        <v>310526.3959699999</v>
      </c>
      <c r="D59" s="2">
        <v>-61.465120398862304</v>
      </c>
      <c r="E59" s="2">
        <v>-36740.509749999997</v>
      </c>
      <c r="F59" s="2">
        <v>54.935194036287612</v>
      </c>
      <c r="G59" s="2">
        <v>102.53399996879276</v>
      </c>
      <c r="H59" s="2">
        <v>217369.21878</v>
      </c>
      <c r="I59" s="2">
        <v>-61.465120398862304</v>
      </c>
      <c r="J59" s="2">
        <v>476978.48600999999</v>
      </c>
      <c r="K59" s="2">
        <v>-52.161668207652156</v>
      </c>
      <c r="L59" s="2">
        <v>45.572122256147793</v>
      </c>
      <c r="M59" s="2">
        <v>78.211723047855202</v>
      </c>
      <c r="P59" t="s">
        <v>57</v>
      </c>
    </row>
    <row r="60" spans="1:16" x14ac:dyDescent="0.3">
      <c r="A60">
        <v>52</v>
      </c>
      <c r="B60" t="s">
        <v>160</v>
      </c>
      <c r="C60" s="2">
        <v>217022.51626999993</v>
      </c>
      <c r="D60" s="2">
        <v>25.426517991198239</v>
      </c>
      <c r="E60" s="2">
        <v>15386.43317</v>
      </c>
      <c r="F60" s="2">
        <v>42.359356844502507</v>
      </c>
      <c r="G60" s="2">
        <v>34.048809826576573</v>
      </c>
      <c r="H60" s="2">
        <v>25366.884180000001</v>
      </c>
      <c r="I60" s="2">
        <v>25.426517991198239</v>
      </c>
      <c r="J60" s="2">
        <v>17441.262559999999</v>
      </c>
      <c r="K60" s="2">
        <v>-16.522416644989434</v>
      </c>
      <c r="L60" s="2">
        <v>145.44178836099124</v>
      </c>
      <c r="M60" s="2">
        <v>55.421667523714547</v>
      </c>
      <c r="P60" t="s">
        <v>58</v>
      </c>
    </row>
    <row r="61" spans="1:16" x14ac:dyDescent="0.3">
      <c r="A61">
        <v>53</v>
      </c>
      <c r="B61" t="s">
        <v>141</v>
      </c>
      <c r="C61" s="2">
        <v>211374.07954999997</v>
      </c>
      <c r="D61" s="2">
        <v>-28.734781188514212</v>
      </c>
      <c r="E61" s="2">
        <v>-43.690489999999997</v>
      </c>
      <c r="F61" s="2">
        <v>43.964198936675189</v>
      </c>
      <c r="G61" s="2">
        <v>58.662422238940536</v>
      </c>
      <c r="H61" s="2">
        <v>56747.51496</v>
      </c>
      <c r="I61" s="2">
        <v>-28.734781188514212</v>
      </c>
      <c r="J61" s="2">
        <v>99334.127059999999</v>
      </c>
      <c r="K61" s="2">
        <v>-10.529182727748342</v>
      </c>
      <c r="L61" s="2">
        <v>57.127914282392858</v>
      </c>
      <c r="M61" s="2">
        <v>18.575662959806028</v>
      </c>
      <c r="P61" t="s">
        <v>59</v>
      </c>
    </row>
    <row r="62" spans="1:16" x14ac:dyDescent="0.3">
      <c r="A62">
        <v>54</v>
      </c>
      <c r="B62" t="s">
        <v>144</v>
      </c>
      <c r="C62" s="2">
        <v>433485.36681000015</v>
      </c>
      <c r="D62" s="2">
        <v>6.2821170537156856</v>
      </c>
      <c r="E62" s="2">
        <v>0</v>
      </c>
      <c r="F62" s="2">
        <v>103.81981535467722</v>
      </c>
      <c r="G62" s="2">
        <v>5332.8936131034989</v>
      </c>
      <c r="H62" s="2">
        <v>433485.36680999998</v>
      </c>
      <c r="I62" s="2">
        <v>6.2821170537156856</v>
      </c>
      <c r="J62" s="2">
        <v>48885.194929999998</v>
      </c>
      <c r="K62" s="2">
        <v>33.080708263491012</v>
      </c>
      <c r="L62" s="2">
        <v>886.74161457414482</v>
      </c>
      <c r="M62" s="2">
        <v>1110.3298032217094</v>
      </c>
      <c r="P62" t="s">
        <v>60</v>
      </c>
    </row>
    <row r="63" spans="1:16" x14ac:dyDescent="0.3">
      <c r="A63">
        <v>55</v>
      </c>
      <c r="B63" t="s">
        <v>206</v>
      </c>
      <c r="C63" s="2">
        <v>66894.640970000008</v>
      </c>
      <c r="D63" s="2">
        <v>-25.943661386349383</v>
      </c>
      <c r="E63" s="2">
        <v>502.73422999999997</v>
      </c>
      <c r="F63" s="2">
        <v>16.184135833922944</v>
      </c>
      <c r="G63" s="2">
        <v>16.690960467816414</v>
      </c>
      <c r="H63" s="2">
        <v>27489.778879999998</v>
      </c>
      <c r="I63" s="2">
        <v>-25.943661386349383</v>
      </c>
      <c r="J63" s="2">
        <v>44953.516490000002</v>
      </c>
      <c r="K63" s="2">
        <v>-17.071813056080675</v>
      </c>
      <c r="L63" s="2">
        <v>61.1515650530146</v>
      </c>
      <c r="M63" s="2">
        <v>32.439177617999825</v>
      </c>
      <c r="P63" t="s">
        <v>61</v>
      </c>
    </row>
    <row r="64" spans="1:16" x14ac:dyDescent="0.3">
      <c r="A64">
        <v>56</v>
      </c>
      <c r="B64" t="s">
        <v>171</v>
      </c>
      <c r="C64" s="2">
        <v>270717.06333999994</v>
      </c>
      <c r="D64" s="2">
        <v>-49.430935249223971</v>
      </c>
      <c r="E64" s="2">
        <v>0</v>
      </c>
      <c r="F64" s="2">
        <v>68.072367794340238</v>
      </c>
      <c r="G64" s="2">
        <v>131.12488006432588</v>
      </c>
      <c r="H64" s="2">
        <v>46429.635110000003</v>
      </c>
      <c r="I64" s="2">
        <v>-49.430935249223971</v>
      </c>
      <c r="J64" s="2">
        <v>18629.89098</v>
      </c>
      <c r="K64" s="2">
        <v>-87.70176224141629</v>
      </c>
      <c r="L64" s="2">
        <v>249.22118524388702</v>
      </c>
      <c r="M64" s="2">
        <v>169.6295312147416</v>
      </c>
      <c r="P64" t="s">
        <v>62</v>
      </c>
    </row>
    <row r="65" spans="1:16" x14ac:dyDescent="0.3">
      <c r="A65">
        <v>57</v>
      </c>
      <c r="B65" t="s">
        <v>143</v>
      </c>
      <c r="C65" s="2">
        <v>1444969.9957100002</v>
      </c>
      <c r="D65" s="2">
        <v>70.848960902358897</v>
      </c>
      <c r="E65" s="2">
        <v>0</v>
      </c>
      <c r="F65" s="2">
        <v>387.58785532369859</v>
      </c>
      <c r="G65" s="2">
        <v>364.53053340514521</v>
      </c>
      <c r="H65" s="2">
        <v>1311979.6878499999</v>
      </c>
      <c r="I65" s="2">
        <v>70.848960902358897</v>
      </c>
      <c r="J65" s="2">
        <v>1453619.6631500002</v>
      </c>
      <c r="K65" s="2">
        <v>37.976835117394629</v>
      </c>
      <c r="L65" s="2">
        <v>90.25604985329754</v>
      </c>
      <c r="M65" s="2">
        <v>71.629892121737797</v>
      </c>
      <c r="P65" t="s">
        <v>63</v>
      </c>
    </row>
    <row r="66" spans="1:16" x14ac:dyDescent="0.3">
      <c r="A66">
        <v>58</v>
      </c>
      <c r="B66" t="s">
        <v>117</v>
      </c>
      <c r="C66" s="2">
        <v>119217.92542000001</v>
      </c>
      <c r="D66" s="2">
        <v>4.5582426918537422</v>
      </c>
      <c r="E66" s="2">
        <v>142.01828</v>
      </c>
      <c r="F66" s="2">
        <v>32.586303217215871</v>
      </c>
      <c r="G66" s="2">
        <v>30.789642316556261</v>
      </c>
      <c r="H66" s="2">
        <v>119217.92542</v>
      </c>
      <c r="I66" s="2">
        <v>4.5582426918537422</v>
      </c>
      <c r="J66" s="2">
        <v>366718.78737999999</v>
      </c>
      <c r="K66" s="2">
        <v>5.0238663541825934</v>
      </c>
      <c r="L66" s="2">
        <v>32.50935853920798</v>
      </c>
      <c r="M66" s="2">
        <v>32.654130736916002</v>
      </c>
      <c r="P66" t="s">
        <v>64</v>
      </c>
    </row>
    <row r="67" spans="1:16" x14ac:dyDescent="0.3">
      <c r="A67">
        <v>59</v>
      </c>
      <c r="B67" t="s">
        <v>187</v>
      </c>
      <c r="C67" s="2">
        <v>301035.18007999996</v>
      </c>
      <c r="D67" s="2">
        <v>17.412680837071861</v>
      </c>
      <c r="E67" s="2">
        <v>0</v>
      </c>
      <c r="F67" s="2">
        <v>83.288207706009075</v>
      </c>
      <c r="G67" s="2">
        <v>79.458969151887743</v>
      </c>
      <c r="H67" s="2">
        <v>179418.59036</v>
      </c>
      <c r="I67" s="2">
        <v>17.412680837071861</v>
      </c>
      <c r="J67" s="2">
        <v>225575.53899999999</v>
      </c>
      <c r="K67" s="2">
        <v>-4.1189949985030445</v>
      </c>
      <c r="L67" s="2">
        <v>79.538141039308357</v>
      </c>
      <c r="M67" s="2">
        <v>87.094365924502753</v>
      </c>
      <c r="P67" t="s">
        <v>65</v>
      </c>
    </row>
    <row r="68" spans="1:16" x14ac:dyDescent="0.3">
      <c r="A68">
        <v>60</v>
      </c>
      <c r="B68" t="s">
        <v>205</v>
      </c>
      <c r="C68" s="2">
        <v>142974.99321000002</v>
      </c>
      <c r="D68" s="2">
        <v>-67.780796173240731</v>
      </c>
      <c r="E68" s="2">
        <v>173.84393</v>
      </c>
      <c r="F68" s="2">
        <v>42.213328450167317</v>
      </c>
      <c r="G68" s="2">
        <v>126.50786951961695</v>
      </c>
      <c r="H68" s="2">
        <v>14114.471869999999</v>
      </c>
      <c r="I68" s="2">
        <v>-67.780796173240731</v>
      </c>
      <c r="J68" s="2">
        <v>16564.15727</v>
      </c>
      <c r="K68" s="2">
        <v>19.304825979451223</v>
      </c>
      <c r="L68" s="2">
        <v>85.210926459647169</v>
      </c>
      <c r="M68" s="2">
        <v>123.48383584986698</v>
      </c>
      <c r="P68" t="s">
        <v>66</v>
      </c>
    </row>
    <row r="69" spans="1:16" x14ac:dyDescent="0.3">
      <c r="A69">
        <v>61</v>
      </c>
      <c r="B69" t="s">
        <v>198</v>
      </c>
      <c r="C69" s="2">
        <v>113245.53668999999</v>
      </c>
      <c r="D69" s="2">
        <v>-7.2050135158479804</v>
      </c>
      <c r="E69" s="2">
        <v>0</v>
      </c>
      <c r="F69" s="2">
        <v>48.278541578280013</v>
      </c>
      <c r="G69" s="2">
        <v>48.638124927861114</v>
      </c>
      <c r="H69" s="2">
        <v>110851.92401999999</v>
      </c>
      <c r="I69" s="2">
        <v>-7.2050135158479804</v>
      </c>
      <c r="J69" s="2">
        <v>-147844.36277000001</v>
      </c>
      <c r="K69" s="2">
        <v>-147.94682104361701</v>
      </c>
      <c r="L69" s="2">
        <v>-74.978796582492109</v>
      </c>
      <c r="M69" s="2">
        <v>38.624138282098116</v>
      </c>
      <c r="P69" t="s">
        <v>67</v>
      </c>
    </row>
    <row r="70" spans="1:16" x14ac:dyDescent="0.3">
      <c r="A70">
        <v>62</v>
      </c>
      <c r="B70" t="s">
        <v>165</v>
      </c>
      <c r="C70" s="2">
        <v>175746.80841000006</v>
      </c>
      <c r="D70" s="2">
        <v>61.468912596035175</v>
      </c>
      <c r="E70" s="2">
        <v>0</v>
      </c>
      <c r="F70" s="2">
        <v>76.356149457949513</v>
      </c>
      <c r="G70" s="2">
        <v>64.690723494548209</v>
      </c>
      <c r="H70" s="2">
        <v>175591.25519999999</v>
      </c>
      <c r="I70" s="2">
        <v>61.468912596035175</v>
      </c>
      <c r="J70" s="2">
        <v>204790.47701</v>
      </c>
      <c r="K70" s="2">
        <v>47.756054353933465</v>
      </c>
      <c r="L70" s="2">
        <v>85.741904488764774</v>
      </c>
      <c r="M70" s="2">
        <v>79.05656304877013</v>
      </c>
      <c r="P70" t="s">
        <v>68</v>
      </c>
    </row>
    <row r="71" spans="1:16" x14ac:dyDescent="0.3">
      <c r="A71">
        <v>63</v>
      </c>
      <c r="B71" t="s">
        <v>402</v>
      </c>
      <c r="C71" s="2">
        <v>-12521.389849999994</v>
      </c>
      <c r="D71" s="2">
        <v>-101.87007888309026</v>
      </c>
      <c r="E71" s="2">
        <v>0</v>
      </c>
      <c r="F71" s="2">
        <v>-6.5958963485348185</v>
      </c>
      <c r="G71" s="2">
        <v>147.01002243213762</v>
      </c>
      <c r="H71" s="2">
        <v>4984.2539100000004</v>
      </c>
      <c r="I71" s="2">
        <v>-101.87007888309026</v>
      </c>
      <c r="J71" s="2">
        <v>185219.55455999999</v>
      </c>
      <c r="K71" s="2">
        <v>-67.872270598392078</v>
      </c>
      <c r="L71" s="2">
        <v>2.6909976766980086</v>
      </c>
      <c r="M71" s="2">
        <v>96.66073104490269</v>
      </c>
      <c r="P71" t="s">
        <v>69</v>
      </c>
    </row>
    <row r="72" spans="1:16" x14ac:dyDescent="0.3">
      <c r="A72">
        <v>64</v>
      </c>
      <c r="B72" t="s">
        <v>164</v>
      </c>
      <c r="C72" s="2">
        <v>63612.610930000003</v>
      </c>
      <c r="D72" s="2">
        <v>-46.756857399034772</v>
      </c>
      <c r="E72" s="2">
        <v>4320.4513099999995</v>
      </c>
      <c r="F72" s="2">
        <v>34.330737293496469</v>
      </c>
      <c r="G72" s="2">
        <v>54.141637497520847</v>
      </c>
      <c r="H72" s="2">
        <v>16890.649140000001</v>
      </c>
      <c r="I72" s="2">
        <v>-46.756857399034772</v>
      </c>
      <c r="J72" s="2">
        <v>31026.64084</v>
      </c>
      <c r="K72" s="2">
        <v>-20.382623487877151</v>
      </c>
      <c r="L72" s="2">
        <v>54.439180919077543</v>
      </c>
      <c r="M72" s="2">
        <v>45.055107208319725</v>
      </c>
      <c r="P72" t="s">
        <v>70</v>
      </c>
    </row>
    <row r="73" spans="1:16" x14ac:dyDescent="0.3">
      <c r="A73">
        <v>65</v>
      </c>
      <c r="B73" t="s">
        <v>184</v>
      </c>
      <c r="C73" s="2">
        <v>51176.123400000011</v>
      </c>
      <c r="D73" s="2">
        <v>152.32866846697215</v>
      </c>
      <c r="E73" s="2">
        <v>0</v>
      </c>
      <c r="F73" s="2">
        <v>43.594118353761871</v>
      </c>
      <c r="G73" s="2">
        <v>41.200335040981649</v>
      </c>
      <c r="H73" s="2">
        <v>21148.4771</v>
      </c>
      <c r="I73" s="2">
        <v>152.32866846697215</v>
      </c>
      <c r="J73" s="2">
        <v>39623.628810000002</v>
      </c>
      <c r="K73" s="2">
        <v>224.47809311498577</v>
      </c>
      <c r="L73" s="2">
        <v>53.373397982828521</v>
      </c>
      <c r="M73" s="2">
        <v>54.230860675812885</v>
      </c>
      <c r="P73" t="s">
        <v>71</v>
      </c>
    </row>
    <row r="74" spans="1:16" x14ac:dyDescent="0.3">
      <c r="A74">
        <v>66</v>
      </c>
      <c r="B74" t="s">
        <v>173</v>
      </c>
      <c r="C74" s="2">
        <v>72259.978739999991</v>
      </c>
      <c r="D74" s="2">
        <v>-13.541734294340612</v>
      </c>
      <c r="E74" s="2">
        <v>0</v>
      </c>
      <c r="F74" s="2">
        <v>83.319138911846082</v>
      </c>
      <c r="G74" s="2">
        <v>98.691209840002642</v>
      </c>
      <c r="H74" s="2">
        <v>72905.713909999991</v>
      </c>
      <c r="I74" s="2">
        <v>-13.541734294340612</v>
      </c>
      <c r="J74" s="2">
        <v>57106.800569999999</v>
      </c>
      <c r="K74" s="2">
        <v>-42.952404873231472</v>
      </c>
      <c r="L74" s="2">
        <v>127.6655550342627</v>
      </c>
      <c r="M74" s="2">
        <v>86.243418999179809</v>
      </c>
      <c r="P74" t="s">
        <v>72</v>
      </c>
    </row>
    <row r="75" spans="1:16" x14ac:dyDescent="0.3">
      <c r="A75">
        <v>67</v>
      </c>
      <c r="B75" t="s">
        <v>182</v>
      </c>
      <c r="C75" s="2">
        <v>85440.658800000005</v>
      </c>
      <c r="D75" s="2">
        <v>-41.918967112495473</v>
      </c>
      <c r="E75" s="2">
        <v>0</v>
      </c>
      <c r="F75" s="2">
        <v>107.68759759069171</v>
      </c>
      <c r="G75" s="2">
        <v>159.280733969626</v>
      </c>
      <c r="H75" s="2">
        <v>77808.099260000003</v>
      </c>
      <c r="I75" s="2">
        <v>-41.918967112495473</v>
      </c>
      <c r="J75" s="2">
        <v>107443.47654999999</v>
      </c>
      <c r="K75" s="2">
        <v>-30.621557965986934</v>
      </c>
      <c r="L75" s="2">
        <v>72.41770441390284</v>
      </c>
      <c r="M75" s="2">
        <v>89.331348625490676</v>
      </c>
      <c r="P75" t="s">
        <v>73</v>
      </c>
    </row>
    <row r="76" spans="1:16" x14ac:dyDescent="0.3">
      <c r="A76">
        <v>68</v>
      </c>
      <c r="B76" t="s">
        <v>186</v>
      </c>
      <c r="C76" s="2">
        <v>18871.207530000003</v>
      </c>
      <c r="D76" s="2">
        <v>13.236631001986554</v>
      </c>
      <c r="E76" s="2">
        <v>0</v>
      </c>
      <c r="F76" s="2">
        <v>24.933438957271171</v>
      </c>
      <c r="G76" s="2">
        <v>27.658489512038869</v>
      </c>
      <c r="H76" s="2">
        <v>18779.20753</v>
      </c>
      <c r="I76" s="2">
        <v>13.236631001986554</v>
      </c>
      <c r="J76" s="2">
        <v>68835.904200000004</v>
      </c>
      <c r="K76" s="2">
        <v>16.644910079815723</v>
      </c>
      <c r="L76" s="2">
        <v>27.281122763257027</v>
      </c>
      <c r="M76" s="2">
        <v>28.209422250313747</v>
      </c>
      <c r="P76" t="s">
        <v>74</v>
      </c>
    </row>
    <row r="77" spans="1:16" x14ac:dyDescent="0.3">
      <c r="A77">
        <v>69</v>
      </c>
      <c r="B77" t="s">
        <v>216</v>
      </c>
      <c r="C77" s="2">
        <v>38667.079299999998</v>
      </c>
      <c r="D77" s="2">
        <v>106.04193713900547</v>
      </c>
      <c r="E77" s="2">
        <v>0</v>
      </c>
      <c r="F77" s="2">
        <v>52.402319737668776</v>
      </c>
      <c r="G77" s="2">
        <v>26.149035283179821</v>
      </c>
      <c r="H77" s="2">
        <v>34854.057630000003</v>
      </c>
      <c r="I77" s="2">
        <v>106.04193713900547</v>
      </c>
      <c r="J77" s="2">
        <v>65340.855640000002</v>
      </c>
      <c r="K77" s="2">
        <v>29.180254759517133</v>
      </c>
      <c r="L77" s="2">
        <v>53.34190574734874</v>
      </c>
      <c r="M77" s="2">
        <v>28.046503422331188</v>
      </c>
      <c r="P77" t="s">
        <v>75</v>
      </c>
    </row>
    <row r="78" spans="1:16" x14ac:dyDescent="0.3">
      <c r="A78">
        <v>70</v>
      </c>
      <c r="B78" t="s">
        <v>213</v>
      </c>
      <c r="C78" s="2">
        <v>62156.575510000017</v>
      </c>
      <c r="D78" s="2">
        <v>357.38821483580159</v>
      </c>
      <c r="E78" s="2">
        <v>0</v>
      </c>
      <c r="F78" s="2">
        <v>92.083593041841539</v>
      </c>
      <c r="G78" s="2">
        <v>32.501918319994431</v>
      </c>
      <c r="H78" s="2">
        <v>6451.4662500000004</v>
      </c>
      <c r="I78" s="2">
        <v>357.38821483580159</v>
      </c>
      <c r="J78" s="2">
        <v>12080.69651</v>
      </c>
      <c r="K78" s="2">
        <v>42.435335347733094</v>
      </c>
      <c r="L78" s="2">
        <v>53.403098444362797</v>
      </c>
      <c r="M78" s="2">
        <v>13.754479222492504</v>
      </c>
      <c r="P78" t="s">
        <v>76</v>
      </c>
    </row>
    <row r="79" spans="1:16" x14ac:dyDescent="0.3">
      <c r="A79">
        <v>71</v>
      </c>
      <c r="B79" t="s">
        <v>197</v>
      </c>
      <c r="C79" s="2">
        <v>83453.666070000021</v>
      </c>
      <c r="D79" s="2">
        <v>131.4578615096213</v>
      </c>
      <c r="E79" s="2">
        <v>0</v>
      </c>
      <c r="F79" s="2">
        <v>126.46999927014939</v>
      </c>
      <c r="G79" s="2">
        <v>162.12572132895022</v>
      </c>
      <c r="H79" s="2">
        <v>56905.523049999996</v>
      </c>
      <c r="I79" s="2">
        <v>131.4578615096213</v>
      </c>
      <c r="J79" s="2">
        <v>87737.826700000005</v>
      </c>
      <c r="K79" s="2">
        <v>67.197350717471565</v>
      </c>
      <c r="L79" s="2">
        <v>64.858596560153899</v>
      </c>
      <c r="M79" s="2">
        <v>53.794118225428377</v>
      </c>
      <c r="P79" t="s">
        <v>77</v>
      </c>
    </row>
    <row r="80" spans="1:16" x14ac:dyDescent="0.3">
      <c r="A80">
        <v>72</v>
      </c>
      <c r="B80" t="s">
        <v>199</v>
      </c>
      <c r="C80" s="2">
        <v>9733.9409299999988</v>
      </c>
      <c r="D80" s="2">
        <v>252.89785167216658</v>
      </c>
      <c r="E80" s="2">
        <v>0</v>
      </c>
      <c r="F80" s="2">
        <v>17.162191863949527</v>
      </c>
      <c r="G80" s="2">
        <v>4.7892123975769332</v>
      </c>
      <c r="H80" s="2">
        <v>9684.8818100000008</v>
      </c>
      <c r="I80" s="2">
        <v>252.89785167216658</v>
      </c>
      <c r="J80" s="2">
        <v>49758.244039999998</v>
      </c>
      <c r="K80" s="2">
        <v>-0.23150384212955455</v>
      </c>
      <c r="L80" s="2">
        <v>19.463873769770597</v>
      </c>
      <c r="M80" s="2">
        <v>6.6992297145942183</v>
      </c>
      <c r="P80" t="s">
        <v>78</v>
      </c>
    </row>
    <row r="81" spans="1:16" x14ac:dyDescent="0.3">
      <c r="A81">
        <v>73</v>
      </c>
      <c r="B81" t="s">
        <v>200</v>
      </c>
      <c r="C81" s="2">
        <v>22580.62256</v>
      </c>
      <c r="D81" s="2">
        <v>-13.328478807706157</v>
      </c>
      <c r="E81" s="2">
        <v>0</v>
      </c>
      <c r="F81" s="2">
        <v>69.819579375693465</v>
      </c>
      <c r="G81" s="2">
        <v>85.625580410619548</v>
      </c>
      <c r="H81" s="2">
        <v>22580.62256</v>
      </c>
      <c r="I81" s="2">
        <v>-13.328478807706157</v>
      </c>
      <c r="J81" s="2">
        <v>28399.34102</v>
      </c>
      <c r="K81" s="2">
        <v>0.2643589770244148</v>
      </c>
      <c r="L81" s="2">
        <v>79.511079303205605</v>
      </c>
      <c r="M81" s="2">
        <v>91.980933162807844</v>
      </c>
      <c r="P81" t="s">
        <v>79</v>
      </c>
    </row>
    <row r="82" spans="1:16" x14ac:dyDescent="0.3">
      <c r="A82">
        <v>150.1</v>
      </c>
      <c r="B82" t="s">
        <v>211</v>
      </c>
      <c r="C82" s="2">
        <v>61453303.801369987</v>
      </c>
      <c r="D82" s="2">
        <v>1.5375963020607619</v>
      </c>
      <c r="E82" s="2">
        <v>68204.144060000021</v>
      </c>
      <c r="F82" s="2">
        <v>52.671560642372093</v>
      </c>
      <c r="G82" s="2">
        <v>55.034811529028374</v>
      </c>
      <c r="H82" s="2">
        <v>49454026.232450001</v>
      </c>
      <c r="I82" s="2">
        <v>1.5375963020607619</v>
      </c>
      <c r="J82" s="2">
        <v>51804360.655850008</v>
      </c>
      <c r="K82" s="2">
        <v>10.476056008383017</v>
      </c>
      <c r="L82" s="2">
        <v>95.463056789728768</v>
      </c>
      <c r="M82" s="2">
        <v>95.051011446372144</v>
      </c>
      <c r="P82" t="s">
        <v>80</v>
      </c>
    </row>
    <row r="83" spans="1:16" x14ac:dyDescent="0.3">
      <c r="A83">
        <v>200</v>
      </c>
      <c r="B83" t="s">
        <v>189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3482928.3229899998</v>
      </c>
      <c r="I83" s="2">
        <v>0</v>
      </c>
      <c r="J83" s="2">
        <v>6824393.8848799998</v>
      </c>
      <c r="K83" s="2">
        <v>0.21051708100361388</v>
      </c>
      <c r="L83" s="2">
        <v>51.036449269241487</v>
      </c>
      <c r="M83" s="2">
        <v>53.739742185819374</v>
      </c>
      <c r="P83" t="s">
        <v>81</v>
      </c>
    </row>
    <row r="84" spans="1:16" x14ac:dyDescent="0.3">
      <c r="A84">
        <v>201.1</v>
      </c>
      <c r="B84" t="s">
        <v>208</v>
      </c>
      <c r="C84" s="2">
        <v>290994775.94424993</v>
      </c>
      <c r="D84" s="2">
        <v>7.8510994492582586</v>
      </c>
      <c r="E84" s="2">
        <v>850155.00612999988</v>
      </c>
      <c r="F84" s="2">
        <v>52.061882069957065</v>
      </c>
      <c r="G84" s="2">
        <v>50.603617486369032</v>
      </c>
      <c r="H84" s="2">
        <v>258403837.35331997</v>
      </c>
      <c r="I84" s="2">
        <v>7.8510994492582586</v>
      </c>
      <c r="J84" s="2">
        <v>328235694.59077001</v>
      </c>
      <c r="K84" s="2">
        <v>6.0425974420698303</v>
      </c>
      <c r="L84" s="2">
        <v>78.725087372196569</v>
      </c>
      <c r="M84" s="2">
        <v>77.430980757805415</v>
      </c>
      <c r="P84" t="s">
        <v>82</v>
      </c>
    </row>
    <row r="85" spans="1:16" x14ac:dyDescent="0.3">
      <c r="P85" t="s">
        <v>83</v>
      </c>
    </row>
    <row r="86" spans="1:16" x14ac:dyDescent="0.3">
      <c r="P86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2069-9644-4EF1-9187-D774B144983E}">
  <sheetPr codeName="Hoja7"/>
  <dimension ref="A2:M56"/>
  <sheetViews>
    <sheetView zoomScale="97" workbookViewId="0">
      <selection activeCell="C14" sqref="C14"/>
    </sheetView>
  </sheetViews>
  <sheetFormatPr baseColWidth="10" defaultColWidth="11.44140625" defaultRowHeight="14.4" x14ac:dyDescent="0.3"/>
  <cols>
    <col min="1" max="1" width="11.44140625" customWidth="1"/>
    <col min="2" max="2" width="25.44140625" bestFit="1" customWidth="1"/>
    <col min="3" max="3" width="20.5546875" bestFit="1" customWidth="1"/>
    <col min="4" max="4" width="20.44140625" bestFit="1" customWidth="1"/>
    <col min="5" max="5" width="21.5546875" bestFit="1" customWidth="1"/>
    <col min="6" max="6" width="22.5546875" bestFit="1" customWidth="1"/>
    <col min="7" max="7" width="23.44140625" bestFit="1" customWidth="1"/>
    <col min="8" max="8" width="24.5546875" bestFit="1" customWidth="1"/>
    <col min="9" max="9" width="18.44140625" bestFit="1" customWidth="1"/>
    <col min="10" max="10" width="28.44140625" bestFit="1" customWidth="1"/>
    <col min="11" max="11" width="20" bestFit="1" customWidth="1"/>
    <col min="12" max="12" width="23.5546875" bestFit="1" customWidth="1"/>
    <col min="13" max="13" width="24.44140625" bestFit="1" customWidth="1"/>
  </cols>
  <sheetData>
    <row r="2" spans="1:13" x14ac:dyDescent="0.3">
      <c r="A2" s="1" t="s">
        <v>37</v>
      </c>
      <c r="B2" t="s">
        <v>405</v>
      </c>
    </row>
    <row r="3" spans="1:13" x14ac:dyDescent="0.3">
      <c r="A3" s="1" t="s">
        <v>83</v>
      </c>
      <c r="B3" t="s">
        <v>225</v>
      </c>
    </row>
    <row r="4" spans="1:13" x14ac:dyDescent="0.3">
      <c r="A4" s="1" t="s">
        <v>36</v>
      </c>
      <c r="B4" t="s">
        <v>285</v>
      </c>
    </row>
    <row r="6" spans="1:13" x14ac:dyDescent="0.3">
      <c r="A6" s="1" t="s">
        <v>84</v>
      </c>
      <c r="B6" s="1" t="s">
        <v>3</v>
      </c>
      <c r="C6" t="s">
        <v>295</v>
      </c>
      <c r="D6" t="s">
        <v>301</v>
      </c>
      <c r="E6" t="s">
        <v>297</v>
      </c>
      <c r="F6" t="s">
        <v>298</v>
      </c>
      <c r="G6" t="s">
        <v>299</v>
      </c>
      <c r="H6" t="s">
        <v>300</v>
      </c>
      <c r="I6" t="s">
        <v>306</v>
      </c>
      <c r="J6" t="s">
        <v>302</v>
      </c>
      <c r="K6" t="s">
        <v>303</v>
      </c>
      <c r="L6" t="s">
        <v>304</v>
      </c>
      <c r="M6" t="s">
        <v>305</v>
      </c>
    </row>
    <row r="7" spans="1:13" x14ac:dyDescent="0.3">
      <c r="A7">
        <v>1</v>
      </c>
      <c r="B7" t="s">
        <v>196</v>
      </c>
      <c r="C7" s="2">
        <v>21547525.231319997</v>
      </c>
      <c r="D7" s="2">
        <v>14.571225172009017</v>
      </c>
      <c r="E7" s="2">
        <v>109937.84663</v>
      </c>
      <c r="F7" s="2">
        <v>57.911010351164968</v>
      </c>
      <c r="G7" s="2">
        <v>54.85170579047589</v>
      </c>
      <c r="H7" s="2">
        <v>21515903.643490002</v>
      </c>
      <c r="I7" s="2">
        <v>14.45847758922547</v>
      </c>
      <c r="J7" s="2">
        <v>34431085.833109997</v>
      </c>
      <c r="K7" s="2">
        <v>8.6466668936930233</v>
      </c>
      <c r="L7" s="2">
        <v>62.489762152083053</v>
      </c>
      <c r="M7" s="2">
        <v>59.3167453892693</v>
      </c>
    </row>
    <row r="8" spans="1:13" x14ac:dyDescent="0.3">
      <c r="A8">
        <v>2</v>
      </c>
      <c r="B8" t="s">
        <v>169</v>
      </c>
      <c r="C8" s="2">
        <v>8856630.0196099989</v>
      </c>
      <c r="D8" s="2">
        <v>-4.3762369017939502</v>
      </c>
      <c r="E8" s="2">
        <v>20778.468209999999</v>
      </c>
      <c r="F8" s="2">
        <v>51.504991748720443</v>
      </c>
      <c r="G8" s="2">
        <v>47.156227896005845</v>
      </c>
      <c r="H8" s="2">
        <v>8991986.906059999</v>
      </c>
      <c r="I8" s="2">
        <v>9.5716753849154568</v>
      </c>
      <c r="J8" s="2">
        <v>13174979.81137</v>
      </c>
      <c r="K8" s="2">
        <v>-7.6544377764973692</v>
      </c>
      <c r="L8" s="2">
        <v>68.25047958175935</v>
      </c>
      <c r="M8" s="2">
        <v>57.520603631008512</v>
      </c>
    </row>
    <row r="9" spans="1:13" x14ac:dyDescent="0.3">
      <c r="A9">
        <v>3</v>
      </c>
      <c r="B9" t="s">
        <v>124</v>
      </c>
      <c r="C9" s="2">
        <v>7340610.3713000035</v>
      </c>
      <c r="D9" s="2">
        <v>-4.5419521254492672</v>
      </c>
      <c r="E9" s="2">
        <v>147659.08140999998</v>
      </c>
      <c r="F9" s="2">
        <v>47.727992340134442</v>
      </c>
      <c r="G9" s="2">
        <v>49.963519889134005</v>
      </c>
      <c r="H9" s="2">
        <v>6663627.7183299996</v>
      </c>
      <c r="I9" s="2">
        <v>6.2130501930864668</v>
      </c>
      <c r="J9" s="2">
        <v>9818623.8977000006</v>
      </c>
      <c r="K9" s="2">
        <v>-0.3801791177577063</v>
      </c>
      <c r="L9" s="2">
        <v>67.86722648467007</v>
      </c>
      <c r="M9" s="2">
        <v>63.654333755471782</v>
      </c>
    </row>
    <row r="10" spans="1:13" x14ac:dyDescent="0.3">
      <c r="A10">
        <v>4</v>
      </c>
      <c r="B10" t="s">
        <v>163</v>
      </c>
      <c r="C10" s="2">
        <v>8392789.1855300069</v>
      </c>
      <c r="D10" s="2">
        <v>47.195222423132407</v>
      </c>
      <c r="E10" s="2">
        <v>41784.227839999992</v>
      </c>
      <c r="F10" s="2">
        <v>54.681583826763443</v>
      </c>
      <c r="G10" s="2">
        <v>36.932207278771422</v>
      </c>
      <c r="H10" s="2">
        <v>3170859.3952500001</v>
      </c>
      <c r="I10" s="2">
        <v>29.762142814462432</v>
      </c>
      <c r="J10" s="2">
        <v>5648511.36534</v>
      </c>
      <c r="K10" s="2">
        <v>8.9967800982036383</v>
      </c>
      <c r="L10" s="2">
        <v>56.136195718872152</v>
      </c>
      <c r="M10" s="2">
        <v>47.152924941045917</v>
      </c>
    </row>
    <row r="11" spans="1:13" x14ac:dyDescent="0.3">
      <c r="A11">
        <v>5</v>
      </c>
      <c r="B11" t="s">
        <v>401</v>
      </c>
      <c r="C11" s="2">
        <v>4815489.3994600009</v>
      </c>
      <c r="D11" s="2">
        <v>-329.2566351787957</v>
      </c>
      <c r="E11" s="2">
        <v>74882.00765</v>
      </c>
      <c r="F11" s="2">
        <v>34.753924761651419</v>
      </c>
      <c r="G11" s="2">
        <v>-14.706019961038203</v>
      </c>
      <c r="H11" s="2">
        <v>1884979.35507</v>
      </c>
      <c r="I11" s="2">
        <v>38.849162619881916</v>
      </c>
      <c r="J11" s="2">
        <v>2815721.1147399996</v>
      </c>
      <c r="K11" s="2">
        <v>7.3223175012457009</v>
      </c>
      <c r="L11" s="2">
        <v>66.944817269094386</v>
      </c>
      <c r="M11" s="2">
        <v>51.744445544015441</v>
      </c>
    </row>
    <row r="12" spans="1:13" x14ac:dyDescent="0.3">
      <c r="A12">
        <v>5.0999999999999996</v>
      </c>
      <c r="B12" t="s">
        <v>209</v>
      </c>
      <c r="C12" s="2">
        <v>50953044.207220003</v>
      </c>
      <c r="D12" s="2">
        <v>29.453001516550458</v>
      </c>
      <c r="E12" s="2">
        <v>395041.63173999998</v>
      </c>
      <c r="F12" s="2">
        <v>51.473859225948303</v>
      </c>
      <c r="G12" s="2">
        <v>39.741434501656386</v>
      </c>
      <c r="H12" s="2">
        <v>42227357.018200003</v>
      </c>
      <c r="I12" s="2">
        <v>13.883339545436391</v>
      </c>
      <c r="J12" s="2">
        <v>65888922.022259995</v>
      </c>
      <c r="K12" s="2">
        <v>3.5665241945573856</v>
      </c>
      <c r="L12" s="2">
        <v>64.088705236266975</v>
      </c>
      <c r="M12" s="2">
        <v>58.282839860009005</v>
      </c>
    </row>
    <row r="13" spans="1:13" x14ac:dyDescent="0.3">
      <c r="A13">
        <v>6</v>
      </c>
      <c r="B13" t="s">
        <v>142</v>
      </c>
      <c r="C13" s="2">
        <v>4475733.6190299988</v>
      </c>
      <c r="D13" s="2">
        <v>-3.1086263512612899</v>
      </c>
      <c r="E13" s="2">
        <v>0</v>
      </c>
      <c r="F13" s="2">
        <v>40.490292869279457</v>
      </c>
      <c r="G13" s="2">
        <v>46.199724373025077</v>
      </c>
      <c r="H13" s="2">
        <v>4183711.1471100003</v>
      </c>
      <c r="I13" s="2">
        <v>-0.94070862041383263</v>
      </c>
      <c r="J13" s="2">
        <v>10134610.276729999</v>
      </c>
      <c r="K13" s="2">
        <v>5.9206171060799839</v>
      </c>
      <c r="L13" s="2">
        <v>41.281421119035898</v>
      </c>
      <c r="M13" s="2">
        <v>44.140772047207747</v>
      </c>
    </row>
    <row r="14" spans="1:13" x14ac:dyDescent="0.3">
      <c r="A14">
        <v>7</v>
      </c>
      <c r="B14" t="s">
        <v>179</v>
      </c>
      <c r="C14" s="2">
        <v>5045646.9275500001</v>
      </c>
      <c r="D14" s="2">
        <v>-26.050023094559172</v>
      </c>
      <c r="E14" s="2">
        <v>0</v>
      </c>
      <c r="F14" s="2">
        <v>46.381092656736655</v>
      </c>
      <c r="G14" s="2">
        <v>62.24653363533578</v>
      </c>
      <c r="H14" s="2">
        <v>3315830.2739800001</v>
      </c>
      <c r="I14" s="2">
        <v>27.16282735901585</v>
      </c>
      <c r="J14" s="2">
        <v>5206644.9663000004</v>
      </c>
      <c r="K14" s="2">
        <v>18.449480641010595</v>
      </c>
      <c r="L14" s="2">
        <v>63.684585667770797</v>
      </c>
      <c r="M14" s="2">
        <v>59.320842842604279</v>
      </c>
    </row>
    <row r="15" spans="1:13" x14ac:dyDescent="0.3">
      <c r="A15">
        <v>8</v>
      </c>
      <c r="B15" t="s">
        <v>159</v>
      </c>
      <c r="C15" s="2">
        <v>3920162.3565200027</v>
      </c>
      <c r="D15" s="2">
        <v>-7.7190589581505931</v>
      </c>
      <c r="E15" s="2">
        <v>7630.33176</v>
      </c>
      <c r="F15" s="2">
        <v>37.358726485438581</v>
      </c>
      <c r="G15" s="2">
        <v>44.727586478502715</v>
      </c>
      <c r="H15" s="2">
        <v>3303075.5343499999</v>
      </c>
      <c r="I15" s="2">
        <v>6.999012183044151</v>
      </c>
      <c r="J15" s="2">
        <v>6342254.0357499998</v>
      </c>
      <c r="K15" s="2">
        <v>13.379071169265288</v>
      </c>
      <c r="L15" s="2">
        <v>52.080467223974836</v>
      </c>
      <c r="M15" s="2">
        <v>55.185883303428795</v>
      </c>
    </row>
    <row r="16" spans="1:13" x14ac:dyDescent="0.3">
      <c r="A16">
        <v>9</v>
      </c>
      <c r="B16" t="s">
        <v>133</v>
      </c>
      <c r="C16" s="2">
        <v>2637170.2312899996</v>
      </c>
      <c r="D16" s="2">
        <v>103.11423793758863</v>
      </c>
      <c r="E16" s="2">
        <v>14175.980320000001</v>
      </c>
      <c r="F16" s="2">
        <v>25.327123097109222</v>
      </c>
      <c r="G16" s="2">
        <v>10.994121471053104</v>
      </c>
      <c r="H16" s="2">
        <v>1754319.90212</v>
      </c>
      <c r="I16" s="2">
        <v>45.651206617985032</v>
      </c>
      <c r="J16" s="2">
        <v>1888115.5454300002</v>
      </c>
      <c r="K16" s="2">
        <v>-23.637663539775865</v>
      </c>
      <c r="L16" s="2">
        <v>92.913800024906351</v>
      </c>
      <c r="M16" s="2">
        <v>48.713052394471376</v>
      </c>
    </row>
    <row r="17" spans="1:13" x14ac:dyDescent="0.3">
      <c r="A17">
        <v>10</v>
      </c>
      <c r="B17" t="s">
        <v>176</v>
      </c>
      <c r="C17" s="2">
        <v>3798207.9651699984</v>
      </c>
      <c r="D17" s="2">
        <v>-4.8886052879785646</v>
      </c>
      <c r="E17" s="2">
        <v>0</v>
      </c>
      <c r="F17" s="2">
        <v>48.912778880312928</v>
      </c>
      <c r="G17" s="2">
        <v>54.255671545800411</v>
      </c>
      <c r="H17" s="2">
        <v>3807126.0534000001</v>
      </c>
      <c r="I17" s="2">
        <v>5.3240211407052263</v>
      </c>
      <c r="J17" s="2">
        <v>6747586.2225799998</v>
      </c>
      <c r="K17" s="2">
        <v>7.4309043244272788</v>
      </c>
      <c r="L17" s="2">
        <v>56.422043791895582</v>
      </c>
      <c r="M17" s="2">
        <v>57.55070042662058</v>
      </c>
    </row>
    <row r="18" spans="1:13" x14ac:dyDescent="0.3">
      <c r="A18">
        <v>11</v>
      </c>
      <c r="B18" t="s">
        <v>140</v>
      </c>
      <c r="C18" s="2">
        <v>3041549.6588800005</v>
      </c>
      <c r="D18" s="2">
        <v>28.974305556714498</v>
      </c>
      <c r="E18" s="2">
        <v>28706.291989999998</v>
      </c>
      <c r="F18" s="2">
        <v>41.507903147898077</v>
      </c>
      <c r="G18" s="2">
        <v>34.884761713450061</v>
      </c>
      <c r="H18" s="2">
        <v>2078398.3093800002</v>
      </c>
      <c r="I18" s="2">
        <v>19.459249241963271</v>
      </c>
      <c r="J18" s="2">
        <v>2967579.6705800002</v>
      </c>
      <c r="K18" s="2">
        <v>4.0462884901973251</v>
      </c>
      <c r="L18" s="2">
        <v>70.036815859901964</v>
      </c>
      <c r="M18" s="2">
        <v>61.000473334084951</v>
      </c>
    </row>
    <row r="19" spans="1:13" x14ac:dyDescent="0.3">
      <c r="A19">
        <v>12</v>
      </c>
      <c r="B19" t="s">
        <v>170</v>
      </c>
      <c r="C19" s="2">
        <v>3157824.9529499998</v>
      </c>
      <c r="D19" s="2">
        <v>21.279750370083271</v>
      </c>
      <c r="E19" s="2">
        <v>0</v>
      </c>
      <c r="F19" s="2">
        <v>46.802473066086549</v>
      </c>
      <c r="G19" s="2">
        <v>40.809827058255962</v>
      </c>
      <c r="H19" s="2">
        <v>692863.35395000002</v>
      </c>
      <c r="I19" s="2">
        <v>-3.1589476871049627</v>
      </c>
      <c r="J19" s="2">
        <v>1813483.7524699999</v>
      </c>
      <c r="K19" s="2">
        <v>-3.2897837280193465</v>
      </c>
      <c r="L19" s="2">
        <v>38.206206866000684</v>
      </c>
      <c r="M19" s="2">
        <v>38.154588789520552</v>
      </c>
    </row>
    <row r="20" spans="1:13" x14ac:dyDescent="0.3">
      <c r="A20">
        <v>13</v>
      </c>
      <c r="B20" t="s">
        <v>217</v>
      </c>
      <c r="C20" s="2">
        <v>1876024.6085900008</v>
      </c>
      <c r="D20" s="2">
        <v>-4.1825685038543226</v>
      </c>
      <c r="E20" s="2">
        <v>14139.020259999999</v>
      </c>
      <c r="F20" s="2">
        <v>32.994936705346937</v>
      </c>
      <c r="G20" s="2">
        <v>36.799797573455059</v>
      </c>
      <c r="H20" s="2">
        <v>1602573.73144</v>
      </c>
      <c r="I20" s="2">
        <v>7.2995011663684384</v>
      </c>
      <c r="J20" s="2">
        <v>3253769.9173499998</v>
      </c>
      <c r="K20" s="2">
        <v>17.090464485839064</v>
      </c>
      <c r="L20" s="2">
        <v>49.252828938353453</v>
      </c>
      <c r="M20" s="2">
        <v>53.747096258085691</v>
      </c>
    </row>
    <row r="21" spans="1:13" x14ac:dyDescent="0.3">
      <c r="A21">
        <v>14</v>
      </c>
      <c r="B21" t="s">
        <v>138</v>
      </c>
      <c r="C21" s="2">
        <v>965652.8528099996</v>
      </c>
      <c r="D21" s="2">
        <v>-256.52918759012886</v>
      </c>
      <c r="E21" s="2">
        <v>8886.7553399999997</v>
      </c>
      <c r="F21" s="2">
        <v>23.019353507618725</v>
      </c>
      <c r="G21" s="2">
        <v>-14.89702897567847</v>
      </c>
      <c r="H21" s="2">
        <v>303421.5491</v>
      </c>
      <c r="I21" s="2">
        <v>89.491470262346496</v>
      </c>
      <c r="J21" s="2">
        <v>453005.23275000002</v>
      </c>
      <c r="K21" s="2">
        <v>-2.7373282934697762</v>
      </c>
      <c r="L21" s="2">
        <v>66.979700710752994</v>
      </c>
      <c r="M21" s="2">
        <v>34.37951392858092</v>
      </c>
    </row>
    <row r="22" spans="1:13" x14ac:dyDescent="0.3">
      <c r="A22">
        <v>15</v>
      </c>
      <c r="B22" t="s">
        <v>116</v>
      </c>
      <c r="C22" s="2">
        <v>1654168.4228299998</v>
      </c>
      <c r="D22" s="2">
        <v>41.239567639721827</v>
      </c>
      <c r="E22" s="2">
        <v>10100.036269999999</v>
      </c>
      <c r="F22" s="2">
        <v>53.74238009497364</v>
      </c>
      <c r="G22" s="2">
        <v>52.891644388098591</v>
      </c>
      <c r="H22" s="2">
        <v>1355536.04125</v>
      </c>
      <c r="I22" s="2">
        <v>35.678190927738562</v>
      </c>
      <c r="J22" s="2">
        <v>2231653.7675600001</v>
      </c>
      <c r="K22" s="2">
        <v>42.396043705745853</v>
      </c>
      <c r="L22" s="2">
        <v>60.741323809028323</v>
      </c>
      <c r="M22" s="2">
        <v>63.748817261735468</v>
      </c>
    </row>
    <row r="23" spans="1:13" x14ac:dyDescent="0.3">
      <c r="A23">
        <v>15.1</v>
      </c>
      <c r="B23" t="s">
        <v>210</v>
      </c>
      <c r="C23" s="2">
        <v>30572141.595619999</v>
      </c>
      <c r="D23" s="2">
        <v>7.4348379384501007</v>
      </c>
      <c r="E23" s="2">
        <v>83638.415939999992</v>
      </c>
      <c r="F23" s="2">
        <v>39.378312381760303</v>
      </c>
      <c r="G23" s="2">
        <v>38.225328537902556</v>
      </c>
      <c r="H23" s="2">
        <v>22396855.896080002</v>
      </c>
      <c r="I23" s="2">
        <v>12.857739535185519</v>
      </c>
      <c r="J23" s="2">
        <v>41038703.387499996</v>
      </c>
      <c r="K23" s="2">
        <v>8.4238981019996153</v>
      </c>
      <c r="L23" s="2">
        <v>54.574959848516748</v>
      </c>
      <c r="M23" s="2">
        <v>52.430873681387993</v>
      </c>
    </row>
    <row r="24" spans="1:13" x14ac:dyDescent="0.3">
      <c r="A24">
        <v>16</v>
      </c>
      <c r="B24" t="s">
        <v>85</v>
      </c>
      <c r="C24" s="2">
        <v>1403610.0250200001</v>
      </c>
      <c r="D24" s="2">
        <v>-2.2064386448088502</v>
      </c>
      <c r="E24" s="2">
        <v>12591.808669999999</v>
      </c>
      <c r="F24" s="2">
        <v>50.573181600853303</v>
      </c>
      <c r="G24" s="2">
        <v>33.980593776923122</v>
      </c>
      <c r="H24" s="2">
        <v>316168.40526999999</v>
      </c>
      <c r="I24" s="2">
        <v>-0.68082901302179977</v>
      </c>
      <c r="J24" s="2">
        <v>589022.82997000008</v>
      </c>
      <c r="K24" s="2">
        <v>0.99196586574561429</v>
      </c>
      <c r="L24" s="2">
        <v>53.676765854067654</v>
      </c>
      <c r="M24" s="2">
        <v>54.580823128581699</v>
      </c>
    </row>
    <row r="25" spans="1:13" x14ac:dyDescent="0.3">
      <c r="A25">
        <v>17</v>
      </c>
      <c r="B25" t="s">
        <v>132</v>
      </c>
      <c r="C25" s="2">
        <v>1125895.5493599998</v>
      </c>
      <c r="D25" s="2">
        <v>40.439284477902504</v>
      </c>
      <c r="E25" s="2">
        <v>-114.11998000000001</v>
      </c>
      <c r="F25" s="2">
        <v>47.129891577098398</v>
      </c>
      <c r="G25" s="2">
        <v>34.335799681951343</v>
      </c>
      <c r="H25" s="2">
        <v>1002105.20632</v>
      </c>
      <c r="I25" s="2">
        <v>2.8928340736905866</v>
      </c>
      <c r="J25" s="2">
        <v>1522622.3229</v>
      </c>
      <c r="K25" s="2">
        <v>-0.70737678903601831</v>
      </c>
      <c r="L25" s="2">
        <v>65.814430226622548</v>
      </c>
      <c r="M25" s="2">
        <v>63.51158932658133</v>
      </c>
    </row>
    <row r="26" spans="1:13" x14ac:dyDescent="0.3">
      <c r="A26">
        <v>18</v>
      </c>
      <c r="B26" t="s">
        <v>403</v>
      </c>
      <c r="C26" s="2">
        <v>1192143.8726600006</v>
      </c>
      <c r="D26" s="2">
        <v>12.369796029267022</v>
      </c>
      <c r="E26" s="2">
        <v>1441.8301000000001</v>
      </c>
      <c r="F26" s="2">
        <v>54.326167645855229</v>
      </c>
      <c r="G26" s="2">
        <v>50.343034011396114</v>
      </c>
      <c r="H26" s="2">
        <v>1044840.02913</v>
      </c>
      <c r="I26" s="2">
        <v>16.79674978293675</v>
      </c>
      <c r="J26" s="2">
        <v>1453782.9578100001</v>
      </c>
      <c r="K26" s="2">
        <v>7.9375025079535977</v>
      </c>
      <c r="L26" s="2">
        <v>71.870427667136937</v>
      </c>
      <c r="M26" s="2">
        <v>66.41892416515357</v>
      </c>
    </row>
    <row r="27" spans="1:13" x14ac:dyDescent="0.3">
      <c r="A27">
        <v>19</v>
      </c>
      <c r="B27" t="s">
        <v>218</v>
      </c>
      <c r="C27" s="2">
        <v>69554.196590000007</v>
      </c>
      <c r="D27" s="2">
        <v>86.746695596583749</v>
      </c>
      <c r="E27" s="2">
        <v>0</v>
      </c>
      <c r="F27" s="2">
        <v>3.1926798085955119</v>
      </c>
      <c r="G27" s="2">
        <v>1.7664112408122707</v>
      </c>
      <c r="H27" s="2">
        <v>51663.211659999994</v>
      </c>
      <c r="I27" s="2">
        <v>22.878241129941411</v>
      </c>
      <c r="J27" s="2">
        <v>1720233.2297799999</v>
      </c>
      <c r="K27" s="2">
        <v>6.9793004554183469</v>
      </c>
      <c r="L27" s="2">
        <v>3.0032678572664935</v>
      </c>
      <c r="M27" s="2">
        <v>2.6146817491540855</v>
      </c>
    </row>
    <row r="28" spans="1:13" x14ac:dyDescent="0.3">
      <c r="A28">
        <v>20</v>
      </c>
      <c r="B28" t="s">
        <v>166</v>
      </c>
      <c r="C28" s="2">
        <v>674426.75807999994</v>
      </c>
      <c r="D28" s="2">
        <v>9.8484464015609507</v>
      </c>
      <c r="E28" s="2">
        <v>0</v>
      </c>
      <c r="F28" s="2">
        <v>36.397426993316692</v>
      </c>
      <c r="G28" s="2">
        <v>39.381363724706148</v>
      </c>
      <c r="H28" s="2">
        <v>632803.99138999998</v>
      </c>
      <c r="I28" s="2">
        <v>10.623973713032587</v>
      </c>
      <c r="J28" s="2">
        <v>1268892.7419499999</v>
      </c>
      <c r="K28" s="2">
        <v>17.450032758207556</v>
      </c>
      <c r="L28" s="2">
        <v>49.870565924864849</v>
      </c>
      <c r="M28" s="2">
        <v>52.94783223697992</v>
      </c>
    </row>
    <row r="29" spans="1:13" x14ac:dyDescent="0.3">
      <c r="A29">
        <v>21</v>
      </c>
      <c r="B29" t="s">
        <v>168</v>
      </c>
      <c r="C29" s="2">
        <v>341391.63523999997</v>
      </c>
      <c r="D29" s="2">
        <v>-91.905980180626358</v>
      </c>
      <c r="E29" s="2">
        <v>0</v>
      </c>
      <c r="F29" s="2">
        <v>21.573003235762332</v>
      </c>
      <c r="G29" s="2">
        <v>227.77846180498375</v>
      </c>
      <c r="H29" s="2">
        <v>-11779.24877</v>
      </c>
      <c r="I29" s="2">
        <v>-164.01718805904821</v>
      </c>
      <c r="J29" s="2">
        <v>19845.989510000003</v>
      </c>
      <c r="K29" s="2">
        <v>-67.916665732262899</v>
      </c>
      <c r="L29" s="2">
        <v>-59.353295355037197</v>
      </c>
      <c r="M29" s="2">
        <v>29.745942808530433</v>
      </c>
    </row>
    <row r="30" spans="1:13" x14ac:dyDescent="0.3">
      <c r="A30">
        <v>22</v>
      </c>
      <c r="B30" t="s">
        <v>172</v>
      </c>
      <c r="C30" s="2">
        <v>1017942.0467600001</v>
      </c>
      <c r="D30" s="2">
        <v>29.509991814742385</v>
      </c>
      <c r="E30" s="2">
        <v>259.27278000000001</v>
      </c>
      <c r="F30" s="2">
        <v>65.004010632556813</v>
      </c>
      <c r="G30" s="2">
        <v>62.437956032337006</v>
      </c>
      <c r="H30" s="2">
        <v>876868.09946000006</v>
      </c>
      <c r="I30" s="2">
        <v>20.869247479380682</v>
      </c>
      <c r="J30" s="2">
        <v>1241384.2988399998</v>
      </c>
      <c r="K30" s="2">
        <v>7.6856945247482766</v>
      </c>
      <c r="L30" s="2">
        <v>70.63631304821412</v>
      </c>
      <c r="M30" s="2">
        <v>62.931809272346854</v>
      </c>
    </row>
    <row r="31" spans="1:13" x14ac:dyDescent="0.3">
      <c r="A31">
        <v>23</v>
      </c>
      <c r="B31" t="s">
        <v>175</v>
      </c>
      <c r="C31" s="2">
        <v>217677.30605000007</v>
      </c>
      <c r="D31" s="2">
        <v>-65.973591726508701</v>
      </c>
      <c r="E31" s="2">
        <v>0</v>
      </c>
      <c r="F31" s="2">
        <v>14.070002393061417</v>
      </c>
      <c r="G31" s="2">
        <v>37.39566632502396</v>
      </c>
      <c r="H31" s="2">
        <v>12245.480740000001</v>
      </c>
      <c r="I31" s="2">
        <v>-24.183572796345043</v>
      </c>
      <c r="J31" s="2">
        <v>-17608.73099</v>
      </c>
      <c r="K31" s="2">
        <v>-3.593611911661021</v>
      </c>
      <c r="L31" s="2">
        <v>-69.542096741407491</v>
      </c>
      <c r="M31" s="2">
        <v>-88.428096841336554</v>
      </c>
    </row>
    <row r="32" spans="1:13" x14ac:dyDescent="0.3">
      <c r="A32">
        <v>24</v>
      </c>
      <c r="B32" t="s">
        <v>161</v>
      </c>
      <c r="C32" s="2">
        <v>149319.30049000002</v>
      </c>
      <c r="D32" s="2">
        <v>3.3152867527881824</v>
      </c>
      <c r="E32" s="2">
        <v>0</v>
      </c>
      <c r="F32" s="2">
        <v>13.563867430155607</v>
      </c>
      <c r="G32" s="2">
        <v>13.111874906306999</v>
      </c>
      <c r="H32" s="2">
        <v>143483.62546000001</v>
      </c>
      <c r="I32" s="2">
        <v>-6.9375312095025681</v>
      </c>
      <c r="J32" s="2">
        <v>1127509.3877000001</v>
      </c>
      <c r="K32" s="2">
        <v>-0.26090451107781965</v>
      </c>
      <c r="L32" s="2">
        <v>12.725714484088815</v>
      </c>
      <c r="M32" s="2">
        <v>13.638701708533407</v>
      </c>
    </row>
    <row r="33" spans="1:13" x14ac:dyDescent="0.3">
      <c r="A33">
        <v>25</v>
      </c>
      <c r="B33" t="s">
        <v>167</v>
      </c>
      <c r="C33" s="2">
        <v>405974.69400000008</v>
      </c>
      <c r="D33" s="2">
        <v>-45.878550500960891</v>
      </c>
      <c r="E33" s="2">
        <v>0</v>
      </c>
      <c r="F33" s="2">
        <v>42.46230987790188</v>
      </c>
      <c r="G33" s="2">
        <v>80.15490062215143</v>
      </c>
      <c r="H33" s="2">
        <v>304101.53818999999</v>
      </c>
      <c r="I33" s="2">
        <v>-20.511417223214256</v>
      </c>
      <c r="J33" s="2">
        <v>694038.33588999999</v>
      </c>
      <c r="K33" s="2">
        <v>-2.1590515601884075</v>
      </c>
      <c r="L33" s="2">
        <v>43.816245078167825</v>
      </c>
      <c r="M33" s="2">
        <v>53.932562712278866</v>
      </c>
    </row>
    <row r="34" spans="1:13" x14ac:dyDescent="0.3">
      <c r="A34">
        <v>26</v>
      </c>
      <c r="B34" t="s">
        <v>214</v>
      </c>
      <c r="C34" s="2">
        <v>130305.46840000004</v>
      </c>
      <c r="D34" s="2">
        <v>-52.698282402351303</v>
      </c>
      <c r="E34" s="2">
        <v>-208.19415999999995</v>
      </c>
      <c r="F34" s="2">
        <v>15.646587882286914</v>
      </c>
      <c r="G34" s="2">
        <v>31.14938585825886</v>
      </c>
      <c r="H34" s="2">
        <v>35415.803220000002</v>
      </c>
      <c r="I34" s="2">
        <v>-10.499828659642995</v>
      </c>
      <c r="J34" s="2">
        <v>83375.680099999998</v>
      </c>
      <c r="K34" s="2">
        <v>17.845055800632469</v>
      </c>
      <c r="L34" s="2">
        <v>42.477378508364339</v>
      </c>
      <c r="M34" s="2">
        <v>55.930049804559566</v>
      </c>
    </row>
    <row r="35" spans="1:13" x14ac:dyDescent="0.3">
      <c r="A35">
        <v>27</v>
      </c>
      <c r="B35" t="s">
        <v>215</v>
      </c>
      <c r="C35" s="2">
        <v>177862.27784999998</v>
      </c>
      <c r="D35" s="2">
        <v>-59.402343087768806</v>
      </c>
      <c r="E35" s="2">
        <v>0</v>
      </c>
      <c r="F35" s="2">
        <v>22.089232314522377</v>
      </c>
      <c r="G35" s="2">
        <v>54.820857327759107</v>
      </c>
      <c r="H35" s="2">
        <v>133209.62873</v>
      </c>
      <c r="I35" s="2">
        <v>15.79820219012964</v>
      </c>
      <c r="J35" s="2">
        <v>223471.00581</v>
      </c>
      <c r="K35" s="2">
        <v>-18.150823586813768</v>
      </c>
      <c r="L35" s="2">
        <v>59.609356590652197</v>
      </c>
      <c r="M35" s="2">
        <v>42.133441203638043</v>
      </c>
    </row>
    <row r="36" spans="1:13" x14ac:dyDescent="0.3">
      <c r="A36">
        <v>28</v>
      </c>
      <c r="B36" t="s">
        <v>203</v>
      </c>
      <c r="C36" s="2">
        <v>98566.939890000023</v>
      </c>
      <c r="D36" s="2">
        <v>-55.886963405763865</v>
      </c>
      <c r="E36" s="2">
        <v>6698.5981700000002</v>
      </c>
      <c r="F36" s="2">
        <v>12.55375867574679</v>
      </c>
      <c r="G36" s="2">
        <v>13.640834658981221</v>
      </c>
      <c r="H36" s="2">
        <v>85172.880989999991</v>
      </c>
      <c r="I36" s="2">
        <v>54.992115576476763</v>
      </c>
      <c r="J36" s="2">
        <v>303779.27707999997</v>
      </c>
      <c r="K36" s="2">
        <v>33.855029710596639</v>
      </c>
      <c r="L36" s="2">
        <v>28.037752215589673</v>
      </c>
      <c r="M36" s="2">
        <v>24.214097226024936</v>
      </c>
    </row>
    <row r="37" spans="1:13" x14ac:dyDescent="0.3">
      <c r="A37">
        <v>29</v>
      </c>
      <c r="B37" t="s">
        <v>207</v>
      </c>
      <c r="C37" s="2">
        <v>428689.73336000001</v>
      </c>
      <c r="D37" s="2">
        <v>-25.308058138479705</v>
      </c>
      <c r="E37" s="2">
        <v>0</v>
      </c>
      <c r="F37" s="2">
        <v>72.547133992471174</v>
      </c>
      <c r="G37" s="2">
        <v>68.83403900686352</v>
      </c>
      <c r="H37" s="2">
        <v>10570.47885</v>
      </c>
      <c r="I37" s="2">
        <v>77.899555661710735</v>
      </c>
      <c r="J37" s="2">
        <v>3987.09157</v>
      </c>
      <c r="K37" s="2">
        <v>-41.768885447699397</v>
      </c>
      <c r="L37" s="2">
        <v>265.11753403245763</v>
      </c>
      <c r="M37" s="2">
        <v>86.779809183021058</v>
      </c>
    </row>
    <row r="38" spans="1:13" x14ac:dyDescent="0.3">
      <c r="A38">
        <v>30</v>
      </c>
      <c r="B38" t="s">
        <v>160</v>
      </c>
      <c r="C38" s="2">
        <v>217022.51626999993</v>
      </c>
      <c r="D38" s="2">
        <v>25.426517991198239</v>
      </c>
      <c r="E38" s="2">
        <v>15386.43317</v>
      </c>
      <c r="F38" s="2">
        <v>42.359356844502507</v>
      </c>
      <c r="G38" s="2">
        <v>34.048809826576573</v>
      </c>
      <c r="H38" s="2">
        <v>25366.884180000001</v>
      </c>
      <c r="I38" s="2">
        <v>119.06827336098011</v>
      </c>
      <c r="J38" s="2">
        <v>17441.262559999999</v>
      </c>
      <c r="K38" s="2">
        <v>-16.522416644989434</v>
      </c>
      <c r="L38" s="2">
        <v>145.44178836099124</v>
      </c>
      <c r="M38" s="2">
        <v>55.421667523714547</v>
      </c>
    </row>
    <row r="39" spans="1:13" x14ac:dyDescent="0.3">
      <c r="A39">
        <v>31</v>
      </c>
      <c r="B39" t="s">
        <v>141</v>
      </c>
      <c r="C39" s="2">
        <v>211374.07954999997</v>
      </c>
      <c r="D39" s="2">
        <v>-28.734781188514212</v>
      </c>
      <c r="E39" s="2">
        <v>-43.690489999999997</v>
      </c>
      <c r="F39" s="2">
        <v>43.964198936675189</v>
      </c>
      <c r="G39" s="2">
        <v>58.662422238940536</v>
      </c>
      <c r="H39" s="2">
        <v>56747.51496</v>
      </c>
      <c r="I39" s="2">
        <v>175.16009474141532</v>
      </c>
      <c r="J39" s="2">
        <v>99334.127059999999</v>
      </c>
      <c r="K39" s="2">
        <v>-10.529182727748342</v>
      </c>
      <c r="L39" s="2">
        <v>57.127914282392858</v>
      </c>
      <c r="M39" s="2">
        <v>18.575662959806028</v>
      </c>
    </row>
    <row r="40" spans="1:13" x14ac:dyDescent="0.3">
      <c r="A40">
        <v>32</v>
      </c>
      <c r="B40" t="s">
        <v>206</v>
      </c>
      <c r="C40" s="2">
        <v>66894.640970000008</v>
      </c>
      <c r="D40" s="2">
        <v>-25.943661386349383</v>
      </c>
      <c r="E40" s="2">
        <v>502.73422999999997</v>
      </c>
      <c r="F40" s="2">
        <v>16.184135833922944</v>
      </c>
      <c r="G40" s="2">
        <v>16.690960467816414</v>
      </c>
      <c r="H40" s="2">
        <v>27489.778879999998</v>
      </c>
      <c r="I40" s="2">
        <v>56.329130113820788</v>
      </c>
      <c r="J40" s="2">
        <v>44953.516490000002</v>
      </c>
      <c r="K40" s="2">
        <v>-17.071813056080675</v>
      </c>
      <c r="L40" s="2">
        <v>61.1515650530146</v>
      </c>
      <c r="M40" s="2">
        <v>32.439177617999825</v>
      </c>
    </row>
    <row r="41" spans="1:13" x14ac:dyDescent="0.3">
      <c r="A41">
        <v>33</v>
      </c>
      <c r="B41" t="s">
        <v>205</v>
      </c>
      <c r="C41" s="2">
        <v>142974.99321000002</v>
      </c>
      <c r="D41" s="2">
        <v>-67.780796173240731</v>
      </c>
      <c r="E41" s="2">
        <v>173.84393</v>
      </c>
      <c r="F41" s="2">
        <v>42.213328450167317</v>
      </c>
      <c r="G41" s="2">
        <v>126.50786951961695</v>
      </c>
      <c r="H41" s="2">
        <v>14114.471869999999</v>
      </c>
      <c r="I41" s="2">
        <v>-17.672829946941004</v>
      </c>
      <c r="J41" s="2">
        <v>16564.15727</v>
      </c>
      <c r="K41" s="2">
        <v>19.304825979451223</v>
      </c>
      <c r="L41" s="2">
        <v>85.210926459647169</v>
      </c>
      <c r="M41" s="2">
        <v>123.48383584986698</v>
      </c>
    </row>
    <row r="42" spans="1:13" x14ac:dyDescent="0.3">
      <c r="A42">
        <v>34</v>
      </c>
      <c r="B42" t="s">
        <v>181</v>
      </c>
      <c r="C42" s="2">
        <v>116243.79145</v>
      </c>
      <c r="D42" s="2">
        <v>17.269472224822422</v>
      </c>
      <c r="E42" s="2">
        <v>1600</v>
      </c>
      <c r="F42" s="2">
        <v>43.286629436554023</v>
      </c>
      <c r="G42" s="2">
        <v>47.854004436095821</v>
      </c>
      <c r="H42" s="2">
        <v>79915.58170000001</v>
      </c>
      <c r="I42" s="2">
        <v>37.588361278790416</v>
      </c>
      <c r="J42" s="2">
        <v>173025.41743</v>
      </c>
      <c r="K42" s="2">
        <v>29.095521094775624</v>
      </c>
      <c r="L42" s="2">
        <v>46.187191966943843</v>
      </c>
      <c r="M42" s="2">
        <v>43.336220879870261</v>
      </c>
    </row>
    <row r="43" spans="1:13" x14ac:dyDescent="0.3">
      <c r="A43">
        <v>35</v>
      </c>
      <c r="B43" t="s">
        <v>198</v>
      </c>
      <c r="C43" s="2">
        <v>113245.53668999999</v>
      </c>
      <c r="D43" s="2">
        <v>-7.2050135158479804</v>
      </c>
      <c r="E43" s="2">
        <v>0</v>
      </c>
      <c r="F43" s="2">
        <v>48.278541578280013</v>
      </c>
      <c r="G43" s="2">
        <v>48.638124927861114</v>
      </c>
      <c r="H43" s="2">
        <v>110851.92401999999</v>
      </c>
      <c r="I43" s="2">
        <v>-6.9236207795798865</v>
      </c>
      <c r="J43" s="2">
        <v>-147844.36277000001</v>
      </c>
      <c r="K43" s="2">
        <v>-147.94682104361701</v>
      </c>
      <c r="L43" s="2">
        <v>-74.978796582492109</v>
      </c>
      <c r="M43" s="2">
        <v>38.624138282098116</v>
      </c>
    </row>
    <row r="44" spans="1:13" x14ac:dyDescent="0.3">
      <c r="A44">
        <v>36</v>
      </c>
      <c r="B44" t="s">
        <v>165</v>
      </c>
      <c r="C44" s="2">
        <v>175746.80841000006</v>
      </c>
      <c r="D44" s="2">
        <v>61.468912596035175</v>
      </c>
      <c r="E44" s="2">
        <v>0</v>
      </c>
      <c r="F44" s="2">
        <v>76.356149457949513</v>
      </c>
      <c r="G44" s="2">
        <v>64.690723494548209</v>
      </c>
      <c r="H44" s="2">
        <v>175591.25519999999</v>
      </c>
      <c r="I44" s="2">
        <v>60.250901525231271</v>
      </c>
      <c r="J44" s="2">
        <v>204790.47701</v>
      </c>
      <c r="K44" s="2">
        <v>47.756054353933465</v>
      </c>
      <c r="L44" s="2">
        <v>85.741904488764774</v>
      </c>
      <c r="M44" s="2">
        <v>79.05656304877013</v>
      </c>
    </row>
    <row r="45" spans="1:13" x14ac:dyDescent="0.3">
      <c r="A45">
        <v>37</v>
      </c>
      <c r="B45" t="s">
        <v>402</v>
      </c>
      <c r="C45" s="2">
        <v>-12521.389849999994</v>
      </c>
      <c r="D45" s="2">
        <v>-101.87007888309026</v>
      </c>
      <c r="E45" s="2">
        <v>0</v>
      </c>
      <c r="F45" s="2">
        <v>-6.5958963485348185</v>
      </c>
      <c r="G45" s="2">
        <v>147.01002243213762</v>
      </c>
      <c r="H45" s="2">
        <v>4984.2539100000004</v>
      </c>
      <c r="I45" s="2">
        <v>-99.105576336504768</v>
      </c>
      <c r="J45" s="2">
        <v>185219.55455999999</v>
      </c>
      <c r="K45" s="2">
        <v>-67.872270598392078</v>
      </c>
      <c r="L45" s="2">
        <v>2.6909976766980086</v>
      </c>
      <c r="M45" s="2">
        <v>96.66073104490269</v>
      </c>
    </row>
    <row r="46" spans="1:13" x14ac:dyDescent="0.3">
      <c r="A46">
        <v>38</v>
      </c>
      <c r="B46" t="s">
        <v>164</v>
      </c>
      <c r="C46" s="2">
        <v>63612.610930000003</v>
      </c>
      <c r="D46" s="2">
        <v>-46.756857399034772</v>
      </c>
      <c r="E46" s="2">
        <v>4320.4513099999995</v>
      </c>
      <c r="F46" s="2">
        <v>34.330737293496469</v>
      </c>
      <c r="G46" s="2">
        <v>54.141637497520847</v>
      </c>
      <c r="H46" s="2">
        <v>16890.649140000001</v>
      </c>
      <c r="I46" s="2">
        <v>-3.799923409228656</v>
      </c>
      <c r="J46" s="2">
        <v>31026.64084</v>
      </c>
      <c r="K46" s="2">
        <v>-20.382623487877151</v>
      </c>
      <c r="L46" s="2">
        <v>54.439180919077543</v>
      </c>
      <c r="M46" s="2">
        <v>45.055107208319725</v>
      </c>
    </row>
    <row r="47" spans="1:13" x14ac:dyDescent="0.3">
      <c r="A47">
        <v>39</v>
      </c>
      <c r="B47" t="s">
        <v>184</v>
      </c>
      <c r="C47" s="2">
        <v>51176.123400000011</v>
      </c>
      <c r="D47" s="2">
        <v>152.32866846697215</v>
      </c>
      <c r="E47" s="2">
        <v>0</v>
      </c>
      <c r="F47" s="2">
        <v>43.594118353761871</v>
      </c>
      <c r="G47" s="2">
        <v>41.200335040981649</v>
      </c>
      <c r="H47" s="2">
        <v>21148.4771</v>
      </c>
      <c r="I47" s="2">
        <v>219.34765896606029</v>
      </c>
      <c r="J47" s="2">
        <v>39623.628810000002</v>
      </c>
      <c r="K47" s="2">
        <v>224.47809311498577</v>
      </c>
      <c r="L47" s="2">
        <v>53.373397982828521</v>
      </c>
      <c r="M47" s="2">
        <v>54.230860675812885</v>
      </c>
    </row>
    <row r="48" spans="1:13" x14ac:dyDescent="0.3">
      <c r="A48">
        <v>40</v>
      </c>
      <c r="B48" t="s">
        <v>173</v>
      </c>
      <c r="C48" s="2">
        <v>72259.978739999991</v>
      </c>
      <c r="D48" s="2">
        <v>-13.541734294340612</v>
      </c>
      <c r="E48" s="2">
        <v>0</v>
      </c>
      <c r="F48" s="2">
        <v>83.319138911846082</v>
      </c>
      <c r="G48" s="2">
        <v>98.691209840002642</v>
      </c>
      <c r="H48" s="2">
        <v>72905.713909999991</v>
      </c>
      <c r="I48" s="2">
        <v>-15.552827337491504</v>
      </c>
      <c r="J48" s="2">
        <v>57106.800569999999</v>
      </c>
      <c r="K48" s="2">
        <v>-42.952404873231472</v>
      </c>
      <c r="L48" s="2">
        <v>127.6655550342627</v>
      </c>
      <c r="M48" s="2">
        <v>86.243418999179809</v>
      </c>
    </row>
    <row r="49" spans="1:13" x14ac:dyDescent="0.3">
      <c r="A49">
        <v>41</v>
      </c>
      <c r="B49" t="s">
        <v>216</v>
      </c>
      <c r="C49" s="2">
        <v>38667.079299999998</v>
      </c>
      <c r="D49" s="2">
        <v>106.04193713900547</v>
      </c>
      <c r="E49" s="2">
        <v>0</v>
      </c>
      <c r="F49" s="2">
        <v>52.402319737668776</v>
      </c>
      <c r="G49" s="2">
        <v>26.149035283179821</v>
      </c>
      <c r="H49" s="2">
        <v>34854.057630000003</v>
      </c>
      <c r="I49" s="2">
        <v>145.68912816112868</v>
      </c>
      <c r="J49" s="2">
        <v>65340.855640000002</v>
      </c>
      <c r="K49" s="2">
        <v>29.180254759517133</v>
      </c>
      <c r="L49" s="2">
        <v>53.34190574734874</v>
      </c>
      <c r="M49" s="2">
        <v>28.046503422331188</v>
      </c>
    </row>
    <row r="50" spans="1:13" x14ac:dyDescent="0.3">
      <c r="A50">
        <v>42</v>
      </c>
      <c r="B50" t="s">
        <v>213</v>
      </c>
      <c r="C50" s="2">
        <v>62156.575510000017</v>
      </c>
      <c r="D50" s="2">
        <v>357.38821483580159</v>
      </c>
      <c r="E50" s="2">
        <v>0</v>
      </c>
      <c r="F50" s="2">
        <v>92.083593041841539</v>
      </c>
      <c r="G50" s="2">
        <v>32.501918319994431</v>
      </c>
      <c r="H50" s="2">
        <v>6451.4662500000004</v>
      </c>
      <c r="I50" s="2">
        <v>453.01899203075874</v>
      </c>
      <c r="J50" s="2">
        <v>12080.69651</v>
      </c>
      <c r="K50" s="2">
        <v>42.435335347733094</v>
      </c>
      <c r="L50" s="2">
        <v>53.403098444362797</v>
      </c>
      <c r="M50" s="2">
        <v>13.754479222492504</v>
      </c>
    </row>
    <row r="51" spans="1:13" x14ac:dyDescent="0.3">
      <c r="A51">
        <v>43</v>
      </c>
      <c r="B51" t="s">
        <v>199</v>
      </c>
      <c r="C51" s="2">
        <v>9602.7232699999986</v>
      </c>
      <c r="D51" s="2">
        <v>108.89175363106935</v>
      </c>
      <c r="E51" s="2">
        <v>0</v>
      </c>
      <c r="F51" s="2">
        <v>16.949232380115049</v>
      </c>
      <c r="G51" s="2">
        <v>7.9818536102835624</v>
      </c>
      <c r="H51" s="2">
        <v>9553.6641500000005</v>
      </c>
      <c r="I51" s="2">
        <v>84.438983973974629</v>
      </c>
      <c r="J51" s="2">
        <v>49710.74697</v>
      </c>
      <c r="K51" s="2">
        <v>-0.3154427999851106</v>
      </c>
      <c r="L51" s="2">
        <v>19.218508536525416</v>
      </c>
      <c r="M51" s="2">
        <v>10.38711270377943</v>
      </c>
    </row>
    <row r="52" spans="1:13" x14ac:dyDescent="0.3">
      <c r="A52">
        <v>44</v>
      </c>
      <c r="B52" t="s">
        <v>200</v>
      </c>
      <c r="C52" s="2">
        <v>22580.62256</v>
      </c>
      <c r="D52" s="2">
        <v>-13.328478807706157</v>
      </c>
      <c r="E52" s="2">
        <v>0</v>
      </c>
      <c r="F52" s="2">
        <v>69.819579375693465</v>
      </c>
      <c r="G52" s="2">
        <v>85.625580410619548</v>
      </c>
      <c r="H52" s="2">
        <v>22580.62256</v>
      </c>
      <c r="I52" s="2">
        <v>-13.328478807706157</v>
      </c>
      <c r="J52" s="2">
        <v>28399.34102</v>
      </c>
      <c r="K52" s="2">
        <v>0.2643589770244148</v>
      </c>
      <c r="L52" s="2">
        <v>79.511079303205605</v>
      </c>
      <c r="M52" s="2">
        <v>91.980933162807844</v>
      </c>
    </row>
    <row r="53" spans="1:13" x14ac:dyDescent="0.3">
      <c r="A53">
        <v>46</v>
      </c>
      <c r="B53" t="s">
        <v>158</v>
      </c>
      <c r="C53" s="2">
        <v>-19679.008529999996</v>
      </c>
      <c r="D53" s="2">
        <v>-152057.70089078858</v>
      </c>
      <c r="E53" s="2">
        <v>0</v>
      </c>
      <c r="F53" s="2">
        <v>11721370.260289475</v>
      </c>
      <c r="G53" s="2">
        <v>-1320.3698983493252</v>
      </c>
      <c r="H53" s="2">
        <v>-19664.359179999999</v>
      </c>
      <c r="I53" s="2">
        <v>-6142.3876877414741</v>
      </c>
      <c r="J53" s="2">
        <v>0</v>
      </c>
      <c r="K53" s="2">
        <v>0</v>
      </c>
      <c r="L53" s="2">
        <v>0</v>
      </c>
      <c r="M53" s="2">
        <v>0</v>
      </c>
    </row>
    <row r="54" spans="1:13" x14ac:dyDescent="0.3">
      <c r="A54">
        <v>150.1</v>
      </c>
      <c r="B54" t="s">
        <v>211</v>
      </c>
      <c r="C54" s="2">
        <v>8764717.4856300019</v>
      </c>
      <c r="D54" s="2">
        <v>-38.656373322922043</v>
      </c>
      <c r="E54" s="2">
        <v>42608.967729999997</v>
      </c>
      <c r="F54" s="2">
        <v>35.855144873649529</v>
      </c>
      <c r="G54" s="2">
        <v>53.130612099197258</v>
      </c>
      <c r="H54" s="2">
        <v>5296651.0869199988</v>
      </c>
      <c r="I54" s="2">
        <v>-1.5778610107690771</v>
      </c>
      <c r="J54" s="2">
        <v>11111109.27789</v>
      </c>
      <c r="K54" s="2">
        <v>-2.6345366113857405</v>
      </c>
      <c r="L54" s="2">
        <v>47.669867647326683</v>
      </c>
      <c r="M54" s="2">
        <v>47.158076433024107</v>
      </c>
    </row>
    <row r="55" spans="1:13" x14ac:dyDescent="0.3">
      <c r="A55">
        <v>200</v>
      </c>
      <c r="B55" t="s">
        <v>189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2814880.0924999998</v>
      </c>
      <c r="I55" s="2">
        <v>-6.9581452549649203</v>
      </c>
      <c r="J55" s="2">
        <v>5849360.8173700003</v>
      </c>
      <c r="K55" s="2">
        <v>-3.0432068465791606</v>
      </c>
      <c r="L55" s="2">
        <v>48.122866418858237</v>
      </c>
      <c r="M55" s="2">
        <v>50.147740692711416</v>
      </c>
    </row>
    <row r="56" spans="1:13" x14ac:dyDescent="0.3">
      <c r="A56">
        <v>201.1</v>
      </c>
      <c r="B56" t="s">
        <v>208</v>
      </c>
      <c r="C56" s="2">
        <v>90289903.28847</v>
      </c>
      <c r="D56" s="2">
        <v>9.9693363438908769</v>
      </c>
      <c r="E56" s="2">
        <v>521289.01540999988</v>
      </c>
      <c r="F56" s="2">
        <v>44.904712443476456</v>
      </c>
      <c r="G56" s="2">
        <v>40.975096216395265</v>
      </c>
      <c r="H56" s="2">
        <v>69920864.001200005</v>
      </c>
      <c r="I56" s="2">
        <v>12.221248173887901</v>
      </c>
      <c r="J56" s="2">
        <v>118038734.68765</v>
      </c>
      <c r="K56" s="2">
        <v>4.5683479345113742</v>
      </c>
      <c r="L56" s="2">
        <v>59.235524835319666</v>
      </c>
      <c r="M56" s="2">
        <v>55.195972882650388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73C2-69B7-4D47-8855-376D4369D070}">
  <sheetPr codeName="Hoja12"/>
  <dimension ref="B1:T77"/>
  <sheetViews>
    <sheetView workbookViewId="0">
      <selection activeCell="C14" sqref="C14"/>
    </sheetView>
  </sheetViews>
  <sheetFormatPr baseColWidth="10" defaultColWidth="11.44140625" defaultRowHeight="14.4" x14ac:dyDescent="0.3"/>
  <cols>
    <col min="2" max="2" width="38.5546875" bestFit="1" customWidth="1"/>
    <col min="4" max="4" width="41.44140625" bestFit="1" customWidth="1"/>
    <col min="19" max="19" width="40.44140625" bestFit="1" customWidth="1"/>
  </cols>
  <sheetData>
    <row r="1" spans="2:20" x14ac:dyDescent="0.3">
      <c r="B1" t="s">
        <v>4</v>
      </c>
    </row>
    <row r="2" spans="2:20" x14ac:dyDescent="0.3">
      <c r="B2" t="s">
        <v>115</v>
      </c>
      <c r="C2">
        <v>1</v>
      </c>
      <c r="D2" t="str">
        <f>E2&amp;F2&amp;" "&amp;B2</f>
        <v>10 Total General</v>
      </c>
      <c r="E2">
        <v>1</v>
      </c>
      <c r="F2">
        <v>0</v>
      </c>
      <c r="H2" t="s">
        <v>99</v>
      </c>
      <c r="I2">
        <v>0</v>
      </c>
      <c r="K2" t="s">
        <v>149</v>
      </c>
      <c r="L2">
        <v>1</v>
      </c>
      <c r="N2" t="s">
        <v>307</v>
      </c>
      <c r="O2" t="s">
        <v>308</v>
      </c>
      <c r="R2" t="s">
        <v>83</v>
      </c>
    </row>
    <row r="3" spans="2:20" x14ac:dyDescent="0.3">
      <c r="B3" t="s">
        <v>114</v>
      </c>
      <c r="C3">
        <v>2</v>
      </c>
      <c r="D3" t="str">
        <f t="shared" ref="D3:D77" si="0">E3&amp;F3&amp;" "&amp;B3</f>
        <v>11 Total General Sin Pensiones</v>
      </c>
      <c r="E3">
        <v>1</v>
      </c>
      <c r="F3">
        <v>1</v>
      </c>
      <c r="H3" t="s">
        <v>101</v>
      </c>
      <c r="I3">
        <v>0</v>
      </c>
      <c r="K3" t="s">
        <v>148</v>
      </c>
      <c r="L3">
        <v>1</v>
      </c>
      <c r="N3" t="s">
        <v>309</v>
      </c>
      <c r="O3" t="s">
        <v>310</v>
      </c>
      <c r="R3" t="s">
        <v>220</v>
      </c>
      <c r="S3" t="s">
        <v>220</v>
      </c>
      <c r="T3">
        <v>0</v>
      </c>
    </row>
    <row r="4" spans="2:20" x14ac:dyDescent="0.3">
      <c r="B4" t="s">
        <v>129</v>
      </c>
      <c r="C4">
        <v>3</v>
      </c>
      <c r="D4" t="str">
        <f t="shared" si="0"/>
        <v>12 Vida Total</v>
      </c>
      <c r="E4">
        <v>1</v>
      </c>
      <c r="F4">
        <v>2</v>
      </c>
      <c r="H4" t="s">
        <v>97</v>
      </c>
      <c r="I4">
        <v>0</v>
      </c>
      <c r="K4" t="s">
        <v>146</v>
      </c>
      <c r="L4">
        <v>1</v>
      </c>
      <c r="N4" t="s">
        <v>311</v>
      </c>
      <c r="O4" t="s">
        <v>312</v>
      </c>
      <c r="R4" t="s">
        <v>221</v>
      </c>
      <c r="S4" t="s">
        <v>220</v>
      </c>
      <c r="T4">
        <v>0</v>
      </c>
    </row>
    <row r="5" spans="2:20" x14ac:dyDescent="0.3">
      <c r="B5" t="s">
        <v>128</v>
      </c>
      <c r="C5">
        <v>4</v>
      </c>
      <c r="D5" t="str">
        <f t="shared" si="0"/>
        <v>13 Vida Individual</v>
      </c>
      <c r="E5">
        <v>1</v>
      </c>
      <c r="F5">
        <v>3</v>
      </c>
      <c r="H5" t="s">
        <v>100</v>
      </c>
      <c r="I5">
        <v>0</v>
      </c>
      <c r="N5" t="s">
        <v>313</v>
      </c>
      <c r="O5" t="s">
        <v>314</v>
      </c>
      <c r="R5" t="s">
        <v>222</v>
      </c>
      <c r="S5" t="s">
        <v>222</v>
      </c>
      <c r="T5">
        <v>0</v>
      </c>
    </row>
    <row r="6" spans="2:20" x14ac:dyDescent="0.3">
      <c r="B6" t="s">
        <v>130</v>
      </c>
      <c r="C6">
        <v>5</v>
      </c>
      <c r="D6" t="str">
        <f t="shared" si="0"/>
        <v>14 Vida Gpo y Col</v>
      </c>
      <c r="E6">
        <v>1</v>
      </c>
      <c r="F6">
        <v>4</v>
      </c>
      <c r="H6" t="s">
        <v>96</v>
      </c>
      <c r="I6">
        <v>0</v>
      </c>
      <c r="R6" t="s">
        <v>223</v>
      </c>
      <c r="S6" t="s">
        <v>222</v>
      </c>
      <c r="T6">
        <v>0</v>
      </c>
    </row>
    <row r="7" spans="2:20" x14ac:dyDescent="0.3">
      <c r="B7" t="s">
        <v>149</v>
      </c>
      <c r="C7">
        <v>6</v>
      </c>
      <c r="D7" t="str">
        <f t="shared" si="0"/>
        <v>15 Pensiones Total</v>
      </c>
      <c r="E7">
        <v>1</v>
      </c>
      <c r="F7">
        <v>5</v>
      </c>
      <c r="H7" t="s">
        <v>115</v>
      </c>
      <c r="I7">
        <v>0</v>
      </c>
      <c r="R7" t="s">
        <v>224</v>
      </c>
      <c r="S7" t="s">
        <v>222</v>
      </c>
      <c r="T7">
        <v>0</v>
      </c>
    </row>
    <row r="8" spans="2:20" x14ac:dyDescent="0.3">
      <c r="B8" t="s">
        <v>148</v>
      </c>
      <c r="C8">
        <v>7</v>
      </c>
      <c r="D8" t="str">
        <f t="shared" si="0"/>
        <v>16 Pensiones IMSS</v>
      </c>
      <c r="E8">
        <v>1</v>
      </c>
      <c r="F8">
        <v>6</v>
      </c>
      <c r="H8" t="s">
        <v>114</v>
      </c>
      <c r="I8">
        <v>0</v>
      </c>
      <c r="R8" t="s">
        <v>264</v>
      </c>
      <c r="S8" t="s">
        <v>264</v>
      </c>
      <c r="T8">
        <v>0</v>
      </c>
    </row>
    <row r="9" spans="2:20" x14ac:dyDescent="0.3">
      <c r="B9" t="s">
        <v>147</v>
      </c>
      <c r="D9" t="str">
        <f t="shared" si="0"/>
        <v>17 IMSS Incapacidad Permanente RT</v>
      </c>
      <c r="E9">
        <v>1</v>
      </c>
      <c r="F9">
        <v>7</v>
      </c>
      <c r="H9" t="s">
        <v>129</v>
      </c>
      <c r="I9">
        <v>0</v>
      </c>
      <c r="R9" t="s">
        <v>265</v>
      </c>
      <c r="S9" t="s">
        <v>264</v>
      </c>
      <c r="T9">
        <v>0</v>
      </c>
    </row>
    <row r="10" spans="2:20" x14ac:dyDescent="0.3">
      <c r="B10" t="s">
        <v>153</v>
      </c>
      <c r="D10" t="str">
        <f t="shared" si="0"/>
        <v>18 IMSS Invalidez (invalidez y vida)</v>
      </c>
      <c r="E10">
        <v>1</v>
      </c>
      <c r="F10">
        <v>8</v>
      </c>
      <c r="H10" t="s">
        <v>128</v>
      </c>
      <c r="I10">
        <v>0</v>
      </c>
      <c r="R10" t="s">
        <v>315</v>
      </c>
      <c r="S10" t="s">
        <v>264</v>
      </c>
      <c r="T10">
        <v>0</v>
      </c>
    </row>
    <row r="11" spans="2:20" x14ac:dyDescent="0.3">
      <c r="B11" t="s">
        <v>154</v>
      </c>
      <c r="D11" t="str">
        <f t="shared" si="0"/>
        <v>19 IMSS Jubilacion (retiro, cesantia y vejez)</v>
      </c>
      <c r="E11">
        <v>1</v>
      </c>
      <c r="F11">
        <v>9</v>
      </c>
      <c r="H11" t="s">
        <v>130</v>
      </c>
      <c r="I11">
        <v>0</v>
      </c>
      <c r="R11" t="s">
        <v>316</v>
      </c>
      <c r="S11" t="s">
        <v>316</v>
      </c>
      <c r="T11">
        <v>0</v>
      </c>
    </row>
    <row r="12" spans="2:20" x14ac:dyDescent="0.3">
      <c r="B12" t="s">
        <v>151</v>
      </c>
      <c r="D12" t="str">
        <f t="shared" si="0"/>
        <v>20 IMSS Muerte (invalidez y vida)</v>
      </c>
      <c r="E12">
        <v>2</v>
      </c>
      <c r="F12">
        <v>0</v>
      </c>
      <c r="H12" t="s">
        <v>149</v>
      </c>
      <c r="I12">
        <v>1</v>
      </c>
      <c r="R12" t="s">
        <v>317</v>
      </c>
      <c r="S12" t="s">
        <v>316</v>
      </c>
      <c r="T12">
        <v>0</v>
      </c>
    </row>
    <row r="13" spans="2:20" x14ac:dyDescent="0.3">
      <c r="B13" t="s">
        <v>155</v>
      </c>
      <c r="D13" t="str">
        <f t="shared" si="0"/>
        <v>21 IMSS Muerte (riesgos de trabajo)</v>
      </c>
      <c r="E13">
        <v>2</v>
      </c>
      <c r="F13">
        <v>1</v>
      </c>
      <c r="H13" t="s">
        <v>148</v>
      </c>
      <c r="I13">
        <v>1</v>
      </c>
      <c r="R13" t="s">
        <v>318</v>
      </c>
      <c r="S13" t="s">
        <v>316</v>
      </c>
      <c r="T13">
        <v>0</v>
      </c>
    </row>
    <row r="14" spans="2:20" x14ac:dyDescent="0.3">
      <c r="B14" t="s">
        <v>146</v>
      </c>
      <c r="C14">
        <v>8</v>
      </c>
      <c r="D14" t="str">
        <f t="shared" si="0"/>
        <v>22 Pensiones ISSSTE</v>
      </c>
      <c r="E14">
        <v>2</v>
      </c>
      <c r="F14">
        <v>2</v>
      </c>
      <c r="H14" t="s">
        <v>146</v>
      </c>
      <c r="I14">
        <v>1</v>
      </c>
      <c r="R14" t="s">
        <v>319</v>
      </c>
      <c r="S14" t="s">
        <v>316</v>
      </c>
      <c r="T14">
        <v>0</v>
      </c>
    </row>
    <row r="15" spans="2:20" x14ac:dyDescent="0.3">
      <c r="B15" t="s">
        <v>150</v>
      </c>
      <c r="D15" t="str">
        <f t="shared" si="0"/>
        <v>23 ISSSTE Incapacidad Permanente RT</v>
      </c>
      <c r="E15">
        <v>2</v>
      </c>
      <c r="F15">
        <v>3</v>
      </c>
      <c r="H15" t="s">
        <v>89</v>
      </c>
      <c r="I15">
        <v>0</v>
      </c>
      <c r="R15" t="s">
        <v>320</v>
      </c>
      <c r="S15" t="s">
        <v>316</v>
      </c>
      <c r="T15">
        <v>0</v>
      </c>
    </row>
    <row r="16" spans="2:20" x14ac:dyDescent="0.3">
      <c r="B16" t="s">
        <v>152</v>
      </c>
      <c r="D16" t="str">
        <f t="shared" si="0"/>
        <v>24 ISSSTE Invalidez (invalidez y vida)</v>
      </c>
      <c r="E16">
        <v>2</v>
      </c>
      <c r="F16">
        <v>4</v>
      </c>
      <c r="H16" t="s">
        <v>91</v>
      </c>
      <c r="I16">
        <v>0</v>
      </c>
      <c r="R16" t="s">
        <v>321</v>
      </c>
      <c r="S16" t="s">
        <v>316</v>
      </c>
      <c r="T16">
        <v>0</v>
      </c>
    </row>
    <row r="17" spans="2:20" x14ac:dyDescent="0.3">
      <c r="B17" t="s">
        <v>145</v>
      </c>
      <c r="D17" t="str">
        <f t="shared" si="0"/>
        <v>25 ISSSTE Jubilacion (retiro, cesantia y vejez)</v>
      </c>
      <c r="E17">
        <v>2</v>
      </c>
      <c r="F17">
        <v>5</v>
      </c>
      <c r="H17" t="s">
        <v>92</v>
      </c>
      <c r="I17">
        <v>0</v>
      </c>
      <c r="R17" t="s">
        <v>322</v>
      </c>
      <c r="S17" t="s">
        <v>316</v>
      </c>
      <c r="T17">
        <v>0</v>
      </c>
    </row>
    <row r="18" spans="2:20" x14ac:dyDescent="0.3">
      <c r="B18" t="s">
        <v>156</v>
      </c>
      <c r="D18" t="str">
        <f t="shared" si="0"/>
        <v>26 ISSSTE Muerte (invalidez y vida)</v>
      </c>
      <c r="E18">
        <v>2</v>
      </c>
      <c r="F18">
        <v>6</v>
      </c>
      <c r="H18" t="s">
        <v>90</v>
      </c>
      <c r="I18">
        <v>0</v>
      </c>
      <c r="R18" t="s">
        <v>323</v>
      </c>
      <c r="S18" t="s">
        <v>316</v>
      </c>
      <c r="T18">
        <v>0</v>
      </c>
    </row>
    <row r="19" spans="2:20" x14ac:dyDescent="0.3">
      <c r="B19" t="s">
        <v>157</v>
      </c>
      <c r="D19" t="str">
        <f t="shared" si="0"/>
        <v>27 ISSSTE Muerte (riesgos de trabajo)</v>
      </c>
      <c r="E19">
        <v>2</v>
      </c>
      <c r="F19">
        <v>7</v>
      </c>
      <c r="H19" t="s">
        <v>120</v>
      </c>
      <c r="I19">
        <v>0</v>
      </c>
      <c r="R19" t="s">
        <v>324</v>
      </c>
      <c r="S19" t="s">
        <v>316</v>
      </c>
      <c r="T19">
        <v>0</v>
      </c>
    </row>
    <row r="20" spans="2:20" x14ac:dyDescent="0.3">
      <c r="B20" t="s">
        <v>89</v>
      </c>
      <c r="C20">
        <v>14</v>
      </c>
      <c r="D20" t="str">
        <f t="shared" si="0"/>
        <v>28 Accidentes y Enfermedades Total</v>
      </c>
      <c r="E20">
        <v>2</v>
      </c>
      <c r="F20">
        <v>8</v>
      </c>
      <c r="H20" t="s">
        <v>131</v>
      </c>
      <c r="I20">
        <v>0</v>
      </c>
      <c r="R20" t="s">
        <v>325</v>
      </c>
      <c r="S20" t="s">
        <v>316</v>
      </c>
      <c r="T20">
        <v>0</v>
      </c>
    </row>
    <row r="21" spans="2:20" x14ac:dyDescent="0.3">
      <c r="B21" t="s">
        <v>91</v>
      </c>
      <c r="C21">
        <v>15</v>
      </c>
      <c r="D21" t="str">
        <f t="shared" si="0"/>
        <v>29 Accidentes Personales</v>
      </c>
      <c r="E21">
        <v>2</v>
      </c>
      <c r="F21">
        <v>9</v>
      </c>
      <c r="H21" t="s">
        <v>121</v>
      </c>
      <c r="I21">
        <v>0</v>
      </c>
      <c r="R21" t="s">
        <v>326</v>
      </c>
      <c r="S21" t="s">
        <v>326</v>
      </c>
      <c r="T21">
        <v>1</v>
      </c>
    </row>
    <row r="22" spans="2:20" x14ac:dyDescent="0.3">
      <c r="B22" t="s">
        <v>92</v>
      </c>
      <c r="C22">
        <v>16</v>
      </c>
      <c r="D22" t="str">
        <f t="shared" si="0"/>
        <v>30 AP Individual</v>
      </c>
      <c r="E22">
        <v>3</v>
      </c>
      <c r="F22">
        <v>0</v>
      </c>
      <c r="H22" t="s">
        <v>119</v>
      </c>
      <c r="I22">
        <v>0</v>
      </c>
      <c r="R22" t="s">
        <v>327</v>
      </c>
      <c r="S22" t="s">
        <v>327</v>
      </c>
      <c r="T22">
        <v>1</v>
      </c>
    </row>
    <row r="23" spans="2:20" x14ac:dyDescent="0.3">
      <c r="B23" t="s">
        <v>90</v>
      </c>
      <c r="C23">
        <v>17</v>
      </c>
      <c r="D23" t="str">
        <f t="shared" si="0"/>
        <v>31 AP Gpo y Col</v>
      </c>
      <c r="E23">
        <v>3</v>
      </c>
      <c r="F23">
        <v>1</v>
      </c>
      <c r="H23" t="s">
        <v>122</v>
      </c>
      <c r="I23">
        <v>0</v>
      </c>
      <c r="R23" t="s">
        <v>328</v>
      </c>
      <c r="S23" t="s">
        <v>327</v>
      </c>
      <c r="T23">
        <v>1</v>
      </c>
    </row>
    <row r="24" spans="2:20" x14ac:dyDescent="0.3">
      <c r="B24" t="s">
        <v>120</v>
      </c>
      <c r="C24">
        <v>18</v>
      </c>
      <c r="D24" t="str">
        <f t="shared" si="0"/>
        <v>32 Gastos Medicos</v>
      </c>
      <c r="E24">
        <v>3</v>
      </c>
      <c r="F24">
        <v>2</v>
      </c>
      <c r="H24" t="s">
        <v>118</v>
      </c>
      <c r="I24">
        <v>0</v>
      </c>
      <c r="R24" t="s">
        <v>329</v>
      </c>
      <c r="S24" t="s">
        <v>327</v>
      </c>
      <c r="T24">
        <v>1</v>
      </c>
    </row>
    <row r="25" spans="2:20" x14ac:dyDescent="0.3">
      <c r="B25" t="s">
        <v>131</v>
      </c>
      <c r="C25">
        <v>19</v>
      </c>
      <c r="D25" t="str">
        <f t="shared" si="0"/>
        <v>33 GMM. Individual</v>
      </c>
      <c r="E25">
        <v>3</v>
      </c>
      <c r="F25">
        <v>3</v>
      </c>
      <c r="H25" t="s">
        <v>112</v>
      </c>
      <c r="I25">
        <v>0</v>
      </c>
      <c r="R25" t="s">
        <v>330</v>
      </c>
      <c r="S25" t="s">
        <v>327</v>
      </c>
      <c r="T25">
        <v>1</v>
      </c>
    </row>
    <row r="26" spans="2:20" x14ac:dyDescent="0.3">
      <c r="B26" t="s">
        <v>121</v>
      </c>
      <c r="C26">
        <v>20</v>
      </c>
      <c r="D26" t="str">
        <f t="shared" si="0"/>
        <v>34 GMM. Gpo y Col</v>
      </c>
      <c r="E26">
        <v>3</v>
      </c>
      <c r="F26">
        <v>4</v>
      </c>
      <c r="H26" t="s">
        <v>113</v>
      </c>
      <c r="I26">
        <v>0</v>
      </c>
      <c r="R26" t="s">
        <v>331</v>
      </c>
      <c r="S26" t="s">
        <v>327</v>
      </c>
      <c r="T26">
        <v>1</v>
      </c>
    </row>
    <row r="27" spans="2:20" x14ac:dyDescent="0.3">
      <c r="B27" t="s">
        <v>119</v>
      </c>
      <c r="C27">
        <v>21</v>
      </c>
      <c r="D27" t="str">
        <f t="shared" si="0"/>
        <v>35 Salud</v>
      </c>
      <c r="E27">
        <v>3</v>
      </c>
      <c r="F27">
        <v>5</v>
      </c>
      <c r="H27" t="s">
        <v>109</v>
      </c>
      <c r="I27">
        <v>0</v>
      </c>
      <c r="R27" t="s">
        <v>332</v>
      </c>
      <c r="S27" t="s">
        <v>326</v>
      </c>
      <c r="T27">
        <v>1</v>
      </c>
    </row>
    <row r="28" spans="2:20" x14ac:dyDescent="0.3">
      <c r="B28" t="s">
        <v>122</v>
      </c>
      <c r="C28">
        <v>22</v>
      </c>
      <c r="D28" t="str">
        <f t="shared" si="0"/>
        <v>36 Salud Individual</v>
      </c>
      <c r="E28">
        <v>3</v>
      </c>
      <c r="F28">
        <v>6</v>
      </c>
      <c r="H28" t="s">
        <v>110</v>
      </c>
      <c r="I28">
        <v>0</v>
      </c>
      <c r="R28" t="s">
        <v>333</v>
      </c>
      <c r="S28" t="s">
        <v>333</v>
      </c>
      <c r="T28">
        <v>1</v>
      </c>
    </row>
    <row r="29" spans="2:20" x14ac:dyDescent="0.3">
      <c r="B29" t="s">
        <v>118</v>
      </c>
      <c r="C29">
        <v>23</v>
      </c>
      <c r="D29" t="str">
        <f t="shared" si="0"/>
        <v>37 Salud Gpo y Col</v>
      </c>
      <c r="E29">
        <v>3</v>
      </c>
      <c r="F29">
        <v>7</v>
      </c>
      <c r="H29" t="s">
        <v>108</v>
      </c>
      <c r="I29">
        <v>0</v>
      </c>
      <c r="R29" t="s">
        <v>334</v>
      </c>
      <c r="S29" t="s">
        <v>333</v>
      </c>
      <c r="T29">
        <v>1</v>
      </c>
    </row>
    <row r="30" spans="2:20" x14ac:dyDescent="0.3">
      <c r="B30" t="s">
        <v>112</v>
      </c>
      <c r="C30">
        <v>24</v>
      </c>
      <c r="D30" t="str">
        <f t="shared" si="0"/>
        <v>38 Daños Total</v>
      </c>
      <c r="E30">
        <v>3</v>
      </c>
      <c r="F30">
        <v>8</v>
      </c>
      <c r="H30" t="s">
        <v>125</v>
      </c>
      <c r="I30">
        <v>0</v>
      </c>
      <c r="R30" t="s">
        <v>335</v>
      </c>
      <c r="S30" t="s">
        <v>333</v>
      </c>
      <c r="T30">
        <v>1</v>
      </c>
    </row>
    <row r="31" spans="2:20" x14ac:dyDescent="0.3">
      <c r="B31" t="s">
        <v>111</v>
      </c>
      <c r="D31" t="str">
        <f>D30</f>
        <v>38 Daños Total</v>
      </c>
      <c r="E31" s="151"/>
      <c r="F31" s="151"/>
      <c r="H31" t="s">
        <v>126</v>
      </c>
      <c r="I31">
        <v>0</v>
      </c>
      <c r="R31" t="s">
        <v>336</v>
      </c>
      <c r="S31" t="s">
        <v>333</v>
      </c>
      <c r="T31">
        <v>1</v>
      </c>
    </row>
    <row r="32" spans="2:20" x14ac:dyDescent="0.3">
      <c r="B32" t="s">
        <v>99</v>
      </c>
      <c r="C32">
        <v>25</v>
      </c>
      <c r="D32" t="str">
        <f t="shared" si="0"/>
        <v>39 Automoviles Total</v>
      </c>
      <c r="E32">
        <v>3</v>
      </c>
      <c r="F32">
        <v>9</v>
      </c>
      <c r="H32" t="s">
        <v>106</v>
      </c>
      <c r="I32">
        <v>0</v>
      </c>
      <c r="R32" t="s">
        <v>337</v>
      </c>
      <c r="S32" t="s">
        <v>333</v>
      </c>
      <c r="T32">
        <v>1</v>
      </c>
    </row>
    <row r="33" spans="2:20" x14ac:dyDescent="0.3">
      <c r="B33" t="s">
        <v>98</v>
      </c>
      <c r="D33" t="s">
        <v>226</v>
      </c>
      <c r="E33">
        <v>3</v>
      </c>
      <c r="F33">
        <v>9</v>
      </c>
      <c r="H33" t="s">
        <v>105</v>
      </c>
      <c r="I33">
        <v>0</v>
      </c>
      <c r="R33" t="s">
        <v>338</v>
      </c>
      <c r="S33" t="s">
        <v>338</v>
      </c>
      <c r="T33">
        <v>1</v>
      </c>
    </row>
    <row r="34" spans="2:20" x14ac:dyDescent="0.3">
      <c r="B34" t="s">
        <v>101</v>
      </c>
      <c r="C34">
        <v>26</v>
      </c>
      <c r="D34" t="str">
        <f t="shared" si="0"/>
        <v>41 Automoviles Residentes</v>
      </c>
      <c r="E34">
        <v>4</v>
      </c>
      <c r="F34">
        <v>1</v>
      </c>
      <c r="H34" t="s">
        <v>107</v>
      </c>
      <c r="I34">
        <v>0</v>
      </c>
      <c r="R34" t="s">
        <v>339</v>
      </c>
      <c r="S34" t="s">
        <v>338</v>
      </c>
      <c r="T34">
        <v>1</v>
      </c>
    </row>
    <row r="35" spans="2:20" x14ac:dyDescent="0.3">
      <c r="B35" t="s">
        <v>97</v>
      </c>
      <c r="C35">
        <v>27</v>
      </c>
      <c r="D35" t="str">
        <f t="shared" si="0"/>
        <v>42 Camiones</v>
      </c>
      <c r="E35">
        <v>4</v>
      </c>
      <c r="F35">
        <v>2</v>
      </c>
      <c r="H35" t="s">
        <v>86</v>
      </c>
      <c r="I35">
        <v>0</v>
      </c>
      <c r="R35" t="s">
        <v>340</v>
      </c>
      <c r="S35" t="s">
        <v>338</v>
      </c>
      <c r="T35">
        <v>1</v>
      </c>
    </row>
    <row r="36" spans="2:20" x14ac:dyDescent="0.3">
      <c r="B36" t="s">
        <v>100</v>
      </c>
      <c r="C36">
        <v>28</v>
      </c>
      <c r="D36" t="str">
        <f t="shared" si="0"/>
        <v>43 Automoviles Turistas</v>
      </c>
      <c r="E36">
        <v>4</v>
      </c>
      <c r="F36">
        <v>3</v>
      </c>
      <c r="H36" t="s">
        <v>103</v>
      </c>
      <c r="I36">
        <v>0</v>
      </c>
      <c r="R36" t="s">
        <v>341</v>
      </c>
      <c r="S36" t="s">
        <v>341</v>
      </c>
      <c r="T36">
        <v>1</v>
      </c>
    </row>
    <row r="37" spans="2:20" x14ac:dyDescent="0.3">
      <c r="B37" t="s">
        <v>96</v>
      </c>
      <c r="C37">
        <v>29</v>
      </c>
      <c r="D37" t="str">
        <f t="shared" si="0"/>
        <v>44 Otros Automoviles y Obligatorios</v>
      </c>
      <c r="E37">
        <v>4</v>
      </c>
      <c r="F37">
        <v>4</v>
      </c>
      <c r="H37" t="s">
        <v>104</v>
      </c>
      <c r="I37">
        <v>0</v>
      </c>
      <c r="R37" t="s">
        <v>342</v>
      </c>
      <c r="S37" t="s">
        <v>342</v>
      </c>
      <c r="T37">
        <v>1</v>
      </c>
    </row>
    <row r="38" spans="2:20" x14ac:dyDescent="0.3">
      <c r="B38" t="s">
        <v>113</v>
      </c>
      <c r="C38">
        <v>30</v>
      </c>
      <c r="D38" t="str">
        <f t="shared" si="0"/>
        <v>45 Daños Sin Autos Total</v>
      </c>
      <c r="E38">
        <v>4</v>
      </c>
      <c r="F38">
        <v>5</v>
      </c>
      <c r="H38" t="s">
        <v>102</v>
      </c>
      <c r="I38">
        <v>0</v>
      </c>
      <c r="R38" t="s">
        <v>343</v>
      </c>
      <c r="S38" t="s">
        <v>342</v>
      </c>
      <c r="T38">
        <v>1</v>
      </c>
    </row>
    <row r="39" spans="2:20" x14ac:dyDescent="0.3">
      <c r="B39" t="s">
        <v>87</v>
      </c>
      <c r="D39" t="s">
        <v>230</v>
      </c>
      <c r="E39" s="151"/>
      <c r="F39" s="151"/>
      <c r="H39" t="s">
        <v>127</v>
      </c>
      <c r="I39">
        <v>0</v>
      </c>
      <c r="R39" t="s">
        <v>344</v>
      </c>
      <c r="S39" t="s">
        <v>342</v>
      </c>
      <c r="T39">
        <v>1</v>
      </c>
    </row>
    <row r="40" spans="2:20" x14ac:dyDescent="0.3">
      <c r="B40" t="s">
        <v>109</v>
      </c>
      <c r="C40">
        <v>31</v>
      </c>
      <c r="D40" t="str">
        <f t="shared" si="0"/>
        <v>46 Responsabilidad Civil y Riesgos Profesionales</v>
      </c>
      <c r="E40">
        <v>4</v>
      </c>
      <c r="F40">
        <v>6</v>
      </c>
      <c r="H40" t="s">
        <v>135</v>
      </c>
      <c r="I40">
        <v>0</v>
      </c>
      <c r="R40" t="s">
        <v>345</v>
      </c>
      <c r="S40" t="s">
        <v>342</v>
      </c>
      <c r="T40">
        <v>1</v>
      </c>
    </row>
    <row r="41" spans="2:20" x14ac:dyDescent="0.3">
      <c r="B41" t="s">
        <v>110</v>
      </c>
      <c r="C41">
        <v>32</v>
      </c>
      <c r="D41" t="str">
        <f t="shared" si="0"/>
        <v>47 RC General</v>
      </c>
      <c r="E41">
        <v>4</v>
      </c>
      <c r="F41">
        <v>7</v>
      </c>
      <c r="H41" t="s">
        <v>137</v>
      </c>
      <c r="I41">
        <v>0</v>
      </c>
      <c r="R41" t="s">
        <v>346</v>
      </c>
      <c r="S41" t="s">
        <v>346</v>
      </c>
      <c r="T41">
        <v>1</v>
      </c>
    </row>
    <row r="42" spans="2:20" x14ac:dyDescent="0.3">
      <c r="B42" t="s">
        <v>108</v>
      </c>
      <c r="C42">
        <v>33</v>
      </c>
      <c r="D42" t="str">
        <f t="shared" si="0"/>
        <v>48 RC Aviones y Barcos</v>
      </c>
      <c r="E42">
        <v>4</v>
      </c>
      <c r="F42">
        <v>8</v>
      </c>
      <c r="H42" t="s">
        <v>134</v>
      </c>
      <c r="I42">
        <v>0</v>
      </c>
      <c r="R42" t="s">
        <v>347</v>
      </c>
      <c r="S42" t="s">
        <v>346</v>
      </c>
      <c r="T42">
        <v>1</v>
      </c>
    </row>
    <row r="43" spans="2:20" x14ac:dyDescent="0.3">
      <c r="B43" t="s">
        <v>125</v>
      </c>
      <c r="C43">
        <v>34</v>
      </c>
      <c r="D43" t="str">
        <f t="shared" si="0"/>
        <v>49 RC Viajero</v>
      </c>
      <c r="E43">
        <v>4</v>
      </c>
      <c r="F43">
        <v>9</v>
      </c>
      <c r="H43" t="s">
        <v>136</v>
      </c>
      <c r="I43">
        <v>0</v>
      </c>
      <c r="R43" t="s">
        <v>348</v>
      </c>
      <c r="S43" t="s">
        <v>346</v>
      </c>
      <c r="T43">
        <v>1</v>
      </c>
    </row>
    <row r="44" spans="2:20" x14ac:dyDescent="0.3">
      <c r="B44" t="s">
        <v>126</v>
      </c>
      <c r="C44">
        <v>35</v>
      </c>
      <c r="D44" t="str">
        <f t="shared" si="0"/>
        <v>50 RC Otros</v>
      </c>
      <c r="E44">
        <v>5</v>
      </c>
      <c r="F44">
        <v>0</v>
      </c>
      <c r="H44" t="s">
        <v>93</v>
      </c>
      <c r="I44">
        <v>0</v>
      </c>
      <c r="R44" t="s">
        <v>349</v>
      </c>
      <c r="S44" t="s">
        <v>346</v>
      </c>
      <c r="T44">
        <v>1</v>
      </c>
    </row>
    <row r="45" spans="2:20" x14ac:dyDescent="0.3">
      <c r="B45" t="s">
        <v>106</v>
      </c>
      <c r="C45">
        <v>36</v>
      </c>
      <c r="D45" t="str">
        <f t="shared" si="0"/>
        <v>51 Maritimo y Transportes</v>
      </c>
      <c r="E45">
        <v>5</v>
      </c>
      <c r="F45">
        <v>1</v>
      </c>
      <c r="H45" t="s">
        <v>95</v>
      </c>
      <c r="I45">
        <v>0</v>
      </c>
      <c r="R45" t="s">
        <v>350</v>
      </c>
      <c r="S45" t="s">
        <v>350</v>
      </c>
      <c r="T45">
        <v>1</v>
      </c>
    </row>
    <row r="46" spans="2:20" x14ac:dyDescent="0.3">
      <c r="B46" t="s">
        <v>105</v>
      </c>
      <c r="C46">
        <v>37</v>
      </c>
      <c r="D46" t="str">
        <f t="shared" si="0"/>
        <v>52 MyT Carga</v>
      </c>
      <c r="E46">
        <v>5</v>
      </c>
      <c r="F46">
        <v>2</v>
      </c>
      <c r="H46" t="s">
        <v>94</v>
      </c>
      <c r="I46">
        <v>0</v>
      </c>
      <c r="R46" t="s">
        <v>351</v>
      </c>
      <c r="S46" t="s">
        <v>350</v>
      </c>
      <c r="T46">
        <v>1</v>
      </c>
    </row>
    <row r="47" spans="2:20" x14ac:dyDescent="0.3">
      <c r="B47" t="s">
        <v>107</v>
      </c>
      <c r="C47">
        <v>38</v>
      </c>
      <c r="D47" t="str">
        <f t="shared" si="0"/>
        <v>53 MyT Cascos</v>
      </c>
      <c r="E47">
        <v>5</v>
      </c>
      <c r="F47">
        <v>3</v>
      </c>
      <c r="H47" t="s">
        <v>88</v>
      </c>
      <c r="I47">
        <v>0</v>
      </c>
      <c r="R47" t="s">
        <v>352</v>
      </c>
      <c r="S47" t="s">
        <v>350</v>
      </c>
      <c r="T47">
        <v>1</v>
      </c>
    </row>
    <row r="48" spans="2:20" x14ac:dyDescent="0.3">
      <c r="B48" t="s">
        <v>86</v>
      </c>
      <c r="C48">
        <v>39</v>
      </c>
      <c r="D48" t="str">
        <f t="shared" si="0"/>
        <v>54 Incendio</v>
      </c>
      <c r="E48">
        <v>5</v>
      </c>
      <c r="F48">
        <v>4</v>
      </c>
      <c r="H48" t="s">
        <v>174</v>
      </c>
      <c r="I48">
        <v>0</v>
      </c>
      <c r="R48" t="s">
        <v>353</v>
      </c>
      <c r="S48" t="s">
        <v>350</v>
      </c>
      <c r="T48">
        <v>1</v>
      </c>
    </row>
    <row r="49" spans="2:20" x14ac:dyDescent="0.3">
      <c r="B49" t="s">
        <v>103</v>
      </c>
      <c r="C49">
        <v>40</v>
      </c>
      <c r="D49" t="str">
        <f t="shared" si="0"/>
        <v>55 Riesgos Catastroficos</v>
      </c>
      <c r="E49">
        <v>5</v>
      </c>
      <c r="F49">
        <v>5</v>
      </c>
      <c r="R49" t="s">
        <v>354</v>
      </c>
      <c r="S49" t="s">
        <v>350</v>
      </c>
      <c r="T49">
        <v>1</v>
      </c>
    </row>
    <row r="50" spans="2:20" x14ac:dyDescent="0.3">
      <c r="B50" t="s">
        <v>104</v>
      </c>
      <c r="C50">
        <v>41</v>
      </c>
      <c r="D50" t="str">
        <f t="shared" si="0"/>
        <v>56 Terremoto y Erupcion Volcanica</v>
      </c>
      <c r="E50">
        <v>5</v>
      </c>
      <c r="F50">
        <v>6</v>
      </c>
    </row>
    <row r="51" spans="2:20" x14ac:dyDescent="0.3">
      <c r="B51" t="s">
        <v>102</v>
      </c>
      <c r="C51">
        <v>42</v>
      </c>
      <c r="D51" t="str">
        <f t="shared" si="0"/>
        <v>57 Huracan y Otros Riesgos Hidrometeorologicos</v>
      </c>
      <c r="E51">
        <v>5</v>
      </c>
      <c r="F51">
        <v>7</v>
      </c>
    </row>
    <row r="52" spans="2:20" x14ac:dyDescent="0.3">
      <c r="B52" t="s">
        <v>127</v>
      </c>
      <c r="C52">
        <v>43</v>
      </c>
      <c r="D52" t="str">
        <f t="shared" si="0"/>
        <v>58 Otros Riesgos Catastroficos</v>
      </c>
      <c r="E52">
        <v>5</v>
      </c>
      <c r="F52">
        <v>8</v>
      </c>
    </row>
    <row r="53" spans="2:20" x14ac:dyDescent="0.3">
      <c r="B53" t="s">
        <v>135</v>
      </c>
      <c r="C53">
        <v>44</v>
      </c>
      <c r="D53" t="str">
        <f t="shared" si="0"/>
        <v>59 Agricola y de Animales</v>
      </c>
      <c r="E53">
        <v>5</v>
      </c>
      <c r="F53">
        <v>9</v>
      </c>
    </row>
    <row r="54" spans="2:20" x14ac:dyDescent="0.3">
      <c r="B54" t="s">
        <v>137</v>
      </c>
      <c r="C54">
        <v>45</v>
      </c>
      <c r="D54" t="str">
        <f t="shared" si="0"/>
        <v>60 AyA Agricola</v>
      </c>
      <c r="E54">
        <v>6</v>
      </c>
      <c r="F54">
        <v>0</v>
      </c>
    </row>
    <row r="55" spans="2:20" x14ac:dyDescent="0.3">
      <c r="B55" t="s">
        <v>134</v>
      </c>
      <c r="C55">
        <v>46</v>
      </c>
      <c r="D55" t="str">
        <f t="shared" si="0"/>
        <v>61 AyA Otros</v>
      </c>
      <c r="E55">
        <v>6</v>
      </c>
      <c r="F55">
        <v>1</v>
      </c>
    </row>
    <row r="56" spans="2:20" x14ac:dyDescent="0.3">
      <c r="B56" t="s">
        <v>136</v>
      </c>
      <c r="C56">
        <v>47</v>
      </c>
      <c r="D56" t="str">
        <f t="shared" si="0"/>
        <v>62 AyA Pecuario</v>
      </c>
      <c r="E56">
        <v>6</v>
      </c>
      <c r="F56">
        <v>2</v>
      </c>
    </row>
    <row r="57" spans="2:20" x14ac:dyDescent="0.3">
      <c r="B57" t="s">
        <v>93</v>
      </c>
      <c r="C57">
        <v>48</v>
      </c>
      <c r="D57" t="str">
        <f t="shared" si="0"/>
        <v>63 Diversos</v>
      </c>
      <c r="E57">
        <v>6</v>
      </c>
      <c r="F57">
        <v>3</v>
      </c>
    </row>
    <row r="58" spans="2:20" x14ac:dyDescent="0.3">
      <c r="B58" t="s">
        <v>95</v>
      </c>
      <c r="C58">
        <v>49</v>
      </c>
      <c r="D58" t="str">
        <f t="shared" si="0"/>
        <v>64 Miscelaneos</v>
      </c>
      <c r="E58">
        <v>6</v>
      </c>
      <c r="F58">
        <v>4</v>
      </c>
    </row>
    <row r="59" spans="2:20" x14ac:dyDescent="0.3">
      <c r="B59" t="s">
        <v>94</v>
      </c>
      <c r="C59">
        <v>50</v>
      </c>
      <c r="D59" t="str">
        <f t="shared" si="0"/>
        <v>65 Tecnicos</v>
      </c>
      <c r="E59">
        <v>6</v>
      </c>
      <c r="F59">
        <v>5</v>
      </c>
    </row>
    <row r="60" spans="2:20" x14ac:dyDescent="0.3">
      <c r="B60" t="s">
        <v>88</v>
      </c>
      <c r="C60">
        <v>51</v>
      </c>
      <c r="D60" t="str">
        <f t="shared" si="0"/>
        <v>66 Credito</v>
      </c>
      <c r="E60">
        <v>6</v>
      </c>
      <c r="F60">
        <v>6</v>
      </c>
    </row>
    <row r="61" spans="2:20" x14ac:dyDescent="0.3">
      <c r="B61" t="s">
        <v>174</v>
      </c>
      <c r="C61">
        <v>52</v>
      </c>
      <c r="D61" t="str">
        <f t="shared" si="0"/>
        <v>67 Credito a la Vivienda</v>
      </c>
      <c r="E61">
        <v>6</v>
      </c>
      <c r="F61">
        <v>7</v>
      </c>
    </row>
    <row r="64" spans="2:20" x14ac:dyDescent="0.3">
      <c r="B64" t="s">
        <v>98</v>
      </c>
    </row>
    <row r="65" spans="2:4" x14ac:dyDescent="0.3">
      <c r="B65" t="s">
        <v>111</v>
      </c>
      <c r="D65" t="str">
        <f>E65&amp;F65&amp;" "&amp;B65</f>
        <v xml:space="preserve"> Daños</v>
      </c>
    </row>
    <row r="66" spans="2:4" x14ac:dyDescent="0.3">
      <c r="B66" t="s">
        <v>87</v>
      </c>
    </row>
    <row r="67" spans="2:4" x14ac:dyDescent="0.3">
      <c r="B67" t="s">
        <v>147</v>
      </c>
      <c r="D67" t="str">
        <f>E67&amp;F67&amp;" "&amp;B67</f>
        <v xml:space="preserve"> IMSS Incapacidad Permanente RT</v>
      </c>
    </row>
    <row r="68" spans="2:4" x14ac:dyDescent="0.3">
      <c r="B68" t="s">
        <v>153</v>
      </c>
      <c r="D68" t="str">
        <f>E68&amp;F68&amp;" "&amp;B68</f>
        <v xml:space="preserve"> IMSS Invalidez (invalidez y vida)</v>
      </c>
    </row>
    <row r="69" spans="2:4" x14ac:dyDescent="0.3">
      <c r="B69" t="s">
        <v>154</v>
      </c>
    </row>
    <row r="70" spans="2:4" x14ac:dyDescent="0.3">
      <c r="B70" t="s">
        <v>151</v>
      </c>
      <c r="D70" t="str">
        <f>E70&amp;F70&amp;" "&amp;B70</f>
        <v xml:space="preserve"> IMSS Muerte (invalidez y vida)</v>
      </c>
    </row>
    <row r="71" spans="2:4" x14ac:dyDescent="0.3">
      <c r="B71" t="s">
        <v>155</v>
      </c>
      <c r="D71" t="str">
        <f>E71&amp;F71&amp;" "&amp;B71</f>
        <v xml:space="preserve"> IMSS Muerte (riesgos de trabajo)</v>
      </c>
    </row>
    <row r="72" spans="2:4" x14ac:dyDescent="0.3">
      <c r="B72" t="s">
        <v>150</v>
      </c>
    </row>
    <row r="73" spans="2:4" x14ac:dyDescent="0.3">
      <c r="B73" t="s">
        <v>152</v>
      </c>
      <c r="D73" t="str">
        <f>E73&amp;F73&amp;" "&amp;B73</f>
        <v xml:space="preserve"> ISSSTE Invalidez (invalidez y vida)</v>
      </c>
    </row>
    <row r="74" spans="2:4" x14ac:dyDescent="0.3">
      <c r="B74" t="s">
        <v>145</v>
      </c>
      <c r="D74" t="str">
        <f>E74&amp;F74&amp;" "&amp;B74</f>
        <v xml:space="preserve"> ISSSTE Jubilacion (retiro, cesantia y vejez)</v>
      </c>
    </row>
    <row r="75" spans="2:4" x14ac:dyDescent="0.3">
      <c r="B75" t="s">
        <v>156</v>
      </c>
      <c r="D75" t="str">
        <f>E75&amp;F75&amp;" "&amp;B75</f>
        <v xml:space="preserve"> ISSSTE Muerte (invalidez y vida)</v>
      </c>
    </row>
    <row r="76" spans="2:4" x14ac:dyDescent="0.3">
      <c r="B76" t="s">
        <v>157</v>
      </c>
      <c r="D76" t="str">
        <f>E76&amp;F76&amp;" "&amp;B76</f>
        <v xml:space="preserve"> ISSSTE Muerte (riesgos de trabajo)</v>
      </c>
    </row>
    <row r="77" spans="2:4" x14ac:dyDescent="0.3">
      <c r="D77" t="str">
        <f t="shared" si="0"/>
        <v xml:space="preserve"> </v>
      </c>
    </row>
  </sheetData>
  <sortState xmlns:xlrd2="http://schemas.microsoft.com/office/spreadsheetml/2017/richdata2" ref="B64:D76">
    <sortCondition ref="B64:B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A9D97-016E-4BD4-A9E4-8847C8915B8A}">
  <sheetPr codeName="Hoja2">
    <tabColor rgb="FFFF0066"/>
  </sheetPr>
  <dimension ref="A4:XFC38"/>
  <sheetViews>
    <sheetView showGridLines="0" tabSelected="1" workbookViewId="0"/>
  </sheetViews>
  <sheetFormatPr baseColWidth="10" defaultColWidth="0" defaultRowHeight="14.4" x14ac:dyDescent="0.3"/>
  <cols>
    <col min="1" max="1" width="6.5546875" customWidth="1"/>
    <col min="2" max="5" width="11.5546875" style="25" customWidth="1"/>
    <col min="6" max="6" width="3.44140625" style="25" customWidth="1"/>
    <col min="7" max="9" width="11.5546875" style="25" customWidth="1"/>
    <col min="10" max="10" width="13" style="25" customWidth="1"/>
    <col min="11" max="11" width="4.5546875" customWidth="1"/>
    <col min="12" max="12" width="7.44140625" hidden="1" customWidth="1"/>
    <col min="13" max="16383" width="7.44140625" hidden="1"/>
    <col min="16384" max="16384" width="2" hidden="1"/>
  </cols>
  <sheetData>
    <row r="4" spans="1:10" ht="23.4" x14ac:dyDescent="0.4">
      <c r="J4" s="127" t="s">
        <v>355</v>
      </c>
    </row>
    <row r="5" spans="1:10" x14ac:dyDescent="0.3">
      <c r="J5" s="128"/>
    </row>
    <row r="6" spans="1:10" ht="14.85" customHeight="1" x14ac:dyDescent="0.3">
      <c r="C6" s="129"/>
      <c r="D6" s="176" t="s">
        <v>356</v>
      </c>
      <c r="E6" s="176"/>
      <c r="F6" s="176"/>
      <c r="G6" s="176"/>
      <c r="H6" s="176"/>
      <c r="I6" s="176"/>
      <c r="J6" s="176"/>
    </row>
    <row r="7" spans="1:10" x14ac:dyDescent="0.3">
      <c r="B7" s="129"/>
      <c r="C7" s="129"/>
      <c r="D7" s="176"/>
      <c r="E7" s="176"/>
      <c r="F7" s="176"/>
      <c r="G7" s="176"/>
      <c r="H7" s="176"/>
      <c r="I7" s="176"/>
      <c r="J7" s="176"/>
    </row>
    <row r="8" spans="1:10" x14ac:dyDescent="0.3">
      <c r="B8" s="129"/>
      <c r="C8" s="129"/>
      <c r="D8" s="176"/>
      <c r="E8" s="176"/>
      <c r="F8" s="176"/>
      <c r="G8" s="176"/>
      <c r="H8" s="176"/>
      <c r="I8" s="176"/>
      <c r="J8" s="176"/>
    </row>
    <row r="9" spans="1:10" x14ac:dyDescent="0.3">
      <c r="B9" s="129"/>
      <c r="C9" s="129"/>
      <c r="D9" s="176"/>
      <c r="E9" s="176"/>
      <c r="F9" s="176"/>
      <c r="G9" s="176"/>
      <c r="H9" s="176"/>
      <c r="I9" s="176"/>
      <c r="J9" s="176"/>
    </row>
    <row r="10" spans="1:10" x14ac:dyDescent="0.3">
      <c r="B10" s="129"/>
      <c r="C10" s="129"/>
      <c r="D10" s="130"/>
      <c r="E10" s="130"/>
      <c r="F10" s="130"/>
      <c r="G10" s="130"/>
      <c r="H10" s="130"/>
      <c r="I10" s="131" t="s">
        <v>357</v>
      </c>
      <c r="J10" s="126" t="s">
        <v>405</v>
      </c>
    </row>
    <row r="11" spans="1:10" x14ac:dyDescent="0.3">
      <c r="B11" s="129"/>
      <c r="C11" s="129"/>
      <c r="D11" s="130"/>
      <c r="E11" s="130"/>
      <c r="F11" s="130"/>
      <c r="G11" s="130"/>
      <c r="H11" s="130"/>
      <c r="I11" s="131" t="s">
        <v>358</v>
      </c>
      <c r="J11" s="136">
        <v>46240</v>
      </c>
    </row>
    <row r="12" spans="1:10" x14ac:dyDescent="0.3">
      <c r="B12" s="129"/>
      <c r="C12" s="129"/>
      <c r="D12" s="130"/>
      <c r="E12" s="130"/>
      <c r="F12" s="130"/>
      <c r="G12" s="130"/>
      <c r="H12" s="154"/>
      <c r="I12" s="155" t="s">
        <v>359</v>
      </c>
      <c r="J12" s="172">
        <v>1</v>
      </c>
    </row>
    <row r="13" spans="1:10" ht="5.0999999999999996" customHeight="1" x14ac:dyDescent="0.3">
      <c r="B13" s="129"/>
      <c r="C13" s="129"/>
      <c r="D13" s="130"/>
      <c r="E13" s="130"/>
      <c r="F13" s="130"/>
      <c r="G13" s="130"/>
      <c r="H13" s="130"/>
      <c r="I13" s="131"/>
      <c r="J13" s="136"/>
    </row>
    <row r="14" spans="1:10" x14ac:dyDescent="0.3">
      <c r="B14" s="177" t="s">
        <v>360</v>
      </c>
      <c r="C14" s="177"/>
      <c r="D14" s="177"/>
      <c r="E14" s="177"/>
      <c r="F14" s="132"/>
      <c r="G14" s="177" t="s">
        <v>361</v>
      </c>
      <c r="H14" s="177"/>
      <c r="I14" s="177"/>
      <c r="J14" s="177"/>
    </row>
    <row r="15" spans="1:10" x14ac:dyDescent="0.3">
      <c r="A15" s="125"/>
      <c r="B15" s="177"/>
      <c r="C15" s="177"/>
      <c r="D15" s="177"/>
      <c r="E15" s="177"/>
      <c r="F15" s="132"/>
      <c r="G15" s="177"/>
      <c r="H15" s="177"/>
      <c r="I15" s="177"/>
      <c r="J15" s="177"/>
    </row>
    <row r="21" spans="1:11" hidden="1" x14ac:dyDescent="0.3">
      <c r="A21" s="156"/>
      <c r="B21" s="171" t="s">
        <v>362</v>
      </c>
      <c r="K21" s="156"/>
    </row>
    <row r="22" spans="1:11" ht="39" hidden="1" customHeight="1" x14ac:dyDescent="0.3">
      <c r="A22" s="156"/>
      <c r="B22" s="178"/>
      <c r="C22" s="178"/>
      <c r="D22" s="178"/>
      <c r="E22" s="178"/>
      <c r="F22" s="178"/>
      <c r="G22" s="178"/>
      <c r="H22" s="178"/>
      <c r="I22" s="178"/>
      <c r="J22" s="178"/>
      <c r="K22" s="156"/>
    </row>
    <row r="23" spans="1:11" ht="3.6" hidden="1" customHeight="1" x14ac:dyDescent="0.3">
      <c r="A23" s="156"/>
      <c r="B23" s="178"/>
      <c r="C23" s="178"/>
      <c r="D23" s="178"/>
      <c r="E23" s="178"/>
      <c r="F23" s="178"/>
      <c r="G23" s="178"/>
      <c r="H23" s="178"/>
      <c r="I23" s="178"/>
      <c r="J23" s="178"/>
      <c r="K23" s="157"/>
    </row>
    <row r="24" spans="1:11" hidden="1" x14ac:dyDescent="0.3">
      <c r="A24" s="156"/>
      <c r="B24" s="157"/>
      <c r="C24" s="157"/>
      <c r="D24" s="157"/>
      <c r="E24" s="157"/>
      <c r="F24" s="157"/>
      <c r="G24" s="157"/>
      <c r="H24" s="157"/>
      <c r="I24" s="157"/>
      <c r="J24" s="157"/>
      <c r="K24" s="157"/>
    </row>
    <row r="25" spans="1:11" hidden="1" x14ac:dyDescent="0.3">
      <c r="A25" s="175"/>
      <c r="B25" s="175"/>
      <c r="C25" s="156"/>
      <c r="D25" s="156"/>
      <c r="E25" s="156"/>
      <c r="F25" s="175"/>
      <c r="G25" s="175"/>
      <c r="H25" s="156"/>
      <c r="I25" s="156"/>
      <c r="J25" s="156"/>
      <c r="K25" s="156"/>
    </row>
    <row r="26" spans="1:11" x14ac:dyDescent="0.3">
      <c r="B26" s="133" t="s">
        <v>363</v>
      </c>
    </row>
    <row r="28" spans="1:11" x14ac:dyDescent="0.3">
      <c r="B28" s="134" t="s">
        <v>364</v>
      </c>
    </row>
    <row r="29" spans="1:11" x14ac:dyDescent="0.3">
      <c r="B29" s="135" t="s">
        <v>365</v>
      </c>
    </row>
    <row r="30" spans="1:11" x14ac:dyDescent="0.3">
      <c r="B30" s="135"/>
    </row>
    <row r="31" spans="1:11" x14ac:dyDescent="0.3">
      <c r="B31" s="134" t="s">
        <v>366</v>
      </c>
    </row>
    <row r="32" spans="1:11" x14ac:dyDescent="0.3">
      <c r="B32" s="135" t="s">
        <v>367</v>
      </c>
    </row>
    <row r="33" spans="2:2" x14ac:dyDescent="0.3">
      <c r="B33" s="135"/>
    </row>
    <row r="34" spans="2:2" x14ac:dyDescent="0.3">
      <c r="B34" s="134" t="s">
        <v>368</v>
      </c>
    </row>
    <row r="35" spans="2:2" x14ac:dyDescent="0.3">
      <c r="B35" s="135" t="s">
        <v>369</v>
      </c>
    </row>
    <row r="36" spans="2:2" x14ac:dyDescent="0.3">
      <c r="B36" s="135"/>
    </row>
    <row r="37" spans="2:2" x14ac:dyDescent="0.3">
      <c r="B37" s="134" t="s">
        <v>370</v>
      </c>
    </row>
    <row r="38" spans="2:2" x14ac:dyDescent="0.3">
      <c r="B38" s="135" t="s">
        <v>371</v>
      </c>
    </row>
  </sheetData>
  <sheetProtection formatCells="0" formatColumns="0" formatRows="0" insertColumns="0" insertRows="0" insertHyperlinks="0" deleteColumns="0" deleteRows="0" sort="0" autoFilter="0" pivotTables="0"/>
  <mergeCells count="6">
    <mergeCell ref="A25:B25"/>
    <mergeCell ref="F25:G25"/>
    <mergeCell ref="D6:J9"/>
    <mergeCell ref="B14:E15"/>
    <mergeCell ref="G14:J15"/>
    <mergeCell ref="B22:J2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83AA-B056-4628-89DC-3D3AC5468B23}">
  <sheetPr codeName="Hoja8">
    <tabColor rgb="FF0070C0"/>
  </sheetPr>
  <dimension ref="A1:WVT129"/>
  <sheetViews>
    <sheetView showGridLines="0" zoomScaleNormal="100" workbookViewId="0">
      <pane ySplit="7" topLeftCell="A8" activePane="bottomLeft" state="frozen"/>
      <selection pane="bottomLeft"/>
    </sheetView>
  </sheetViews>
  <sheetFormatPr baseColWidth="10" defaultColWidth="0" defaultRowHeight="13.8" x14ac:dyDescent="0.25"/>
  <cols>
    <col min="1" max="1" width="2" style="159" customWidth="1"/>
    <col min="2" max="2" width="5.44140625" style="159" customWidth="1"/>
    <col min="3" max="3" width="24.44140625" style="159" customWidth="1"/>
    <col min="4" max="5" width="12" style="159" customWidth="1"/>
    <col min="6" max="7" width="9.44140625" style="168" customWidth="1"/>
    <col min="8" max="8" width="12" style="159" customWidth="1"/>
    <col min="9" max="9" width="9.44140625" style="168" customWidth="1"/>
    <col min="10" max="10" width="13.44140625" style="168" customWidth="1"/>
    <col min="11" max="12" width="9.44140625" style="168" customWidth="1"/>
    <col min="13" max="15" width="11.44140625" style="15" customWidth="1"/>
    <col min="16" max="18" width="11.44140625" style="15" hidden="1" customWidth="1"/>
    <col min="19" max="45" width="11.44140625" style="15" hidden="1"/>
    <col min="46" max="256" width="11.44140625" style="3" hidden="1"/>
    <col min="257" max="257" width="2.44140625" style="3" hidden="1"/>
    <col min="258" max="258" width="7.5546875" style="3" hidden="1"/>
    <col min="259" max="259" width="19.44140625" style="3" hidden="1"/>
    <col min="260" max="261" width="12" style="3" hidden="1"/>
    <col min="262" max="263" width="9.44140625" style="3" hidden="1"/>
    <col min="264" max="264" width="12" style="3" hidden="1"/>
    <col min="265" max="267" width="9.44140625" style="3" hidden="1"/>
    <col min="268" max="268" width="3.5546875" style="3" hidden="1"/>
    <col min="269" max="512" width="11.44140625" style="3" hidden="1"/>
    <col min="513" max="513" width="2.44140625" style="3" hidden="1"/>
    <col min="514" max="514" width="7.5546875" style="3" hidden="1"/>
    <col min="515" max="515" width="19.44140625" style="3" hidden="1"/>
    <col min="516" max="517" width="12" style="3" hidden="1"/>
    <col min="518" max="519" width="9.44140625" style="3" hidden="1"/>
    <col min="520" max="520" width="12" style="3" hidden="1"/>
    <col min="521" max="523" width="9.44140625" style="3" hidden="1"/>
    <col min="524" max="524" width="3.5546875" style="3" hidden="1"/>
    <col min="525" max="768" width="11.44140625" style="3" hidden="1"/>
    <col min="769" max="769" width="2.44140625" style="3" hidden="1"/>
    <col min="770" max="770" width="7.5546875" style="3" hidden="1"/>
    <col min="771" max="771" width="19.44140625" style="3" hidden="1"/>
    <col min="772" max="773" width="12" style="3" hidden="1"/>
    <col min="774" max="775" width="9.44140625" style="3" hidden="1"/>
    <col min="776" max="776" width="12" style="3" hidden="1"/>
    <col min="777" max="779" width="9.44140625" style="3" hidden="1"/>
    <col min="780" max="780" width="3.5546875" style="3" hidden="1"/>
    <col min="781" max="1024" width="11.44140625" style="3" hidden="1"/>
    <col min="1025" max="1025" width="2.44140625" style="3" hidden="1"/>
    <col min="1026" max="1026" width="7.5546875" style="3" hidden="1"/>
    <col min="1027" max="1027" width="19.44140625" style="3" hidden="1"/>
    <col min="1028" max="1029" width="12" style="3" hidden="1"/>
    <col min="1030" max="1031" width="9.44140625" style="3" hidden="1"/>
    <col min="1032" max="1032" width="12" style="3" hidden="1"/>
    <col min="1033" max="1035" width="9.44140625" style="3" hidden="1"/>
    <col min="1036" max="1036" width="3.5546875" style="3" hidden="1"/>
    <col min="1037" max="1280" width="11.44140625" style="3" hidden="1"/>
    <col min="1281" max="1281" width="2.44140625" style="3" hidden="1"/>
    <col min="1282" max="1282" width="7.5546875" style="3" hidden="1"/>
    <col min="1283" max="1283" width="19.44140625" style="3" hidden="1"/>
    <col min="1284" max="1285" width="12" style="3" hidden="1"/>
    <col min="1286" max="1287" width="9.44140625" style="3" hidden="1"/>
    <col min="1288" max="1288" width="12" style="3" hidden="1"/>
    <col min="1289" max="1291" width="9.44140625" style="3" hidden="1"/>
    <col min="1292" max="1292" width="3.5546875" style="3" hidden="1"/>
    <col min="1293" max="1536" width="11.44140625" style="3" hidden="1"/>
    <col min="1537" max="1537" width="2.44140625" style="3" hidden="1"/>
    <col min="1538" max="1538" width="7.5546875" style="3" hidden="1"/>
    <col min="1539" max="1539" width="19.44140625" style="3" hidden="1"/>
    <col min="1540" max="1541" width="12" style="3" hidden="1"/>
    <col min="1542" max="1543" width="9.44140625" style="3" hidden="1"/>
    <col min="1544" max="1544" width="12" style="3" hidden="1"/>
    <col min="1545" max="1547" width="9.44140625" style="3" hidden="1"/>
    <col min="1548" max="1548" width="3.5546875" style="3" hidden="1"/>
    <col min="1549" max="1792" width="11.44140625" style="3" hidden="1"/>
    <col min="1793" max="1793" width="2.44140625" style="3" hidden="1"/>
    <col min="1794" max="1794" width="7.5546875" style="3" hidden="1"/>
    <col min="1795" max="1795" width="19.44140625" style="3" hidden="1"/>
    <col min="1796" max="1797" width="12" style="3" hidden="1"/>
    <col min="1798" max="1799" width="9.44140625" style="3" hidden="1"/>
    <col min="1800" max="1800" width="12" style="3" hidden="1"/>
    <col min="1801" max="1803" width="9.44140625" style="3" hidden="1"/>
    <col min="1804" max="1804" width="3.5546875" style="3" hidden="1"/>
    <col min="1805" max="2048" width="11.44140625" style="3" hidden="1"/>
    <col min="2049" max="2049" width="2.44140625" style="3" hidden="1"/>
    <col min="2050" max="2050" width="7.5546875" style="3" hidden="1"/>
    <col min="2051" max="2051" width="19.44140625" style="3" hidden="1"/>
    <col min="2052" max="2053" width="12" style="3" hidden="1"/>
    <col min="2054" max="2055" width="9.44140625" style="3" hidden="1"/>
    <col min="2056" max="2056" width="12" style="3" hidden="1"/>
    <col min="2057" max="2059" width="9.44140625" style="3" hidden="1"/>
    <col min="2060" max="2060" width="3.5546875" style="3" hidden="1"/>
    <col min="2061" max="2304" width="11.44140625" style="3" hidden="1"/>
    <col min="2305" max="2305" width="2.44140625" style="3" hidden="1"/>
    <col min="2306" max="2306" width="7.5546875" style="3" hidden="1"/>
    <col min="2307" max="2307" width="19.44140625" style="3" hidden="1"/>
    <col min="2308" max="2309" width="12" style="3" hidden="1"/>
    <col min="2310" max="2311" width="9.44140625" style="3" hidden="1"/>
    <col min="2312" max="2312" width="12" style="3" hidden="1"/>
    <col min="2313" max="2315" width="9.44140625" style="3" hidden="1"/>
    <col min="2316" max="2316" width="3.5546875" style="3" hidden="1"/>
    <col min="2317" max="2560" width="11.44140625" style="3" hidden="1"/>
    <col min="2561" max="2561" width="2.44140625" style="3" hidden="1"/>
    <col min="2562" max="2562" width="7.5546875" style="3" hidden="1"/>
    <col min="2563" max="2563" width="19.44140625" style="3" hidden="1"/>
    <col min="2564" max="2565" width="12" style="3" hidden="1"/>
    <col min="2566" max="2567" width="9.44140625" style="3" hidden="1"/>
    <col min="2568" max="2568" width="12" style="3" hidden="1"/>
    <col min="2569" max="2571" width="9.44140625" style="3" hidden="1"/>
    <col min="2572" max="2572" width="3.5546875" style="3" hidden="1"/>
    <col min="2573" max="2816" width="11.44140625" style="3" hidden="1"/>
    <col min="2817" max="2817" width="2.44140625" style="3" hidden="1"/>
    <col min="2818" max="2818" width="7.5546875" style="3" hidden="1"/>
    <col min="2819" max="2819" width="19.44140625" style="3" hidden="1"/>
    <col min="2820" max="2821" width="12" style="3" hidden="1"/>
    <col min="2822" max="2823" width="9.44140625" style="3" hidden="1"/>
    <col min="2824" max="2824" width="12" style="3" hidden="1"/>
    <col min="2825" max="2827" width="9.44140625" style="3" hidden="1"/>
    <col min="2828" max="2828" width="3.5546875" style="3" hidden="1"/>
    <col min="2829" max="3072" width="11.44140625" style="3" hidden="1"/>
    <col min="3073" max="3073" width="2.44140625" style="3" hidden="1"/>
    <col min="3074" max="3074" width="7.5546875" style="3" hidden="1"/>
    <col min="3075" max="3075" width="19.44140625" style="3" hidden="1"/>
    <col min="3076" max="3077" width="12" style="3" hidden="1"/>
    <col min="3078" max="3079" width="9.44140625" style="3" hidden="1"/>
    <col min="3080" max="3080" width="12" style="3" hidden="1"/>
    <col min="3081" max="3083" width="9.44140625" style="3" hidden="1"/>
    <col min="3084" max="3084" width="3.5546875" style="3" hidden="1"/>
    <col min="3085" max="3328" width="11.44140625" style="3" hidden="1"/>
    <col min="3329" max="3329" width="2.44140625" style="3" hidden="1"/>
    <col min="3330" max="3330" width="7.5546875" style="3" hidden="1"/>
    <col min="3331" max="3331" width="19.44140625" style="3" hidden="1"/>
    <col min="3332" max="3333" width="12" style="3" hidden="1"/>
    <col min="3334" max="3335" width="9.44140625" style="3" hidden="1"/>
    <col min="3336" max="3336" width="12" style="3" hidden="1"/>
    <col min="3337" max="3339" width="9.44140625" style="3" hidden="1"/>
    <col min="3340" max="3340" width="3.5546875" style="3" hidden="1"/>
    <col min="3341" max="3584" width="11.44140625" style="3" hidden="1"/>
    <col min="3585" max="3585" width="2.44140625" style="3" hidden="1"/>
    <col min="3586" max="3586" width="7.5546875" style="3" hidden="1"/>
    <col min="3587" max="3587" width="19.44140625" style="3" hidden="1"/>
    <col min="3588" max="3589" width="12" style="3" hidden="1"/>
    <col min="3590" max="3591" width="9.44140625" style="3" hidden="1"/>
    <col min="3592" max="3592" width="12" style="3" hidden="1"/>
    <col min="3593" max="3595" width="9.44140625" style="3" hidden="1"/>
    <col min="3596" max="3596" width="3.5546875" style="3" hidden="1"/>
    <col min="3597" max="3840" width="11.44140625" style="3" hidden="1"/>
    <col min="3841" max="3841" width="2.44140625" style="3" hidden="1"/>
    <col min="3842" max="3842" width="7.5546875" style="3" hidden="1"/>
    <col min="3843" max="3843" width="19.44140625" style="3" hidden="1"/>
    <col min="3844" max="3845" width="12" style="3" hidden="1"/>
    <col min="3846" max="3847" width="9.44140625" style="3" hidden="1"/>
    <col min="3848" max="3848" width="12" style="3" hidden="1"/>
    <col min="3849" max="3851" width="9.44140625" style="3" hidden="1"/>
    <col min="3852" max="3852" width="3.5546875" style="3" hidden="1"/>
    <col min="3853" max="4096" width="11.44140625" style="3" hidden="1"/>
    <col min="4097" max="4097" width="2.44140625" style="3" hidden="1"/>
    <col min="4098" max="4098" width="7.5546875" style="3" hidden="1"/>
    <col min="4099" max="4099" width="19.44140625" style="3" hidden="1"/>
    <col min="4100" max="4101" width="12" style="3" hidden="1"/>
    <col min="4102" max="4103" width="9.44140625" style="3" hidden="1"/>
    <col min="4104" max="4104" width="12" style="3" hidden="1"/>
    <col min="4105" max="4107" width="9.44140625" style="3" hidden="1"/>
    <col min="4108" max="4108" width="3.5546875" style="3" hidden="1"/>
    <col min="4109" max="4352" width="11.44140625" style="3" hidden="1"/>
    <col min="4353" max="4353" width="2.44140625" style="3" hidden="1"/>
    <col min="4354" max="4354" width="7.5546875" style="3" hidden="1"/>
    <col min="4355" max="4355" width="19.44140625" style="3" hidden="1"/>
    <col min="4356" max="4357" width="12" style="3" hidden="1"/>
    <col min="4358" max="4359" width="9.44140625" style="3" hidden="1"/>
    <col min="4360" max="4360" width="12" style="3" hidden="1"/>
    <col min="4361" max="4363" width="9.44140625" style="3" hidden="1"/>
    <col min="4364" max="4364" width="3.5546875" style="3" hidden="1"/>
    <col min="4365" max="4608" width="11.44140625" style="3" hidden="1"/>
    <col min="4609" max="4609" width="2.44140625" style="3" hidden="1"/>
    <col min="4610" max="4610" width="7.5546875" style="3" hidden="1"/>
    <col min="4611" max="4611" width="19.44140625" style="3" hidden="1"/>
    <col min="4612" max="4613" width="12" style="3" hidden="1"/>
    <col min="4614" max="4615" width="9.44140625" style="3" hidden="1"/>
    <col min="4616" max="4616" width="12" style="3" hidden="1"/>
    <col min="4617" max="4619" width="9.44140625" style="3" hidden="1"/>
    <col min="4620" max="4620" width="3.5546875" style="3" hidden="1"/>
    <col min="4621" max="4864" width="11.44140625" style="3" hidden="1"/>
    <col min="4865" max="4865" width="2.44140625" style="3" hidden="1"/>
    <col min="4866" max="4866" width="7.5546875" style="3" hidden="1"/>
    <col min="4867" max="4867" width="19.44140625" style="3" hidden="1"/>
    <col min="4868" max="4869" width="12" style="3" hidden="1"/>
    <col min="4870" max="4871" width="9.44140625" style="3" hidden="1"/>
    <col min="4872" max="4872" width="12" style="3" hidden="1"/>
    <col min="4873" max="4875" width="9.44140625" style="3" hidden="1"/>
    <col min="4876" max="4876" width="3.5546875" style="3" hidden="1"/>
    <col min="4877" max="5120" width="11.44140625" style="3" hidden="1"/>
    <col min="5121" max="5121" width="2.44140625" style="3" hidden="1"/>
    <col min="5122" max="5122" width="7.5546875" style="3" hidden="1"/>
    <col min="5123" max="5123" width="19.44140625" style="3" hidden="1"/>
    <col min="5124" max="5125" width="12" style="3" hidden="1"/>
    <col min="5126" max="5127" width="9.44140625" style="3" hidden="1"/>
    <col min="5128" max="5128" width="12" style="3" hidden="1"/>
    <col min="5129" max="5131" width="9.44140625" style="3" hidden="1"/>
    <col min="5132" max="5132" width="3.5546875" style="3" hidden="1"/>
    <col min="5133" max="5376" width="11.44140625" style="3" hidden="1"/>
    <col min="5377" max="5377" width="2.44140625" style="3" hidden="1"/>
    <col min="5378" max="5378" width="7.5546875" style="3" hidden="1"/>
    <col min="5379" max="5379" width="19.44140625" style="3" hidden="1"/>
    <col min="5380" max="5381" width="12" style="3" hidden="1"/>
    <col min="5382" max="5383" width="9.44140625" style="3" hidden="1"/>
    <col min="5384" max="5384" width="12" style="3" hidden="1"/>
    <col min="5385" max="5387" width="9.44140625" style="3" hidden="1"/>
    <col min="5388" max="5388" width="3.5546875" style="3" hidden="1"/>
    <col min="5389" max="5632" width="11.44140625" style="3" hidden="1"/>
    <col min="5633" max="5633" width="2.44140625" style="3" hidden="1"/>
    <col min="5634" max="5634" width="7.5546875" style="3" hidden="1"/>
    <col min="5635" max="5635" width="19.44140625" style="3" hidden="1"/>
    <col min="5636" max="5637" width="12" style="3" hidden="1"/>
    <col min="5638" max="5639" width="9.44140625" style="3" hidden="1"/>
    <col min="5640" max="5640" width="12" style="3" hidden="1"/>
    <col min="5641" max="5643" width="9.44140625" style="3" hidden="1"/>
    <col min="5644" max="5644" width="3.5546875" style="3" hidden="1"/>
    <col min="5645" max="5888" width="11.44140625" style="3" hidden="1"/>
    <col min="5889" max="5889" width="2.44140625" style="3" hidden="1"/>
    <col min="5890" max="5890" width="7.5546875" style="3" hidden="1"/>
    <col min="5891" max="5891" width="19.44140625" style="3" hidden="1"/>
    <col min="5892" max="5893" width="12" style="3" hidden="1"/>
    <col min="5894" max="5895" width="9.44140625" style="3" hidden="1"/>
    <col min="5896" max="5896" width="12" style="3" hidden="1"/>
    <col min="5897" max="5899" width="9.44140625" style="3" hidden="1"/>
    <col min="5900" max="5900" width="3.5546875" style="3" hidden="1"/>
    <col min="5901" max="6144" width="11.44140625" style="3" hidden="1"/>
    <col min="6145" max="6145" width="2.44140625" style="3" hidden="1"/>
    <col min="6146" max="6146" width="7.5546875" style="3" hidden="1"/>
    <col min="6147" max="6147" width="19.44140625" style="3" hidden="1"/>
    <col min="6148" max="6149" width="12" style="3" hidden="1"/>
    <col min="6150" max="6151" width="9.44140625" style="3" hidden="1"/>
    <col min="6152" max="6152" width="12" style="3" hidden="1"/>
    <col min="6153" max="6155" width="9.44140625" style="3" hidden="1"/>
    <col min="6156" max="6156" width="3.5546875" style="3" hidden="1"/>
    <col min="6157" max="6400" width="11.44140625" style="3" hidden="1"/>
    <col min="6401" max="6401" width="2.44140625" style="3" hidden="1"/>
    <col min="6402" max="6402" width="7.5546875" style="3" hidden="1"/>
    <col min="6403" max="6403" width="19.44140625" style="3" hidden="1"/>
    <col min="6404" max="6405" width="12" style="3" hidden="1"/>
    <col min="6406" max="6407" width="9.44140625" style="3" hidden="1"/>
    <col min="6408" max="6408" width="12" style="3" hidden="1"/>
    <col min="6409" max="6411" width="9.44140625" style="3" hidden="1"/>
    <col min="6412" max="6412" width="3.5546875" style="3" hidden="1"/>
    <col min="6413" max="6656" width="11.44140625" style="3" hidden="1"/>
    <col min="6657" max="6657" width="2.44140625" style="3" hidden="1"/>
    <col min="6658" max="6658" width="7.5546875" style="3" hidden="1"/>
    <col min="6659" max="6659" width="19.44140625" style="3" hidden="1"/>
    <col min="6660" max="6661" width="12" style="3" hidden="1"/>
    <col min="6662" max="6663" width="9.44140625" style="3" hidden="1"/>
    <col min="6664" max="6664" width="12" style="3" hidden="1"/>
    <col min="6665" max="6667" width="9.44140625" style="3" hidden="1"/>
    <col min="6668" max="6668" width="3.5546875" style="3" hidden="1"/>
    <col min="6669" max="6912" width="11.44140625" style="3" hidden="1"/>
    <col min="6913" max="6913" width="2.44140625" style="3" hidden="1"/>
    <col min="6914" max="6914" width="7.5546875" style="3" hidden="1"/>
    <col min="6915" max="6915" width="19.44140625" style="3" hidden="1"/>
    <col min="6916" max="6917" width="12" style="3" hidden="1"/>
    <col min="6918" max="6919" width="9.44140625" style="3" hidden="1"/>
    <col min="6920" max="6920" width="12" style="3" hidden="1"/>
    <col min="6921" max="6923" width="9.44140625" style="3" hidden="1"/>
    <col min="6924" max="6924" width="3.5546875" style="3" hidden="1"/>
    <col min="6925" max="7168" width="11.44140625" style="3" hidden="1"/>
    <col min="7169" max="7169" width="2.44140625" style="3" hidden="1"/>
    <col min="7170" max="7170" width="7.5546875" style="3" hidden="1"/>
    <col min="7171" max="7171" width="19.44140625" style="3" hidden="1"/>
    <col min="7172" max="7173" width="12" style="3" hidden="1"/>
    <col min="7174" max="7175" width="9.44140625" style="3" hidden="1"/>
    <col min="7176" max="7176" width="12" style="3" hidden="1"/>
    <col min="7177" max="7179" width="9.44140625" style="3" hidden="1"/>
    <col min="7180" max="7180" width="3.5546875" style="3" hidden="1"/>
    <col min="7181" max="7424" width="11.44140625" style="3" hidden="1"/>
    <col min="7425" max="7425" width="2.44140625" style="3" hidden="1"/>
    <col min="7426" max="7426" width="7.5546875" style="3" hidden="1"/>
    <col min="7427" max="7427" width="19.44140625" style="3" hidden="1"/>
    <col min="7428" max="7429" width="12" style="3" hidden="1"/>
    <col min="7430" max="7431" width="9.44140625" style="3" hidden="1"/>
    <col min="7432" max="7432" width="12" style="3" hidden="1"/>
    <col min="7433" max="7435" width="9.44140625" style="3" hidden="1"/>
    <col min="7436" max="7436" width="3.5546875" style="3" hidden="1"/>
    <col min="7437" max="7680" width="11.44140625" style="3" hidden="1"/>
    <col min="7681" max="7681" width="2.44140625" style="3" hidden="1"/>
    <col min="7682" max="7682" width="7.5546875" style="3" hidden="1"/>
    <col min="7683" max="7683" width="19.44140625" style="3" hidden="1"/>
    <col min="7684" max="7685" width="12" style="3" hidden="1"/>
    <col min="7686" max="7687" width="9.44140625" style="3" hidden="1"/>
    <col min="7688" max="7688" width="12" style="3" hidden="1"/>
    <col min="7689" max="7691" width="9.44140625" style="3" hidden="1"/>
    <col min="7692" max="7692" width="3.5546875" style="3" hidden="1"/>
    <col min="7693" max="7936" width="11.44140625" style="3" hidden="1"/>
    <col min="7937" max="7937" width="2.44140625" style="3" hidden="1"/>
    <col min="7938" max="7938" width="7.5546875" style="3" hidden="1"/>
    <col min="7939" max="7939" width="19.44140625" style="3" hidden="1"/>
    <col min="7940" max="7941" width="12" style="3" hidden="1"/>
    <col min="7942" max="7943" width="9.44140625" style="3" hidden="1"/>
    <col min="7944" max="7944" width="12" style="3" hidden="1"/>
    <col min="7945" max="7947" width="9.44140625" style="3" hidden="1"/>
    <col min="7948" max="7948" width="3.5546875" style="3" hidden="1"/>
    <col min="7949" max="8192" width="11.44140625" style="3" hidden="1"/>
    <col min="8193" max="8193" width="2.44140625" style="3" hidden="1"/>
    <col min="8194" max="8194" width="7.5546875" style="3" hidden="1"/>
    <col min="8195" max="8195" width="19.44140625" style="3" hidden="1"/>
    <col min="8196" max="8197" width="12" style="3" hidden="1"/>
    <col min="8198" max="8199" width="9.44140625" style="3" hidden="1"/>
    <col min="8200" max="8200" width="12" style="3" hidden="1"/>
    <col min="8201" max="8203" width="9.44140625" style="3" hidden="1"/>
    <col min="8204" max="8204" width="3.5546875" style="3" hidden="1"/>
    <col min="8205" max="8448" width="11.44140625" style="3" hidden="1"/>
    <col min="8449" max="8449" width="2.44140625" style="3" hidden="1"/>
    <col min="8450" max="8450" width="7.5546875" style="3" hidden="1"/>
    <col min="8451" max="8451" width="19.44140625" style="3" hidden="1"/>
    <col min="8452" max="8453" width="12" style="3" hidden="1"/>
    <col min="8454" max="8455" width="9.44140625" style="3" hidden="1"/>
    <col min="8456" max="8456" width="12" style="3" hidden="1"/>
    <col min="8457" max="8459" width="9.44140625" style="3" hidden="1"/>
    <col min="8460" max="8460" width="3.5546875" style="3" hidden="1"/>
    <col min="8461" max="8704" width="11.44140625" style="3" hidden="1"/>
    <col min="8705" max="8705" width="2.44140625" style="3" hidden="1"/>
    <col min="8706" max="8706" width="7.5546875" style="3" hidden="1"/>
    <col min="8707" max="8707" width="19.44140625" style="3" hidden="1"/>
    <col min="8708" max="8709" width="12" style="3" hidden="1"/>
    <col min="8710" max="8711" width="9.44140625" style="3" hidden="1"/>
    <col min="8712" max="8712" width="12" style="3" hidden="1"/>
    <col min="8713" max="8715" width="9.44140625" style="3" hidden="1"/>
    <col min="8716" max="8716" width="3.5546875" style="3" hidden="1"/>
    <col min="8717" max="8960" width="11.44140625" style="3" hidden="1"/>
    <col min="8961" max="8961" width="2.44140625" style="3" hidden="1"/>
    <col min="8962" max="8962" width="7.5546875" style="3" hidden="1"/>
    <col min="8963" max="8963" width="19.44140625" style="3" hidden="1"/>
    <col min="8964" max="8965" width="12" style="3" hidden="1"/>
    <col min="8966" max="8967" width="9.44140625" style="3" hidden="1"/>
    <col min="8968" max="8968" width="12" style="3" hidden="1"/>
    <col min="8969" max="8971" width="9.44140625" style="3" hidden="1"/>
    <col min="8972" max="8972" width="3.5546875" style="3" hidden="1"/>
    <col min="8973" max="9216" width="11.44140625" style="3" hidden="1"/>
    <col min="9217" max="9217" width="2.44140625" style="3" hidden="1"/>
    <col min="9218" max="9218" width="7.5546875" style="3" hidden="1"/>
    <col min="9219" max="9219" width="19.44140625" style="3" hidden="1"/>
    <col min="9220" max="9221" width="12" style="3" hidden="1"/>
    <col min="9222" max="9223" width="9.44140625" style="3" hidden="1"/>
    <col min="9224" max="9224" width="12" style="3" hidden="1"/>
    <col min="9225" max="9227" width="9.44140625" style="3" hidden="1"/>
    <col min="9228" max="9228" width="3.5546875" style="3" hidden="1"/>
    <col min="9229" max="9472" width="11.44140625" style="3" hidden="1"/>
    <col min="9473" max="9473" width="2.44140625" style="3" hidden="1"/>
    <col min="9474" max="9474" width="7.5546875" style="3" hidden="1"/>
    <col min="9475" max="9475" width="19.44140625" style="3" hidden="1"/>
    <col min="9476" max="9477" width="12" style="3" hidden="1"/>
    <col min="9478" max="9479" width="9.44140625" style="3" hidden="1"/>
    <col min="9480" max="9480" width="12" style="3" hidden="1"/>
    <col min="9481" max="9483" width="9.44140625" style="3" hidden="1"/>
    <col min="9484" max="9484" width="3.5546875" style="3" hidden="1"/>
    <col min="9485" max="9728" width="11.44140625" style="3" hidden="1"/>
    <col min="9729" max="9729" width="2.44140625" style="3" hidden="1"/>
    <col min="9730" max="9730" width="7.5546875" style="3" hidden="1"/>
    <col min="9731" max="9731" width="19.44140625" style="3" hidden="1"/>
    <col min="9732" max="9733" width="12" style="3" hidden="1"/>
    <col min="9734" max="9735" width="9.44140625" style="3" hidden="1"/>
    <col min="9736" max="9736" width="12" style="3" hidden="1"/>
    <col min="9737" max="9739" width="9.44140625" style="3" hidden="1"/>
    <col min="9740" max="9740" width="3.5546875" style="3" hidden="1"/>
    <col min="9741" max="9984" width="11.44140625" style="3" hidden="1"/>
    <col min="9985" max="9985" width="2.44140625" style="3" hidden="1"/>
    <col min="9986" max="9986" width="7.5546875" style="3" hidden="1"/>
    <col min="9987" max="9987" width="19.44140625" style="3" hidden="1"/>
    <col min="9988" max="9989" width="12" style="3" hidden="1"/>
    <col min="9990" max="9991" width="9.44140625" style="3" hidden="1"/>
    <col min="9992" max="9992" width="12" style="3" hidden="1"/>
    <col min="9993" max="9995" width="9.44140625" style="3" hidden="1"/>
    <col min="9996" max="9996" width="3.5546875" style="3" hidden="1"/>
    <col min="9997" max="10240" width="11.44140625" style="3" hidden="1"/>
    <col min="10241" max="10241" width="2.44140625" style="3" hidden="1"/>
    <col min="10242" max="10242" width="7.5546875" style="3" hidden="1"/>
    <col min="10243" max="10243" width="19.44140625" style="3" hidden="1"/>
    <col min="10244" max="10245" width="12" style="3" hidden="1"/>
    <col min="10246" max="10247" width="9.44140625" style="3" hidden="1"/>
    <col min="10248" max="10248" width="12" style="3" hidden="1"/>
    <col min="10249" max="10251" width="9.44140625" style="3" hidden="1"/>
    <col min="10252" max="10252" width="3.5546875" style="3" hidden="1"/>
    <col min="10253" max="10496" width="11.44140625" style="3" hidden="1"/>
    <col min="10497" max="10497" width="2.44140625" style="3" hidden="1"/>
    <col min="10498" max="10498" width="7.5546875" style="3" hidden="1"/>
    <col min="10499" max="10499" width="19.44140625" style="3" hidden="1"/>
    <col min="10500" max="10501" width="12" style="3" hidden="1"/>
    <col min="10502" max="10503" width="9.44140625" style="3" hidden="1"/>
    <col min="10504" max="10504" width="12" style="3" hidden="1"/>
    <col min="10505" max="10507" width="9.44140625" style="3" hidden="1"/>
    <col min="10508" max="10508" width="3.5546875" style="3" hidden="1"/>
    <col min="10509" max="10752" width="11.44140625" style="3" hidden="1"/>
    <col min="10753" max="10753" width="2.44140625" style="3" hidden="1"/>
    <col min="10754" max="10754" width="7.5546875" style="3" hidden="1"/>
    <col min="10755" max="10755" width="19.44140625" style="3" hidden="1"/>
    <col min="10756" max="10757" width="12" style="3" hidden="1"/>
    <col min="10758" max="10759" width="9.44140625" style="3" hidden="1"/>
    <col min="10760" max="10760" width="12" style="3" hidden="1"/>
    <col min="10761" max="10763" width="9.44140625" style="3" hidden="1"/>
    <col min="10764" max="10764" width="3.5546875" style="3" hidden="1"/>
    <col min="10765" max="11008" width="11.44140625" style="3" hidden="1"/>
    <col min="11009" max="11009" width="2.44140625" style="3" hidden="1"/>
    <col min="11010" max="11010" width="7.5546875" style="3" hidden="1"/>
    <col min="11011" max="11011" width="19.44140625" style="3" hidden="1"/>
    <col min="11012" max="11013" width="12" style="3" hidden="1"/>
    <col min="11014" max="11015" width="9.44140625" style="3" hidden="1"/>
    <col min="11016" max="11016" width="12" style="3" hidden="1"/>
    <col min="11017" max="11019" width="9.44140625" style="3" hidden="1"/>
    <col min="11020" max="11020" width="3.5546875" style="3" hidden="1"/>
    <col min="11021" max="11264" width="11.44140625" style="3" hidden="1"/>
    <col min="11265" max="11265" width="2.44140625" style="3" hidden="1"/>
    <col min="11266" max="11266" width="7.5546875" style="3" hidden="1"/>
    <col min="11267" max="11267" width="19.44140625" style="3" hidden="1"/>
    <col min="11268" max="11269" width="12" style="3" hidden="1"/>
    <col min="11270" max="11271" width="9.44140625" style="3" hidden="1"/>
    <col min="11272" max="11272" width="12" style="3" hidden="1"/>
    <col min="11273" max="11275" width="9.44140625" style="3" hidden="1"/>
    <col min="11276" max="11276" width="3.5546875" style="3" hidden="1"/>
    <col min="11277" max="11520" width="11.44140625" style="3" hidden="1"/>
    <col min="11521" max="11521" width="2.44140625" style="3" hidden="1"/>
    <col min="11522" max="11522" width="7.5546875" style="3" hidden="1"/>
    <col min="11523" max="11523" width="19.44140625" style="3" hidden="1"/>
    <col min="11524" max="11525" width="12" style="3" hidden="1"/>
    <col min="11526" max="11527" width="9.44140625" style="3" hidden="1"/>
    <col min="11528" max="11528" width="12" style="3" hidden="1"/>
    <col min="11529" max="11531" width="9.44140625" style="3" hidden="1"/>
    <col min="11532" max="11532" width="3.5546875" style="3" hidden="1"/>
    <col min="11533" max="11776" width="11.44140625" style="3" hidden="1"/>
    <col min="11777" max="11777" width="2.44140625" style="3" hidden="1"/>
    <col min="11778" max="11778" width="7.5546875" style="3" hidden="1"/>
    <col min="11779" max="11779" width="19.44140625" style="3" hidden="1"/>
    <col min="11780" max="11781" width="12" style="3" hidden="1"/>
    <col min="11782" max="11783" width="9.44140625" style="3" hidden="1"/>
    <col min="11784" max="11784" width="12" style="3" hidden="1"/>
    <col min="11785" max="11787" width="9.44140625" style="3" hidden="1"/>
    <col min="11788" max="11788" width="3.5546875" style="3" hidden="1"/>
    <col min="11789" max="12032" width="11.44140625" style="3" hidden="1"/>
    <col min="12033" max="12033" width="2.44140625" style="3" hidden="1"/>
    <col min="12034" max="12034" width="7.5546875" style="3" hidden="1"/>
    <col min="12035" max="12035" width="19.44140625" style="3" hidden="1"/>
    <col min="12036" max="12037" width="12" style="3" hidden="1"/>
    <col min="12038" max="12039" width="9.44140625" style="3" hidden="1"/>
    <col min="12040" max="12040" width="12" style="3" hidden="1"/>
    <col min="12041" max="12043" width="9.44140625" style="3" hidden="1"/>
    <col min="12044" max="12044" width="3.5546875" style="3" hidden="1"/>
    <col min="12045" max="12288" width="11.44140625" style="3" hidden="1"/>
    <col min="12289" max="12289" width="2.44140625" style="3" hidden="1"/>
    <col min="12290" max="12290" width="7.5546875" style="3" hidden="1"/>
    <col min="12291" max="12291" width="19.44140625" style="3" hidden="1"/>
    <col min="12292" max="12293" width="12" style="3" hidden="1"/>
    <col min="12294" max="12295" width="9.44140625" style="3" hidden="1"/>
    <col min="12296" max="12296" width="12" style="3" hidden="1"/>
    <col min="12297" max="12299" width="9.44140625" style="3" hidden="1"/>
    <col min="12300" max="12300" width="3.5546875" style="3" hidden="1"/>
    <col min="12301" max="12544" width="11.44140625" style="3" hidden="1"/>
    <col min="12545" max="12545" width="2.44140625" style="3" hidden="1"/>
    <col min="12546" max="12546" width="7.5546875" style="3" hidden="1"/>
    <col min="12547" max="12547" width="19.44140625" style="3" hidden="1"/>
    <col min="12548" max="12549" width="12" style="3" hidden="1"/>
    <col min="12550" max="12551" width="9.44140625" style="3" hidden="1"/>
    <col min="12552" max="12552" width="12" style="3" hidden="1"/>
    <col min="12553" max="12555" width="9.44140625" style="3" hidden="1"/>
    <col min="12556" max="12556" width="3.5546875" style="3" hidden="1"/>
    <col min="12557" max="12800" width="11.44140625" style="3" hidden="1"/>
    <col min="12801" max="12801" width="2.44140625" style="3" hidden="1"/>
    <col min="12802" max="12802" width="7.5546875" style="3" hidden="1"/>
    <col min="12803" max="12803" width="19.44140625" style="3" hidden="1"/>
    <col min="12804" max="12805" width="12" style="3" hidden="1"/>
    <col min="12806" max="12807" width="9.44140625" style="3" hidden="1"/>
    <col min="12808" max="12808" width="12" style="3" hidden="1"/>
    <col min="12809" max="12811" width="9.44140625" style="3" hidden="1"/>
    <col min="12812" max="12812" width="3.5546875" style="3" hidden="1"/>
    <col min="12813" max="13056" width="11.44140625" style="3" hidden="1"/>
    <col min="13057" max="13057" width="2.44140625" style="3" hidden="1"/>
    <col min="13058" max="13058" width="7.5546875" style="3" hidden="1"/>
    <col min="13059" max="13059" width="19.44140625" style="3" hidden="1"/>
    <col min="13060" max="13061" width="12" style="3" hidden="1"/>
    <col min="13062" max="13063" width="9.44140625" style="3" hidden="1"/>
    <col min="13064" max="13064" width="12" style="3" hidden="1"/>
    <col min="13065" max="13067" width="9.44140625" style="3" hidden="1"/>
    <col min="13068" max="13068" width="3.5546875" style="3" hidden="1"/>
    <col min="13069" max="13312" width="11.44140625" style="3" hidden="1"/>
    <col min="13313" max="13313" width="2.44140625" style="3" hidden="1"/>
    <col min="13314" max="13314" width="7.5546875" style="3" hidden="1"/>
    <col min="13315" max="13315" width="19.44140625" style="3" hidden="1"/>
    <col min="13316" max="13317" width="12" style="3" hidden="1"/>
    <col min="13318" max="13319" width="9.44140625" style="3" hidden="1"/>
    <col min="13320" max="13320" width="12" style="3" hidden="1"/>
    <col min="13321" max="13323" width="9.44140625" style="3" hidden="1"/>
    <col min="13324" max="13324" width="3.5546875" style="3" hidden="1"/>
    <col min="13325" max="13568" width="11.44140625" style="3" hidden="1"/>
    <col min="13569" max="13569" width="2.44140625" style="3" hidden="1"/>
    <col min="13570" max="13570" width="7.5546875" style="3" hidden="1"/>
    <col min="13571" max="13571" width="19.44140625" style="3" hidden="1"/>
    <col min="13572" max="13573" width="12" style="3" hidden="1"/>
    <col min="13574" max="13575" width="9.44140625" style="3" hidden="1"/>
    <col min="13576" max="13576" width="12" style="3" hidden="1"/>
    <col min="13577" max="13579" width="9.44140625" style="3" hidden="1"/>
    <col min="13580" max="13580" width="3.5546875" style="3" hidden="1"/>
    <col min="13581" max="13824" width="11.44140625" style="3" hidden="1"/>
    <col min="13825" max="13825" width="2.44140625" style="3" hidden="1"/>
    <col min="13826" max="13826" width="7.5546875" style="3" hidden="1"/>
    <col min="13827" max="13827" width="19.44140625" style="3" hidden="1"/>
    <col min="13828" max="13829" width="12" style="3" hidden="1"/>
    <col min="13830" max="13831" width="9.44140625" style="3" hidden="1"/>
    <col min="13832" max="13832" width="12" style="3" hidden="1"/>
    <col min="13833" max="13835" width="9.44140625" style="3" hidden="1"/>
    <col min="13836" max="13836" width="3.5546875" style="3" hidden="1"/>
    <col min="13837" max="14080" width="11.44140625" style="3" hidden="1"/>
    <col min="14081" max="14081" width="2.44140625" style="3" hidden="1"/>
    <col min="14082" max="14082" width="7.5546875" style="3" hidden="1"/>
    <col min="14083" max="14083" width="19.44140625" style="3" hidden="1"/>
    <col min="14084" max="14085" width="12" style="3" hidden="1"/>
    <col min="14086" max="14087" width="9.44140625" style="3" hidden="1"/>
    <col min="14088" max="14088" width="12" style="3" hidden="1"/>
    <col min="14089" max="14091" width="9.44140625" style="3" hidden="1"/>
    <col min="14092" max="14092" width="3.5546875" style="3" hidden="1"/>
    <col min="14093" max="14336" width="11.44140625" style="3" hidden="1"/>
    <col min="14337" max="14337" width="2.44140625" style="3" hidden="1"/>
    <col min="14338" max="14338" width="7.5546875" style="3" hidden="1"/>
    <col min="14339" max="14339" width="19.44140625" style="3" hidden="1"/>
    <col min="14340" max="14341" width="12" style="3" hidden="1"/>
    <col min="14342" max="14343" width="9.44140625" style="3" hidden="1"/>
    <col min="14344" max="14344" width="12" style="3" hidden="1"/>
    <col min="14345" max="14347" width="9.44140625" style="3" hidden="1"/>
    <col min="14348" max="14348" width="3.5546875" style="3" hidden="1"/>
    <col min="14349" max="14592" width="11.44140625" style="3" hidden="1"/>
    <col min="14593" max="14593" width="2.44140625" style="3" hidden="1"/>
    <col min="14594" max="14594" width="7.5546875" style="3" hidden="1"/>
    <col min="14595" max="14595" width="19.44140625" style="3" hidden="1"/>
    <col min="14596" max="14597" width="12" style="3" hidden="1"/>
    <col min="14598" max="14599" width="9.44140625" style="3" hidden="1"/>
    <col min="14600" max="14600" width="12" style="3" hidden="1"/>
    <col min="14601" max="14603" width="9.44140625" style="3" hidden="1"/>
    <col min="14604" max="14604" width="3.5546875" style="3" hidden="1"/>
    <col min="14605" max="14848" width="11.44140625" style="3" hidden="1"/>
    <col min="14849" max="14849" width="2.44140625" style="3" hidden="1"/>
    <col min="14850" max="14850" width="7.5546875" style="3" hidden="1"/>
    <col min="14851" max="14851" width="19.44140625" style="3" hidden="1"/>
    <col min="14852" max="14853" width="12" style="3" hidden="1"/>
    <col min="14854" max="14855" width="9.44140625" style="3" hidden="1"/>
    <col min="14856" max="14856" width="12" style="3" hidden="1"/>
    <col min="14857" max="14859" width="9.44140625" style="3" hidden="1"/>
    <col min="14860" max="14860" width="3.5546875" style="3" hidden="1"/>
    <col min="14861" max="15104" width="11.44140625" style="3" hidden="1"/>
    <col min="15105" max="15105" width="2.44140625" style="3" hidden="1"/>
    <col min="15106" max="15106" width="7.5546875" style="3" hidden="1"/>
    <col min="15107" max="15107" width="19.44140625" style="3" hidden="1"/>
    <col min="15108" max="15109" width="12" style="3" hidden="1"/>
    <col min="15110" max="15111" width="9.44140625" style="3" hidden="1"/>
    <col min="15112" max="15112" width="12" style="3" hidden="1"/>
    <col min="15113" max="15115" width="9.44140625" style="3" hidden="1"/>
    <col min="15116" max="15116" width="3.5546875" style="3" hidden="1"/>
    <col min="15117" max="15360" width="11.44140625" style="3" hidden="1"/>
    <col min="15361" max="15361" width="2.44140625" style="3" hidden="1"/>
    <col min="15362" max="15362" width="7.5546875" style="3" hidden="1"/>
    <col min="15363" max="15363" width="19.44140625" style="3" hidden="1"/>
    <col min="15364" max="15365" width="12" style="3" hidden="1"/>
    <col min="15366" max="15367" width="9.44140625" style="3" hidden="1"/>
    <col min="15368" max="15368" width="12" style="3" hidden="1"/>
    <col min="15369" max="15371" width="9.44140625" style="3" hidden="1"/>
    <col min="15372" max="15372" width="3.5546875" style="3" hidden="1"/>
    <col min="15373" max="15616" width="11.44140625" style="3" hidden="1"/>
    <col min="15617" max="15617" width="2.44140625" style="3" hidden="1"/>
    <col min="15618" max="15618" width="7.5546875" style="3" hidden="1"/>
    <col min="15619" max="15619" width="19.44140625" style="3" hidden="1"/>
    <col min="15620" max="15621" width="12" style="3" hidden="1"/>
    <col min="15622" max="15623" width="9.44140625" style="3" hidden="1"/>
    <col min="15624" max="15624" width="12" style="3" hidden="1"/>
    <col min="15625" max="15627" width="9.44140625" style="3" hidden="1"/>
    <col min="15628" max="15628" width="3.5546875" style="3" hidden="1"/>
    <col min="15629" max="15872" width="11.44140625" style="3" hidden="1"/>
    <col min="15873" max="15873" width="2.44140625" style="3" hidden="1"/>
    <col min="15874" max="15874" width="7.5546875" style="3" hidden="1"/>
    <col min="15875" max="15875" width="19.44140625" style="3" hidden="1"/>
    <col min="15876" max="15877" width="12" style="3" hidden="1"/>
    <col min="15878" max="15879" width="9.44140625" style="3" hidden="1"/>
    <col min="15880" max="15880" width="12" style="3" hidden="1"/>
    <col min="15881" max="15883" width="9.44140625" style="3" hidden="1"/>
    <col min="15884" max="15884" width="3.5546875" style="3" hidden="1"/>
    <col min="15885" max="16128" width="11.44140625" style="3" hidden="1"/>
    <col min="16129" max="16129" width="2.44140625" style="3" hidden="1"/>
    <col min="16130" max="16130" width="7.5546875" style="3" hidden="1"/>
    <col min="16131" max="16131" width="19.44140625" style="3" hidden="1"/>
    <col min="16132" max="16133" width="12" style="3" hidden="1"/>
    <col min="16134" max="16135" width="9.44140625" style="3" hidden="1"/>
    <col min="16136" max="16136" width="12" style="3" hidden="1"/>
    <col min="16137" max="16139" width="9.44140625" style="3" hidden="1"/>
    <col min="16140" max="16140" width="3.5546875" style="3" hidden="1"/>
    <col min="16141" max="16384" width="11.44140625" style="3" hidden="1"/>
  </cols>
  <sheetData>
    <row r="1" spans="1:45" ht="21" customHeight="1" x14ac:dyDescent="0.25">
      <c r="A1" s="15"/>
      <c r="B1" s="73" t="s">
        <v>372</v>
      </c>
      <c r="C1" s="74"/>
      <c r="D1" s="75"/>
      <c r="E1" s="75"/>
      <c r="F1" s="74"/>
      <c r="G1" s="74"/>
      <c r="H1" s="75"/>
      <c r="I1" s="74"/>
      <c r="J1" s="74"/>
      <c r="K1" s="74"/>
      <c r="L1" s="76" t="str">
        <f>VLOOKUP(RIGHT(TDPrimas_!B3,2),Cat!$N$2:$O$5,2,0)&amp;" "&amp;LEFT(TDPrimas_!B3,4)</f>
        <v>Segundo Trimestre 2026</v>
      </c>
    </row>
    <row r="2" spans="1:45" ht="21" customHeight="1" x14ac:dyDescent="0.25">
      <c r="A2" s="15"/>
      <c r="B2" s="181" t="str">
        <f>UPPER(RIGHT(TDPrimas_!$B$4,LEN(TDPrimas_!$B$4)-3))</f>
        <v>TOTAL GENERAL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</row>
    <row r="3" spans="1:45" ht="15" thickBot="1" x14ac:dyDescent="0.35">
      <c r="A3" s="15"/>
      <c r="B3" s="4"/>
      <c r="C3" s="4"/>
      <c r="D3" s="4"/>
      <c r="E3" s="4"/>
      <c r="F3" s="4"/>
      <c r="G3" s="4"/>
      <c r="H3" s="4"/>
      <c r="I3" s="4"/>
      <c r="J3" s="4"/>
      <c r="K3" s="5"/>
      <c r="L3" s="6" t="s">
        <v>373</v>
      </c>
    </row>
    <row r="4" spans="1:45" ht="15" hidden="1" thickBot="1" x14ac:dyDescent="0.35">
      <c r="A4" s="15"/>
      <c r="B4" s="4"/>
      <c r="C4" s="4"/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5">
        <v>9</v>
      </c>
      <c r="L4" s="6">
        <v>10</v>
      </c>
    </row>
    <row r="5" spans="1:45" s="7" customFormat="1" ht="18" customHeight="1" thickBot="1" x14ac:dyDescent="0.35">
      <c r="A5" s="16"/>
      <c r="B5" s="34"/>
      <c r="C5" s="35"/>
      <c r="D5" s="182" t="s">
        <v>374</v>
      </c>
      <c r="E5" s="182"/>
      <c r="F5" s="182" t="s">
        <v>375</v>
      </c>
      <c r="G5" s="182"/>
      <c r="H5" s="182" t="s">
        <v>376</v>
      </c>
      <c r="I5" s="182"/>
      <c r="J5" s="182" t="s">
        <v>377</v>
      </c>
      <c r="K5" s="182"/>
      <c r="L5" s="182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ht="15.6" customHeight="1" thickBot="1" x14ac:dyDescent="0.3">
      <c r="A6" s="15"/>
      <c r="B6" s="36" t="s">
        <v>378</v>
      </c>
      <c r="C6" s="37"/>
      <c r="D6" s="31" t="str">
        <f>LEFT(TDPrimas_!B3,4)</f>
        <v>2026</v>
      </c>
      <c r="E6" s="31">
        <f>D6-1</f>
        <v>2025</v>
      </c>
      <c r="F6" s="31" t="str">
        <f>D6</f>
        <v>2026</v>
      </c>
      <c r="G6" s="31">
        <f>E6</f>
        <v>2025</v>
      </c>
      <c r="H6" s="179" t="s">
        <v>379</v>
      </c>
      <c r="I6" s="179" t="s">
        <v>380</v>
      </c>
      <c r="J6" s="32" t="s">
        <v>381</v>
      </c>
      <c r="K6" s="32" t="s">
        <v>382</v>
      </c>
      <c r="L6" s="32" t="s">
        <v>382</v>
      </c>
    </row>
    <row r="7" spans="1:45" s="7" customFormat="1" ht="21" customHeight="1" x14ac:dyDescent="0.3">
      <c r="A7" s="16"/>
      <c r="B7" s="38"/>
      <c r="C7" s="39"/>
      <c r="D7" s="40" t="s">
        <v>379</v>
      </c>
      <c r="E7" s="40" t="s">
        <v>379</v>
      </c>
      <c r="F7" s="40" t="str">
        <f>RIGHT(TDPrimas_!B3,2)</f>
        <v>Q2</v>
      </c>
      <c r="G7" s="40" t="str">
        <f>RIGHT(TDPrimas_!B3,2)</f>
        <v>Q2</v>
      </c>
      <c r="H7" s="180"/>
      <c r="I7" s="180"/>
      <c r="J7" s="40" t="s">
        <v>383</v>
      </c>
      <c r="K7" s="40" t="s">
        <v>384</v>
      </c>
      <c r="L7" s="40" t="s">
        <v>385</v>
      </c>
      <c r="M7" s="17"/>
      <c r="N7" s="17"/>
      <c r="O7" s="17"/>
      <c r="P7" s="17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ht="15" customHeight="1" x14ac:dyDescent="0.25">
      <c r="A8" s="15"/>
      <c r="B8" s="41"/>
      <c r="C8" s="42" t="s">
        <v>208</v>
      </c>
      <c r="D8" s="43">
        <f>VLOOKUP($C$8,$C$9:$L$125,D$4,0)</f>
        <v>558940177.2936902</v>
      </c>
      <c r="E8" s="43">
        <f t="shared" ref="E8:L8" si="0">VLOOKUP($C$8,$C$9:$L$125,E$4,0)</f>
        <v>533186385.44996989</v>
      </c>
      <c r="F8" s="44">
        <f t="shared" si="0"/>
        <v>100.00000000000007</v>
      </c>
      <c r="G8" s="44">
        <f t="shared" si="0"/>
        <v>100</v>
      </c>
      <c r="H8" s="43">
        <f t="shared" si="0"/>
        <v>25753791.843720317</v>
      </c>
      <c r="I8" s="45">
        <f t="shared" si="0"/>
        <v>4.8301668134279163</v>
      </c>
      <c r="J8" s="46">
        <f t="shared" si="0"/>
        <v>100</v>
      </c>
      <c r="K8" s="46">
        <f t="shared" si="0"/>
        <v>100</v>
      </c>
      <c r="L8" s="46">
        <f t="shared" si="0"/>
        <v>100.00000000000007</v>
      </c>
    </row>
    <row r="9" spans="1:45" ht="15" customHeight="1" x14ac:dyDescent="0.25">
      <c r="A9" s="15"/>
      <c r="B9" s="8">
        <f>IF(TDPrimas_!A7="","",TDPrimas_!A7)</f>
        <v>1</v>
      </c>
      <c r="C9" s="9" t="str">
        <f>IF(TDPrimas_!B7="","",TDPrimas_!B7)</f>
        <v>G.N.P.</v>
      </c>
      <c r="D9" s="10">
        <f>IF(TDPrimas_!C7="","",TDPrimas_!C7)</f>
        <v>63098720.828300007</v>
      </c>
      <c r="E9" s="10">
        <f>IF(TDPrimas_!D7="","",TDPrimas_!D7)</f>
        <v>63645419.190459996</v>
      </c>
      <c r="F9" s="11">
        <f>IF(TDPrimas_!E7="","",TDPrimas_!E7)</f>
        <v>11.288993597457099</v>
      </c>
      <c r="G9" s="11">
        <f>IF(TDPrimas_!F7="","",TDPrimas_!F7)</f>
        <v>11.936805013644145</v>
      </c>
      <c r="H9" s="10">
        <f>IF(TDPrimas_!G7="","",TDPrimas_!G7)</f>
        <v>-546698.36215998977</v>
      </c>
      <c r="I9" s="12">
        <f>IF(TDPrimas_!H7="","",TDPrimas_!H7)</f>
        <v>-0.85897519273773204</v>
      </c>
      <c r="J9" s="13">
        <f>IF(TDPrimas_!I7="","",TDPrimas_!I7)</f>
        <v>100</v>
      </c>
      <c r="K9" s="13">
        <f>IF(TDPrimas_!J7="","",TDPrimas_!J7)</f>
        <v>100</v>
      </c>
      <c r="L9" s="13">
        <f>IF(TDPrimas_!K7="","",TDPrimas_!K7)</f>
        <v>11.288993597457099</v>
      </c>
      <c r="M9" s="18"/>
      <c r="O9" s="19"/>
      <c r="P9" s="18"/>
    </row>
    <row r="10" spans="1:45" ht="15" customHeight="1" x14ac:dyDescent="0.25">
      <c r="A10" s="15"/>
      <c r="B10" s="8">
        <f>IF(TDPrimas_!A8="","",TDPrimas_!A8)</f>
        <v>2</v>
      </c>
      <c r="C10" s="9" t="str">
        <f>IF(TDPrimas_!B8="","",TDPrimas_!B8)</f>
        <v>BBVA</v>
      </c>
      <c r="D10" s="10">
        <f>IF(TDPrimas_!C8="","",TDPrimas_!C8)</f>
        <v>55806634.746509999</v>
      </c>
      <c r="E10" s="10">
        <f>IF(TDPrimas_!D8="","",TDPrimas_!D8)</f>
        <v>49586162.051349998</v>
      </c>
      <c r="F10" s="11">
        <f>IF(TDPrimas_!E8="","",TDPrimas_!E8)</f>
        <v>9.9843663085230201</v>
      </c>
      <c r="G10" s="11">
        <f>IF(TDPrimas_!F8="","",TDPrimas_!F8)</f>
        <v>9.2999677794666393</v>
      </c>
      <c r="H10" s="10">
        <f>IF(TDPrimas_!G8="","",TDPrimas_!G8)</f>
        <v>6220472.6951600015</v>
      </c>
      <c r="I10" s="12">
        <f>IF(TDPrimas_!H8="","",TDPrimas_!H8)</f>
        <v>12.544775473282765</v>
      </c>
      <c r="J10" s="13">
        <f>IF(TDPrimas_!I8="","",TDPrimas_!I8)</f>
        <v>100</v>
      </c>
      <c r="K10" s="13">
        <f>IF(TDPrimas_!J8="","",TDPrimas_!J8)</f>
        <v>100</v>
      </c>
      <c r="L10" s="13">
        <f>IF(TDPrimas_!K8="","",TDPrimas_!K8)</f>
        <v>9.9843663085230201</v>
      </c>
    </row>
    <row r="11" spans="1:45" ht="15" customHeight="1" x14ac:dyDescent="0.25">
      <c r="A11" s="15"/>
      <c r="B11" s="8">
        <f>IF(TDPrimas_!A9="","",TDPrimas_!A9)</f>
        <v>3</v>
      </c>
      <c r="C11" s="9" t="str">
        <f>IF(TDPrimas_!B9="","",TDPrimas_!B9)</f>
        <v>Metlife México</v>
      </c>
      <c r="D11" s="10">
        <f>IF(TDPrimas_!C9="","",TDPrimas_!C9)</f>
        <v>47394577.606800005</v>
      </c>
      <c r="E11" s="10">
        <f>IF(TDPrimas_!D9="","",TDPrimas_!D9)</f>
        <v>45949941.079129994</v>
      </c>
      <c r="F11" s="11">
        <f>IF(TDPrimas_!E9="","",TDPrimas_!E9)</f>
        <v>8.4793649718075237</v>
      </c>
      <c r="G11" s="11">
        <f>IF(TDPrimas_!F9="","",TDPrimas_!F9)</f>
        <v>8.617988443262977</v>
      </c>
      <c r="H11" s="10">
        <f>IF(TDPrimas_!G9="","",TDPrimas_!G9)</f>
        <v>1444636.5276700109</v>
      </c>
      <c r="I11" s="12">
        <f>IF(TDPrimas_!H9="","",TDPrimas_!H9)</f>
        <v>3.14393553885568</v>
      </c>
      <c r="J11" s="13">
        <f>IF(TDPrimas_!I9="","",TDPrimas_!I9)</f>
        <v>100</v>
      </c>
      <c r="K11" s="13">
        <f>IF(TDPrimas_!J9="","",TDPrimas_!J9)</f>
        <v>100</v>
      </c>
      <c r="L11" s="13">
        <f>IF(TDPrimas_!K9="","",TDPrimas_!K9)</f>
        <v>8.4793649718075237</v>
      </c>
    </row>
    <row r="12" spans="1:45" ht="15" customHeight="1" x14ac:dyDescent="0.25">
      <c r="A12" s="15"/>
      <c r="B12" s="8">
        <f>IF(TDPrimas_!A10="","",TDPrimas_!A10)</f>
        <v>4</v>
      </c>
      <c r="C12" s="9" t="str">
        <f>IF(TDPrimas_!B10="","",TDPrimas_!B10)</f>
        <v>Quálitas</v>
      </c>
      <c r="D12" s="10">
        <f>IF(TDPrimas_!C10="","",TDPrimas_!C10)</f>
        <v>37207993.956</v>
      </c>
      <c r="E12" s="10">
        <f>IF(TDPrimas_!D10="","",TDPrimas_!D10)</f>
        <v>34287174.897239998</v>
      </c>
      <c r="F12" s="11">
        <f>IF(TDPrimas_!E10="","",TDPrimas_!E10)</f>
        <v>6.656883056100189</v>
      </c>
      <c r="G12" s="11">
        <f>IF(TDPrimas_!F10="","",TDPrimas_!F10)</f>
        <v>6.4306171036802002</v>
      </c>
      <c r="H12" s="10">
        <f>IF(TDPrimas_!G10="","",TDPrimas_!G10)</f>
        <v>2920819.0587600023</v>
      </c>
      <c r="I12" s="12">
        <f>IF(TDPrimas_!H10="","",TDPrimas_!H10)</f>
        <v>8.5186926817791608</v>
      </c>
      <c r="J12" s="13">
        <f>IF(TDPrimas_!I10="","",TDPrimas_!I10)</f>
        <v>100</v>
      </c>
      <c r="K12" s="13">
        <f>IF(TDPrimas_!J10="","",TDPrimas_!J10)</f>
        <v>100</v>
      </c>
      <c r="L12" s="13">
        <f>IF(TDPrimas_!K10="","",TDPrimas_!K10)</f>
        <v>6.656883056100189</v>
      </c>
    </row>
    <row r="13" spans="1:45" ht="15" customHeight="1" x14ac:dyDescent="0.25">
      <c r="A13" s="15"/>
      <c r="B13" s="8">
        <f>IF(TDPrimas_!A11="","",TDPrimas_!A11)</f>
        <v>5</v>
      </c>
      <c r="C13" s="9" t="str">
        <f>IF(TDPrimas_!B11="","",TDPrimas_!B11)</f>
        <v>Banorte</v>
      </c>
      <c r="D13" s="10">
        <f>IF(TDPrimas_!C11="","",TDPrimas_!C11)</f>
        <v>36847039.208959997</v>
      </c>
      <c r="E13" s="10">
        <f>IF(TDPrimas_!D11="","",TDPrimas_!D11)</f>
        <v>34421360.903379999</v>
      </c>
      <c r="F13" s="11">
        <f>IF(TDPrimas_!E11="","",TDPrimas_!E11)</f>
        <v>6.592304633989313</v>
      </c>
      <c r="G13" s="11">
        <f>IF(TDPrimas_!F11="","",TDPrimas_!F11)</f>
        <v>6.4557839139742699</v>
      </c>
      <c r="H13" s="10">
        <f>IF(TDPrimas_!G11="","",TDPrimas_!G11)</f>
        <v>2425678.3055799976</v>
      </c>
      <c r="I13" s="12">
        <f>IF(TDPrimas_!H11="","",TDPrimas_!H11)</f>
        <v>7.0470145337623968</v>
      </c>
      <c r="J13" s="13">
        <f>IF(TDPrimas_!I11="","",TDPrimas_!I11)</f>
        <v>100</v>
      </c>
      <c r="K13" s="13">
        <f>IF(TDPrimas_!J11="","",TDPrimas_!J11)</f>
        <v>100</v>
      </c>
      <c r="L13" s="13">
        <f>IF(TDPrimas_!K11="","",TDPrimas_!K11)</f>
        <v>6.592304633989313</v>
      </c>
    </row>
    <row r="14" spans="1:45" ht="15" customHeight="1" x14ac:dyDescent="0.25">
      <c r="A14" s="15"/>
      <c r="B14" s="54">
        <f>IF(TDPrimas_!A12="","",TDPrimas_!A12)</f>
        <v>5.0999999999999996</v>
      </c>
      <c r="C14" s="49" t="str">
        <f>IF(TDPrimas_!B12="","",TDPrimas_!B12)</f>
        <v>TOTAL GRANDES</v>
      </c>
      <c r="D14" s="50">
        <f>IF(TDPrimas_!C12="","",TDPrimas_!C12)</f>
        <v>240354966.34657001</v>
      </c>
      <c r="E14" s="50">
        <f>IF(TDPrimas_!D12="","",TDPrimas_!D12)</f>
        <v>227890058.12155998</v>
      </c>
      <c r="F14" s="51">
        <f>IF(TDPrimas_!E12="","",TDPrimas_!E12)</f>
        <v>43.001912567877142</v>
      </c>
      <c r="G14" s="51">
        <f>IF(TDPrimas_!F12="","",TDPrimas_!F12)</f>
        <v>42.741162254028225</v>
      </c>
      <c r="H14" s="50">
        <f>IF(TDPrimas_!G12="","",TDPrimas_!G12)</f>
        <v>12464908.225010037</v>
      </c>
      <c r="I14" s="52">
        <f>IF(TDPrimas_!H12="","",TDPrimas_!H12)</f>
        <v>5.4697025081985151</v>
      </c>
      <c r="J14" s="53">
        <f>IF(TDPrimas_!I12="","",TDPrimas_!I12)</f>
        <v>100</v>
      </c>
      <c r="K14" s="53">
        <f>IF(TDPrimas_!J12="","",TDPrimas_!J12)</f>
        <v>100</v>
      </c>
      <c r="L14" s="53">
        <f>IF(TDPrimas_!K12="","",TDPrimas_!K12)</f>
        <v>43.001912567877142</v>
      </c>
    </row>
    <row r="15" spans="1:45" ht="15" customHeight="1" x14ac:dyDescent="0.25">
      <c r="A15" s="15"/>
      <c r="B15" s="8">
        <f>IF(TDPrimas_!A13="","",TDPrimas_!A13)</f>
        <v>6</v>
      </c>
      <c r="C15" s="9" t="str">
        <f>IF(TDPrimas_!B13="","",TDPrimas_!B13)</f>
        <v>AXA Seguros</v>
      </c>
      <c r="D15" s="10">
        <f>IF(TDPrimas_!C13="","",TDPrimas_!C13)</f>
        <v>36347870.615870006</v>
      </c>
      <c r="E15" s="10">
        <f>IF(TDPrimas_!D13="","",TDPrimas_!D13)</f>
        <v>34581959.66691</v>
      </c>
      <c r="F15" s="11">
        <f>IF(TDPrimas_!E13="","",TDPrimas_!E13)</f>
        <v>6.5029983694965914</v>
      </c>
      <c r="G15" s="11">
        <f>IF(TDPrimas_!F13="","",TDPrimas_!F13)</f>
        <v>6.4859044811741358</v>
      </c>
      <c r="H15" s="10">
        <f>IF(TDPrimas_!G13="","",TDPrimas_!G13)</f>
        <v>1765910.9489600062</v>
      </c>
      <c r="I15" s="12">
        <f>IF(TDPrimas_!H13="","",TDPrimas_!H13)</f>
        <v>5.1064513577862236</v>
      </c>
      <c r="J15" s="13">
        <f>IF(TDPrimas_!I13="","",TDPrimas_!I13)</f>
        <v>100</v>
      </c>
      <c r="K15" s="13">
        <f>IF(TDPrimas_!J13="","",TDPrimas_!J13)</f>
        <v>100</v>
      </c>
      <c r="L15" s="13">
        <f>IF(TDPrimas_!K13="","",TDPrimas_!K13)</f>
        <v>6.5029983694965914</v>
      </c>
    </row>
    <row r="16" spans="1:45" ht="15" customHeight="1" x14ac:dyDescent="0.25">
      <c r="A16" s="15"/>
      <c r="B16" s="8">
        <f>IF(TDPrimas_!A14="","",TDPrimas_!A14)</f>
        <v>7</v>
      </c>
      <c r="C16" s="9" t="str">
        <f>IF(TDPrimas_!B14="","",TDPrimas_!B14)</f>
        <v>Banamex Seguros</v>
      </c>
      <c r="D16" s="10">
        <f>IF(TDPrimas_!C14="","",TDPrimas_!C14)</f>
        <v>27984284.840740003</v>
      </c>
      <c r="E16" s="10">
        <f>IF(TDPrimas_!D14="","",TDPrimas_!D14)</f>
        <v>26568293.871599998</v>
      </c>
      <c r="F16" s="11">
        <f>IF(TDPrimas_!E14="","",TDPrimas_!E14)</f>
        <v>5.0066690457350909</v>
      </c>
      <c r="G16" s="11">
        <f>IF(TDPrimas_!F14="","",TDPrimas_!F14)</f>
        <v>4.9829280335390269</v>
      </c>
      <c r="H16" s="10">
        <f>IF(TDPrimas_!G14="","",TDPrimas_!G14)</f>
        <v>1415990.9691400044</v>
      </c>
      <c r="I16" s="12">
        <f>IF(TDPrimas_!H14="","",TDPrimas_!H14)</f>
        <v>5.3296270207761287</v>
      </c>
      <c r="J16" s="13">
        <f>IF(TDPrimas_!I14="","",TDPrimas_!I14)</f>
        <v>100</v>
      </c>
      <c r="K16" s="13">
        <f>IF(TDPrimas_!J14="","",TDPrimas_!J14)</f>
        <v>100</v>
      </c>
      <c r="L16" s="13">
        <f>IF(TDPrimas_!K14="","",TDPrimas_!K14)</f>
        <v>5.0066690457350909</v>
      </c>
    </row>
    <row r="17" spans="1:12" ht="15" customHeight="1" x14ac:dyDescent="0.25">
      <c r="A17" s="15"/>
      <c r="B17" s="8">
        <f>IF(TDPrimas_!A15="","",TDPrimas_!A15)</f>
        <v>8</v>
      </c>
      <c r="C17" s="9" t="str">
        <f>IF(TDPrimas_!B15="","",TDPrimas_!B15)</f>
        <v>Mapfre México</v>
      </c>
      <c r="D17" s="10">
        <f>IF(TDPrimas_!C15="","",TDPrimas_!C15)</f>
        <v>24204021.398200002</v>
      </c>
      <c r="E17" s="10">
        <f>IF(TDPrimas_!D15="","",TDPrimas_!D15)</f>
        <v>22924639.598130003</v>
      </c>
      <c r="F17" s="11">
        <f>IF(TDPrimas_!E15="","",TDPrimas_!E15)</f>
        <v>4.3303420261167282</v>
      </c>
      <c r="G17" s="11">
        <f>IF(TDPrimas_!F15="","",TDPrimas_!F15)</f>
        <v>4.2995545692306649</v>
      </c>
      <c r="H17" s="10">
        <f>IF(TDPrimas_!G15="","",TDPrimas_!G15)</f>
        <v>1279381.8000699989</v>
      </c>
      <c r="I17" s="12">
        <f>IF(TDPrimas_!H15="","",TDPrimas_!H15)</f>
        <v>5.5808153257701054</v>
      </c>
      <c r="J17" s="13">
        <f>IF(TDPrimas_!I15="","",TDPrimas_!I15)</f>
        <v>100</v>
      </c>
      <c r="K17" s="13">
        <f>IF(TDPrimas_!J15="","",TDPrimas_!J15)</f>
        <v>100</v>
      </c>
      <c r="L17" s="13">
        <f>IF(TDPrimas_!K15="","",TDPrimas_!K15)</f>
        <v>4.3303420261167282</v>
      </c>
    </row>
    <row r="18" spans="1:12" ht="15" customHeight="1" x14ac:dyDescent="0.25">
      <c r="A18" s="15"/>
      <c r="B18" s="8">
        <f>IF(TDPrimas_!A16="","",TDPrimas_!A16)</f>
        <v>9</v>
      </c>
      <c r="C18" s="9" t="str">
        <f>IF(TDPrimas_!B16="","",TDPrimas_!B16)</f>
        <v>Monterrey New York Life</v>
      </c>
      <c r="D18" s="10">
        <f>IF(TDPrimas_!C16="","",TDPrimas_!C16)</f>
        <v>23484450.173020002</v>
      </c>
      <c r="E18" s="10">
        <f>IF(TDPrimas_!D16="","",TDPrimas_!D16)</f>
        <v>22546358.18217</v>
      </c>
      <c r="F18" s="11">
        <f>IF(TDPrimas_!E16="","",TDPrimas_!E16)</f>
        <v>4.2016035216377583</v>
      </c>
      <c r="G18" s="11">
        <f>IF(TDPrimas_!F16="","",TDPrimas_!F16)</f>
        <v>4.2286072558177832</v>
      </c>
      <c r="H18" s="10">
        <f>IF(TDPrimas_!G16="","",TDPrimas_!G16)</f>
        <v>938091.99085000157</v>
      </c>
      <c r="I18" s="12">
        <f>IF(TDPrimas_!H16="","",TDPrimas_!H16)</f>
        <v>4.1607251302867132</v>
      </c>
      <c r="J18" s="13">
        <f>IF(TDPrimas_!I16="","",TDPrimas_!I16)</f>
        <v>100</v>
      </c>
      <c r="K18" s="13">
        <f>IF(TDPrimas_!J16="","",TDPrimas_!J16)</f>
        <v>100</v>
      </c>
      <c r="L18" s="13">
        <f>IF(TDPrimas_!K16="","",TDPrimas_!K16)</f>
        <v>4.2016035216377583</v>
      </c>
    </row>
    <row r="19" spans="1:12" ht="15" customHeight="1" x14ac:dyDescent="0.25">
      <c r="A19" s="15"/>
      <c r="B19" s="8">
        <f>IF(TDPrimas_!A17="","",TDPrimas_!A17)</f>
        <v>10</v>
      </c>
      <c r="C19" s="9" t="str">
        <f>IF(TDPrimas_!B17="","",TDPrimas_!B17)</f>
        <v>Inbursa</v>
      </c>
      <c r="D19" s="10">
        <f>IF(TDPrimas_!C17="","",TDPrimas_!C17)</f>
        <v>18235846.34637</v>
      </c>
      <c r="E19" s="10">
        <f>IF(TDPrimas_!D17="","",TDPrimas_!D17)</f>
        <v>17846008.112819999</v>
      </c>
      <c r="F19" s="11">
        <f>IF(TDPrimas_!E17="","",TDPrimas_!E17)</f>
        <v>3.2625756900613978</v>
      </c>
      <c r="G19" s="11">
        <f>IF(TDPrimas_!F17="","",TDPrimas_!F17)</f>
        <v>3.3470487243891811</v>
      </c>
      <c r="H19" s="10">
        <f>IF(TDPrimas_!G17="","",TDPrimas_!G17)</f>
        <v>389838.23355000094</v>
      </c>
      <c r="I19" s="12">
        <f>IF(TDPrimas_!H17="","",TDPrimas_!H17)</f>
        <v>2.1844562161212666</v>
      </c>
      <c r="J19" s="13">
        <f>IF(TDPrimas_!I17="","",TDPrimas_!I17)</f>
        <v>100</v>
      </c>
      <c r="K19" s="13">
        <f>IF(TDPrimas_!J17="","",TDPrimas_!J17)</f>
        <v>100</v>
      </c>
      <c r="L19" s="13">
        <f>IF(TDPrimas_!K17="","",TDPrimas_!K17)</f>
        <v>3.2625756900613978</v>
      </c>
    </row>
    <row r="20" spans="1:12" ht="15" customHeight="1" x14ac:dyDescent="0.25">
      <c r="A20" s="15"/>
      <c r="B20" s="8">
        <f>IF(TDPrimas_!A18="","",TDPrimas_!A18)</f>
        <v>11</v>
      </c>
      <c r="C20" s="9" t="str">
        <f>IF(TDPrimas_!B18="","",TDPrimas_!B18)</f>
        <v>Allianz México</v>
      </c>
      <c r="D20" s="10">
        <f>IF(TDPrimas_!C18="","",TDPrimas_!C18)</f>
        <v>17351290.107669998</v>
      </c>
      <c r="E20" s="10">
        <f>IF(TDPrimas_!D18="","",TDPrimas_!D18)</f>
        <v>15439688.598989999</v>
      </c>
      <c r="F20" s="11">
        <f>IF(TDPrimas_!E18="","",TDPrimas_!E18)</f>
        <v>3.1043197130115994</v>
      </c>
      <c r="G20" s="11">
        <f>IF(TDPrimas_!F18="","",TDPrimas_!F18)</f>
        <v>2.895739467533486</v>
      </c>
      <c r="H20" s="10">
        <f>IF(TDPrimas_!G18="","",TDPrimas_!G18)</f>
        <v>1911601.508679999</v>
      </c>
      <c r="I20" s="12">
        <f>IF(TDPrimas_!H18="","",TDPrimas_!H18)</f>
        <v>12.381088494265668</v>
      </c>
      <c r="J20" s="13">
        <f>IF(TDPrimas_!I18="","",TDPrimas_!I18)</f>
        <v>100</v>
      </c>
      <c r="K20" s="13">
        <f>IF(TDPrimas_!J18="","",TDPrimas_!J18)</f>
        <v>100</v>
      </c>
      <c r="L20" s="13">
        <f>IF(TDPrimas_!K18="","",TDPrimas_!K18)</f>
        <v>3.1043197130115994</v>
      </c>
    </row>
    <row r="21" spans="1:12" ht="15" customHeight="1" x14ac:dyDescent="0.25">
      <c r="A21" s="15"/>
      <c r="B21" s="8">
        <f>IF(TDPrimas_!A19="","",TDPrimas_!A19)</f>
        <v>12</v>
      </c>
      <c r="C21" s="9" t="str">
        <f>IF(TDPrimas_!B19="","",TDPrimas_!B19)</f>
        <v>Chubb Seguros México</v>
      </c>
      <c r="D21" s="10">
        <f>IF(TDPrimas_!C19="","",TDPrimas_!C19)</f>
        <v>16937240.937909998</v>
      </c>
      <c r="E21" s="10">
        <f>IF(TDPrimas_!D19="","",TDPrimas_!D19)</f>
        <v>16996819.43369</v>
      </c>
      <c r="F21" s="11">
        <f>IF(TDPrimas_!E19="","",TDPrimas_!E19)</f>
        <v>3.0302421665083639</v>
      </c>
      <c r="G21" s="11">
        <f>IF(TDPrimas_!F19="","",TDPrimas_!F19)</f>
        <v>3.1877819647150107</v>
      </c>
      <c r="H21" s="10">
        <f>IF(TDPrimas_!G19="","",TDPrimas_!G19)</f>
        <v>-59578.495780002326</v>
      </c>
      <c r="I21" s="12">
        <f>IF(TDPrimas_!H19="","",TDPrimas_!H19)</f>
        <v>-0.35052732078749704</v>
      </c>
      <c r="J21" s="13">
        <f>IF(TDPrimas_!I19="","",TDPrimas_!I19)</f>
        <v>100</v>
      </c>
      <c r="K21" s="13">
        <f>IF(TDPrimas_!J19="","",TDPrimas_!J19)</f>
        <v>100</v>
      </c>
      <c r="L21" s="13">
        <f>IF(TDPrimas_!K19="","",TDPrimas_!K19)</f>
        <v>3.0302421665083639</v>
      </c>
    </row>
    <row r="22" spans="1:12" ht="15" customHeight="1" x14ac:dyDescent="0.25">
      <c r="A22" s="15"/>
      <c r="B22" s="8">
        <f>IF(TDPrimas_!A20="","",TDPrimas_!A20)</f>
        <v>13</v>
      </c>
      <c r="C22" s="9" t="str">
        <f>IF(TDPrimas_!B20="","",TDPrimas_!B20)</f>
        <v>Atlas</v>
      </c>
      <c r="D22" s="10">
        <f>IF(TDPrimas_!C20="","",TDPrimas_!C20)</f>
        <v>12771305.68936</v>
      </c>
      <c r="E22" s="10">
        <f>IF(TDPrimas_!D20="","",TDPrimas_!D20)</f>
        <v>12724961.123440001</v>
      </c>
      <c r="F22" s="11">
        <f>IF(TDPrimas_!E20="","",TDPrimas_!E20)</f>
        <v>2.2849145951892158</v>
      </c>
      <c r="G22" s="11">
        <f>IF(TDPrimas_!F20="","",TDPrimas_!F20)</f>
        <v>2.3865877806878122</v>
      </c>
      <c r="H22" s="10">
        <f>IF(TDPrimas_!G20="","",TDPrimas_!G20)</f>
        <v>46344.565919999033</v>
      </c>
      <c r="I22" s="12">
        <f>IF(TDPrimas_!H20="","",TDPrimas_!H20)</f>
        <v>0.36420202364806364</v>
      </c>
      <c r="J22" s="13">
        <f>IF(TDPrimas_!I20="","",TDPrimas_!I20)</f>
        <v>100</v>
      </c>
      <c r="K22" s="13">
        <f>IF(TDPrimas_!J20="","",TDPrimas_!J20)</f>
        <v>100</v>
      </c>
      <c r="L22" s="13">
        <f>IF(TDPrimas_!K20="","",TDPrimas_!K20)</f>
        <v>2.2849145951892158</v>
      </c>
    </row>
    <row r="23" spans="1:12" ht="15" customHeight="1" x14ac:dyDescent="0.25">
      <c r="A23" s="15"/>
      <c r="B23" s="8">
        <f>IF(TDPrimas_!A21="","",TDPrimas_!A21)</f>
        <v>14</v>
      </c>
      <c r="C23" s="9" t="str">
        <f>IF(TDPrimas_!B21="","",TDPrimas_!B21)</f>
        <v>Zurich Santander</v>
      </c>
      <c r="D23" s="10">
        <f>IF(TDPrimas_!C21="","",TDPrimas_!C21)</f>
        <v>12682763.976389999</v>
      </c>
      <c r="E23" s="10">
        <f>IF(TDPrimas_!D21="","",TDPrimas_!D21)</f>
        <v>13516428.326850001</v>
      </c>
      <c r="F23" s="11">
        <f>IF(TDPrimas_!E21="","",TDPrimas_!E21)</f>
        <v>2.2690735952813714</v>
      </c>
      <c r="G23" s="11">
        <f>IF(TDPrimas_!F21="","",TDPrimas_!F21)</f>
        <v>2.5350287808724024</v>
      </c>
      <c r="H23" s="10">
        <f>IF(TDPrimas_!G21="","",TDPrimas_!G21)</f>
        <v>-833664.3504600022</v>
      </c>
      <c r="I23" s="12">
        <f>IF(TDPrimas_!H21="","",TDPrimas_!H21)</f>
        <v>-6.1677858255198341</v>
      </c>
      <c r="J23" s="13">
        <f>IF(TDPrimas_!I21="","",TDPrimas_!I21)</f>
        <v>100</v>
      </c>
      <c r="K23" s="13">
        <f>IF(TDPrimas_!J21="","",TDPrimas_!J21)</f>
        <v>100</v>
      </c>
      <c r="L23" s="13">
        <f>IF(TDPrimas_!K21="","",TDPrimas_!K21)</f>
        <v>2.2690735952813714</v>
      </c>
    </row>
    <row r="24" spans="1:12" ht="15" customHeight="1" x14ac:dyDescent="0.25">
      <c r="A24" s="15"/>
      <c r="B24" s="8">
        <f>IF(TDPrimas_!A22="","",TDPrimas_!A22)</f>
        <v>15</v>
      </c>
      <c r="C24" s="9" t="str">
        <f>IF(TDPrimas_!B22="","",TDPrimas_!B22)</f>
        <v>Agroasemex</v>
      </c>
      <c r="D24" s="10">
        <f>IF(TDPrimas_!C22="","",TDPrimas_!C22)</f>
        <v>11913490.27224</v>
      </c>
      <c r="E24" s="10">
        <f>IF(TDPrimas_!D22="","",TDPrimas_!D22)</f>
        <v>12179486.698700001</v>
      </c>
      <c r="F24" s="11">
        <f>IF(TDPrimas_!E22="","",TDPrimas_!E22)</f>
        <v>2.1314428191445196</v>
      </c>
      <c r="G24" s="11">
        <f>IF(TDPrimas_!F22="","",TDPrimas_!F22)</f>
        <v>2.2842831383290885</v>
      </c>
      <c r="H24" s="10">
        <f>IF(TDPrimas_!G22="","",TDPrimas_!G22)</f>
        <v>-265996.42646000162</v>
      </c>
      <c r="I24" s="12">
        <f>IF(TDPrimas_!H22="","",TDPrimas_!H22)</f>
        <v>-2.1839707455683977</v>
      </c>
      <c r="J24" s="13">
        <f>IF(TDPrimas_!I22="","",TDPrimas_!I22)</f>
        <v>100</v>
      </c>
      <c r="K24" s="13">
        <f>IF(TDPrimas_!J22="","",TDPrimas_!J22)</f>
        <v>100</v>
      </c>
      <c r="L24" s="13">
        <f>IF(TDPrimas_!K22="","",TDPrimas_!K22)</f>
        <v>2.1314428191445196</v>
      </c>
    </row>
    <row r="25" spans="1:12" ht="15" customHeight="1" x14ac:dyDescent="0.25">
      <c r="A25" s="15"/>
      <c r="B25" s="54">
        <f>IF(TDPrimas_!A23="","",TDPrimas_!A23)</f>
        <v>15.1</v>
      </c>
      <c r="C25" s="29" t="str">
        <f>IF(TDPrimas_!B23="","",TDPrimas_!B23)</f>
        <v>TOTAL MEDIANAS</v>
      </c>
      <c r="D25" s="50">
        <f>IF(TDPrimas_!C23="","",TDPrimas_!C23)</f>
        <v>201912564.35777003</v>
      </c>
      <c r="E25" s="173">
        <f>IF(TDPrimas_!D23="","",TDPrimas_!D23)</f>
        <v>195324643.6133</v>
      </c>
      <c r="F25" s="174">
        <f>IF(TDPrimas_!E23="","",TDPrimas_!E23)</f>
        <v>36.12418154218264</v>
      </c>
      <c r="G25" s="174">
        <f>IF(TDPrimas_!F23="","",TDPrimas_!F23)</f>
        <v>36.633464196288593</v>
      </c>
      <c r="H25" s="50">
        <f>IF(TDPrimas_!G23="","",TDPrimas_!G23)</f>
        <v>6587920.7444700301</v>
      </c>
      <c r="I25" s="52">
        <f>IF(TDPrimas_!H23="","",TDPrimas_!H23)</f>
        <v>3.3728057159611025</v>
      </c>
      <c r="J25" s="53">
        <f>IF(TDPrimas_!I23="","",TDPrimas_!I23)</f>
        <v>100</v>
      </c>
      <c r="K25" s="53">
        <f>IF(TDPrimas_!J23="","",TDPrimas_!J23)</f>
        <v>100</v>
      </c>
      <c r="L25" s="53">
        <f>IF(TDPrimas_!K23="","",TDPrimas_!K23)</f>
        <v>36.12418154218264</v>
      </c>
    </row>
    <row r="26" spans="1:12" ht="15" customHeight="1" x14ac:dyDescent="0.25">
      <c r="A26" s="15"/>
      <c r="B26" s="8">
        <f>IF(TDPrimas_!A24="","",TDPrimas_!A24)</f>
        <v>16</v>
      </c>
      <c r="C26" s="9" t="str">
        <f>IF(TDPrimas_!B24="","",TDPrimas_!B24)</f>
        <v>HSBC Seguros</v>
      </c>
      <c r="D26" s="10">
        <f>IF(TDPrimas_!C24="","",TDPrimas_!C24)</f>
        <v>9771555.1653899997</v>
      </c>
      <c r="E26" s="10">
        <f>IF(TDPrimas_!D24="","",TDPrimas_!D24)</f>
        <v>8235194.7031499995</v>
      </c>
      <c r="F26" s="11">
        <f>IF(TDPrimas_!E24="","",TDPrimas_!E24)</f>
        <v>1.748229159818588</v>
      </c>
      <c r="G26" s="11">
        <f>IF(TDPrimas_!F24="","",TDPrimas_!F24)</f>
        <v>1.5445245654950668</v>
      </c>
      <c r="H26" s="10">
        <f>IF(TDPrimas_!G24="","",TDPrimas_!G24)</f>
        <v>1536360.4622400003</v>
      </c>
      <c r="I26" s="12">
        <f>IF(TDPrimas_!H24="","",TDPrimas_!H24)</f>
        <v>18.656030824047608</v>
      </c>
      <c r="J26" s="13">
        <f>IF(TDPrimas_!I24="","",TDPrimas_!I24)</f>
        <v>100</v>
      </c>
      <c r="K26" s="13">
        <f>IF(TDPrimas_!J24="","",TDPrimas_!J24)</f>
        <v>100</v>
      </c>
      <c r="L26" s="13">
        <f>IF(TDPrimas_!K24="","",TDPrimas_!K24)</f>
        <v>1.748229159818588</v>
      </c>
    </row>
    <row r="27" spans="1:12" ht="15" customHeight="1" x14ac:dyDescent="0.25">
      <c r="A27" s="15"/>
      <c r="B27" s="8">
        <f>IF(TDPrimas_!A25="","",TDPrimas_!A25)</f>
        <v>17</v>
      </c>
      <c r="C27" s="9" t="str">
        <f>IF(TDPrimas_!B25="","",TDPrimas_!B25)</f>
        <v>Pensiones Banorte</v>
      </c>
      <c r="D27" s="10">
        <f>IF(TDPrimas_!C25="","",TDPrimas_!C25)</f>
        <v>9423778.7581500001</v>
      </c>
      <c r="E27" s="10">
        <f>IF(TDPrimas_!D25="","",TDPrimas_!D25)</f>
        <v>7393377.26566</v>
      </c>
      <c r="F27" s="11">
        <f>IF(TDPrimas_!E25="","",TDPrimas_!E25)</f>
        <v>1.686008474785015</v>
      </c>
      <c r="G27" s="11">
        <f>IF(TDPrimas_!F25="","",TDPrimas_!F25)</f>
        <v>1.3866402945417551</v>
      </c>
      <c r="H27" s="10">
        <f>IF(TDPrimas_!G25="","",TDPrimas_!G25)</f>
        <v>2030401.4924900001</v>
      </c>
      <c r="I27" s="12">
        <f>IF(TDPrimas_!H25="","",TDPrimas_!H25)</f>
        <v>27.462435900851446</v>
      </c>
      <c r="J27" s="13">
        <f>IF(TDPrimas_!I25="","",TDPrimas_!I25)</f>
        <v>100</v>
      </c>
      <c r="K27" s="13">
        <f>IF(TDPrimas_!J25="","",TDPrimas_!J25)</f>
        <v>100</v>
      </c>
      <c r="L27" s="13">
        <f>IF(TDPrimas_!K25="","",TDPrimas_!K25)</f>
        <v>1.686008474785015</v>
      </c>
    </row>
    <row r="28" spans="1:12" ht="15" customHeight="1" x14ac:dyDescent="0.25">
      <c r="A28" s="15"/>
      <c r="B28" s="8">
        <f>IF(TDPrimas_!A26="","",TDPrimas_!A26)</f>
        <v>18</v>
      </c>
      <c r="C28" s="9" t="str">
        <f>IF(TDPrimas_!B26="","",TDPrimas_!B26)</f>
        <v>Zurich Aseguradora Mexicana</v>
      </c>
      <c r="D28" s="10">
        <f>IF(TDPrimas_!C26="","",TDPrimas_!C26)</f>
        <v>7921715.0272200005</v>
      </c>
      <c r="E28" s="10">
        <f>IF(TDPrimas_!D26="","",TDPrimas_!D26)</f>
        <v>7089738.4457900003</v>
      </c>
      <c r="F28" s="11">
        <f>IF(TDPrimas_!E26="","",TDPrimas_!E26)</f>
        <v>1.4172742180703195</v>
      </c>
      <c r="G28" s="11">
        <f>IF(TDPrimas_!F26="","",TDPrimas_!F26)</f>
        <v>1.329692325096933</v>
      </c>
      <c r="H28" s="10">
        <f>IF(TDPrimas_!G26="","",TDPrimas_!G26)</f>
        <v>831976.58143000025</v>
      </c>
      <c r="I28" s="12">
        <f>IF(TDPrimas_!H26="","",TDPrimas_!H26)</f>
        <v>11.734940404240746</v>
      </c>
      <c r="J28" s="13">
        <f>IF(TDPrimas_!I26="","",TDPrimas_!I26)</f>
        <v>100</v>
      </c>
      <c r="K28" s="13">
        <f>IF(TDPrimas_!J26="","",TDPrimas_!J26)</f>
        <v>100</v>
      </c>
      <c r="L28" s="13">
        <f>IF(TDPrimas_!K26="","",TDPrimas_!K26)</f>
        <v>1.4172742180703195</v>
      </c>
    </row>
    <row r="29" spans="1:12" ht="15" customHeight="1" x14ac:dyDescent="0.25">
      <c r="A29" s="15"/>
      <c r="B29" s="8">
        <f>IF(TDPrimas_!A27="","",TDPrimas_!A27)</f>
        <v>19</v>
      </c>
      <c r="C29" s="9" t="str">
        <f>IF(TDPrimas_!B27="","",TDPrimas_!B27)</f>
        <v>HDI Seguros</v>
      </c>
      <c r="D29" s="10">
        <f>IF(TDPrimas_!C27="","",TDPrimas_!C27)</f>
        <v>7862685.1248199996</v>
      </c>
      <c r="E29" s="10">
        <f>IF(TDPrimas_!D27="","",TDPrimas_!D27)</f>
        <v>7432464.5520399995</v>
      </c>
      <c r="F29" s="11">
        <f>IF(TDPrimas_!E27="","",TDPrimas_!E27)</f>
        <v>1.4067131768716326</v>
      </c>
      <c r="G29" s="11">
        <f>IF(TDPrimas_!F27="","",TDPrimas_!F27)</f>
        <v>1.3939711805971093</v>
      </c>
      <c r="H29" s="10">
        <f>IF(TDPrimas_!G27="","",TDPrimas_!G27)</f>
        <v>430220.57278000005</v>
      </c>
      <c r="I29" s="12">
        <f>IF(TDPrimas_!H27="","",TDPrimas_!H27)</f>
        <v>5.7883972371172154</v>
      </c>
      <c r="J29" s="13">
        <f>IF(TDPrimas_!I27="","",TDPrimas_!I27)</f>
        <v>100</v>
      </c>
      <c r="K29" s="13">
        <f>IF(TDPrimas_!J27="","",TDPrimas_!J27)</f>
        <v>100</v>
      </c>
      <c r="L29" s="13">
        <f>IF(TDPrimas_!K27="","",TDPrimas_!K27)</f>
        <v>1.4067131768716326</v>
      </c>
    </row>
    <row r="30" spans="1:12" ht="15" customHeight="1" x14ac:dyDescent="0.25">
      <c r="A30" s="15"/>
      <c r="B30" s="8">
        <f>IF(TDPrimas_!A28="","",TDPrimas_!A28)</f>
        <v>20</v>
      </c>
      <c r="C30" s="9" t="str">
        <f>IF(TDPrimas_!B28="","",TDPrimas_!B28)</f>
        <v>Pensiones BBVA</v>
      </c>
      <c r="D30" s="10">
        <f>IF(TDPrimas_!C28="","",TDPrimas_!C28)</f>
        <v>7349003.3588199997</v>
      </c>
      <c r="E30" s="10">
        <f>IF(TDPrimas_!D28="","",TDPrimas_!D28)</f>
        <v>5520194.9199399995</v>
      </c>
      <c r="F30" s="11">
        <f>IF(TDPrimas_!E28="","",TDPrimas_!E28)</f>
        <v>1.314810360279135</v>
      </c>
      <c r="G30" s="11">
        <f>IF(TDPrimas_!F28="","",TDPrimas_!F28)</f>
        <v>1.03532180689148</v>
      </c>
      <c r="H30" s="10">
        <f>IF(TDPrimas_!G28="","",TDPrimas_!G28)</f>
        <v>1828808.4388800003</v>
      </c>
      <c r="I30" s="12">
        <f>IF(TDPrimas_!H28="","",TDPrimas_!H28)</f>
        <v>33.129417808671846</v>
      </c>
      <c r="J30" s="13">
        <f>IF(TDPrimas_!I28="","",TDPrimas_!I28)</f>
        <v>100</v>
      </c>
      <c r="K30" s="13">
        <f>IF(TDPrimas_!J28="","",TDPrimas_!J28)</f>
        <v>100</v>
      </c>
      <c r="L30" s="13">
        <f>IF(TDPrimas_!K28="","",TDPrimas_!K28)</f>
        <v>1.314810360279135</v>
      </c>
    </row>
    <row r="31" spans="1:12" ht="15" customHeight="1" x14ac:dyDescent="0.25">
      <c r="A31" s="15"/>
      <c r="B31" s="8">
        <f>IF(TDPrimas_!A29="","",TDPrimas_!A29)</f>
        <v>21</v>
      </c>
      <c r="C31" s="9" t="str">
        <f>IF(TDPrimas_!B29="","",TDPrimas_!B29)</f>
        <v>GMX Seguros</v>
      </c>
      <c r="D31" s="10">
        <f>IF(TDPrimas_!C29="","",TDPrimas_!C29)</f>
        <v>6747132.6749999998</v>
      </c>
      <c r="E31" s="10">
        <f>IF(TDPrimas_!D29="","",TDPrimas_!D29)</f>
        <v>6380210.4408900002</v>
      </c>
      <c r="F31" s="11">
        <f>IF(TDPrimas_!E29="","",TDPrimas_!E29)</f>
        <v>1.2071296623672094</v>
      </c>
      <c r="G31" s="11">
        <f>IF(TDPrimas_!F29="","",TDPrimas_!F29)</f>
        <v>1.1966191588904833</v>
      </c>
      <c r="H31" s="10">
        <f>IF(TDPrimas_!G29="","",TDPrimas_!G29)</f>
        <v>366922.23410999961</v>
      </c>
      <c r="I31" s="12">
        <f>IF(TDPrimas_!H29="","",TDPrimas_!H29)</f>
        <v>5.7509425043167806</v>
      </c>
      <c r="J31" s="13">
        <f>IF(TDPrimas_!I29="","",TDPrimas_!I29)</f>
        <v>100</v>
      </c>
      <c r="K31" s="13">
        <f>IF(TDPrimas_!J29="","",TDPrimas_!J29)</f>
        <v>100</v>
      </c>
      <c r="L31" s="13">
        <f>IF(TDPrimas_!K29="","",TDPrimas_!K29)</f>
        <v>1.2071296623672094</v>
      </c>
    </row>
    <row r="32" spans="1:12" ht="15" customHeight="1" x14ac:dyDescent="0.25">
      <c r="A32" s="15"/>
      <c r="B32" s="8">
        <f>IF(TDPrimas_!A30="","",TDPrimas_!A30)</f>
        <v>22</v>
      </c>
      <c r="C32" s="9" t="str">
        <f>IF(TDPrimas_!B30="","",TDPrimas_!B30)</f>
        <v>ProFuturo G.N.P.</v>
      </c>
      <c r="D32" s="10">
        <f>IF(TDPrimas_!C30="","",TDPrimas_!C30)</f>
        <v>6312736.01107</v>
      </c>
      <c r="E32" s="10">
        <f>IF(TDPrimas_!D30="","",TDPrimas_!D30)</f>
        <v>8196481.6780000003</v>
      </c>
      <c r="F32" s="11">
        <f>IF(TDPrimas_!E30="","",TDPrimas_!E30)</f>
        <v>1.1294117452131254</v>
      </c>
      <c r="G32" s="11">
        <f>IF(TDPrimas_!F30="","",TDPrimas_!F30)</f>
        <v>1.5372638727605126</v>
      </c>
      <c r="H32" s="10">
        <f>IF(TDPrimas_!G30="","",TDPrimas_!G30)</f>
        <v>-1883745.6669300003</v>
      </c>
      <c r="I32" s="12">
        <f>IF(TDPrimas_!H30="","",TDPrimas_!H30)</f>
        <v>-22.982369032631667</v>
      </c>
      <c r="J32" s="13">
        <f>IF(TDPrimas_!I30="","",TDPrimas_!I30)</f>
        <v>100</v>
      </c>
      <c r="K32" s="13">
        <f>IF(TDPrimas_!J30="","",TDPrimas_!J30)</f>
        <v>100</v>
      </c>
      <c r="L32" s="13">
        <f>IF(TDPrimas_!K30="","",TDPrimas_!K30)</f>
        <v>1.1294117452131254</v>
      </c>
    </row>
    <row r="33" spans="1:12" ht="15" customHeight="1" x14ac:dyDescent="0.25">
      <c r="A33" s="15"/>
      <c r="B33" s="8">
        <f>IF(TDPrimas_!A31="","",TDPrimas_!A31)</f>
        <v>23</v>
      </c>
      <c r="C33" s="9" t="str">
        <f>IF(TDPrimas_!B31="","",TDPrimas_!B31)</f>
        <v>Hir Seguros</v>
      </c>
      <c r="D33" s="10">
        <f>IF(TDPrimas_!C31="","",TDPrimas_!C31)</f>
        <v>4740041.6585600004</v>
      </c>
      <c r="E33" s="10">
        <f>IF(TDPrimas_!D31="","",TDPrimas_!D31)</f>
        <v>3561914.8073400003</v>
      </c>
      <c r="F33" s="11">
        <f>IF(TDPrimas_!E31="","",TDPrimas_!E31)</f>
        <v>0.84804096236391868</v>
      </c>
      <c r="G33" s="11">
        <f>IF(TDPrimas_!F31="","",TDPrimas_!F31)</f>
        <v>0.66804309047276356</v>
      </c>
      <c r="H33" s="10">
        <f>IF(TDPrimas_!G31="","",TDPrimas_!G31)</f>
        <v>1178126.8512200001</v>
      </c>
      <c r="I33" s="12">
        <f>IF(TDPrimas_!H31="","",TDPrimas_!H31)</f>
        <v>33.075660563027689</v>
      </c>
      <c r="J33" s="13">
        <f>IF(TDPrimas_!I31="","",TDPrimas_!I31)</f>
        <v>100</v>
      </c>
      <c r="K33" s="13">
        <f>IF(TDPrimas_!J31="","",TDPrimas_!J31)</f>
        <v>100</v>
      </c>
      <c r="L33" s="13">
        <f>IF(TDPrimas_!K31="","",TDPrimas_!K31)</f>
        <v>0.84804096236391868</v>
      </c>
    </row>
    <row r="34" spans="1:12" ht="15" customHeight="1" x14ac:dyDescent="0.25">
      <c r="A34" s="15"/>
      <c r="B34" s="8">
        <f>IF(TDPrimas_!A32="","",TDPrimas_!A32)</f>
        <v>24</v>
      </c>
      <c r="C34" s="9" t="str">
        <f>IF(TDPrimas_!B32="","",TDPrimas_!B32)</f>
        <v>Afirme</v>
      </c>
      <c r="D34" s="10">
        <f>IF(TDPrimas_!C32="","",TDPrimas_!C32)</f>
        <v>3631207.3068499998</v>
      </c>
      <c r="E34" s="10">
        <f>IF(TDPrimas_!D32="","",TDPrimas_!D32)</f>
        <v>3833520.1551100002</v>
      </c>
      <c r="F34" s="11">
        <f>IF(TDPrimas_!E32="","",TDPrimas_!E32)</f>
        <v>0.64965938294716941</v>
      </c>
      <c r="G34" s="11">
        <f>IF(TDPrimas_!F32="","",TDPrimas_!F32)</f>
        <v>0.71898312854983959</v>
      </c>
      <c r="H34" s="10">
        <f>IF(TDPrimas_!G32="","",TDPrimas_!G32)</f>
        <v>-202312.84826000035</v>
      </c>
      <c r="I34" s="12">
        <f>IF(TDPrimas_!H32="","",TDPrimas_!H32)</f>
        <v>-5.2774692729949946</v>
      </c>
      <c r="J34" s="13">
        <f>IF(TDPrimas_!I32="","",TDPrimas_!I32)</f>
        <v>100</v>
      </c>
      <c r="K34" s="13">
        <f>IF(TDPrimas_!J32="","",TDPrimas_!J32)</f>
        <v>100</v>
      </c>
      <c r="L34" s="13">
        <f>IF(TDPrimas_!K32="","",TDPrimas_!K32)</f>
        <v>0.64965938294716941</v>
      </c>
    </row>
    <row r="35" spans="1:12" ht="15" customHeight="1" x14ac:dyDescent="0.25">
      <c r="A35" s="15"/>
      <c r="B35" s="8">
        <f>IF(TDPrimas_!A33="","",TDPrimas_!A33)</f>
        <v>25</v>
      </c>
      <c r="C35" s="9" t="str">
        <f>IF(TDPrimas_!B33="","",TDPrimas_!B33)</f>
        <v>Seguros SURA</v>
      </c>
      <c r="D35" s="10">
        <f>IF(TDPrimas_!C33="","",TDPrimas_!C33)</f>
        <v>3435865.2452399996</v>
      </c>
      <c r="E35" s="10">
        <f>IF(TDPrimas_!D33="","",TDPrimas_!D33)</f>
        <v>3211255.1390500003</v>
      </c>
      <c r="F35" s="11">
        <f>IF(TDPrimas_!E33="","",TDPrimas_!E33)</f>
        <v>0.61471073020300282</v>
      </c>
      <c r="G35" s="11">
        <f>IF(TDPrimas_!F33="","",TDPrimas_!F33)</f>
        <v>0.6022762821184825</v>
      </c>
      <c r="H35" s="10">
        <f>IF(TDPrimas_!G33="","",TDPrimas_!G33)</f>
        <v>224610.10618999926</v>
      </c>
      <c r="I35" s="12">
        <f>IF(TDPrimas_!H33="","",TDPrimas_!H33)</f>
        <v>6.9944646707968072</v>
      </c>
      <c r="J35" s="13">
        <f>IF(TDPrimas_!I33="","",TDPrimas_!I33)</f>
        <v>100</v>
      </c>
      <c r="K35" s="13">
        <f>IF(TDPrimas_!J33="","",TDPrimas_!J33)</f>
        <v>100</v>
      </c>
      <c r="L35" s="13">
        <f>IF(TDPrimas_!K33="","",TDPrimas_!K33)</f>
        <v>0.61471073020300282</v>
      </c>
    </row>
    <row r="36" spans="1:12" ht="15" customHeight="1" x14ac:dyDescent="0.25">
      <c r="A36" s="15"/>
      <c r="B36" s="8">
        <f>IF(TDPrimas_!A34="","",TDPrimas_!A34)</f>
        <v>26</v>
      </c>
      <c r="C36" s="9" t="str">
        <f>IF(TDPrimas_!B34="","",TDPrimas_!B34)</f>
        <v>BUPA México</v>
      </c>
      <c r="D36" s="10">
        <f>IF(TDPrimas_!C34="","",TDPrimas_!C34)</f>
        <v>3219378.6591699999</v>
      </c>
      <c r="E36" s="10">
        <f>IF(TDPrimas_!D34="","",TDPrimas_!D34)</f>
        <v>2893563.4842399997</v>
      </c>
      <c r="F36" s="11">
        <f>IF(TDPrimas_!E34="","",TDPrimas_!E34)</f>
        <v>0.57597911010043712</v>
      </c>
      <c r="G36" s="11">
        <f>IF(TDPrimas_!F34="","",TDPrimas_!F34)</f>
        <v>0.54269267993368697</v>
      </c>
      <c r="H36" s="10">
        <f>IF(TDPrimas_!G34="","",TDPrimas_!G34)</f>
        <v>325815.17493000021</v>
      </c>
      <c r="I36" s="12">
        <f>IF(TDPrimas_!H34="","",TDPrimas_!H34)</f>
        <v>11.259997463493576</v>
      </c>
      <c r="J36" s="13">
        <f>IF(TDPrimas_!I34="","",TDPrimas_!I34)</f>
        <v>100</v>
      </c>
      <c r="K36" s="13">
        <f>IF(TDPrimas_!J34="","",TDPrimas_!J34)</f>
        <v>100</v>
      </c>
      <c r="L36" s="13">
        <f>IF(TDPrimas_!K34="","",TDPrimas_!K34)</f>
        <v>0.57597911010043712</v>
      </c>
    </row>
    <row r="37" spans="1:12" ht="15" customHeight="1" x14ac:dyDescent="0.25">
      <c r="A37" s="15"/>
      <c r="B37" s="8">
        <f>IF(TDPrimas_!A35="","",TDPrimas_!A35)</f>
        <v>27</v>
      </c>
      <c r="C37" s="9" t="str">
        <f>IF(TDPrimas_!B35="","",TDPrimas_!B35)</f>
        <v>ANA</v>
      </c>
      <c r="D37" s="10">
        <f>IF(TDPrimas_!C35="","",TDPrimas_!C35)</f>
        <v>3077958.9960599998</v>
      </c>
      <c r="E37" s="10">
        <f>IF(TDPrimas_!D35="","",TDPrimas_!D35)</f>
        <v>2214299.0685000001</v>
      </c>
      <c r="F37" s="11">
        <f>IF(TDPrimas_!E35="","",TDPrimas_!E35)</f>
        <v>0.55067771491450956</v>
      </c>
      <c r="G37" s="11">
        <f>IF(TDPrimas_!F35="","",TDPrimas_!F35)</f>
        <v>0.41529550058396469</v>
      </c>
      <c r="H37" s="10">
        <f>IF(TDPrimas_!G35="","",TDPrimas_!G35)</f>
        <v>863659.92755999975</v>
      </c>
      <c r="I37" s="12">
        <f>IF(TDPrimas_!H35="","",TDPrimas_!H35)</f>
        <v>39.003761499346879</v>
      </c>
      <c r="J37" s="13">
        <f>IF(TDPrimas_!I35="","",TDPrimas_!I35)</f>
        <v>100</v>
      </c>
      <c r="K37" s="13">
        <f>IF(TDPrimas_!J35="","",TDPrimas_!J35)</f>
        <v>100</v>
      </c>
      <c r="L37" s="13">
        <f>IF(TDPrimas_!K35="","",TDPrimas_!K35)</f>
        <v>0.55067771491450956</v>
      </c>
    </row>
    <row r="38" spans="1:12" ht="15" customHeight="1" x14ac:dyDescent="0.25">
      <c r="A38" s="15"/>
      <c r="B38" s="8">
        <f>IF(TDPrimas_!A36="","",TDPrimas_!A36)</f>
        <v>28</v>
      </c>
      <c r="C38" s="9" t="str">
        <f>IF(TDPrimas_!B36="","",TDPrimas_!B36)</f>
        <v>AIG Seguros</v>
      </c>
      <c r="D38" s="10">
        <f>IF(TDPrimas_!C36="","",TDPrimas_!C36)</f>
        <v>2879749.4015600001</v>
      </c>
      <c r="E38" s="10">
        <f>IF(TDPrimas_!D36="","",TDPrimas_!D36)</f>
        <v>4354857.8661599997</v>
      </c>
      <c r="F38" s="11">
        <f>IF(TDPrimas_!E36="","",TDPrimas_!E36)</f>
        <v>0.51521603179491304</v>
      </c>
      <c r="G38" s="11">
        <f>IF(TDPrimas_!F36="","",TDPrimas_!F36)</f>
        <v>0.81676088981244743</v>
      </c>
      <c r="H38" s="10">
        <f>IF(TDPrimas_!G36="","",TDPrimas_!G36)</f>
        <v>-1475108.4645999996</v>
      </c>
      <c r="I38" s="12">
        <f>IF(TDPrimas_!H36="","",TDPrimas_!H36)</f>
        <v>-33.872712036425469</v>
      </c>
      <c r="J38" s="13">
        <f>IF(TDPrimas_!I36="","",TDPrimas_!I36)</f>
        <v>100</v>
      </c>
      <c r="K38" s="13">
        <f>IF(TDPrimas_!J36="","",TDPrimas_!J36)</f>
        <v>100</v>
      </c>
      <c r="L38" s="13">
        <f>IF(TDPrimas_!K36="","",TDPrimas_!K36)</f>
        <v>0.51521603179491304</v>
      </c>
    </row>
    <row r="39" spans="1:12" ht="15" customHeight="1" x14ac:dyDescent="0.25">
      <c r="A39" s="15"/>
      <c r="B39" s="8">
        <f>IF(TDPrimas_!A37="","",TDPrimas_!A37)</f>
        <v>29</v>
      </c>
      <c r="C39" s="9" t="str">
        <f>IF(TDPrimas_!B37="","",TDPrimas_!B37)</f>
        <v>Ve Por Más</v>
      </c>
      <c r="D39" s="10">
        <f>IF(TDPrimas_!C37="","",TDPrimas_!C37)</f>
        <v>2810084.57234</v>
      </c>
      <c r="E39" s="10">
        <f>IF(TDPrimas_!D37="","",TDPrimas_!D37)</f>
        <v>2671500.3155200002</v>
      </c>
      <c r="F39" s="11">
        <f>IF(TDPrimas_!E37="","",TDPrimas_!E37)</f>
        <v>0.50275229559378543</v>
      </c>
      <c r="G39" s="11">
        <f>IF(TDPrimas_!F37="","",TDPrimas_!F37)</f>
        <v>0.50104436055047641</v>
      </c>
      <c r="H39" s="10">
        <f>IF(TDPrimas_!G37="","",TDPrimas_!G37)</f>
        <v>138584.25681999978</v>
      </c>
      <c r="I39" s="12">
        <f>IF(TDPrimas_!H37="","",TDPrimas_!H37)</f>
        <v>5.1875066611408949</v>
      </c>
      <c r="J39" s="13">
        <f>IF(TDPrimas_!I37="","",TDPrimas_!I37)</f>
        <v>100</v>
      </c>
      <c r="K39" s="13">
        <f>IF(TDPrimas_!J37="","",TDPrimas_!J37)</f>
        <v>100</v>
      </c>
      <c r="L39" s="13">
        <f>IF(TDPrimas_!K37="","",TDPrimas_!K37)</f>
        <v>0.50275229559378543</v>
      </c>
    </row>
    <row r="40" spans="1:12" ht="15" customHeight="1" x14ac:dyDescent="0.25">
      <c r="A40" s="15"/>
      <c r="B40" s="8">
        <f>IF(TDPrimas_!A38="","",TDPrimas_!A38)</f>
        <v>30</v>
      </c>
      <c r="C40" s="9" t="str">
        <f>IF(TDPrimas_!B38="","",TDPrimas_!B38)</f>
        <v>La Latinoamericana</v>
      </c>
      <c r="D40" s="10">
        <f>IF(TDPrimas_!C38="","",TDPrimas_!C38)</f>
        <v>2672071.2804399999</v>
      </c>
      <c r="E40" s="10">
        <f>IF(TDPrimas_!D38="","",TDPrimas_!D38)</f>
        <v>699707.28188999998</v>
      </c>
      <c r="F40" s="11">
        <f>IF(TDPrimas_!E38="","",TDPrimas_!E38)</f>
        <v>0.47806033435953654</v>
      </c>
      <c r="G40" s="11">
        <f>IF(TDPrimas_!F38="","",TDPrimas_!F38)</f>
        <v>0.13123127315028849</v>
      </c>
      <c r="H40" s="10">
        <f>IF(TDPrimas_!G38="","",TDPrimas_!G38)</f>
        <v>1972363.9985499999</v>
      </c>
      <c r="I40" s="12">
        <f>IF(TDPrimas_!H38="","",TDPrimas_!H38)</f>
        <v>281.88416064820552</v>
      </c>
      <c r="J40" s="13">
        <f>IF(TDPrimas_!I38="","",TDPrimas_!I38)</f>
        <v>100</v>
      </c>
      <c r="K40" s="13">
        <f>IF(TDPrimas_!J38="","",TDPrimas_!J38)</f>
        <v>100</v>
      </c>
      <c r="L40" s="13">
        <f>IF(TDPrimas_!K38="","",TDPrimas_!K38)</f>
        <v>0.47806033435953654</v>
      </c>
    </row>
    <row r="41" spans="1:12" ht="15" customHeight="1" x14ac:dyDescent="0.25">
      <c r="A41" s="15"/>
      <c r="B41" s="8">
        <f>IF(TDPrimas_!A39="","",TDPrimas_!A39)</f>
        <v>31</v>
      </c>
      <c r="C41" s="9" t="str">
        <f>IF(TDPrimas_!B39="","",TDPrimas_!B39)</f>
        <v>Cardif Vida</v>
      </c>
      <c r="D41" s="10">
        <f>IF(TDPrimas_!C39="","",TDPrimas_!C39)</f>
        <v>2536028.02079</v>
      </c>
      <c r="E41" s="10">
        <f>IF(TDPrimas_!D39="","",TDPrimas_!D39)</f>
        <v>2462424.9121500002</v>
      </c>
      <c r="F41" s="11">
        <f>IF(TDPrimas_!E39="","",TDPrimas_!E39)</f>
        <v>0.45372083164053317</v>
      </c>
      <c r="G41" s="11">
        <f>IF(TDPrimas_!F39="","",TDPrimas_!F39)</f>
        <v>0.46183191832100057</v>
      </c>
      <c r="H41" s="10">
        <f>IF(TDPrimas_!G39="","",TDPrimas_!G39)</f>
        <v>73603.108639999758</v>
      </c>
      <c r="I41" s="12">
        <f>IF(TDPrimas_!H39="","",TDPrimas_!H39)</f>
        <v>2.9890498701840684</v>
      </c>
      <c r="J41" s="13">
        <f>IF(TDPrimas_!I39="","",TDPrimas_!I39)</f>
        <v>100</v>
      </c>
      <c r="K41" s="13">
        <f>IF(TDPrimas_!J39="","",TDPrimas_!J39)</f>
        <v>100</v>
      </c>
      <c r="L41" s="13">
        <f>IF(TDPrimas_!K39="","",TDPrimas_!K39)</f>
        <v>0.45372083164053317</v>
      </c>
    </row>
    <row r="42" spans="1:12" ht="15" customHeight="1" x14ac:dyDescent="0.25">
      <c r="A42" s="15"/>
      <c r="B42" s="8">
        <f>IF(TDPrimas_!A40="","",TDPrimas_!A40)</f>
        <v>32</v>
      </c>
      <c r="C42" s="9" t="str">
        <f>IF(TDPrimas_!B40="","",TDPrimas_!B40)</f>
        <v>Plan Seguro</v>
      </c>
      <c r="D42" s="10">
        <f>IF(TDPrimas_!C40="","",TDPrimas_!C40)</f>
        <v>2459831.92509</v>
      </c>
      <c r="E42" s="10">
        <f>IF(TDPrimas_!D40="","",TDPrimas_!D40)</f>
        <v>2393188.9370599999</v>
      </c>
      <c r="F42" s="11">
        <f>IF(TDPrimas_!E40="","",TDPrimas_!E40)</f>
        <v>0.44008858640296034</v>
      </c>
      <c r="G42" s="11">
        <f>IF(TDPrimas_!F40="","",TDPrimas_!F40)</f>
        <v>0.4488465951808438</v>
      </c>
      <c r="H42" s="10">
        <f>IF(TDPrimas_!G40="","",TDPrimas_!G40)</f>
        <v>66642.988030000124</v>
      </c>
      <c r="I42" s="12">
        <f>IF(TDPrimas_!H40="","",TDPrimas_!H40)</f>
        <v>2.7846939703753737</v>
      </c>
      <c r="J42" s="13">
        <f>IF(TDPrimas_!I40="","",TDPrimas_!I40)</f>
        <v>100</v>
      </c>
      <c r="K42" s="13">
        <f>IF(TDPrimas_!J40="","",TDPrimas_!J40)</f>
        <v>100</v>
      </c>
      <c r="L42" s="13">
        <f>IF(TDPrimas_!K40="","",TDPrimas_!K40)</f>
        <v>0.44008858640296034</v>
      </c>
    </row>
    <row r="43" spans="1:12" ht="15" customHeight="1" x14ac:dyDescent="0.25">
      <c r="A43" s="15"/>
      <c r="B43" s="8">
        <f>IF(TDPrimas_!A41="","",TDPrimas_!A41)</f>
        <v>33</v>
      </c>
      <c r="C43" s="9" t="str">
        <f>IF(TDPrimas_!B41="","",TDPrimas_!B41)</f>
        <v>Patrimonial Vida</v>
      </c>
      <c r="D43" s="10">
        <f>IF(TDPrimas_!C41="","",TDPrimas_!C41)</f>
        <v>2362138.18726</v>
      </c>
      <c r="E43" s="10">
        <f>IF(TDPrimas_!D41="","",TDPrimas_!D41)</f>
        <v>3248263.6864399998</v>
      </c>
      <c r="F43" s="11">
        <f>IF(TDPrimas_!E41="","",TDPrimas_!E41)</f>
        <v>0.42261019751651113</v>
      </c>
      <c r="G43" s="11">
        <f>IF(TDPrimas_!F41="","",TDPrimas_!F41)</f>
        <v>0.60921729719312046</v>
      </c>
      <c r="H43" s="10">
        <f>IF(TDPrimas_!G41="","",TDPrimas_!G41)</f>
        <v>-886125.49917999981</v>
      </c>
      <c r="I43" s="12">
        <f>IF(TDPrimas_!H41="","",TDPrimas_!H41)</f>
        <v>-27.279974309941778</v>
      </c>
      <c r="J43" s="13">
        <f>IF(TDPrimas_!I41="","",TDPrimas_!I41)</f>
        <v>100</v>
      </c>
      <c r="K43" s="13">
        <f>IF(TDPrimas_!J41="","",TDPrimas_!J41)</f>
        <v>100</v>
      </c>
      <c r="L43" s="13">
        <f>IF(TDPrimas_!K41="","",TDPrimas_!K41)</f>
        <v>0.42261019751651113</v>
      </c>
    </row>
    <row r="44" spans="1:12" ht="15" customHeight="1" x14ac:dyDescent="0.25">
      <c r="A44" s="15"/>
      <c r="B44" s="8">
        <f>IF(TDPrimas_!A42="","",TDPrimas_!A42)</f>
        <v>34</v>
      </c>
      <c r="C44" s="9" t="str">
        <f>IF(TDPrimas_!B42="","",TDPrimas_!B42)</f>
        <v>Seguros Argos</v>
      </c>
      <c r="D44" s="10">
        <f>IF(TDPrimas_!C42="","",TDPrimas_!C42)</f>
        <v>2122955.09326</v>
      </c>
      <c r="E44" s="10">
        <f>IF(TDPrimas_!D42="","",TDPrimas_!D42)</f>
        <v>1886412.94463</v>
      </c>
      <c r="F44" s="11">
        <f>IF(TDPrimas_!E42="","",TDPrimas_!E42)</f>
        <v>0.37981794465716379</v>
      </c>
      <c r="G44" s="11">
        <f>IF(TDPrimas_!F42="","",TDPrimas_!F42)</f>
        <v>0.35379990864508043</v>
      </c>
      <c r="H44" s="10">
        <f>IF(TDPrimas_!G42="","",TDPrimas_!G42)</f>
        <v>236542.14862999995</v>
      </c>
      <c r="I44" s="12">
        <f>IF(TDPrimas_!H42="","",TDPrimas_!H42)</f>
        <v>12.539256015145472</v>
      </c>
      <c r="J44" s="13">
        <f>IF(TDPrimas_!I42="","",TDPrimas_!I42)</f>
        <v>100</v>
      </c>
      <c r="K44" s="13">
        <f>IF(TDPrimas_!J42="","",TDPrimas_!J42)</f>
        <v>100</v>
      </c>
      <c r="L44" s="13">
        <f>IF(TDPrimas_!K42="","",TDPrimas_!K42)</f>
        <v>0.37981794465716379</v>
      </c>
    </row>
    <row r="45" spans="1:12" ht="15" customHeight="1" x14ac:dyDescent="0.25">
      <c r="A45" s="15"/>
      <c r="B45" s="8">
        <f>IF(TDPrimas_!A43="","",TDPrimas_!A43)</f>
        <v>35</v>
      </c>
      <c r="C45" s="9" t="str">
        <f>IF(TDPrimas_!B43="","",TDPrimas_!B43)</f>
        <v>El Potosí</v>
      </c>
      <c r="D45" s="10">
        <f>IF(TDPrimas_!C43="","",TDPrimas_!C43)</f>
        <v>2110711.4658499998</v>
      </c>
      <c r="E45" s="10">
        <f>IF(TDPrimas_!D43="","",TDPrimas_!D43)</f>
        <v>1860236.7715</v>
      </c>
      <c r="F45" s="11">
        <f>IF(TDPrimas_!E43="","",TDPrimas_!E43)</f>
        <v>0.37762743699509482</v>
      </c>
      <c r="G45" s="11">
        <f>IF(TDPrimas_!F43="","",TDPrimas_!F43)</f>
        <v>0.34889052351366734</v>
      </c>
      <c r="H45" s="10">
        <f>IF(TDPrimas_!G43="","",TDPrimas_!G43)</f>
        <v>250474.69434999977</v>
      </c>
      <c r="I45" s="12">
        <f>IF(TDPrimas_!H43="","",TDPrimas_!H43)</f>
        <v>13.464667411559116</v>
      </c>
      <c r="J45" s="13">
        <f>IF(TDPrimas_!I43="","",TDPrimas_!I43)</f>
        <v>100</v>
      </c>
      <c r="K45" s="13">
        <f>IF(TDPrimas_!J43="","",TDPrimas_!J43)</f>
        <v>100</v>
      </c>
      <c r="L45" s="13">
        <f>IF(TDPrimas_!K43="","",TDPrimas_!K43)</f>
        <v>0.37762743699509482</v>
      </c>
    </row>
    <row r="46" spans="1:12" ht="15" customHeight="1" x14ac:dyDescent="0.25">
      <c r="A46" s="15"/>
      <c r="B46" s="8">
        <f>IF(TDPrimas_!A44="","",TDPrimas_!A44)</f>
        <v>36</v>
      </c>
      <c r="C46" s="9" t="str">
        <f>IF(TDPrimas_!B44="","",TDPrimas_!B44)</f>
        <v>General de Seguros</v>
      </c>
      <c r="D46" s="10">
        <f>IF(TDPrimas_!C44="","",TDPrimas_!C44)</f>
        <v>2096632.9897100001</v>
      </c>
      <c r="E46" s="10">
        <f>IF(TDPrimas_!D44="","",TDPrimas_!D44)</f>
        <v>1704189.54003</v>
      </c>
      <c r="F46" s="11">
        <f>IF(TDPrimas_!E44="","",TDPrimas_!E44)</f>
        <v>0.37510865650445879</v>
      </c>
      <c r="G46" s="11">
        <f>IF(TDPrimas_!F44="","",TDPrimas_!F44)</f>
        <v>0.31962360377821541</v>
      </c>
      <c r="H46" s="10">
        <f>IF(TDPrimas_!G44="","",TDPrimas_!G44)</f>
        <v>392443.44968000008</v>
      </c>
      <c r="I46" s="12">
        <f>IF(TDPrimas_!H44="","",TDPrimas_!H44)</f>
        <v>23.028157400443348</v>
      </c>
      <c r="J46" s="13">
        <f>IF(TDPrimas_!I44="","",TDPrimas_!I44)</f>
        <v>100</v>
      </c>
      <c r="K46" s="13">
        <f>IF(TDPrimas_!J44="","",TDPrimas_!J44)</f>
        <v>100</v>
      </c>
      <c r="L46" s="13">
        <f>IF(TDPrimas_!K44="","",TDPrimas_!K44)</f>
        <v>0.37510865650445879</v>
      </c>
    </row>
    <row r="47" spans="1:12" ht="15" customHeight="1" x14ac:dyDescent="0.25">
      <c r="A47" s="15"/>
      <c r="B47" s="8">
        <f>IF(TDPrimas_!A45="","",TDPrimas_!A45)</f>
        <v>37</v>
      </c>
      <c r="C47" s="9" t="str">
        <f>IF(TDPrimas_!B45="","",TDPrimas_!B45)</f>
        <v>FM Global</v>
      </c>
      <c r="D47" s="10">
        <f>IF(TDPrimas_!C45="","",TDPrimas_!C45)</f>
        <v>1582494.71114</v>
      </c>
      <c r="E47" s="10">
        <f>IF(TDPrimas_!D45="","",TDPrimas_!D45)</f>
        <v>1851722.72551</v>
      </c>
      <c r="F47" s="11">
        <f>IF(TDPrimas_!E45="","",TDPrimas_!E45)</f>
        <v>0.28312416523754264</v>
      </c>
      <c r="G47" s="11">
        <f>IF(TDPrimas_!F45="","",TDPrimas_!F45)</f>
        <v>0.34729369992207942</v>
      </c>
      <c r="H47" s="10">
        <f>IF(TDPrimas_!G45="","",TDPrimas_!G45)</f>
        <v>-269228.01436999999</v>
      </c>
      <c r="I47" s="12">
        <f>IF(TDPrimas_!H45="","",TDPrimas_!H45)</f>
        <v>-14.539326577409117</v>
      </c>
      <c r="J47" s="13">
        <f>IF(TDPrimas_!I45="","",TDPrimas_!I45)</f>
        <v>100</v>
      </c>
      <c r="K47" s="13">
        <f>IF(TDPrimas_!J45="","",TDPrimas_!J45)</f>
        <v>100</v>
      </c>
      <c r="L47" s="13">
        <f>IF(TDPrimas_!K45="","",TDPrimas_!K45)</f>
        <v>0.28312416523754264</v>
      </c>
    </row>
    <row r="48" spans="1:12" ht="15" customHeight="1" x14ac:dyDescent="0.25">
      <c r="A48" s="15"/>
      <c r="B48" s="8">
        <f>IF(TDPrimas_!A46="","",TDPrimas_!A46)</f>
        <v>38</v>
      </c>
      <c r="C48" s="9" t="str">
        <f>IF(TDPrimas_!B46="","",TDPrimas_!B46)</f>
        <v>HDI Global Seguros</v>
      </c>
      <c r="D48" s="10">
        <f>IF(TDPrimas_!C46="","",TDPrimas_!C46)</f>
        <v>1547102.12528</v>
      </c>
      <c r="E48" s="10">
        <f>IF(TDPrimas_!D46="","",TDPrimas_!D46)</f>
        <v>1710707.5392100001</v>
      </c>
      <c r="F48" s="11">
        <f>IF(TDPrimas_!E46="","",TDPrimas_!E46)</f>
        <v>0.2767920768857326</v>
      </c>
      <c r="G48" s="11">
        <f>IF(TDPrimas_!F46="","",TDPrimas_!F46)</f>
        <v>0.32084606544600525</v>
      </c>
      <c r="H48" s="10">
        <f>IF(TDPrimas_!G46="","",TDPrimas_!G46)</f>
        <v>-163605.41393000004</v>
      </c>
      <c r="I48" s="12">
        <f>IF(TDPrimas_!H46="","",TDPrimas_!H46)</f>
        <v>-9.563610972659454</v>
      </c>
      <c r="J48" s="13">
        <f>IF(TDPrimas_!I46="","",TDPrimas_!I46)</f>
        <v>100</v>
      </c>
      <c r="K48" s="13">
        <f>IF(TDPrimas_!J46="","",TDPrimas_!J46)</f>
        <v>100</v>
      </c>
      <c r="L48" s="13">
        <f>IF(TDPrimas_!K46="","",TDPrimas_!K46)</f>
        <v>0.2767920768857326</v>
      </c>
    </row>
    <row r="49" spans="1:12" ht="15" customHeight="1" x14ac:dyDescent="0.25">
      <c r="A49" s="15"/>
      <c r="B49" s="8">
        <f>IF(TDPrimas_!A47="","",TDPrimas_!A47)</f>
        <v>39</v>
      </c>
      <c r="C49" s="9" t="str">
        <f>IF(TDPrimas_!B47="","",TDPrimas_!B47)</f>
        <v>Thona</v>
      </c>
      <c r="D49" s="10">
        <f>IF(TDPrimas_!C47="","",TDPrimas_!C47)</f>
        <v>1534431.5230099999</v>
      </c>
      <c r="E49" s="10">
        <f>IF(TDPrimas_!D47="","",TDPrimas_!D47)</f>
        <v>1641820.7880200001</v>
      </c>
      <c r="F49" s="11">
        <f>IF(TDPrimas_!E47="","",TDPrimas_!E47)</f>
        <v>0.27452517914162167</v>
      </c>
      <c r="G49" s="11">
        <f>IF(TDPrimas_!F47="","",TDPrimas_!F47)</f>
        <v>0.30792623983345424</v>
      </c>
      <c r="H49" s="10">
        <f>IF(TDPrimas_!G47="","",TDPrimas_!G47)</f>
        <v>-107389.26501000021</v>
      </c>
      <c r="I49" s="12">
        <f>IF(TDPrimas_!H47="","",TDPrimas_!H47)</f>
        <v>-6.5408640086418561</v>
      </c>
      <c r="J49" s="13">
        <f>IF(TDPrimas_!I47="","",TDPrimas_!I47)</f>
        <v>100</v>
      </c>
      <c r="K49" s="13">
        <f>IF(TDPrimas_!J47="","",TDPrimas_!J47)</f>
        <v>100</v>
      </c>
      <c r="L49" s="13">
        <f>IF(TDPrimas_!K47="","",TDPrimas_!K47)</f>
        <v>0.27452517914162167</v>
      </c>
    </row>
    <row r="50" spans="1:12" ht="15" customHeight="1" x14ac:dyDescent="0.25">
      <c r="A50" s="15"/>
      <c r="B50" s="8">
        <f>IF(TDPrimas_!A48="","",TDPrimas_!A48)</f>
        <v>40</v>
      </c>
      <c r="C50" s="9" t="str">
        <f>IF(TDPrimas_!B48="","",TDPrimas_!B48)</f>
        <v>Seguros Azteca</v>
      </c>
      <c r="D50" s="10">
        <f>IF(TDPrimas_!C48="","",TDPrimas_!C48)</f>
        <v>1394747.67365</v>
      </c>
      <c r="E50" s="10">
        <f>IF(TDPrimas_!D48="","",TDPrimas_!D48)</f>
        <v>1790791.82225</v>
      </c>
      <c r="F50" s="11">
        <f>IF(TDPrimas_!E48="","",TDPrimas_!E48)</f>
        <v>0.24953433843370737</v>
      </c>
      <c r="G50" s="11">
        <f>IF(TDPrimas_!F48="","",TDPrimas_!F48)</f>
        <v>0.33586600691964485</v>
      </c>
      <c r="H50" s="10">
        <f>IF(TDPrimas_!G48="","",TDPrimas_!G48)</f>
        <v>-396044.14859999996</v>
      </c>
      <c r="I50" s="12">
        <f>IF(TDPrimas_!H48="","",TDPrimas_!H48)</f>
        <v>-22.115588405044161</v>
      </c>
      <c r="J50" s="13">
        <f>IF(TDPrimas_!I48="","",TDPrimas_!I48)</f>
        <v>100</v>
      </c>
      <c r="K50" s="13">
        <f>IF(TDPrimas_!J48="","",TDPrimas_!J48)</f>
        <v>100</v>
      </c>
      <c r="L50" s="13">
        <f>IF(TDPrimas_!K48="","",TDPrimas_!K48)</f>
        <v>0.24953433843370737</v>
      </c>
    </row>
    <row r="51" spans="1:12" ht="15" customHeight="1" x14ac:dyDescent="0.25">
      <c r="A51" s="15"/>
      <c r="B51" s="8">
        <f>IF(TDPrimas_!A49="","",TDPrimas_!A49)</f>
        <v>41</v>
      </c>
      <c r="C51" s="9" t="str">
        <f>IF(TDPrimas_!B49="","",TDPrimas_!B49)</f>
        <v>Prudential</v>
      </c>
      <c r="D51" s="10">
        <f>IF(TDPrimas_!C49="","",TDPrimas_!C49)</f>
        <v>1328865.4243900001</v>
      </c>
      <c r="E51" s="10">
        <f>IF(TDPrimas_!D49="","",TDPrimas_!D49)</f>
        <v>1197283.1268800001</v>
      </c>
      <c r="F51" s="11">
        <f>IF(TDPrimas_!E49="","",TDPrimas_!E49)</f>
        <v>0.23774734370039038</v>
      </c>
      <c r="G51" s="11">
        <f>IF(TDPrimas_!F49="","",TDPrimas_!F49)</f>
        <v>0.22455245661788265</v>
      </c>
      <c r="H51" s="10">
        <f>IF(TDPrimas_!G49="","",TDPrimas_!G49)</f>
        <v>131582.29750999995</v>
      </c>
      <c r="I51" s="12">
        <f>IF(TDPrimas_!H49="","",TDPrimas_!H49)</f>
        <v>10.99007365558473</v>
      </c>
      <c r="J51" s="13">
        <f>IF(TDPrimas_!I49="","",TDPrimas_!I49)</f>
        <v>100</v>
      </c>
      <c r="K51" s="13">
        <f>IF(TDPrimas_!J49="","",TDPrimas_!J49)</f>
        <v>100</v>
      </c>
      <c r="L51" s="13">
        <f>IF(TDPrimas_!K49="","",TDPrimas_!K49)</f>
        <v>0.23774734370039038</v>
      </c>
    </row>
    <row r="52" spans="1:12" ht="15" customHeight="1" x14ac:dyDescent="0.25">
      <c r="A52" s="15"/>
      <c r="B52" s="8">
        <f>IF(TDPrimas_!A50="","",TDPrimas_!A50)</f>
        <v>42</v>
      </c>
      <c r="C52" s="9" t="str">
        <f>IF(TDPrimas_!B50="","",TDPrimas_!B50)</f>
        <v>Insignia Life</v>
      </c>
      <c r="D52" s="10">
        <f>IF(TDPrimas_!C50="","",TDPrimas_!C50)</f>
        <v>1298749.58501</v>
      </c>
      <c r="E52" s="10">
        <f>IF(TDPrimas_!D50="","",TDPrimas_!D50)</f>
        <v>1229341.0126700001</v>
      </c>
      <c r="F52" s="11">
        <f>IF(TDPrimas_!E50="","",TDPrimas_!E50)</f>
        <v>0.23235931818291608</v>
      </c>
      <c r="G52" s="11">
        <f>IF(TDPrimas_!F50="","",TDPrimas_!F50)</f>
        <v>0.23056496681409583</v>
      </c>
      <c r="H52" s="10">
        <f>IF(TDPrimas_!G50="","",TDPrimas_!G50)</f>
        <v>69408.572339999955</v>
      </c>
      <c r="I52" s="12">
        <f>IF(TDPrimas_!H50="","",TDPrimas_!H50)</f>
        <v>5.6459982726234648</v>
      </c>
      <c r="J52" s="13">
        <f>IF(TDPrimas_!I50="","",TDPrimas_!I50)</f>
        <v>100</v>
      </c>
      <c r="K52" s="13">
        <f>IF(TDPrimas_!J50="","",TDPrimas_!J50)</f>
        <v>100</v>
      </c>
      <c r="L52" s="13">
        <f>IF(TDPrimas_!K50="","",TDPrimas_!K50)</f>
        <v>0.23235931818291608</v>
      </c>
    </row>
    <row r="53" spans="1:12" ht="15" customHeight="1" x14ac:dyDescent="0.25">
      <c r="A53" s="15"/>
      <c r="B53" s="8">
        <f>IF(TDPrimas_!A51="","",TDPrimas_!A51)</f>
        <v>43</v>
      </c>
      <c r="C53" s="9" t="str">
        <f>IF(TDPrimas_!B51="","",TDPrimas_!B51)</f>
        <v>Assurant Vida</v>
      </c>
      <c r="D53" s="10">
        <f>IF(TDPrimas_!C51="","",TDPrimas_!C51)</f>
        <v>1187279.3035799998</v>
      </c>
      <c r="E53" s="10">
        <f>IF(TDPrimas_!D51="","",TDPrimas_!D51)</f>
        <v>1076794.99083</v>
      </c>
      <c r="F53" s="11">
        <f>IF(TDPrimas_!E51="","",TDPrimas_!E51)</f>
        <v>0.21241616756351994</v>
      </c>
      <c r="G53" s="11">
        <f>IF(TDPrimas_!F51="","",TDPrimas_!F51)</f>
        <v>0.20195470481138875</v>
      </c>
      <c r="H53" s="10">
        <f>IF(TDPrimas_!G51="","",TDPrimas_!G51)</f>
        <v>110484.31274999981</v>
      </c>
      <c r="I53" s="12">
        <f>IF(TDPrimas_!H51="","",TDPrimas_!H51)</f>
        <v>10.260477963854363</v>
      </c>
      <c r="J53" s="13">
        <f>IF(TDPrimas_!I51="","",TDPrimas_!I51)</f>
        <v>100</v>
      </c>
      <c r="K53" s="13">
        <f>IF(TDPrimas_!J51="","",TDPrimas_!J51)</f>
        <v>100</v>
      </c>
      <c r="L53" s="13">
        <f>IF(TDPrimas_!K51="","",TDPrimas_!K51)</f>
        <v>0.21241616756351994</v>
      </c>
    </row>
    <row r="54" spans="1:12" ht="15" customHeight="1" x14ac:dyDescent="0.25">
      <c r="A54" s="15"/>
      <c r="B54" s="8">
        <f>IF(TDPrimas_!A52="","",TDPrimas_!A52)</f>
        <v>44</v>
      </c>
      <c r="C54" s="9" t="str">
        <f>IF(TDPrimas_!B52="","",TDPrimas_!B52)</f>
        <v>Cardif Seguros Generales</v>
      </c>
      <c r="D54" s="10">
        <f>IF(TDPrimas_!C52="","",TDPrimas_!C52)</f>
        <v>1100860.8072800001</v>
      </c>
      <c r="E54" s="10">
        <f>IF(TDPrimas_!D52="","",TDPrimas_!D52)</f>
        <v>1102266.38717</v>
      </c>
      <c r="F54" s="11">
        <f>IF(TDPrimas_!E52="","",TDPrimas_!E52)</f>
        <v>0.19695503239903311</v>
      </c>
      <c r="G54" s="11">
        <f>IF(TDPrimas_!F52="","",TDPrimas_!F52)</f>
        <v>0.20673190787491108</v>
      </c>
      <c r="H54" s="10">
        <f>IF(TDPrimas_!G52="","",TDPrimas_!G52)</f>
        <v>-1405.5798899999354</v>
      </c>
      <c r="I54" s="12">
        <f>IF(TDPrimas_!H52="","",TDPrimas_!H52)</f>
        <v>-0.12751725956269278</v>
      </c>
      <c r="J54" s="13">
        <f>IF(TDPrimas_!I52="","",TDPrimas_!I52)</f>
        <v>100</v>
      </c>
      <c r="K54" s="13">
        <f>IF(TDPrimas_!J52="","",TDPrimas_!J52)</f>
        <v>100</v>
      </c>
      <c r="L54" s="13">
        <f>IF(TDPrimas_!K52="","",TDPrimas_!K52)</f>
        <v>0.19695503239903311</v>
      </c>
    </row>
    <row r="55" spans="1:12" ht="15" customHeight="1" x14ac:dyDescent="0.25">
      <c r="A55" s="15"/>
      <c r="B55" s="8">
        <f>IF(TDPrimas_!A53="","",TDPrimas_!A53)</f>
        <v>45</v>
      </c>
      <c r="C55" s="9" t="str">
        <f>IF(TDPrimas_!B53="","",TDPrimas_!B53)</f>
        <v>El Águila</v>
      </c>
      <c r="D55" s="10">
        <f>IF(TDPrimas_!C53="","",TDPrimas_!C53)</f>
        <v>956082.45328000002</v>
      </c>
      <c r="E55" s="10">
        <f>IF(TDPrimas_!D53="","",TDPrimas_!D53)</f>
        <v>935835.38778999995</v>
      </c>
      <c r="F55" s="11">
        <f>IF(TDPrimas_!E53="","",TDPrimas_!E53)</f>
        <v>0.17105273374857707</v>
      </c>
      <c r="G55" s="11">
        <f>IF(TDPrimas_!F53="","",TDPrimas_!F53)</f>
        <v>0.17551749506886305</v>
      </c>
      <c r="H55" s="10">
        <f>IF(TDPrimas_!G53="","",TDPrimas_!G53)</f>
        <v>20247.065490000066</v>
      </c>
      <c r="I55" s="12">
        <f>IF(TDPrimas_!H53="","",TDPrimas_!H53)</f>
        <v>2.1635285173190688</v>
      </c>
      <c r="J55" s="13">
        <f>IF(TDPrimas_!I53="","",TDPrimas_!I53)</f>
        <v>100</v>
      </c>
      <c r="K55" s="13">
        <f>IF(TDPrimas_!J53="","",TDPrimas_!J53)</f>
        <v>100</v>
      </c>
      <c r="L55" s="13">
        <f>IF(TDPrimas_!K53="","",TDPrimas_!K53)</f>
        <v>0.17105273374857707</v>
      </c>
    </row>
    <row r="56" spans="1:12" ht="15" customHeight="1" x14ac:dyDescent="0.25">
      <c r="A56" s="15"/>
      <c r="B56" s="8">
        <f>IF(TDPrimas_!A54="","",TDPrimas_!A54)</f>
        <v>46</v>
      </c>
      <c r="C56" s="9" t="str">
        <f>IF(TDPrimas_!B54="","",TDPrimas_!B54)</f>
        <v>Tokio Marine</v>
      </c>
      <c r="D56" s="10">
        <f>IF(TDPrimas_!C54="","",TDPrimas_!C54)</f>
        <v>866044.95096000005</v>
      </c>
      <c r="E56" s="10">
        <f>IF(TDPrimas_!D54="","",TDPrimas_!D54)</f>
        <v>914305.01283000002</v>
      </c>
      <c r="F56" s="11">
        <f>IF(TDPrimas_!E54="","",TDPrimas_!E54)</f>
        <v>0.15494412213365455</v>
      </c>
      <c r="G56" s="11">
        <f>IF(TDPrimas_!F54="","",TDPrimas_!F54)</f>
        <v>0.17147943716874806</v>
      </c>
      <c r="H56" s="10">
        <f>IF(TDPrimas_!G54="","",TDPrimas_!G54)</f>
        <v>-48260.061869999976</v>
      </c>
      <c r="I56" s="12">
        <f>IF(TDPrimas_!H54="","",TDPrimas_!H54)</f>
        <v>-5.2783328531277762</v>
      </c>
      <c r="J56" s="13">
        <f>IF(TDPrimas_!I54="","",TDPrimas_!I54)</f>
        <v>100</v>
      </c>
      <c r="K56" s="13">
        <f>IF(TDPrimas_!J54="","",TDPrimas_!J54)</f>
        <v>100</v>
      </c>
      <c r="L56" s="13">
        <f>IF(TDPrimas_!K54="","",TDPrimas_!K54)</f>
        <v>0.15494412213365455</v>
      </c>
    </row>
    <row r="57" spans="1:12" ht="15" customHeight="1" x14ac:dyDescent="0.25">
      <c r="A57" s="15"/>
      <c r="B57" s="8">
        <f>IF(TDPrimas_!A55="","",TDPrimas_!A55)</f>
        <v>47</v>
      </c>
      <c r="C57" s="9" t="str">
        <f>IF(TDPrimas_!B55="","",TDPrimas_!B55)</f>
        <v>Seguros Azteca Daños</v>
      </c>
      <c r="D57" s="10">
        <f>IF(TDPrimas_!C55="","",TDPrimas_!C55)</f>
        <v>785158.79136999999</v>
      </c>
      <c r="E57" s="10">
        <f>IF(TDPrimas_!D55="","",TDPrimas_!D55)</f>
        <v>1638035.7448499999</v>
      </c>
      <c r="F57" s="11">
        <f>IF(TDPrimas_!E55="","",TDPrimas_!E55)</f>
        <v>0.14047277745744258</v>
      </c>
      <c r="G57" s="11">
        <f>IF(TDPrimas_!F55="","",TDPrimas_!F55)</f>
        <v>0.30721634864468994</v>
      </c>
      <c r="H57" s="10">
        <f>IF(TDPrimas_!G55="","",TDPrimas_!G55)</f>
        <v>-852876.95347999991</v>
      </c>
      <c r="I57" s="12">
        <f>IF(TDPrimas_!H55="","",TDPrimas_!H55)</f>
        <v>-52.067053857734976</v>
      </c>
      <c r="J57" s="13">
        <f>IF(TDPrimas_!I55="","",TDPrimas_!I55)</f>
        <v>100</v>
      </c>
      <c r="K57" s="13">
        <f>IF(TDPrimas_!J55="","",TDPrimas_!J55)</f>
        <v>100</v>
      </c>
      <c r="L57" s="13">
        <f>IF(TDPrimas_!K55="","",TDPrimas_!K55)</f>
        <v>0.14047277745744258</v>
      </c>
    </row>
    <row r="58" spans="1:12" ht="15" customHeight="1" x14ac:dyDescent="0.25">
      <c r="A58" s="15"/>
      <c r="B58" s="8">
        <f>IF(TDPrimas_!A56="","",TDPrimas_!A56)</f>
        <v>48</v>
      </c>
      <c r="C58" s="9" t="str">
        <f>IF(TDPrimas_!B56="","",TDPrimas_!B56)</f>
        <v>AXA Salud</v>
      </c>
      <c r="D58" s="10">
        <f>IF(TDPrimas_!C56="","",TDPrimas_!C56)</f>
        <v>662559.60774999997</v>
      </c>
      <c r="E58" s="10">
        <f>IF(TDPrimas_!D56="","",TDPrimas_!D56)</f>
        <v>653214.70785000001</v>
      </c>
      <c r="F58" s="11">
        <f>IF(TDPrimas_!E56="","",TDPrimas_!E56)</f>
        <v>0.11853855469077584</v>
      </c>
      <c r="G58" s="11">
        <f>IF(TDPrimas_!F56="","",TDPrimas_!F56)</f>
        <v>0.12251151298597676</v>
      </c>
      <c r="H58" s="10">
        <f>IF(TDPrimas_!G56="","",TDPrimas_!G56)</f>
        <v>9344.8998999999603</v>
      </c>
      <c r="I58" s="12">
        <f>IF(TDPrimas_!H56="","",TDPrimas_!H56)</f>
        <v>1.4306015752091561</v>
      </c>
      <c r="J58" s="13">
        <f>IF(TDPrimas_!I56="","",TDPrimas_!I56)</f>
        <v>100</v>
      </c>
      <c r="K58" s="13">
        <f>IF(TDPrimas_!J56="","",TDPrimas_!J56)</f>
        <v>100</v>
      </c>
      <c r="L58" s="13">
        <f>IF(TDPrimas_!K56="","",TDPrimas_!K56)</f>
        <v>0.11853855469077584</v>
      </c>
    </row>
    <row r="59" spans="1:12" ht="15" customHeight="1" x14ac:dyDescent="0.25">
      <c r="A59" s="15"/>
      <c r="B59" s="8">
        <f>IF(TDPrimas_!A57="","",TDPrimas_!A57)</f>
        <v>49</v>
      </c>
      <c r="C59" s="9" t="str">
        <f>IF(TDPrimas_!B57="","",TDPrimas_!B57)</f>
        <v>Swiss Re Corporate Solutions</v>
      </c>
      <c r="D59" s="10">
        <f>IF(TDPrimas_!C57="","",TDPrimas_!C57)</f>
        <v>590912.01783999999</v>
      </c>
      <c r="E59" s="10">
        <f>IF(TDPrimas_!D57="","",TDPrimas_!D57)</f>
        <v>833808.04034000007</v>
      </c>
      <c r="F59" s="11">
        <f>IF(TDPrimas_!E57="","",TDPrimas_!E57)</f>
        <v>0.10572008272890909</v>
      </c>
      <c r="G59" s="11">
        <f>IF(TDPrimas_!F57="","",TDPrimas_!F57)</f>
        <v>0.15638209509725715</v>
      </c>
      <c r="H59" s="10">
        <f>IF(TDPrimas_!G57="","",TDPrimas_!G57)</f>
        <v>-242896.02250000008</v>
      </c>
      <c r="I59" s="12">
        <f>IF(TDPrimas_!H57="","",TDPrimas_!H57)</f>
        <v>-29.13092831306291</v>
      </c>
      <c r="J59" s="13">
        <f>IF(TDPrimas_!I57="","",TDPrimas_!I57)</f>
        <v>100</v>
      </c>
      <c r="K59" s="13">
        <f>IF(TDPrimas_!J57="","",TDPrimas_!J57)</f>
        <v>100</v>
      </c>
      <c r="L59" s="13">
        <f>IF(TDPrimas_!K57="","",TDPrimas_!K57)</f>
        <v>0.10572008272890909</v>
      </c>
    </row>
    <row r="60" spans="1:12" ht="15" customHeight="1" x14ac:dyDescent="0.25">
      <c r="A60" s="15"/>
      <c r="B60" s="8">
        <f>IF(TDPrimas_!A58="","",TDPrimas_!A58)</f>
        <v>50</v>
      </c>
      <c r="C60" s="9" t="str">
        <f>IF(TDPrimas_!B58="","",TDPrimas_!B58)</f>
        <v>Skandia Life</v>
      </c>
      <c r="D60" s="10">
        <f>IF(TDPrimas_!C58="","",TDPrimas_!C58)</f>
        <v>573009.60021000006</v>
      </c>
      <c r="E60" s="10">
        <f>IF(TDPrimas_!D58="","",TDPrimas_!D58)</f>
        <v>514524.86040000001</v>
      </c>
      <c r="F60" s="11">
        <f>IF(TDPrimas_!E58="","",TDPrimas_!E58)</f>
        <v>0.10251716077817709</v>
      </c>
      <c r="G60" s="11">
        <f>IF(TDPrimas_!F58="","",TDPrimas_!F58)</f>
        <v>9.6499999707565509E-2</v>
      </c>
      <c r="H60" s="10">
        <f>IF(TDPrimas_!G58="","",TDPrimas_!G58)</f>
        <v>58484.739810000057</v>
      </c>
      <c r="I60" s="12">
        <f>IF(TDPrimas_!H58="","",TDPrimas_!H58)</f>
        <v>11.366747131427823</v>
      </c>
      <c r="J60" s="13">
        <f>IF(TDPrimas_!I58="","",TDPrimas_!I58)</f>
        <v>100</v>
      </c>
      <c r="K60" s="13">
        <f>IF(TDPrimas_!J58="","",TDPrimas_!J58)</f>
        <v>100</v>
      </c>
      <c r="L60" s="13">
        <f>IF(TDPrimas_!K58="","",TDPrimas_!K58)</f>
        <v>0.10251716077817709</v>
      </c>
    </row>
    <row r="61" spans="1:12" ht="15" customHeight="1" x14ac:dyDescent="0.25">
      <c r="A61" s="15"/>
      <c r="B61" s="8">
        <f>IF(TDPrimas_!A59="","",TDPrimas_!A59)</f>
        <v>51</v>
      </c>
      <c r="C61" s="9" t="str">
        <f>IF(TDPrimas_!B59="","",TDPrimas_!B59)</f>
        <v>Pan-American México</v>
      </c>
      <c r="D61" s="10">
        <f>IF(TDPrimas_!C59="","",TDPrimas_!C59)</f>
        <v>565259.48696000001</v>
      </c>
      <c r="E61" s="10">
        <f>IF(TDPrimas_!D59="","",TDPrimas_!D59)</f>
        <v>785916.87945000001</v>
      </c>
      <c r="F61" s="11">
        <f>IF(TDPrimas_!E59="","",TDPrimas_!E59)</f>
        <v>0.10113058783802363</v>
      </c>
      <c r="G61" s="11">
        <f>IF(TDPrimas_!F59="","",TDPrimas_!F59)</f>
        <v>0.14740002762575122</v>
      </c>
      <c r="H61" s="10">
        <f>IF(TDPrimas_!G59="","",TDPrimas_!G59)</f>
        <v>-220657.39249</v>
      </c>
      <c r="I61" s="12">
        <f>IF(TDPrimas_!H59="","",TDPrimas_!H59)</f>
        <v>-28.076428724169954</v>
      </c>
      <c r="J61" s="13">
        <f>IF(TDPrimas_!I59="","",TDPrimas_!I59)</f>
        <v>100</v>
      </c>
      <c r="K61" s="13">
        <f>IF(TDPrimas_!J59="","",TDPrimas_!J59)</f>
        <v>100</v>
      </c>
      <c r="L61" s="13">
        <f>IF(TDPrimas_!K59="","",TDPrimas_!K59)</f>
        <v>0.10113058783802363</v>
      </c>
    </row>
    <row r="62" spans="1:12" ht="15" customHeight="1" x14ac:dyDescent="0.25">
      <c r="A62" s="15"/>
      <c r="B62" s="8">
        <f>IF(TDPrimas_!A60="","",TDPrimas_!A60)</f>
        <v>52</v>
      </c>
      <c r="C62" s="9" t="str">
        <f>IF(TDPrimas_!B60="","",TDPrimas_!B60)</f>
        <v>Berkley Seguros</v>
      </c>
      <c r="D62" s="10">
        <f>IF(TDPrimas_!C60="","",TDPrimas_!C60)</f>
        <v>512336.66523000004</v>
      </c>
      <c r="E62" s="10">
        <f>IF(TDPrimas_!D60="","",TDPrimas_!D60)</f>
        <v>508175.23067999998</v>
      </c>
      <c r="F62" s="11">
        <f>IF(TDPrimas_!E60="","",TDPrimas_!E60)</f>
        <v>9.1662164582739875E-2</v>
      </c>
      <c r="G62" s="11">
        <f>IF(TDPrimas_!F60="","",TDPrimas_!F60)</f>
        <v>9.5309116014119094E-2</v>
      </c>
      <c r="H62" s="10">
        <f>IF(TDPrimas_!G60="","",TDPrimas_!G60)</f>
        <v>4161.4345500000636</v>
      </c>
      <c r="I62" s="12">
        <f>IF(TDPrimas_!H60="","",TDPrimas_!H60)</f>
        <v>0.81889755713429047</v>
      </c>
      <c r="J62" s="13">
        <f>IF(TDPrimas_!I60="","",TDPrimas_!I60)</f>
        <v>100</v>
      </c>
      <c r="K62" s="13">
        <f>IF(TDPrimas_!J60="","",TDPrimas_!J60)</f>
        <v>100</v>
      </c>
      <c r="L62" s="13">
        <f>IF(TDPrimas_!K60="","",TDPrimas_!K60)</f>
        <v>9.1662164582739875E-2</v>
      </c>
    </row>
    <row r="63" spans="1:12" ht="15" customHeight="1" x14ac:dyDescent="0.25">
      <c r="A63" s="15"/>
      <c r="B63" s="8">
        <f>IF(TDPrimas_!A61="","",TDPrimas_!A61)</f>
        <v>53</v>
      </c>
      <c r="C63" s="9" t="str">
        <f>IF(TDPrimas_!B61="","",TDPrimas_!B61)</f>
        <v>Atradius</v>
      </c>
      <c r="D63" s="10">
        <f>IF(TDPrimas_!C61="","",TDPrimas_!C61)</f>
        <v>480786.83261000004</v>
      </c>
      <c r="E63" s="10">
        <f>IF(TDPrimas_!D61="","",TDPrimas_!D61)</f>
        <v>505608.20723</v>
      </c>
      <c r="F63" s="11">
        <f>IF(TDPrimas_!E61="","",TDPrimas_!E61)</f>
        <v>8.6017583301651823E-2</v>
      </c>
      <c r="G63" s="11">
        <f>IF(TDPrimas_!F61="","",TDPrimas_!F61)</f>
        <v>9.4827666464758667E-2</v>
      </c>
      <c r="H63" s="10">
        <f>IF(TDPrimas_!G61="","",TDPrimas_!G61)</f>
        <v>-24821.374619999959</v>
      </c>
      <c r="I63" s="12">
        <f>IF(TDPrimas_!H61="","",TDPrimas_!H61)</f>
        <v>-4.9092111767696789</v>
      </c>
      <c r="J63" s="13">
        <f>IF(TDPrimas_!I61="","",TDPrimas_!I61)</f>
        <v>100</v>
      </c>
      <c r="K63" s="13">
        <f>IF(TDPrimas_!J61="","",TDPrimas_!J61)</f>
        <v>100</v>
      </c>
      <c r="L63" s="13">
        <f>IF(TDPrimas_!K61="","",TDPrimas_!K61)</f>
        <v>8.6017583301651823E-2</v>
      </c>
    </row>
    <row r="64" spans="1:12" ht="15" customHeight="1" x14ac:dyDescent="0.25">
      <c r="A64" s="15"/>
      <c r="B64" s="8">
        <f>IF(TDPrimas_!A62="","",TDPrimas_!A62)</f>
        <v>54</v>
      </c>
      <c r="C64" s="9" t="str">
        <f>IF(TDPrimas_!B62="","",TDPrimas_!B62)</f>
        <v>Banamex Pensiones</v>
      </c>
      <c r="D64" s="10">
        <f>IF(TDPrimas_!C62="","",TDPrimas_!C62)</f>
        <v>417536.25291000004</v>
      </c>
      <c r="E64" s="10">
        <f>IF(TDPrimas_!D62="","",TDPrimas_!D62)</f>
        <v>7648.0606799999996</v>
      </c>
      <c r="F64" s="11">
        <f>IF(TDPrimas_!E62="","",TDPrimas_!E62)</f>
        <v>7.4701420629959395E-2</v>
      </c>
      <c r="G64" s="11">
        <f>IF(TDPrimas_!F62="","",TDPrimas_!F62)</f>
        <v>1.4344065956495874E-3</v>
      </c>
      <c r="H64" s="10">
        <f>IF(TDPrimas_!G62="","",TDPrimas_!G62)</f>
        <v>409888.19223000004</v>
      </c>
      <c r="I64" s="12">
        <f>IF(TDPrimas_!H62="","",TDPrimas_!H62)</f>
        <v>5359.3742175957741</v>
      </c>
      <c r="J64" s="13">
        <f>IF(TDPrimas_!I62="","",TDPrimas_!I62)</f>
        <v>100</v>
      </c>
      <c r="K64" s="13">
        <f>IF(TDPrimas_!J62="","",TDPrimas_!J62)</f>
        <v>100</v>
      </c>
      <c r="L64" s="13">
        <f>IF(TDPrimas_!K62="","",TDPrimas_!K62)</f>
        <v>7.4701420629959395E-2</v>
      </c>
    </row>
    <row r="65" spans="1:12" ht="15" customHeight="1" x14ac:dyDescent="0.25">
      <c r="A65" s="15"/>
      <c r="B65" s="8">
        <f>IF(TDPrimas_!A63="","",TDPrimas_!A63)</f>
        <v>55</v>
      </c>
      <c r="C65" s="9" t="str">
        <f>IF(TDPrimas_!B63="","",TDPrimas_!B63)</f>
        <v>Sompo Japan</v>
      </c>
      <c r="D65" s="10">
        <f>IF(TDPrimas_!C63="","",TDPrimas_!C63)</f>
        <v>413334.64854999998</v>
      </c>
      <c r="E65" s="10">
        <f>IF(TDPrimas_!D63="","",TDPrimas_!D63)</f>
        <v>541187.50646000006</v>
      </c>
      <c r="F65" s="11">
        <f>IF(TDPrimas_!E63="","",TDPrimas_!E63)</f>
        <v>7.3949711497088746E-2</v>
      </c>
      <c r="G65" s="11">
        <f>IF(TDPrimas_!F63="","",TDPrimas_!F63)</f>
        <v>0.1015006236521358</v>
      </c>
      <c r="H65" s="10">
        <f>IF(TDPrimas_!G63="","",TDPrimas_!G63)</f>
        <v>-127852.85791000008</v>
      </c>
      <c r="I65" s="12">
        <f>IF(TDPrimas_!H63="","",TDPrimas_!H63)</f>
        <v>-23.624502854159999</v>
      </c>
      <c r="J65" s="13">
        <f>IF(TDPrimas_!I63="","",TDPrimas_!I63)</f>
        <v>100</v>
      </c>
      <c r="K65" s="13">
        <f>IF(TDPrimas_!J63="","",TDPrimas_!J63)</f>
        <v>100</v>
      </c>
      <c r="L65" s="13">
        <f>IF(TDPrimas_!K63="","",TDPrimas_!K63)</f>
        <v>7.3949711497088746E-2</v>
      </c>
    </row>
    <row r="66" spans="1:12" ht="15" customHeight="1" x14ac:dyDescent="0.25">
      <c r="A66" s="15"/>
      <c r="B66" s="8">
        <f>IF(TDPrimas_!A64="","",TDPrimas_!A64)</f>
        <v>56</v>
      </c>
      <c r="C66" s="9" t="str">
        <f>IF(TDPrimas_!B64="","",TDPrimas_!B64)</f>
        <v>General de Salud</v>
      </c>
      <c r="D66" s="10">
        <f>IF(TDPrimas_!C64="","",TDPrimas_!C64)</f>
        <v>397690.09380999999</v>
      </c>
      <c r="E66" s="10">
        <f>IF(TDPrimas_!D64="","",TDPrimas_!D64)</f>
        <v>408268.24757999997</v>
      </c>
      <c r="F66" s="11">
        <f>IF(TDPrimas_!E64="","",TDPrimas_!E64)</f>
        <v>7.1150743848037518E-2</v>
      </c>
      <c r="G66" s="11">
        <f>IF(TDPrimas_!F64="","",TDPrimas_!F64)</f>
        <v>7.6571393929245168E-2</v>
      </c>
      <c r="H66" s="10">
        <f>IF(TDPrimas_!G64="","",TDPrimas_!G64)</f>
        <v>-10578.153769999975</v>
      </c>
      <c r="I66" s="12">
        <f>IF(TDPrimas_!H64="","",TDPrimas_!H64)</f>
        <v>-2.5909812562455503</v>
      </c>
      <c r="J66" s="13">
        <f>IF(TDPrimas_!I64="","",TDPrimas_!I64)</f>
        <v>100</v>
      </c>
      <c r="K66" s="13">
        <f>IF(TDPrimas_!J64="","",TDPrimas_!J64)</f>
        <v>100</v>
      </c>
      <c r="L66" s="13">
        <f>IF(TDPrimas_!K64="","",TDPrimas_!K64)</f>
        <v>7.1150743848037518E-2</v>
      </c>
    </row>
    <row r="67" spans="1:12" ht="15" customHeight="1" x14ac:dyDescent="0.25">
      <c r="A67" s="15"/>
      <c r="B67" s="8">
        <f>IF(TDPrimas_!A65="","",TDPrimas_!A65)</f>
        <v>57</v>
      </c>
      <c r="C67" s="9" t="str">
        <f>IF(TDPrimas_!B65="","",TDPrimas_!B65)</f>
        <v>BBVA Salud</v>
      </c>
      <c r="D67" s="10">
        <f>IF(TDPrimas_!C65="","",TDPrimas_!C65)</f>
        <v>372810.95779000001</v>
      </c>
      <c r="E67" s="10">
        <f>IF(TDPrimas_!D65="","",TDPrimas_!D65)</f>
        <v>232013.13712999999</v>
      </c>
      <c r="F67" s="11">
        <f>IF(TDPrimas_!E65="","",TDPrimas_!E65)</f>
        <v>6.6699617049377005E-2</v>
      </c>
      <c r="G67" s="11">
        <f>IF(TDPrimas_!F65="","",TDPrimas_!F65)</f>
        <v>4.3514452630705872E-2</v>
      </c>
      <c r="H67" s="10">
        <f>IF(TDPrimas_!G65="","",TDPrimas_!G65)</f>
        <v>140797.82066000003</v>
      </c>
      <c r="I67" s="12">
        <f>IF(TDPrimas_!H65="","",TDPrimas_!H65)</f>
        <v>60.685279463769824</v>
      </c>
      <c r="J67" s="13">
        <f>IF(TDPrimas_!I65="","",TDPrimas_!I65)</f>
        <v>100</v>
      </c>
      <c r="K67" s="13">
        <f>IF(TDPrimas_!J65="","",TDPrimas_!J65)</f>
        <v>100</v>
      </c>
      <c r="L67" s="13">
        <f>IF(TDPrimas_!K65="","",TDPrimas_!K65)</f>
        <v>6.6699617049377005E-2</v>
      </c>
    </row>
    <row r="68" spans="1:12" ht="15" customHeight="1" x14ac:dyDescent="0.25">
      <c r="A68" s="15"/>
      <c r="B68" s="8">
        <f>IF(TDPrimas_!A66="","",TDPrimas_!A66)</f>
        <v>58</v>
      </c>
      <c r="C68" s="9" t="str">
        <f>IF(TDPrimas_!B66="","",TDPrimas_!B66)</f>
        <v>AUNA Seguros</v>
      </c>
      <c r="D68" s="10">
        <f>IF(TDPrimas_!C66="","",TDPrimas_!C66)</f>
        <v>365852.86960999999</v>
      </c>
      <c r="E68" s="10">
        <f>IF(TDPrimas_!D66="","",TDPrimas_!D66)</f>
        <v>370321.25618000003</v>
      </c>
      <c r="F68" s="11">
        <f>IF(TDPrimas_!E66="","",TDPrimas_!E66)</f>
        <v>6.545474533274892E-2</v>
      </c>
      <c r="G68" s="11">
        <f>IF(TDPrimas_!F66="","",TDPrimas_!F66)</f>
        <v>6.9454372108071788E-2</v>
      </c>
      <c r="H68" s="10">
        <f>IF(TDPrimas_!G66="","",TDPrimas_!G66)</f>
        <v>-4468.3865700000315</v>
      </c>
      <c r="I68" s="12">
        <f>IF(TDPrimas_!H66="","",TDPrimas_!H66)</f>
        <v>-1.2066243823249834</v>
      </c>
      <c r="J68" s="13">
        <f>IF(TDPrimas_!I66="","",TDPrimas_!I66)</f>
        <v>100</v>
      </c>
      <c r="K68" s="13">
        <f>IF(TDPrimas_!J66="","",TDPrimas_!J66)</f>
        <v>100</v>
      </c>
      <c r="L68" s="13">
        <f>IF(TDPrimas_!K66="","",TDPrimas_!K66)</f>
        <v>6.545474533274892E-2</v>
      </c>
    </row>
    <row r="69" spans="1:12" ht="15" customHeight="1" x14ac:dyDescent="0.25">
      <c r="A69" s="15"/>
      <c r="B69" s="8">
        <f>IF(TDPrimas_!A67="","",TDPrimas_!A67)</f>
        <v>59</v>
      </c>
      <c r="C69" s="9" t="str">
        <f>IF(TDPrimas_!B67="","",TDPrimas_!B67)</f>
        <v>PREVEM Seguros</v>
      </c>
      <c r="D69" s="10">
        <f>IF(TDPrimas_!C67="","",TDPrimas_!C67)</f>
        <v>361437.93745999999</v>
      </c>
      <c r="E69" s="10">
        <f>IF(TDPrimas_!D67="","",TDPrimas_!D67)</f>
        <v>322670.54385000002</v>
      </c>
      <c r="F69" s="11">
        <f>IF(TDPrimas_!E67="","",TDPrimas_!E67)</f>
        <v>6.4664869720053392E-2</v>
      </c>
      <c r="G69" s="11">
        <f>IF(TDPrimas_!F67="","",TDPrimas_!F67)</f>
        <v>6.051740116689025E-2</v>
      </c>
      <c r="H69" s="10">
        <f>IF(TDPrimas_!G67="","",TDPrimas_!G67)</f>
        <v>38767.39360999997</v>
      </c>
      <c r="I69" s="12">
        <f>IF(TDPrimas_!H67="","",TDPrimas_!H67)</f>
        <v>12.014543734745665</v>
      </c>
      <c r="J69" s="13">
        <f>IF(TDPrimas_!I67="","",TDPrimas_!I67)</f>
        <v>100</v>
      </c>
      <c r="K69" s="13">
        <f>IF(TDPrimas_!J67="","",TDPrimas_!J67)</f>
        <v>100</v>
      </c>
      <c r="L69" s="13">
        <f>IF(TDPrimas_!K67="","",TDPrimas_!K67)</f>
        <v>6.4664869720053392E-2</v>
      </c>
    </row>
    <row r="70" spans="1:12" ht="15" customHeight="1" x14ac:dyDescent="0.25">
      <c r="A70" s="15"/>
      <c r="B70" s="8">
        <f>IF(TDPrimas_!A68="","",TDPrimas_!A68)</f>
        <v>60</v>
      </c>
      <c r="C70" s="9" t="str">
        <f>IF(TDPrimas_!B68="","",TDPrimas_!B68)</f>
        <v>Solunion Crédito</v>
      </c>
      <c r="D70" s="10">
        <f>IF(TDPrimas_!C68="","",TDPrimas_!C68)</f>
        <v>338696.32757999998</v>
      </c>
      <c r="E70" s="10">
        <f>IF(TDPrimas_!D68="","",TDPrimas_!D68)</f>
        <v>350774.27713</v>
      </c>
      <c r="F70" s="11">
        <f>IF(TDPrimas_!E68="","",TDPrimas_!E68)</f>
        <v>6.0596167772358073E-2</v>
      </c>
      <c r="G70" s="11">
        <f>IF(TDPrimas_!F68="","",TDPrimas_!F68)</f>
        <v>6.5788303434262008E-2</v>
      </c>
      <c r="H70" s="10">
        <f>IF(TDPrimas_!G68="","",TDPrimas_!G68)</f>
        <v>-12077.949550000019</v>
      </c>
      <c r="I70" s="12">
        <f>IF(TDPrimas_!H68="","",TDPrimas_!H68)</f>
        <v>-3.4432255548555557</v>
      </c>
      <c r="J70" s="13">
        <f>IF(TDPrimas_!I68="","",TDPrimas_!I68)</f>
        <v>100</v>
      </c>
      <c r="K70" s="13">
        <f>IF(TDPrimas_!J68="","",TDPrimas_!J68)</f>
        <v>100</v>
      </c>
      <c r="L70" s="13">
        <f>IF(TDPrimas_!K68="","",TDPrimas_!K68)</f>
        <v>6.0596167772358073E-2</v>
      </c>
    </row>
    <row r="71" spans="1:12" ht="15" customHeight="1" x14ac:dyDescent="0.25">
      <c r="A71" s="15"/>
      <c r="B71" s="8">
        <f>IF(TDPrimas_!A69="","",TDPrimas_!A69)</f>
        <v>61</v>
      </c>
      <c r="C71" s="9" t="str">
        <f>IF(TDPrimas_!B69="","",TDPrimas_!B69)</f>
        <v>SHF Cred Vivienda</v>
      </c>
      <c r="D71" s="10">
        <f>IF(TDPrimas_!C69="","",TDPrimas_!C69)</f>
        <v>234567.02085</v>
      </c>
      <c r="E71" s="10">
        <f>IF(TDPrimas_!D69="","",TDPrimas_!D69)</f>
        <v>250911.03250999999</v>
      </c>
      <c r="F71" s="11">
        <f>IF(TDPrimas_!E69="","",TDPrimas_!E69)</f>
        <v>4.1966391105706644E-2</v>
      </c>
      <c r="G71" s="11">
        <f>IF(TDPrimas_!F69="","",TDPrimas_!F69)</f>
        <v>4.7058784574600422E-2</v>
      </c>
      <c r="H71" s="10">
        <f>IF(TDPrimas_!G69="","",TDPrimas_!G69)</f>
        <v>-16344.011659999989</v>
      </c>
      <c r="I71" s="12">
        <f>IF(TDPrimas_!H69="","",TDPrimas_!H69)</f>
        <v>-6.5138672845517887</v>
      </c>
      <c r="J71" s="13">
        <f>IF(TDPrimas_!I69="","",TDPrimas_!I69)</f>
        <v>100</v>
      </c>
      <c r="K71" s="13">
        <f>IF(TDPrimas_!J69="","",TDPrimas_!J69)</f>
        <v>100</v>
      </c>
      <c r="L71" s="13">
        <f>IF(TDPrimas_!K69="","",TDPrimas_!K69)</f>
        <v>4.1966391105706644E-2</v>
      </c>
    </row>
    <row r="72" spans="1:12" ht="15" customHeight="1" x14ac:dyDescent="0.25">
      <c r="A72" s="15"/>
      <c r="B72" s="8">
        <f>IF(TDPrimas_!A70="","",TDPrimas_!A70)</f>
        <v>62</v>
      </c>
      <c r="C72" s="9" t="str">
        <f>IF(TDPrimas_!B70="","",TDPrimas_!B70)</f>
        <v>Crabi</v>
      </c>
      <c r="D72" s="10">
        <f>IF(TDPrimas_!C70="","",TDPrimas_!C70)</f>
        <v>230167.19630000001</v>
      </c>
      <c r="E72" s="10">
        <f>IF(TDPrimas_!D70="","",TDPrimas_!D70)</f>
        <v>168250.55987999999</v>
      </c>
      <c r="F72" s="11">
        <f>IF(TDPrimas_!E70="","",TDPrimas_!E70)</f>
        <v>4.1179218394075262E-2</v>
      </c>
      <c r="G72" s="11">
        <f>IF(TDPrimas_!F70="","",TDPrimas_!F70)</f>
        <v>3.1555674426684575E-2</v>
      </c>
      <c r="H72" s="10">
        <f>IF(TDPrimas_!G70="","",TDPrimas_!G70)</f>
        <v>61916.636420000024</v>
      </c>
      <c r="I72" s="12">
        <f>IF(TDPrimas_!H70="","",TDPrimas_!H70)</f>
        <v>36.80025579954107</v>
      </c>
      <c r="J72" s="13">
        <f>IF(TDPrimas_!I70="","",TDPrimas_!I70)</f>
        <v>100</v>
      </c>
      <c r="K72" s="13">
        <f>IF(TDPrimas_!J70="","",TDPrimas_!J70)</f>
        <v>100</v>
      </c>
      <c r="L72" s="13">
        <f>IF(TDPrimas_!K70="","",TDPrimas_!K70)</f>
        <v>4.1179218394075262E-2</v>
      </c>
    </row>
    <row r="73" spans="1:12" ht="15" customHeight="1" x14ac:dyDescent="0.25">
      <c r="A73" s="15"/>
      <c r="B73" s="8">
        <f>IF(TDPrimas_!A71="","",TDPrimas_!A71)</f>
        <v>63</v>
      </c>
      <c r="C73" s="9" t="str">
        <f>IF(TDPrimas_!B71="","",TDPrimas_!B71)</f>
        <v>Primero Seguros</v>
      </c>
      <c r="D73" s="10">
        <f>IF(TDPrimas_!C71="","",TDPrimas_!C71)</f>
        <v>189836.06152000002</v>
      </c>
      <c r="E73" s="10">
        <f>IF(TDPrimas_!D71="","",TDPrimas_!D71)</f>
        <v>455455.20262</v>
      </c>
      <c r="F73" s="11">
        <f>IF(TDPrimas_!E71="","",TDPrimas_!E71)</f>
        <v>3.3963574141182631E-2</v>
      </c>
      <c r="G73" s="11">
        <f>IF(TDPrimas_!F71="","",TDPrimas_!F71)</f>
        <v>8.5421386413613978E-2</v>
      </c>
      <c r="H73" s="10">
        <f>IF(TDPrimas_!G71="","",TDPrimas_!G71)</f>
        <v>-265619.14110000001</v>
      </c>
      <c r="I73" s="12">
        <f>IF(TDPrimas_!H71="","",TDPrimas_!H71)</f>
        <v>-58.319487750283535</v>
      </c>
      <c r="J73" s="13">
        <f>IF(TDPrimas_!I71="","",TDPrimas_!I71)</f>
        <v>100</v>
      </c>
      <c r="K73" s="13">
        <f>IF(TDPrimas_!J71="","",TDPrimas_!J71)</f>
        <v>100</v>
      </c>
      <c r="L73" s="13">
        <f>IF(TDPrimas_!K71="","",TDPrimas_!K71)</f>
        <v>3.3963574141182631E-2</v>
      </c>
    </row>
    <row r="74" spans="1:12" ht="15" customHeight="1" x14ac:dyDescent="0.25">
      <c r="A74" s="15"/>
      <c r="B74" s="8">
        <f>IF(TDPrimas_!A72="","",TDPrimas_!A72)</f>
        <v>64</v>
      </c>
      <c r="C74" s="9" t="str">
        <f>IF(TDPrimas_!B72="","",TDPrimas_!B72)</f>
        <v>Coface</v>
      </c>
      <c r="D74" s="10">
        <f>IF(TDPrimas_!C72="","",TDPrimas_!C72)</f>
        <v>185293.45986999999</v>
      </c>
      <c r="E74" s="10">
        <f>IF(TDPrimas_!D72="","",TDPrimas_!D72)</f>
        <v>220672.46857</v>
      </c>
      <c r="F74" s="11">
        <f>IF(TDPrimas_!E72="","",TDPrimas_!E72)</f>
        <v>3.3150857175300044E-2</v>
      </c>
      <c r="G74" s="11">
        <f>IF(TDPrimas_!F72="","",TDPrimas_!F72)</f>
        <v>4.1387491239816401E-2</v>
      </c>
      <c r="H74" s="10">
        <f>IF(TDPrimas_!G72="","",TDPrimas_!G72)</f>
        <v>-35379.008700000006</v>
      </c>
      <c r="I74" s="12">
        <f>IF(TDPrimas_!H72="","",TDPrimas_!H72)</f>
        <v>-16.032361866100821</v>
      </c>
      <c r="J74" s="13">
        <f>IF(TDPrimas_!I72="","",TDPrimas_!I72)</f>
        <v>100</v>
      </c>
      <c r="K74" s="13">
        <f>IF(TDPrimas_!J72="","",TDPrimas_!J72)</f>
        <v>100</v>
      </c>
      <c r="L74" s="13">
        <f>IF(TDPrimas_!K72="","",TDPrimas_!K72)</f>
        <v>3.3150857175300044E-2</v>
      </c>
    </row>
    <row r="75" spans="1:12" ht="15" customHeight="1" x14ac:dyDescent="0.25">
      <c r="A75" s="15"/>
      <c r="B75" s="8">
        <f>IF(TDPrimas_!A73="","",TDPrimas_!A73)</f>
        <v>65</v>
      </c>
      <c r="C75" s="9" t="str">
        <f>IF(TDPrimas_!B73="","",TDPrimas_!B73)</f>
        <v>Momento Seguros</v>
      </c>
      <c r="D75" s="10">
        <f>IF(TDPrimas_!C73="","",TDPrimas_!C73)</f>
        <v>117392.26604999999</v>
      </c>
      <c r="E75" s="10">
        <f>IF(TDPrimas_!D73="","",TDPrimas_!D73)</f>
        <v>49226.622719999999</v>
      </c>
      <c r="F75" s="11">
        <f>IF(TDPrimas_!E73="","",TDPrimas_!E73)</f>
        <v>2.1002653024228268E-2</v>
      </c>
      <c r="G75" s="11">
        <f>IF(TDPrimas_!F73="","",TDPrimas_!F73)</f>
        <v>9.232535575426663E-3</v>
      </c>
      <c r="H75" s="10">
        <f>IF(TDPrimas_!G73="","",TDPrimas_!G73)</f>
        <v>68165.643329999992</v>
      </c>
      <c r="I75" s="12">
        <f>IF(TDPrimas_!H73="","",TDPrimas_!H73)</f>
        <v>138.47312605157728</v>
      </c>
      <c r="J75" s="13">
        <f>IF(TDPrimas_!I73="","",TDPrimas_!I73)</f>
        <v>100</v>
      </c>
      <c r="K75" s="13">
        <f>IF(TDPrimas_!J73="","",TDPrimas_!J73)</f>
        <v>100</v>
      </c>
      <c r="L75" s="13">
        <f>IF(TDPrimas_!K73="","",TDPrimas_!K73)</f>
        <v>2.1002653024228268E-2</v>
      </c>
    </row>
    <row r="76" spans="1:12" ht="15" customHeight="1" x14ac:dyDescent="0.25">
      <c r="A76" s="15"/>
      <c r="B76" s="8">
        <f>IF(TDPrimas_!A74="","",TDPrimas_!A74)</f>
        <v>66</v>
      </c>
      <c r="C76" s="9" t="str">
        <f>IF(TDPrimas_!B74="","",TDPrimas_!B74)</f>
        <v>Genworth Seg. de Crédito</v>
      </c>
      <c r="D76" s="10">
        <f>IF(TDPrimas_!C74="","",TDPrimas_!C74)</f>
        <v>86726.746920000005</v>
      </c>
      <c r="E76" s="10">
        <f>IF(TDPrimas_!D74="","",TDPrimas_!D74)</f>
        <v>84686.237250000006</v>
      </c>
      <c r="F76" s="11">
        <f>IF(TDPrimas_!E74="","",TDPrimas_!E74)</f>
        <v>1.5516284290014504E-2</v>
      </c>
      <c r="G76" s="11">
        <f>IF(TDPrimas_!F74="","",TDPrimas_!F74)</f>
        <v>1.5883045696774699E-2</v>
      </c>
      <c r="H76" s="10">
        <f>IF(TDPrimas_!G74="","",TDPrimas_!G74)</f>
        <v>2040.5096699999995</v>
      </c>
      <c r="I76" s="12">
        <f>IF(TDPrimas_!H74="","",TDPrimas_!H74)</f>
        <v>2.409493840157606</v>
      </c>
      <c r="J76" s="13">
        <f>IF(TDPrimas_!I74="","",TDPrimas_!I74)</f>
        <v>100</v>
      </c>
      <c r="K76" s="13">
        <f>IF(TDPrimas_!J74="","",TDPrimas_!J74)</f>
        <v>100</v>
      </c>
      <c r="L76" s="13">
        <f>IF(TDPrimas_!K74="","",TDPrimas_!K74)</f>
        <v>1.5516284290014504E-2</v>
      </c>
    </row>
    <row r="77" spans="1:12" ht="15" customHeight="1" x14ac:dyDescent="0.25">
      <c r="A77" s="15"/>
      <c r="B77" s="8">
        <f>IF(TDPrimas_!A75="","",TDPrimas_!A75)</f>
        <v>67</v>
      </c>
      <c r="C77" s="9" t="str">
        <f>IF(TDPrimas_!B75="","",TDPrimas_!B75)</f>
        <v>MediAccess</v>
      </c>
      <c r="D77" s="10">
        <f>IF(TDPrimas_!C75="","",TDPrimas_!C75)</f>
        <v>79341.224719999998</v>
      </c>
      <c r="E77" s="10">
        <f>IF(TDPrimas_!D75="","",TDPrimas_!D75)</f>
        <v>92356.402770000001</v>
      </c>
      <c r="F77" s="11">
        <f>IF(TDPrimas_!E75="","",TDPrimas_!E75)</f>
        <v>1.4194940343018303E-2</v>
      </c>
      <c r="G77" s="11">
        <f>IF(TDPrimas_!F75="","",TDPrimas_!F75)</f>
        <v>1.732159809220523E-2</v>
      </c>
      <c r="H77" s="10">
        <f>IF(TDPrimas_!G75="","",TDPrimas_!G75)</f>
        <v>-13015.178050000002</v>
      </c>
      <c r="I77" s="12">
        <f>IF(TDPrimas_!H75="","",TDPrimas_!H75)</f>
        <v>-14.092339740009564</v>
      </c>
      <c r="J77" s="13">
        <f>IF(TDPrimas_!I75="","",TDPrimas_!I75)</f>
        <v>100</v>
      </c>
      <c r="K77" s="13">
        <f>IF(TDPrimas_!J75="","",TDPrimas_!J75)</f>
        <v>100</v>
      </c>
      <c r="L77" s="13">
        <f>IF(TDPrimas_!K75="","",TDPrimas_!K75)</f>
        <v>1.4194940343018303E-2</v>
      </c>
    </row>
    <row r="78" spans="1:12" ht="15" customHeight="1" x14ac:dyDescent="0.25">
      <c r="A78" s="15"/>
      <c r="B78" s="8">
        <f>IF(TDPrimas_!A76="","",TDPrimas_!A76)</f>
        <v>68</v>
      </c>
      <c r="C78" s="9" t="str">
        <f>IF(TDPrimas_!B76="","",TDPrimas_!B76)</f>
        <v>Odontoprev</v>
      </c>
      <c r="D78" s="10">
        <f>IF(TDPrimas_!C76="","",TDPrimas_!C76)</f>
        <v>75686.340590000007</v>
      </c>
      <c r="E78" s="10">
        <f>IF(TDPrimas_!D76="","",TDPrimas_!D76)</f>
        <v>60253.779270000006</v>
      </c>
      <c r="F78" s="11">
        <f>IF(TDPrimas_!E76="","",TDPrimas_!E76)</f>
        <v>1.3541044939095751E-2</v>
      </c>
      <c r="G78" s="11">
        <f>IF(TDPrimas_!F76="","",TDPrimas_!F76)</f>
        <v>1.1300697263518886E-2</v>
      </c>
      <c r="H78" s="10">
        <f>IF(TDPrimas_!G76="","",TDPrimas_!G76)</f>
        <v>15432.561320000001</v>
      </c>
      <c r="I78" s="12">
        <f>IF(TDPrimas_!H76="","",TDPrimas_!H76)</f>
        <v>25.612603071495265</v>
      </c>
      <c r="J78" s="13">
        <f>IF(TDPrimas_!I76="","",TDPrimas_!I76)</f>
        <v>100</v>
      </c>
      <c r="K78" s="13">
        <f>IF(TDPrimas_!J76="","",TDPrimas_!J76)</f>
        <v>100</v>
      </c>
      <c r="L78" s="13">
        <f>IF(TDPrimas_!K76="","",TDPrimas_!K76)</f>
        <v>1.3541044939095751E-2</v>
      </c>
    </row>
    <row r="79" spans="1:12" ht="15" customHeight="1" x14ac:dyDescent="0.25">
      <c r="A79" s="15"/>
      <c r="B79" s="8">
        <f>IF(TDPrimas_!A77="","",TDPrimas_!A77)</f>
        <v>69</v>
      </c>
      <c r="C79" s="9" t="str">
        <f>IF(TDPrimas_!B77="","",TDPrimas_!B77)</f>
        <v>Virginia Surety</v>
      </c>
      <c r="D79" s="10">
        <f>IF(TDPrimas_!C77="","",TDPrimas_!C77)</f>
        <v>73788.869449999998</v>
      </c>
      <c r="E79" s="10">
        <f>IF(TDPrimas_!D77="","",TDPrimas_!D77)</f>
        <v>71767.872759999998</v>
      </c>
      <c r="F79" s="11">
        <f>IF(TDPrimas_!E77="","",TDPrimas_!E77)</f>
        <v>1.3201568333712452E-2</v>
      </c>
      <c r="G79" s="11">
        <f>IF(TDPrimas_!F77="","",TDPrimas_!F77)</f>
        <v>1.3460184790621242E-2</v>
      </c>
      <c r="H79" s="10">
        <f>IF(TDPrimas_!G77="","",TDPrimas_!G77)</f>
        <v>2020.9966899999999</v>
      </c>
      <c r="I79" s="12">
        <f>IF(TDPrimas_!H77="","",TDPrimas_!H77)</f>
        <v>2.8160186616627891</v>
      </c>
      <c r="J79" s="13">
        <f>IF(TDPrimas_!I77="","",TDPrimas_!I77)</f>
        <v>100</v>
      </c>
      <c r="K79" s="13">
        <f>IF(TDPrimas_!J77="","",TDPrimas_!J77)</f>
        <v>100</v>
      </c>
      <c r="L79" s="13">
        <f>IF(TDPrimas_!K77="","",TDPrimas_!K77)</f>
        <v>1.3201568333712452E-2</v>
      </c>
    </row>
    <row r="80" spans="1:12" ht="15" customHeight="1" x14ac:dyDescent="0.25">
      <c r="A80" s="15"/>
      <c r="B80" s="8">
        <f>IF(TDPrimas_!A78="","",TDPrimas_!A78)</f>
        <v>70</v>
      </c>
      <c r="C80" s="9" t="str">
        <f>IF(TDPrimas_!B78="","",TDPrimas_!B78)</f>
        <v>Tláloc Seguros</v>
      </c>
      <c r="D80" s="10">
        <f>IF(TDPrimas_!C78="","",TDPrimas_!C78)</f>
        <v>67500.163120000012</v>
      </c>
      <c r="E80" s="10">
        <f>IF(TDPrimas_!D78="","",TDPrimas_!D78)</f>
        <v>41811.246420000003</v>
      </c>
      <c r="F80" s="11">
        <f>IF(TDPrimas_!E78="","",TDPrimas_!E78)</f>
        <v>1.207645573929331E-2</v>
      </c>
      <c r="G80" s="11">
        <f>IF(TDPrimas_!F78="","",TDPrimas_!F78)</f>
        <v>7.8417693251327854E-3</v>
      </c>
      <c r="H80" s="10">
        <f>IF(TDPrimas_!G78="","",TDPrimas_!G78)</f>
        <v>25688.916700000009</v>
      </c>
      <c r="I80" s="12">
        <f>IF(TDPrimas_!H78="","",TDPrimas_!H78)</f>
        <v>61.440207837745689</v>
      </c>
      <c r="J80" s="13">
        <f>IF(TDPrimas_!I78="","",TDPrimas_!I78)</f>
        <v>100</v>
      </c>
      <c r="K80" s="13">
        <f>IF(TDPrimas_!J78="","",TDPrimas_!J78)</f>
        <v>100</v>
      </c>
      <c r="L80" s="13">
        <f>IF(TDPrimas_!K78="","",TDPrimas_!K78)</f>
        <v>1.207645573929331E-2</v>
      </c>
    </row>
    <row r="81" spans="1:12" ht="15" customHeight="1" x14ac:dyDescent="0.25">
      <c r="A81" s="15"/>
      <c r="B81" s="8">
        <f>IF(TDPrimas_!A79="","",TDPrimas_!A79)</f>
        <v>71</v>
      </c>
      <c r="C81" s="9" t="str">
        <f>IF(TDPrimas_!B79="","",TDPrimas_!B79)</f>
        <v>Quálitas Salud</v>
      </c>
      <c r="D81" s="10">
        <f>IF(TDPrimas_!C79="","",TDPrimas_!C79)</f>
        <v>65986.926980000004</v>
      </c>
      <c r="E81" s="10">
        <f>IF(TDPrimas_!D79="","",TDPrimas_!D79)</f>
        <v>22239.322980000001</v>
      </c>
      <c r="F81" s="11">
        <f>IF(TDPrimas_!E79="","",TDPrimas_!E79)</f>
        <v>1.180572262661444E-2</v>
      </c>
      <c r="G81" s="11">
        <f>IF(TDPrimas_!F79="","",TDPrimas_!F79)</f>
        <v>4.1710222891816074E-3</v>
      </c>
      <c r="H81" s="10">
        <f>IF(TDPrimas_!G79="","",TDPrimas_!G79)</f>
        <v>43747.604000000007</v>
      </c>
      <c r="I81" s="12">
        <f>IF(TDPrimas_!H79="","",TDPrimas_!H79)</f>
        <v>196.71284076112644</v>
      </c>
      <c r="J81" s="13">
        <f>IF(TDPrimas_!I79="","",TDPrimas_!I79)</f>
        <v>100</v>
      </c>
      <c r="K81" s="13">
        <f>IF(TDPrimas_!J79="","",TDPrimas_!J79)</f>
        <v>100</v>
      </c>
      <c r="L81" s="13">
        <f>IF(TDPrimas_!K79="","",TDPrimas_!K79)</f>
        <v>1.180572262661444E-2</v>
      </c>
    </row>
    <row r="82" spans="1:12" ht="15" customHeight="1" x14ac:dyDescent="0.25">
      <c r="A82" s="15"/>
      <c r="B82" s="8">
        <f>IF(TDPrimas_!A80="","",TDPrimas_!A80)</f>
        <v>72</v>
      </c>
      <c r="C82" s="9" t="str">
        <f>IF(TDPrimas_!B80="","",TDPrimas_!B80)</f>
        <v>SPP Seguros</v>
      </c>
      <c r="D82" s="10">
        <f>IF(TDPrimas_!C80="","",TDPrimas_!C80)</f>
        <v>56717.352930000001</v>
      </c>
      <c r="E82" s="10">
        <f>IF(TDPrimas_!D80="","",TDPrimas_!D80)</f>
        <v>57593.781419999999</v>
      </c>
      <c r="F82" s="11">
        <f>IF(TDPrimas_!E80="","",TDPrimas_!E80)</f>
        <v>1.014730291971808E-2</v>
      </c>
      <c r="G82" s="11">
        <f>IF(TDPrimas_!F80="","",TDPrimas_!F80)</f>
        <v>1.0801810209650252E-2</v>
      </c>
      <c r="H82" s="10">
        <f>IF(TDPrimas_!G80="","",TDPrimas_!G80)</f>
        <v>-876.42848999999842</v>
      </c>
      <c r="I82" s="12">
        <f>IF(TDPrimas_!H80="","",TDPrimas_!H80)</f>
        <v>-1.5217415290180059</v>
      </c>
      <c r="J82" s="13">
        <f>IF(TDPrimas_!I80="","",TDPrimas_!I80)</f>
        <v>100</v>
      </c>
      <c r="K82" s="13">
        <f>IF(TDPrimas_!J80="","",TDPrimas_!J80)</f>
        <v>100</v>
      </c>
      <c r="L82" s="13">
        <f>IF(TDPrimas_!K80="","",TDPrimas_!K80)</f>
        <v>1.014730291971808E-2</v>
      </c>
    </row>
    <row r="83" spans="1:12" ht="15" customHeight="1" x14ac:dyDescent="0.25">
      <c r="A83" s="15"/>
      <c r="B83" s="8">
        <f>IF(TDPrimas_!A81="","",TDPrimas_!A81)</f>
        <v>73</v>
      </c>
      <c r="C83" s="9" t="str">
        <f>IF(TDPrimas_!B81="","",TDPrimas_!B81)</f>
        <v>SPT</v>
      </c>
      <c r="D83" s="10">
        <f>IF(TDPrimas_!C81="","",TDPrimas_!C81)</f>
        <v>32341.39014</v>
      </c>
      <c r="E83" s="10">
        <f>IF(TDPrimas_!D81="","",TDPrimas_!D81)</f>
        <v>30426.777879999998</v>
      </c>
      <c r="F83" s="11">
        <f>IF(TDPrimas_!E81="","",TDPrimas_!E81)</f>
        <v>5.786198855232144E-3</v>
      </c>
      <c r="G83" s="11">
        <f>IF(TDPrimas_!F81="","",TDPrimas_!F81)</f>
        <v>5.7065931746029201E-3</v>
      </c>
      <c r="H83" s="10">
        <f>IF(TDPrimas_!G81="","",TDPrimas_!G81)</f>
        <v>1914.6122600000017</v>
      </c>
      <c r="I83" s="12">
        <f>IF(TDPrimas_!H81="","",TDPrimas_!H81)</f>
        <v>6.292523866809141</v>
      </c>
      <c r="J83" s="13">
        <f>IF(TDPrimas_!I81="","",TDPrimas_!I81)</f>
        <v>100</v>
      </c>
      <c r="K83" s="13">
        <f>IF(TDPrimas_!J81="","",TDPrimas_!J81)</f>
        <v>100</v>
      </c>
      <c r="L83" s="13">
        <f>IF(TDPrimas_!K81="","",TDPrimas_!K81)</f>
        <v>5.786198855232144E-3</v>
      </c>
    </row>
    <row r="84" spans="1:12" ht="15" customHeight="1" x14ac:dyDescent="0.25">
      <c r="A84" s="15"/>
      <c r="B84" s="8">
        <f>IF(TDPrimas_!A82="","",TDPrimas_!A82)</f>
        <v>150.1</v>
      </c>
      <c r="C84" s="9" t="str">
        <f>IF(TDPrimas_!B82="","",TDPrimas_!B82)</f>
        <v>TOTAL RESTO</v>
      </c>
      <c r="D84" s="10">
        <f>IF(TDPrimas_!C82="","",TDPrimas_!C82)</f>
        <v>116672646.58935004</v>
      </c>
      <c r="E84" s="10">
        <f>IF(TDPrimas_!D82="","",TDPrimas_!D82)</f>
        <v>109971683.71511003</v>
      </c>
      <c r="F84" s="11">
        <f>IF(TDPrimas_!E82="","",TDPrimas_!E82)</f>
        <v>20.873905889940257</v>
      </c>
      <c r="G84" s="11">
        <f>IF(TDPrimas_!F82="","",TDPrimas_!F82)</f>
        <v>20.625373549683207</v>
      </c>
      <c r="H84" s="10">
        <f>IF(TDPrimas_!G82="","",TDPrimas_!G82)</f>
        <v>6700962.874240011</v>
      </c>
      <c r="I84" s="12">
        <f>IF(TDPrimas_!H82="","",TDPrimas_!H82)</f>
        <v>6.0933529867555292</v>
      </c>
      <c r="J84" s="13">
        <f>IF(TDPrimas_!I82="","",TDPrimas_!I82)</f>
        <v>100</v>
      </c>
      <c r="K84" s="13">
        <f>IF(TDPrimas_!J82="","",TDPrimas_!J82)</f>
        <v>100</v>
      </c>
      <c r="L84" s="13">
        <f>IF(TDPrimas_!K82="","",TDPrimas_!K82)</f>
        <v>20.873905889940257</v>
      </c>
    </row>
    <row r="85" spans="1:12" ht="15" customHeight="1" x14ac:dyDescent="0.25">
      <c r="A85" s="15"/>
      <c r="B85" s="8">
        <f>IF(TDPrimas_!A83="","",TDPrimas_!A83)</f>
        <v>200</v>
      </c>
      <c r="C85" s="9" t="str">
        <f>IF(TDPrimas_!B83="","",TDPrimas_!B83)</f>
        <v>Patria</v>
      </c>
      <c r="D85" s="10">
        <f>IF(TDPrimas_!C83="","",TDPrimas_!C83)</f>
        <v>0</v>
      </c>
      <c r="E85" s="10">
        <f>IF(TDPrimas_!D83="","",TDPrimas_!D83)</f>
        <v>0</v>
      </c>
      <c r="F85" s="11">
        <f>IF(TDPrimas_!E83="","",TDPrimas_!E83)</f>
        <v>0</v>
      </c>
      <c r="G85" s="11">
        <f>IF(TDPrimas_!F83="","",TDPrimas_!F83)</f>
        <v>0</v>
      </c>
      <c r="H85" s="10">
        <f>IF(TDPrimas_!G83="","",TDPrimas_!G83)</f>
        <v>0</v>
      </c>
      <c r="I85" s="12">
        <f>IF(TDPrimas_!H83="","",TDPrimas_!H83)</f>
        <v>0</v>
      </c>
      <c r="J85" s="13">
        <f>IF(TDPrimas_!I83="","",TDPrimas_!I83)</f>
        <v>0</v>
      </c>
      <c r="K85" s="13">
        <f>IF(TDPrimas_!J83="","",TDPrimas_!J83)</f>
        <v>0</v>
      </c>
      <c r="L85" s="13">
        <f>IF(TDPrimas_!K83="","",TDPrimas_!K83)</f>
        <v>0</v>
      </c>
    </row>
    <row r="86" spans="1:12" ht="15" customHeight="1" x14ac:dyDescent="0.25">
      <c r="A86" s="15"/>
      <c r="B86" s="8">
        <f>IF(TDPrimas_!A84="","",TDPrimas_!A84)</f>
        <v>201.1</v>
      </c>
      <c r="C86" s="9" t="str">
        <f>IF(TDPrimas_!B84="","",TDPrimas_!B84)</f>
        <v>TOTAL</v>
      </c>
      <c r="D86" s="10">
        <f>IF(TDPrimas_!C84="","",TDPrimas_!C84)</f>
        <v>558940177.2936902</v>
      </c>
      <c r="E86" s="10">
        <f>IF(TDPrimas_!D84="","",TDPrimas_!D84)</f>
        <v>533186385.44996989</v>
      </c>
      <c r="F86" s="11">
        <f>IF(TDPrimas_!E84="","",TDPrimas_!E84)</f>
        <v>100.00000000000007</v>
      </c>
      <c r="G86" s="11">
        <f>IF(TDPrimas_!F84="","",TDPrimas_!F84)</f>
        <v>100</v>
      </c>
      <c r="H86" s="10">
        <f>IF(TDPrimas_!G84="","",TDPrimas_!G84)</f>
        <v>25753791.843720317</v>
      </c>
      <c r="I86" s="12">
        <f>IF(TDPrimas_!H84="","",TDPrimas_!H84)</f>
        <v>4.8301668134279163</v>
      </c>
      <c r="J86" s="13">
        <f>IF(TDPrimas_!I84="","",TDPrimas_!I84)</f>
        <v>100</v>
      </c>
      <c r="K86" s="13">
        <f>IF(TDPrimas_!J84="","",TDPrimas_!J84)</f>
        <v>100</v>
      </c>
      <c r="L86" s="13">
        <f>IF(TDPrimas_!K84="","",TDPrimas_!K84)</f>
        <v>100.00000000000007</v>
      </c>
    </row>
    <row r="87" spans="1:12" ht="15" customHeight="1" x14ac:dyDescent="0.25">
      <c r="A87" s="15"/>
      <c r="B87" s="8" t="str">
        <f>IF(TDPrimas_!A85="","",TDPrimas_!A85)</f>
        <v/>
      </c>
      <c r="C87" s="9" t="str">
        <f>IF(TDPrimas_!B85="","",TDPrimas_!B85)</f>
        <v/>
      </c>
      <c r="D87" s="10" t="str">
        <f>IF(TDPrimas_!C85="","",TDPrimas_!C85)</f>
        <v/>
      </c>
      <c r="E87" s="10" t="str">
        <f>IF(TDPrimas_!D85="","",TDPrimas_!D85)</f>
        <v/>
      </c>
      <c r="F87" s="11" t="str">
        <f>IF(TDPrimas_!E85="","",TDPrimas_!E85)</f>
        <v/>
      </c>
      <c r="G87" s="11" t="str">
        <f>IF(TDPrimas_!F85="","",TDPrimas_!F85)</f>
        <v/>
      </c>
      <c r="H87" s="10" t="str">
        <f>IF(TDPrimas_!G85="","",TDPrimas_!G85)</f>
        <v/>
      </c>
      <c r="I87" s="12" t="str">
        <f>IF(TDPrimas_!H85="","",TDPrimas_!H85)</f>
        <v/>
      </c>
      <c r="J87" s="13" t="str">
        <f>IF(TDPrimas_!I85="","",TDPrimas_!I85)</f>
        <v/>
      </c>
      <c r="K87" s="13" t="str">
        <f>IF(TDPrimas_!J85="","",TDPrimas_!J85)</f>
        <v/>
      </c>
      <c r="L87" s="13" t="str">
        <f>IF(TDPrimas_!K85="","",TDPrimas_!K85)</f>
        <v/>
      </c>
    </row>
    <row r="88" spans="1:12" ht="15" customHeight="1" x14ac:dyDescent="0.25">
      <c r="A88" s="15"/>
      <c r="B88" s="8" t="str">
        <f>IF(TDPrimas_!A86="","",TDPrimas_!A86)</f>
        <v/>
      </c>
      <c r="C88" s="9" t="str">
        <f>IF(TDPrimas_!B86="","",TDPrimas_!B86)</f>
        <v/>
      </c>
      <c r="D88" s="10" t="str">
        <f>IF(TDPrimas_!C86="","",TDPrimas_!C86)</f>
        <v/>
      </c>
      <c r="E88" s="10" t="str">
        <f>IF(TDPrimas_!D86="","",TDPrimas_!D86)</f>
        <v/>
      </c>
      <c r="F88" s="11" t="str">
        <f>IF(TDPrimas_!E86="","",TDPrimas_!E86)</f>
        <v/>
      </c>
      <c r="G88" s="11" t="str">
        <f>IF(TDPrimas_!F86="","",TDPrimas_!F86)</f>
        <v/>
      </c>
      <c r="H88" s="10" t="str">
        <f>IF(TDPrimas_!G86="","",TDPrimas_!G86)</f>
        <v/>
      </c>
      <c r="I88" s="12" t="str">
        <f>IF(TDPrimas_!H86="","",TDPrimas_!H86)</f>
        <v/>
      </c>
      <c r="J88" s="13" t="str">
        <f>IF(TDPrimas_!I86="","",TDPrimas_!I86)</f>
        <v/>
      </c>
      <c r="K88" s="13" t="str">
        <f>IF(TDPrimas_!J86="","",TDPrimas_!J86)</f>
        <v/>
      </c>
      <c r="L88" s="13" t="str">
        <f>IF(TDPrimas_!K86="","",TDPrimas_!K86)</f>
        <v/>
      </c>
    </row>
    <row r="89" spans="1:12" ht="15" customHeight="1" x14ac:dyDescent="0.25">
      <c r="A89" s="15"/>
      <c r="B89" s="8" t="str">
        <f>IF(TDPrimas_!A87="","",TDPrimas_!A87)</f>
        <v/>
      </c>
      <c r="C89" s="9" t="str">
        <f>IF(TDPrimas_!B87="","",TDPrimas_!B87)</f>
        <v/>
      </c>
      <c r="D89" s="10" t="str">
        <f>IF(TDPrimas_!C87="","",TDPrimas_!C87)</f>
        <v/>
      </c>
      <c r="E89" s="10" t="str">
        <f>IF(TDPrimas_!D87="","",TDPrimas_!D87)</f>
        <v/>
      </c>
      <c r="F89" s="11" t="str">
        <f>IF(TDPrimas_!E87="","",TDPrimas_!E87)</f>
        <v/>
      </c>
      <c r="G89" s="11" t="str">
        <f>IF(TDPrimas_!F87="","",TDPrimas_!F87)</f>
        <v/>
      </c>
      <c r="H89" s="10" t="str">
        <f>IF(TDPrimas_!G87="","",TDPrimas_!G87)</f>
        <v/>
      </c>
      <c r="I89" s="12" t="str">
        <f>IF(TDPrimas_!H87="","",TDPrimas_!H87)</f>
        <v/>
      </c>
      <c r="J89" s="13" t="str">
        <f>IF(TDPrimas_!I87="","",TDPrimas_!I87)</f>
        <v/>
      </c>
      <c r="K89" s="13" t="str">
        <f>IF(TDPrimas_!J87="","",TDPrimas_!J87)</f>
        <v/>
      </c>
      <c r="L89" s="13" t="str">
        <f>IF(TDPrimas_!K87="","",TDPrimas_!K87)</f>
        <v/>
      </c>
    </row>
    <row r="90" spans="1:12" ht="15" customHeight="1" x14ac:dyDescent="0.25">
      <c r="A90" s="15"/>
      <c r="B90" s="8" t="str">
        <f>IF(TDPrimas_!A88="","",TDPrimas_!A88)</f>
        <v/>
      </c>
      <c r="C90" s="9" t="str">
        <f>IF(TDPrimas_!B88="","",TDPrimas_!B88)</f>
        <v/>
      </c>
      <c r="D90" s="10" t="str">
        <f>IF(TDPrimas_!C88="","",TDPrimas_!C88)</f>
        <v/>
      </c>
      <c r="E90" s="10" t="str">
        <f>IF(TDPrimas_!D88="","",TDPrimas_!D88)</f>
        <v/>
      </c>
      <c r="F90" s="11" t="str">
        <f>IF(TDPrimas_!E88="","",TDPrimas_!E88)</f>
        <v/>
      </c>
      <c r="G90" s="11" t="str">
        <f>IF(TDPrimas_!F88="","",TDPrimas_!F88)</f>
        <v/>
      </c>
      <c r="H90" s="10" t="str">
        <f>IF(TDPrimas_!G88="","",TDPrimas_!G88)</f>
        <v/>
      </c>
      <c r="I90" s="12" t="str">
        <f>IF(TDPrimas_!H88="","",TDPrimas_!H88)</f>
        <v/>
      </c>
      <c r="J90" s="13" t="str">
        <f>IF(TDPrimas_!I88="","",TDPrimas_!I88)</f>
        <v/>
      </c>
      <c r="K90" s="13" t="str">
        <f>IF(TDPrimas_!J88="","",TDPrimas_!J88)</f>
        <v/>
      </c>
      <c r="L90" s="13" t="str">
        <f>IF(TDPrimas_!K88="","",TDPrimas_!K88)</f>
        <v/>
      </c>
    </row>
    <row r="91" spans="1:12" ht="15" customHeight="1" x14ac:dyDescent="0.25">
      <c r="A91" s="15"/>
      <c r="B91" s="8" t="str">
        <f>IF(TDPrimas_!A89="","",TDPrimas_!A89)</f>
        <v/>
      </c>
      <c r="C91" s="14" t="str">
        <f>IF(TDPrimas_!B89="","",TDPrimas_!B89)</f>
        <v/>
      </c>
      <c r="D91" s="47" t="str">
        <f>IF(TDPrimas_!C89="","",TDPrimas_!C89)</f>
        <v/>
      </c>
      <c r="E91" s="47" t="str">
        <f>IF(TDPrimas_!D89="","",TDPrimas_!D89)</f>
        <v/>
      </c>
      <c r="F91" s="11" t="str">
        <f>IF(TDPrimas_!E89="","",TDPrimas_!E89)</f>
        <v/>
      </c>
      <c r="G91" s="11" t="str">
        <f>IF(TDPrimas_!F89="","",TDPrimas_!F89)</f>
        <v/>
      </c>
      <c r="H91" s="10" t="str">
        <f>IF(TDPrimas_!G89="","",TDPrimas_!G89)</f>
        <v/>
      </c>
      <c r="I91" s="12" t="str">
        <f>IF(TDPrimas_!H89="","",TDPrimas_!H89)</f>
        <v/>
      </c>
      <c r="J91" s="13" t="str">
        <f>IF(TDPrimas_!I89="","",TDPrimas_!I89)</f>
        <v/>
      </c>
      <c r="K91" s="13" t="str">
        <f>IF(TDPrimas_!J89="","",TDPrimas_!J89)</f>
        <v/>
      </c>
      <c r="L91" s="13" t="str">
        <f>IF(TDPrimas_!K89="","",TDPrimas_!K89)</f>
        <v/>
      </c>
    </row>
    <row r="92" spans="1:12" x14ac:dyDescent="0.25">
      <c r="B92" s="160" t="str">
        <f>IF(TDPrimas_!A90="","",TDPrimas_!A90)</f>
        <v/>
      </c>
      <c r="C92" s="161" t="str">
        <f>IF(TDPrimas_!B90="","",TDPrimas_!B90)</f>
        <v/>
      </c>
      <c r="D92" s="162" t="str">
        <f>IF(TDPrimas_!C90="","",TDPrimas_!C90)</f>
        <v/>
      </c>
      <c r="E92" s="162" t="str">
        <f>IF(TDPrimas_!D90="","",TDPrimas_!D90)</f>
        <v/>
      </c>
      <c r="F92" s="163" t="str">
        <f>IF(TDPrimas_!E90="","",TDPrimas_!E90)</f>
        <v/>
      </c>
      <c r="G92" s="163" t="str">
        <f>IF(TDPrimas_!F90="","",TDPrimas_!F90)</f>
        <v/>
      </c>
      <c r="H92" s="164" t="str">
        <f>IF(TDPrimas_!G90="","",TDPrimas_!G90)</f>
        <v/>
      </c>
      <c r="I92" s="165" t="str">
        <f>IF(TDPrimas_!H90="","",TDPrimas_!H90)</f>
        <v/>
      </c>
      <c r="J92" s="166" t="str">
        <f>IF(TDPrimas_!I90="","",TDPrimas_!I90)</f>
        <v/>
      </c>
      <c r="K92" s="166" t="str">
        <f>IF(TDPrimas_!J90="","",TDPrimas_!J90)</f>
        <v/>
      </c>
      <c r="L92" s="166" t="str">
        <f>IF(TDPrimas_!K90="","",TDPrimas_!K90)</f>
        <v/>
      </c>
    </row>
    <row r="93" spans="1:12" x14ac:dyDescent="0.25">
      <c r="B93" s="160" t="str">
        <f>IF(TDPrimas_!A91="","",TDPrimas_!A91)</f>
        <v/>
      </c>
      <c r="C93" s="161" t="str">
        <f>IF(TDPrimas_!B91="","",TDPrimas_!B91)</f>
        <v/>
      </c>
      <c r="D93" s="162" t="str">
        <f>IF(TDPrimas_!C91="","",TDPrimas_!C91)</f>
        <v/>
      </c>
      <c r="E93" s="162" t="str">
        <f>IF(TDPrimas_!D91="","",TDPrimas_!D91)</f>
        <v/>
      </c>
      <c r="F93" s="163" t="str">
        <f>IF(TDPrimas_!E91="","",TDPrimas_!E91)</f>
        <v/>
      </c>
      <c r="G93" s="163" t="str">
        <f>IF(TDPrimas_!F91="","",TDPrimas_!F91)</f>
        <v/>
      </c>
      <c r="H93" s="164" t="str">
        <f>IF(TDPrimas_!G91="","",TDPrimas_!G91)</f>
        <v/>
      </c>
      <c r="I93" s="165" t="str">
        <f>IF(TDPrimas_!H91="","",TDPrimas_!H91)</f>
        <v/>
      </c>
      <c r="J93" s="166" t="str">
        <f>IF(TDPrimas_!I91="","",TDPrimas_!I91)</f>
        <v/>
      </c>
      <c r="K93" s="166" t="str">
        <f>IF(TDPrimas_!J91="","",TDPrimas_!J91)</f>
        <v/>
      </c>
      <c r="L93" s="166" t="str">
        <f>IF(TDPrimas_!K91="","",TDPrimas_!K91)</f>
        <v/>
      </c>
    </row>
    <row r="94" spans="1:12" x14ac:dyDescent="0.25">
      <c r="B94" s="167" t="str">
        <f>IF(TDPrimas_!A92="","",TDPrimas_!A92)</f>
        <v/>
      </c>
      <c r="C94" s="167" t="str">
        <f>IF(TDPrimas_!B92="","",TDPrimas_!B92)</f>
        <v/>
      </c>
      <c r="D94" s="162" t="str">
        <f>IF(TDPrimas_!C92="","",TDPrimas_!C92)</f>
        <v/>
      </c>
      <c r="E94" s="162" t="str">
        <f>IF(TDPrimas_!D92="","",TDPrimas_!D92)</f>
        <v/>
      </c>
      <c r="F94" s="163" t="str">
        <f>IF(TDPrimas_!E92="","",TDPrimas_!E92)</f>
        <v/>
      </c>
      <c r="G94" s="163" t="str">
        <f>IF(TDPrimas_!F92="","",TDPrimas_!F92)</f>
        <v/>
      </c>
      <c r="H94" s="164" t="str">
        <f>IF(TDPrimas_!G92="","",TDPrimas_!G92)</f>
        <v/>
      </c>
      <c r="I94" s="165" t="str">
        <f>IF(TDPrimas_!H92="","",TDPrimas_!H92)</f>
        <v/>
      </c>
      <c r="J94" s="166" t="str">
        <f>IF(TDPrimas_!I92="","",TDPrimas_!I92)</f>
        <v/>
      </c>
      <c r="K94" s="166" t="str">
        <f>IF(TDPrimas_!J92="","",TDPrimas_!J92)</f>
        <v/>
      </c>
      <c r="L94" s="166" t="str">
        <f>IF(TDPrimas_!K92="","",TDPrimas_!K92)</f>
        <v/>
      </c>
    </row>
    <row r="95" spans="1:12" x14ac:dyDescent="0.25">
      <c r="B95" s="167" t="str">
        <f>IF(TDPrimas_!A93="","",TDPrimas_!A93)</f>
        <v/>
      </c>
      <c r="C95" s="167" t="str">
        <f>IF(TDPrimas_!B93="","",TDPrimas_!B93)</f>
        <v/>
      </c>
      <c r="D95" s="162" t="str">
        <f>IF(TDPrimas_!C93="","",TDPrimas_!C93)</f>
        <v/>
      </c>
      <c r="E95" s="162" t="str">
        <f>IF(TDPrimas_!D93="","",TDPrimas_!D93)</f>
        <v/>
      </c>
      <c r="F95" s="163" t="str">
        <f>IF(TDPrimas_!E93="","",TDPrimas_!E93)</f>
        <v/>
      </c>
      <c r="G95" s="163" t="str">
        <f>IF(TDPrimas_!F93="","",TDPrimas_!F93)</f>
        <v/>
      </c>
      <c r="H95" s="164" t="str">
        <f>IF(TDPrimas_!G93="","",TDPrimas_!G93)</f>
        <v/>
      </c>
      <c r="I95" s="165" t="str">
        <f>IF(TDPrimas_!H93="","",TDPrimas_!H93)</f>
        <v/>
      </c>
      <c r="J95" s="166" t="str">
        <f>IF(TDPrimas_!I93="","",TDPrimas_!I93)</f>
        <v/>
      </c>
      <c r="K95" s="166" t="str">
        <f>IF(TDPrimas_!J93="","",TDPrimas_!J93)</f>
        <v/>
      </c>
      <c r="L95" s="166" t="str">
        <f>IF(TDPrimas_!K93="","",TDPrimas_!K93)</f>
        <v/>
      </c>
    </row>
    <row r="96" spans="1:12" x14ac:dyDescent="0.25">
      <c r="B96" s="159" t="str">
        <f>IF(TDPrimas_!A94="","",TDPrimas_!A94)</f>
        <v/>
      </c>
      <c r="C96" s="159" t="str">
        <f>IF(TDPrimas_!B94="","",TDPrimas_!B94)</f>
        <v/>
      </c>
      <c r="D96" s="159" t="str">
        <f>IF(TDPrimas_!C94="","",TDPrimas_!C94)</f>
        <v/>
      </c>
      <c r="E96" s="159" t="str">
        <f>IF(TDPrimas_!D94="","",TDPrimas_!D94)</f>
        <v/>
      </c>
      <c r="F96" s="168" t="str">
        <f>IF(TDPrimas_!E94="","",TDPrimas_!E94)</f>
        <v/>
      </c>
      <c r="G96" s="168" t="str">
        <f>IF(TDPrimas_!F94="","",TDPrimas_!F94)</f>
        <v/>
      </c>
      <c r="H96" s="159" t="str">
        <f>IF(TDPrimas_!G94="","",TDPrimas_!G94)</f>
        <v/>
      </c>
      <c r="I96" s="169" t="str">
        <f>IF(TDPrimas_!H94="","",TDPrimas_!H94)</f>
        <v/>
      </c>
      <c r="J96" s="168" t="str">
        <f>IF(TDPrimas_!I94="","",TDPrimas_!I94)</f>
        <v/>
      </c>
      <c r="K96" s="168" t="str">
        <f>IF(TDPrimas_!J94="","",TDPrimas_!J94)</f>
        <v/>
      </c>
      <c r="L96" s="168" t="str">
        <f>IF(TDPrimas_!K94="","",TDPrimas_!K94)</f>
        <v/>
      </c>
    </row>
    <row r="97" spans="2:12" x14ac:dyDescent="0.25">
      <c r="B97" s="159" t="str">
        <f>IF(TDPrimas_!A95="","",TDPrimas_!A95)</f>
        <v/>
      </c>
      <c r="C97" s="159" t="str">
        <f>IF(TDPrimas_!B95="","",TDPrimas_!B95)</f>
        <v/>
      </c>
      <c r="D97" s="159" t="str">
        <f>IF(TDPrimas_!C95="","",TDPrimas_!C95)</f>
        <v/>
      </c>
      <c r="E97" s="159" t="str">
        <f>IF(TDPrimas_!D95="","",TDPrimas_!D95)</f>
        <v/>
      </c>
      <c r="F97" s="168" t="str">
        <f>IF(TDPrimas_!E95="","",TDPrimas_!E95)</f>
        <v/>
      </c>
      <c r="G97" s="168" t="str">
        <f>IF(TDPrimas_!F95="","",TDPrimas_!F95)</f>
        <v/>
      </c>
      <c r="H97" s="159" t="str">
        <f>IF(TDPrimas_!G95="","",TDPrimas_!G95)</f>
        <v/>
      </c>
      <c r="I97" s="169" t="str">
        <f>IF(TDPrimas_!H95="","",TDPrimas_!H95)</f>
        <v/>
      </c>
      <c r="J97" s="168" t="str">
        <f>IF(TDPrimas_!I95="","",TDPrimas_!I95)</f>
        <v/>
      </c>
      <c r="K97" s="168" t="str">
        <f>IF(TDPrimas_!J95="","",TDPrimas_!J95)</f>
        <v/>
      </c>
      <c r="L97" s="168" t="str">
        <f>IF(TDPrimas_!K95="","",TDPrimas_!K95)</f>
        <v/>
      </c>
    </row>
    <row r="98" spans="2:12" x14ac:dyDescent="0.25">
      <c r="B98" s="159" t="str">
        <f>IF(TDPrimas_!A96="","",TDPrimas_!A96)</f>
        <v/>
      </c>
      <c r="C98" s="159" t="str">
        <f>IF(TDPrimas_!B96="","",TDPrimas_!B96)</f>
        <v/>
      </c>
      <c r="D98" s="159" t="str">
        <f>IF(TDPrimas_!C96="","",TDPrimas_!C96)</f>
        <v/>
      </c>
      <c r="E98" s="159" t="str">
        <f>IF(TDPrimas_!D96="","",TDPrimas_!D96)</f>
        <v/>
      </c>
      <c r="F98" s="168" t="str">
        <f>IF(TDPrimas_!E96="","",TDPrimas_!E96)</f>
        <v/>
      </c>
      <c r="G98" s="168" t="str">
        <f>IF(TDPrimas_!F96="","",TDPrimas_!F96)</f>
        <v/>
      </c>
      <c r="H98" s="159" t="str">
        <f>IF(TDPrimas_!G96="","",TDPrimas_!G96)</f>
        <v/>
      </c>
      <c r="I98" s="169" t="str">
        <f>IF(TDPrimas_!H96="","",TDPrimas_!H96)</f>
        <v/>
      </c>
      <c r="J98" s="168" t="str">
        <f>IF(TDPrimas_!I96="","",TDPrimas_!I96)</f>
        <v/>
      </c>
      <c r="K98" s="168" t="str">
        <f>IF(TDPrimas_!J96="","",TDPrimas_!J96)</f>
        <v/>
      </c>
      <c r="L98" s="168" t="str">
        <f>IF(TDPrimas_!K96="","",TDPrimas_!K96)</f>
        <v/>
      </c>
    </row>
    <row r="99" spans="2:12" x14ac:dyDescent="0.25">
      <c r="B99" s="159" t="str">
        <f>IF(TDPrimas_!A97="","",TDPrimas_!A97)</f>
        <v/>
      </c>
      <c r="C99" s="159" t="str">
        <f>IF(TDPrimas_!B97="","",TDPrimas_!B97)</f>
        <v/>
      </c>
      <c r="D99" s="159" t="str">
        <f>IF(TDPrimas_!C97="","",TDPrimas_!C97)</f>
        <v/>
      </c>
      <c r="E99" s="159" t="str">
        <f>IF(TDPrimas_!D97="","",TDPrimas_!D97)</f>
        <v/>
      </c>
      <c r="F99" s="168" t="str">
        <f>IF(TDPrimas_!E97="","",TDPrimas_!E97)</f>
        <v/>
      </c>
      <c r="G99" s="168" t="str">
        <f>IF(TDPrimas_!F97="","",TDPrimas_!F97)</f>
        <v/>
      </c>
      <c r="H99" s="159" t="str">
        <f>IF(TDPrimas_!G97="","",TDPrimas_!G97)</f>
        <v/>
      </c>
      <c r="I99" s="169" t="str">
        <f>IF(TDPrimas_!H97="","",TDPrimas_!H97)</f>
        <v/>
      </c>
      <c r="J99" s="169" t="str">
        <f>IF(TDPrimas_!I97="","",TDPrimas_!I97)</f>
        <v/>
      </c>
      <c r="K99" s="168" t="str">
        <f>IF(TDPrimas_!J97="","",TDPrimas_!J97)</f>
        <v/>
      </c>
      <c r="L99" s="168" t="str">
        <f>IF(TDPrimas_!K97="","",TDPrimas_!K97)</f>
        <v/>
      </c>
    </row>
    <row r="100" spans="2:12" x14ac:dyDescent="0.25">
      <c r="B100" s="159" t="str">
        <f>IF(TDPrimas_!A98="","",TDPrimas_!A98)</f>
        <v/>
      </c>
      <c r="C100" s="159" t="str">
        <f>IF(TDPrimas_!B98="","",TDPrimas_!B98)</f>
        <v/>
      </c>
      <c r="D100" s="159" t="str">
        <f>IF(TDPrimas_!C98="","",TDPrimas_!C98)</f>
        <v/>
      </c>
      <c r="E100" s="159" t="str">
        <f>IF(TDPrimas_!D98="","",TDPrimas_!D98)</f>
        <v/>
      </c>
      <c r="F100" s="168" t="str">
        <f>IF(TDPrimas_!E98="","",TDPrimas_!E98)</f>
        <v/>
      </c>
      <c r="G100" s="168" t="str">
        <f>IF(TDPrimas_!F98="","",TDPrimas_!F98)</f>
        <v/>
      </c>
      <c r="H100" s="159" t="str">
        <f>IF(TDPrimas_!G98="","",TDPrimas_!G98)</f>
        <v/>
      </c>
      <c r="I100" s="169" t="str">
        <f>IF(TDPrimas_!H98="","",TDPrimas_!H98)</f>
        <v/>
      </c>
      <c r="J100" s="169" t="str">
        <f>IF(TDPrimas_!I98="","",TDPrimas_!I98)</f>
        <v/>
      </c>
      <c r="K100" s="168" t="str">
        <f>IF(TDPrimas_!J98="","",TDPrimas_!J98)</f>
        <v/>
      </c>
      <c r="L100" s="168" t="str">
        <f>IF(TDPrimas_!K98="","",TDPrimas_!K98)</f>
        <v/>
      </c>
    </row>
    <row r="101" spans="2:12" x14ac:dyDescent="0.25">
      <c r="B101" s="159" t="str">
        <f>IF(TDPrimas_!A99="","",TDPrimas_!A99)</f>
        <v/>
      </c>
      <c r="C101" s="159" t="str">
        <f>IF(TDPrimas_!B99="","",TDPrimas_!B99)</f>
        <v/>
      </c>
      <c r="D101" s="159" t="str">
        <f>IF(TDPrimas_!C99="","",TDPrimas_!C99)</f>
        <v/>
      </c>
      <c r="E101" s="159" t="str">
        <f>IF(TDPrimas_!D99="","",TDPrimas_!D99)</f>
        <v/>
      </c>
      <c r="F101" s="168" t="str">
        <f>IF(TDPrimas_!E99="","",TDPrimas_!E99)</f>
        <v/>
      </c>
      <c r="G101" s="168" t="str">
        <f>IF(TDPrimas_!F99="","",TDPrimas_!F99)</f>
        <v/>
      </c>
      <c r="H101" s="159" t="str">
        <f>IF(TDPrimas_!G99="","",TDPrimas_!G99)</f>
        <v/>
      </c>
      <c r="I101" s="168" t="str">
        <f>IF(TDPrimas_!H99="","",TDPrimas_!H99)</f>
        <v/>
      </c>
      <c r="J101" s="168" t="str">
        <f>IF(TDPrimas_!I99="","",TDPrimas_!I99)</f>
        <v/>
      </c>
      <c r="K101" s="168" t="str">
        <f>IF(TDPrimas_!J99="","",TDPrimas_!J99)</f>
        <v/>
      </c>
      <c r="L101" s="168" t="str">
        <f>IF(TDPrimas_!K99="","",TDPrimas_!K99)</f>
        <v/>
      </c>
    </row>
    <row r="102" spans="2:12" x14ac:dyDescent="0.25">
      <c r="B102" s="159" t="str">
        <f>IF(TDPrimas_!A100="","",TDPrimas_!A100)</f>
        <v/>
      </c>
      <c r="C102" s="159" t="str">
        <f>IF(TDPrimas_!B100="","",TDPrimas_!B100)</f>
        <v/>
      </c>
      <c r="D102" s="159" t="str">
        <f>IF(TDPrimas_!C100="","",TDPrimas_!C100)</f>
        <v/>
      </c>
      <c r="E102" s="159" t="str">
        <f>IF(TDPrimas_!D100="","",TDPrimas_!D100)</f>
        <v/>
      </c>
      <c r="F102" s="168" t="str">
        <f>IF(TDPrimas_!E100="","",TDPrimas_!E100)</f>
        <v/>
      </c>
      <c r="G102" s="168" t="str">
        <f>IF(TDPrimas_!F100="","",TDPrimas_!F100)</f>
        <v/>
      </c>
      <c r="H102" s="159" t="str">
        <f>IF(TDPrimas_!G100="","",TDPrimas_!G100)</f>
        <v/>
      </c>
      <c r="I102" s="168" t="str">
        <f>IF(TDPrimas_!H100="","",TDPrimas_!H100)</f>
        <v/>
      </c>
      <c r="J102" s="168" t="str">
        <f>IF(TDPrimas_!I100="","",TDPrimas_!I100)</f>
        <v/>
      </c>
      <c r="K102" s="168" t="str">
        <f>IF(TDPrimas_!J100="","",TDPrimas_!J100)</f>
        <v/>
      </c>
      <c r="L102" s="168" t="str">
        <f>IF(TDPrimas_!K100="","",TDPrimas_!K100)</f>
        <v/>
      </c>
    </row>
    <row r="103" spans="2:12" x14ac:dyDescent="0.25">
      <c r="B103" s="159" t="str">
        <f>IF(TDPrimas_!A101="","",TDPrimas_!A101)</f>
        <v/>
      </c>
      <c r="C103" s="159" t="str">
        <f>IF(TDPrimas_!B101="","",TDPrimas_!B101)</f>
        <v/>
      </c>
      <c r="D103" s="159" t="str">
        <f>IF(TDPrimas_!C101="","",TDPrimas_!C101)</f>
        <v/>
      </c>
      <c r="E103" s="159" t="str">
        <f>IF(TDPrimas_!D101="","",TDPrimas_!D101)</f>
        <v/>
      </c>
      <c r="F103" s="168" t="str">
        <f>IF(TDPrimas_!E101="","",TDPrimas_!E101)</f>
        <v/>
      </c>
      <c r="G103" s="168" t="str">
        <f>IF(TDPrimas_!F101="","",TDPrimas_!F101)</f>
        <v/>
      </c>
      <c r="H103" s="159" t="str">
        <f>IF(TDPrimas_!G101="","",TDPrimas_!G101)</f>
        <v/>
      </c>
      <c r="I103" s="168" t="str">
        <f>IF(TDPrimas_!H101="","",TDPrimas_!H101)</f>
        <v/>
      </c>
      <c r="J103" s="168" t="str">
        <f>IF(TDPrimas_!I101="","",TDPrimas_!I101)</f>
        <v/>
      </c>
      <c r="K103" s="168" t="str">
        <f>IF(TDPrimas_!J101="","",TDPrimas_!J101)</f>
        <v/>
      </c>
      <c r="L103" s="168" t="str">
        <f>IF(TDPrimas_!K101="","",TDPrimas_!K101)</f>
        <v/>
      </c>
    </row>
    <row r="104" spans="2:12" x14ac:dyDescent="0.25">
      <c r="B104" s="159" t="str">
        <f>IF(TDPrimas_!A102="","",TDPrimas_!A102)</f>
        <v/>
      </c>
      <c r="C104" s="159" t="str">
        <f>IF(TDPrimas_!B102="","",TDPrimas_!B102)</f>
        <v/>
      </c>
      <c r="D104" s="159" t="str">
        <f>IF(TDPrimas_!C102="","",TDPrimas_!C102)</f>
        <v/>
      </c>
      <c r="E104" s="159" t="str">
        <f>IF(TDPrimas_!D102="","",TDPrimas_!D102)</f>
        <v/>
      </c>
      <c r="F104" s="168" t="str">
        <f>IF(TDPrimas_!E102="","",TDPrimas_!E102)</f>
        <v/>
      </c>
      <c r="G104" s="168" t="str">
        <f>IF(TDPrimas_!F102="","",TDPrimas_!F102)</f>
        <v/>
      </c>
      <c r="H104" s="159" t="str">
        <f>IF(TDPrimas_!G102="","",TDPrimas_!G102)</f>
        <v/>
      </c>
      <c r="I104" s="168" t="str">
        <f>IF(TDPrimas_!H102="","",TDPrimas_!H102)</f>
        <v/>
      </c>
      <c r="J104" s="168" t="str">
        <f>IF(TDPrimas_!I102="","",TDPrimas_!I102)</f>
        <v/>
      </c>
      <c r="K104" s="168" t="str">
        <f>IF(TDPrimas_!J102="","",TDPrimas_!J102)</f>
        <v/>
      </c>
      <c r="L104" s="168" t="str">
        <f>IF(TDPrimas_!K102="","",TDPrimas_!K102)</f>
        <v/>
      </c>
    </row>
    <row r="105" spans="2:12" x14ac:dyDescent="0.25">
      <c r="B105" s="159" t="str">
        <f>IF(TDPrimas_!A103="","",TDPrimas_!A103)</f>
        <v/>
      </c>
      <c r="C105" s="159" t="str">
        <f>IF(TDPrimas_!B103="","",TDPrimas_!B103)</f>
        <v/>
      </c>
      <c r="D105" s="159" t="str">
        <f>IF(TDPrimas_!C103="","",TDPrimas_!C103)</f>
        <v/>
      </c>
      <c r="E105" s="159" t="str">
        <f>IF(TDPrimas_!D103="","",TDPrimas_!D103)</f>
        <v/>
      </c>
      <c r="F105" s="168" t="str">
        <f>IF(TDPrimas_!E103="","",TDPrimas_!E103)</f>
        <v/>
      </c>
      <c r="G105" s="168" t="str">
        <f>IF(TDPrimas_!F103="","",TDPrimas_!F103)</f>
        <v/>
      </c>
      <c r="H105" s="159" t="str">
        <f>IF(TDPrimas_!G103="","",TDPrimas_!G103)</f>
        <v/>
      </c>
      <c r="I105" s="168" t="str">
        <f>IF(TDPrimas_!H103="","",TDPrimas_!H103)</f>
        <v/>
      </c>
      <c r="J105" s="168" t="str">
        <f>IF(TDPrimas_!I103="","",TDPrimas_!I103)</f>
        <v/>
      </c>
      <c r="K105" s="168" t="str">
        <f>IF(TDPrimas_!J103="","",TDPrimas_!J103)</f>
        <v/>
      </c>
      <c r="L105" s="168" t="str">
        <f>IF(TDPrimas_!K103="","",TDPrimas_!K103)</f>
        <v/>
      </c>
    </row>
    <row r="106" spans="2:12" x14ac:dyDescent="0.25">
      <c r="B106" s="159" t="str">
        <f>IF(TDPrimas_!A104="","",TDPrimas_!A104)</f>
        <v/>
      </c>
      <c r="C106" s="159" t="str">
        <f>IF(TDPrimas_!B104="","",TDPrimas_!B104)</f>
        <v/>
      </c>
      <c r="D106" s="159" t="str">
        <f>IF(TDPrimas_!C104="","",TDPrimas_!C104)</f>
        <v/>
      </c>
      <c r="E106" s="159" t="str">
        <f>IF(TDPrimas_!D104="","",TDPrimas_!D104)</f>
        <v/>
      </c>
      <c r="F106" s="168" t="str">
        <f>IF(TDPrimas_!E104="","",TDPrimas_!E104)</f>
        <v/>
      </c>
      <c r="G106" s="168" t="str">
        <f>IF(TDPrimas_!F104="","",TDPrimas_!F104)</f>
        <v/>
      </c>
      <c r="H106" s="159" t="str">
        <f>IF(TDPrimas_!G104="","",TDPrimas_!G104)</f>
        <v/>
      </c>
      <c r="I106" s="168" t="str">
        <f>IF(TDPrimas_!H104="","",TDPrimas_!H104)</f>
        <v/>
      </c>
      <c r="J106" s="168" t="str">
        <f>IF(TDPrimas_!I104="","",TDPrimas_!I104)</f>
        <v/>
      </c>
      <c r="K106" s="168" t="str">
        <f>IF(TDPrimas_!J104="","",TDPrimas_!J104)</f>
        <v/>
      </c>
      <c r="L106" s="168" t="str">
        <f>IF(TDPrimas_!K104="","",TDPrimas_!K104)</f>
        <v/>
      </c>
    </row>
    <row r="107" spans="2:12" x14ac:dyDescent="0.25">
      <c r="B107" s="159" t="str">
        <f>IF(TDPrimas_!A105="","",TDPrimas_!A105)</f>
        <v/>
      </c>
      <c r="C107" s="159" t="str">
        <f>IF(TDPrimas_!B105="","",TDPrimas_!B105)</f>
        <v/>
      </c>
      <c r="D107" s="159" t="str">
        <f>IF(TDPrimas_!C105="","",TDPrimas_!C105)</f>
        <v/>
      </c>
      <c r="E107" s="159" t="str">
        <f>IF(TDPrimas_!D105="","",TDPrimas_!D105)</f>
        <v/>
      </c>
      <c r="F107" s="168" t="str">
        <f>IF(TDPrimas_!E105="","",TDPrimas_!E105)</f>
        <v/>
      </c>
      <c r="G107" s="168" t="str">
        <f>IF(TDPrimas_!F105="","",TDPrimas_!F105)</f>
        <v/>
      </c>
      <c r="H107" s="159" t="str">
        <f>IF(TDPrimas_!G105="","",TDPrimas_!G105)</f>
        <v/>
      </c>
      <c r="I107" s="168" t="str">
        <f>IF(TDPrimas_!H105="","",TDPrimas_!H105)</f>
        <v/>
      </c>
      <c r="J107" s="168" t="str">
        <f>IF(TDPrimas_!I105="","",TDPrimas_!I105)</f>
        <v/>
      </c>
      <c r="K107" s="168" t="str">
        <f>IF(TDPrimas_!J105="","",TDPrimas_!J105)</f>
        <v/>
      </c>
      <c r="L107" s="168" t="str">
        <f>IF(TDPrimas_!K105="","",TDPrimas_!K105)</f>
        <v/>
      </c>
    </row>
    <row r="108" spans="2:12" x14ac:dyDescent="0.25">
      <c r="B108" s="159" t="str">
        <f>IF(TDPrimas_!A106="","",TDPrimas_!A106)</f>
        <v/>
      </c>
      <c r="C108" s="159" t="str">
        <f>IF(TDPrimas_!B106="","",TDPrimas_!B106)</f>
        <v/>
      </c>
      <c r="D108" s="159" t="str">
        <f>IF(TDPrimas_!C106="","",TDPrimas_!C106)</f>
        <v/>
      </c>
      <c r="E108" s="159" t="str">
        <f>IF(TDPrimas_!D106="","",TDPrimas_!D106)</f>
        <v/>
      </c>
      <c r="F108" s="168" t="str">
        <f>IF(TDPrimas_!E106="","",TDPrimas_!E106)</f>
        <v/>
      </c>
      <c r="G108" s="168" t="str">
        <f>IF(TDPrimas_!F106="","",TDPrimas_!F106)</f>
        <v/>
      </c>
      <c r="H108" s="159" t="str">
        <f>IF(TDPrimas_!G106="","",TDPrimas_!G106)</f>
        <v/>
      </c>
      <c r="I108" s="168" t="str">
        <f>IF(TDPrimas_!H106="","",TDPrimas_!H106)</f>
        <v/>
      </c>
      <c r="J108" s="168" t="str">
        <f>IF(TDPrimas_!I106="","",TDPrimas_!I106)</f>
        <v/>
      </c>
      <c r="K108" s="168" t="str">
        <f>IF(TDPrimas_!J106="","",TDPrimas_!J106)</f>
        <v/>
      </c>
      <c r="L108" s="168" t="str">
        <f>IF(TDPrimas_!K106="","",TDPrimas_!K106)</f>
        <v/>
      </c>
    </row>
    <row r="109" spans="2:12" x14ac:dyDescent="0.25">
      <c r="B109" s="159" t="str">
        <f>IF(TDPrimas_!A107="","",TDPrimas_!A107)</f>
        <v/>
      </c>
      <c r="C109" s="159" t="str">
        <f>IF(TDPrimas_!B107="","",TDPrimas_!B107)</f>
        <v/>
      </c>
      <c r="D109" s="159" t="str">
        <f>IF(TDPrimas_!C107="","",TDPrimas_!C107)</f>
        <v/>
      </c>
      <c r="E109" s="159" t="str">
        <f>IF(TDPrimas_!D107="","",TDPrimas_!D107)</f>
        <v/>
      </c>
      <c r="F109" s="168" t="str">
        <f>IF(TDPrimas_!E107="","",TDPrimas_!E107)</f>
        <v/>
      </c>
      <c r="G109" s="168" t="str">
        <f>IF(TDPrimas_!F107="","",TDPrimas_!F107)</f>
        <v/>
      </c>
      <c r="H109" s="159" t="str">
        <f>IF(TDPrimas_!G107="","",TDPrimas_!G107)</f>
        <v/>
      </c>
      <c r="I109" s="168" t="str">
        <f>IF(TDPrimas_!H107="","",TDPrimas_!H107)</f>
        <v/>
      </c>
      <c r="J109" s="168" t="str">
        <f>IF(TDPrimas_!I107="","",TDPrimas_!I107)</f>
        <v/>
      </c>
      <c r="K109" s="168" t="str">
        <f>IF(TDPrimas_!J107="","",TDPrimas_!J107)</f>
        <v/>
      </c>
      <c r="L109" s="168" t="str">
        <f>IF(TDPrimas_!K107="","",TDPrimas_!K107)</f>
        <v/>
      </c>
    </row>
    <row r="110" spans="2:12" x14ac:dyDescent="0.25">
      <c r="B110" s="159" t="str">
        <f>IF(TDPrimas_!A108="","",TDPrimas_!A108)</f>
        <v/>
      </c>
      <c r="C110" s="159" t="str">
        <f>IF(TDPrimas_!B108="","",TDPrimas_!B108)</f>
        <v/>
      </c>
      <c r="D110" s="159" t="str">
        <f>IF(TDPrimas_!C108="","",TDPrimas_!C108)</f>
        <v/>
      </c>
      <c r="E110" s="159" t="str">
        <f>IF(TDPrimas_!D108="","",TDPrimas_!D108)</f>
        <v/>
      </c>
      <c r="F110" s="168" t="str">
        <f>IF(TDPrimas_!E108="","",TDPrimas_!E108)</f>
        <v/>
      </c>
      <c r="G110" s="168" t="str">
        <f>IF(TDPrimas_!F108="","",TDPrimas_!F108)</f>
        <v/>
      </c>
      <c r="H110" s="159" t="str">
        <f>IF(TDPrimas_!G108="","",TDPrimas_!G108)</f>
        <v/>
      </c>
      <c r="I110" s="168" t="str">
        <f>IF(TDPrimas_!H108="","",TDPrimas_!H108)</f>
        <v/>
      </c>
      <c r="J110" s="168" t="str">
        <f>IF(TDPrimas_!I108="","",TDPrimas_!I108)</f>
        <v/>
      </c>
      <c r="K110" s="168" t="str">
        <f>IF(TDPrimas_!J108="","",TDPrimas_!J108)</f>
        <v/>
      </c>
      <c r="L110" s="168" t="str">
        <f>IF(TDPrimas_!K108="","",TDPrimas_!K108)</f>
        <v/>
      </c>
    </row>
    <row r="111" spans="2:12" x14ac:dyDescent="0.25">
      <c r="B111" s="159" t="str">
        <f>IF(TDPrimas_!A109="","",TDPrimas_!A109)</f>
        <v/>
      </c>
      <c r="C111" s="159" t="str">
        <f>IF(TDPrimas_!B109="","",TDPrimas_!B109)</f>
        <v/>
      </c>
      <c r="D111" s="159" t="str">
        <f>IF(TDPrimas_!C109="","",TDPrimas_!C109)</f>
        <v/>
      </c>
      <c r="E111" s="159" t="str">
        <f>IF(TDPrimas_!D109="","",TDPrimas_!D109)</f>
        <v/>
      </c>
      <c r="F111" s="168" t="str">
        <f>IF(TDPrimas_!E109="","",TDPrimas_!E109)</f>
        <v/>
      </c>
      <c r="G111" s="168" t="str">
        <f>IF(TDPrimas_!F109="","",TDPrimas_!F109)</f>
        <v/>
      </c>
      <c r="H111" s="159" t="str">
        <f>IF(TDPrimas_!G109="","",TDPrimas_!G109)</f>
        <v/>
      </c>
      <c r="I111" s="168" t="str">
        <f>IF(TDPrimas_!H109="","",TDPrimas_!H109)</f>
        <v/>
      </c>
      <c r="J111" s="168" t="str">
        <f>IF(TDPrimas_!I109="","",TDPrimas_!I109)</f>
        <v/>
      </c>
      <c r="K111" s="168" t="str">
        <f>IF(TDPrimas_!J109="","",TDPrimas_!J109)</f>
        <v/>
      </c>
      <c r="L111" s="168" t="str">
        <f>IF(TDPrimas_!K109="","",TDPrimas_!K109)</f>
        <v/>
      </c>
    </row>
    <row r="112" spans="2:12" x14ac:dyDescent="0.25">
      <c r="B112" s="159" t="str">
        <f>IF(TDPrimas_!A110="","",TDPrimas_!A110)</f>
        <v/>
      </c>
      <c r="C112" s="159" t="str">
        <f>IF(TDPrimas_!B110="","",TDPrimas_!B110)</f>
        <v/>
      </c>
      <c r="D112" s="159" t="str">
        <f>IF(TDPrimas_!C110="","",TDPrimas_!C110)</f>
        <v/>
      </c>
      <c r="E112" s="159" t="str">
        <f>IF(TDPrimas_!D110="","",TDPrimas_!D110)</f>
        <v/>
      </c>
      <c r="F112" s="168" t="str">
        <f>IF(TDPrimas_!E110="","",TDPrimas_!E110)</f>
        <v/>
      </c>
      <c r="G112" s="168" t="str">
        <f>IF(TDPrimas_!F110="","",TDPrimas_!F110)</f>
        <v/>
      </c>
      <c r="H112" s="159" t="str">
        <f>IF(TDPrimas_!G110="","",TDPrimas_!G110)</f>
        <v/>
      </c>
      <c r="I112" s="168" t="str">
        <f>IF(TDPrimas_!H110="","",TDPrimas_!H110)</f>
        <v/>
      </c>
      <c r="J112" s="168" t="str">
        <f>IF(TDPrimas_!I110="","",TDPrimas_!I110)</f>
        <v/>
      </c>
      <c r="K112" s="168" t="str">
        <f>IF(TDPrimas_!J110="","",TDPrimas_!J110)</f>
        <v/>
      </c>
      <c r="L112" s="168" t="str">
        <f>IF(TDPrimas_!K110="","",TDPrimas_!K110)</f>
        <v/>
      </c>
    </row>
    <row r="113" spans="2:12" x14ac:dyDescent="0.25">
      <c r="B113" s="159" t="str">
        <f>IF(TDPrimas_!A111="","",TDPrimas_!A111)</f>
        <v/>
      </c>
      <c r="C113" s="159" t="str">
        <f>IF(TDPrimas_!B111="","",TDPrimas_!B111)</f>
        <v/>
      </c>
      <c r="D113" s="159" t="str">
        <f>IF(TDPrimas_!C111="","",TDPrimas_!C111)</f>
        <v/>
      </c>
      <c r="E113" s="159" t="str">
        <f>IF(TDPrimas_!D111="","",TDPrimas_!D111)</f>
        <v/>
      </c>
      <c r="F113" s="168" t="str">
        <f>IF(TDPrimas_!E111="","",TDPrimas_!E111)</f>
        <v/>
      </c>
      <c r="G113" s="168" t="str">
        <f>IF(TDPrimas_!F111="","",TDPrimas_!F111)</f>
        <v/>
      </c>
      <c r="H113" s="159" t="str">
        <f>IF(TDPrimas_!G111="","",TDPrimas_!G111)</f>
        <v/>
      </c>
      <c r="I113" s="168" t="str">
        <f>IF(TDPrimas_!H111="","",TDPrimas_!H111)</f>
        <v/>
      </c>
      <c r="J113" s="168" t="str">
        <f>IF(TDPrimas_!I111="","",TDPrimas_!I111)</f>
        <v/>
      </c>
      <c r="K113" s="168" t="str">
        <f>IF(TDPrimas_!J111="","",TDPrimas_!J111)</f>
        <v/>
      </c>
      <c r="L113" s="168" t="str">
        <f>IF(TDPrimas_!K111="","",TDPrimas_!K111)</f>
        <v/>
      </c>
    </row>
    <row r="114" spans="2:12" x14ac:dyDescent="0.25">
      <c r="B114" s="159" t="str">
        <f>IF(TDPrimas_!A112="","",TDPrimas_!A112)</f>
        <v/>
      </c>
      <c r="C114" s="159" t="str">
        <f>IF(TDPrimas_!B112="","",TDPrimas_!B112)</f>
        <v/>
      </c>
      <c r="D114" s="159" t="str">
        <f>IF(TDPrimas_!C112="","",TDPrimas_!C112)</f>
        <v/>
      </c>
      <c r="E114" s="159" t="str">
        <f>IF(TDPrimas_!D112="","",TDPrimas_!D112)</f>
        <v/>
      </c>
      <c r="F114" s="168" t="str">
        <f>IF(TDPrimas_!E112="","",TDPrimas_!E112)</f>
        <v/>
      </c>
      <c r="G114" s="168" t="str">
        <f>IF(TDPrimas_!F112="","",TDPrimas_!F112)</f>
        <v/>
      </c>
      <c r="H114" s="159" t="str">
        <f>IF(TDPrimas_!G112="","",TDPrimas_!G112)</f>
        <v/>
      </c>
      <c r="I114" s="168" t="str">
        <f>IF(TDPrimas_!H112="","",TDPrimas_!H112)</f>
        <v/>
      </c>
      <c r="J114" s="168" t="str">
        <f>IF(TDPrimas_!I112="","",TDPrimas_!I112)</f>
        <v/>
      </c>
      <c r="K114" s="168" t="str">
        <f>IF(TDPrimas_!J112="","",TDPrimas_!J112)</f>
        <v/>
      </c>
      <c r="L114" s="168" t="str">
        <f>IF(TDPrimas_!K112="","",TDPrimas_!K112)</f>
        <v/>
      </c>
    </row>
    <row r="115" spans="2:12" x14ac:dyDescent="0.25">
      <c r="B115" s="159" t="str">
        <f>IF(TDPrimas_!A113="","",TDPrimas_!A113)</f>
        <v/>
      </c>
      <c r="C115" s="159" t="str">
        <f>IF(TDPrimas_!B113="","",TDPrimas_!B113)</f>
        <v/>
      </c>
      <c r="D115" s="159" t="str">
        <f>IF(TDPrimas_!C113="","",TDPrimas_!C113)</f>
        <v/>
      </c>
      <c r="E115" s="159" t="str">
        <f>IF(TDPrimas_!D113="","",TDPrimas_!D113)</f>
        <v/>
      </c>
      <c r="F115" s="168" t="str">
        <f>IF(TDPrimas_!E113="","",TDPrimas_!E113)</f>
        <v/>
      </c>
      <c r="G115" s="168" t="str">
        <f>IF(TDPrimas_!F113="","",TDPrimas_!F113)</f>
        <v/>
      </c>
      <c r="H115" s="159" t="str">
        <f>IF(TDPrimas_!G113="","",TDPrimas_!G113)</f>
        <v/>
      </c>
      <c r="I115" s="168" t="str">
        <f>IF(TDPrimas_!H113="","",TDPrimas_!H113)</f>
        <v/>
      </c>
      <c r="J115" s="168" t="str">
        <f>IF(TDPrimas_!I113="","",TDPrimas_!I113)</f>
        <v/>
      </c>
      <c r="K115" s="168" t="str">
        <f>IF(TDPrimas_!J113="","",TDPrimas_!J113)</f>
        <v/>
      </c>
      <c r="L115" s="168" t="str">
        <f>IF(TDPrimas_!K113="","",TDPrimas_!K113)</f>
        <v/>
      </c>
    </row>
    <row r="116" spans="2:12" x14ac:dyDescent="0.25">
      <c r="B116" s="159" t="str">
        <f>IF(TDPrimas_!A114="","",TDPrimas_!A114)</f>
        <v/>
      </c>
      <c r="C116" s="159" t="str">
        <f>IF(TDPrimas_!B114="","",TDPrimas_!B114)</f>
        <v/>
      </c>
      <c r="D116" s="159" t="str">
        <f>IF(TDPrimas_!C114="","",TDPrimas_!C114)</f>
        <v/>
      </c>
      <c r="E116" s="159" t="str">
        <f>IF(TDPrimas_!D114="","",TDPrimas_!D114)</f>
        <v/>
      </c>
      <c r="F116" s="168" t="str">
        <f>IF(TDPrimas_!E114="","",TDPrimas_!E114)</f>
        <v/>
      </c>
      <c r="G116" s="168" t="str">
        <f>IF(TDPrimas_!F114="","",TDPrimas_!F114)</f>
        <v/>
      </c>
      <c r="H116" s="159" t="str">
        <f>IF(TDPrimas_!G114="","",TDPrimas_!G114)</f>
        <v/>
      </c>
      <c r="I116" s="168" t="str">
        <f>IF(TDPrimas_!H114="","",TDPrimas_!H114)</f>
        <v/>
      </c>
      <c r="J116" s="168" t="str">
        <f>IF(TDPrimas_!I114="","",TDPrimas_!I114)</f>
        <v/>
      </c>
      <c r="K116" s="168" t="str">
        <f>IF(TDPrimas_!J114="","",TDPrimas_!J114)</f>
        <v/>
      </c>
      <c r="L116" s="168" t="str">
        <f>IF(TDPrimas_!K114="","",TDPrimas_!K114)</f>
        <v/>
      </c>
    </row>
    <row r="117" spans="2:12" x14ac:dyDescent="0.25">
      <c r="B117" s="159" t="str">
        <f>IF(TDPrimas_!A115="","",TDPrimas_!A115)</f>
        <v/>
      </c>
      <c r="C117" s="159" t="str">
        <f>IF(TDPrimas_!B115="","",TDPrimas_!B115)</f>
        <v/>
      </c>
      <c r="D117" s="159" t="str">
        <f>IF(TDPrimas_!C115="","",TDPrimas_!C115)</f>
        <v/>
      </c>
      <c r="E117" s="159" t="str">
        <f>IF(TDPrimas_!D115="","",TDPrimas_!D115)</f>
        <v/>
      </c>
      <c r="F117" s="168" t="str">
        <f>IF(TDPrimas_!E115="","",TDPrimas_!E115)</f>
        <v/>
      </c>
      <c r="G117" s="168" t="str">
        <f>IF(TDPrimas_!F115="","",TDPrimas_!F115)</f>
        <v/>
      </c>
      <c r="H117" s="159" t="str">
        <f>IF(TDPrimas_!G115="","",TDPrimas_!G115)</f>
        <v/>
      </c>
      <c r="I117" s="168" t="str">
        <f>IF(TDPrimas_!H115="","",TDPrimas_!H115)</f>
        <v/>
      </c>
      <c r="J117" s="168" t="str">
        <f>IF(TDPrimas_!I115="","",TDPrimas_!I115)</f>
        <v/>
      </c>
      <c r="K117" s="168" t="str">
        <f>IF(TDPrimas_!J115="","",TDPrimas_!J115)</f>
        <v/>
      </c>
      <c r="L117" s="168" t="str">
        <f>IF(TDPrimas_!K115="","",TDPrimas_!K115)</f>
        <v/>
      </c>
    </row>
    <row r="118" spans="2:12" x14ac:dyDescent="0.25">
      <c r="B118" s="159" t="str">
        <f>IF(TDPrimas_!A116="","",TDPrimas_!A116)</f>
        <v/>
      </c>
      <c r="C118" s="159" t="str">
        <f>IF(TDPrimas_!B116="","",TDPrimas_!B116)</f>
        <v/>
      </c>
      <c r="D118" s="159" t="str">
        <f>IF(TDPrimas_!C116="","",TDPrimas_!C116)</f>
        <v/>
      </c>
      <c r="E118" s="159" t="str">
        <f>IF(TDPrimas_!D116="","",TDPrimas_!D116)</f>
        <v/>
      </c>
      <c r="F118" s="168" t="str">
        <f>IF(TDPrimas_!E116="","",TDPrimas_!E116)</f>
        <v/>
      </c>
      <c r="G118" s="168" t="str">
        <f>IF(TDPrimas_!F116="","",TDPrimas_!F116)</f>
        <v/>
      </c>
      <c r="H118" s="159" t="str">
        <f>IF(TDPrimas_!G116="","",TDPrimas_!G116)</f>
        <v/>
      </c>
      <c r="I118" s="168" t="str">
        <f>IF(TDPrimas_!H116="","",TDPrimas_!H116)</f>
        <v/>
      </c>
      <c r="J118" s="168" t="str">
        <f>IF(TDPrimas_!I116="","",TDPrimas_!I116)</f>
        <v/>
      </c>
      <c r="K118" s="168" t="str">
        <f>IF(TDPrimas_!J116="","",TDPrimas_!J116)</f>
        <v/>
      </c>
      <c r="L118" s="168" t="str">
        <f>IF(TDPrimas_!K116="","",TDPrimas_!K116)</f>
        <v/>
      </c>
    </row>
    <row r="119" spans="2:12" x14ac:dyDescent="0.25">
      <c r="B119" s="159" t="str">
        <f>IF(TDPrimas_!A117="","",TDPrimas_!A117)</f>
        <v/>
      </c>
      <c r="C119" s="159" t="str">
        <f>IF(TDPrimas_!B117="","",TDPrimas_!B117)</f>
        <v/>
      </c>
      <c r="D119" s="159" t="str">
        <f>IF(TDPrimas_!C117="","",TDPrimas_!C117)</f>
        <v/>
      </c>
      <c r="E119" s="159" t="str">
        <f>IF(TDPrimas_!D117="","",TDPrimas_!D117)</f>
        <v/>
      </c>
      <c r="F119" s="168" t="str">
        <f>IF(TDPrimas_!E117="","",TDPrimas_!E117)</f>
        <v/>
      </c>
      <c r="G119" s="168" t="str">
        <f>IF(TDPrimas_!F117="","",TDPrimas_!F117)</f>
        <v/>
      </c>
      <c r="H119" s="159" t="str">
        <f>IF(TDPrimas_!G117="","",TDPrimas_!G117)</f>
        <v/>
      </c>
      <c r="I119" s="168" t="str">
        <f>IF(TDPrimas_!H117="","",TDPrimas_!H117)</f>
        <v/>
      </c>
      <c r="J119" s="168" t="str">
        <f>IF(TDPrimas_!I117="","",TDPrimas_!I117)</f>
        <v/>
      </c>
      <c r="K119" s="168" t="str">
        <f>IF(TDPrimas_!J117="","",TDPrimas_!J117)</f>
        <v/>
      </c>
      <c r="L119" s="168" t="str">
        <f>IF(TDPrimas_!K117="","",TDPrimas_!K117)</f>
        <v/>
      </c>
    </row>
    <row r="120" spans="2:12" x14ac:dyDescent="0.25">
      <c r="B120" s="159" t="str">
        <f>IF(TDPrimas_!A118="","",TDPrimas_!A118)</f>
        <v/>
      </c>
      <c r="C120" s="159" t="str">
        <f>IF(TDPrimas_!B118="","",TDPrimas_!B118)</f>
        <v/>
      </c>
      <c r="D120" s="159" t="str">
        <f>IF(TDPrimas_!C118="","",TDPrimas_!C118)</f>
        <v/>
      </c>
      <c r="E120" s="159" t="str">
        <f>IF(TDPrimas_!D118="","",TDPrimas_!D118)</f>
        <v/>
      </c>
      <c r="F120" s="168" t="str">
        <f>IF(TDPrimas_!E118="","",TDPrimas_!E118)</f>
        <v/>
      </c>
      <c r="G120" s="168" t="str">
        <f>IF(TDPrimas_!F118="","",TDPrimas_!F118)</f>
        <v/>
      </c>
      <c r="H120" s="159" t="str">
        <f>IF(TDPrimas_!G118="","",TDPrimas_!G118)</f>
        <v/>
      </c>
      <c r="I120" s="168" t="str">
        <f>IF(TDPrimas_!H118="","",TDPrimas_!H118)</f>
        <v/>
      </c>
      <c r="J120" s="168" t="str">
        <f>IF(TDPrimas_!I118="","",TDPrimas_!I118)</f>
        <v/>
      </c>
      <c r="K120" s="168" t="str">
        <f>IF(TDPrimas_!J118="","",TDPrimas_!J118)</f>
        <v/>
      </c>
      <c r="L120" s="168" t="str">
        <f>IF(TDPrimas_!K118="","",TDPrimas_!K118)</f>
        <v/>
      </c>
    </row>
    <row r="121" spans="2:12" x14ac:dyDescent="0.25">
      <c r="B121" s="159" t="str">
        <f>IF(TDPrimas_!A119="","",TDPrimas_!A119)</f>
        <v/>
      </c>
      <c r="C121" s="159" t="str">
        <f>IF(TDPrimas_!B119="","",TDPrimas_!B119)</f>
        <v/>
      </c>
      <c r="D121" s="159" t="str">
        <f>IF(TDPrimas_!C119="","",TDPrimas_!C119)</f>
        <v/>
      </c>
      <c r="E121" s="159" t="str">
        <f>IF(TDPrimas_!D119="","",TDPrimas_!D119)</f>
        <v/>
      </c>
      <c r="F121" s="168" t="str">
        <f>IF(TDPrimas_!E119="","",TDPrimas_!E119)</f>
        <v/>
      </c>
      <c r="G121" s="168" t="str">
        <f>IF(TDPrimas_!F119="","",TDPrimas_!F119)</f>
        <v/>
      </c>
      <c r="H121" s="159" t="str">
        <f>IF(TDPrimas_!G119="","",TDPrimas_!G119)</f>
        <v/>
      </c>
      <c r="I121" s="168" t="str">
        <f>IF(TDPrimas_!H119="","",TDPrimas_!H119)</f>
        <v/>
      </c>
      <c r="J121" s="168" t="str">
        <f>IF(TDPrimas_!I119="","",TDPrimas_!I119)</f>
        <v/>
      </c>
      <c r="K121" s="168" t="str">
        <f>IF(TDPrimas_!J119="","",TDPrimas_!J119)</f>
        <v/>
      </c>
      <c r="L121" s="168" t="str">
        <f>IF(TDPrimas_!K119="","",TDPrimas_!K119)</f>
        <v/>
      </c>
    </row>
    <row r="122" spans="2:12" x14ac:dyDescent="0.25">
      <c r="B122" s="159" t="str">
        <f>IF(TDPrimas_!A120="","",TDPrimas_!A120)</f>
        <v/>
      </c>
      <c r="C122" s="159" t="str">
        <f>IF(TDPrimas_!B120="","",TDPrimas_!B120)</f>
        <v/>
      </c>
      <c r="D122" s="159" t="str">
        <f>IF(TDPrimas_!C120="","",TDPrimas_!C120)</f>
        <v/>
      </c>
      <c r="E122" s="159" t="str">
        <f>IF(TDPrimas_!D120="","",TDPrimas_!D120)</f>
        <v/>
      </c>
      <c r="F122" s="168" t="str">
        <f>IF(TDPrimas_!E120="","",TDPrimas_!E120)</f>
        <v/>
      </c>
      <c r="G122" s="168" t="str">
        <f>IF(TDPrimas_!F120="","",TDPrimas_!F120)</f>
        <v/>
      </c>
      <c r="H122" s="159" t="str">
        <f>IF(TDPrimas_!G120="","",TDPrimas_!G120)</f>
        <v/>
      </c>
      <c r="I122" s="168" t="str">
        <f>IF(TDPrimas_!H120="","",TDPrimas_!H120)</f>
        <v/>
      </c>
      <c r="J122" s="168" t="str">
        <f>IF(TDPrimas_!I120="","",TDPrimas_!I120)</f>
        <v/>
      </c>
      <c r="K122" s="168" t="str">
        <f>IF(TDPrimas_!J120="","",TDPrimas_!J120)</f>
        <v/>
      </c>
      <c r="L122" s="168" t="str">
        <f>IF(TDPrimas_!K120="","",TDPrimas_!K120)</f>
        <v/>
      </c>
    </row>
    <row r="123" spans="2:12" x14ac:dyDescent="0.25">
      <c r="B123" s="159" t="str">
        <f>IF(TDPrimas_!A121="","",TDPrimas_!A121)</f>
        <v/>
      </c>
      <c r="C123" s="159" t="str">
        <f>IF(TDPrimas_!B121="","",TDPrimas_!B121)</f>
        <v/>
      </c>
      <c r="D123" s="159" t="str">
        <f>IF(TDPrimas_!C121="","",TDPrimas_!C121)</f>
        <v/>
      </c>
      <c r="E123" s="159" t="str">
        <f>IF(TDPrimas_!D121="","",TDPrimas_!D121)</f>
        <v/>
      </c>
      <c r="F123" s="168" t="str">
        <f>IF(TDPrimas_!E121="","",TDPrimas_!E121)</f>
        <v/>
      </c>
      <c r="G123" s="168" t="str">
        <f>IF(TDPrimas_!F121="","",TDPrimas_!F121)</f>
        <v/>
      </c>
      <c r="H123" s="159" t="str">
        <f>IF(TDPrimas_!G121="","",TDPrimas_!G121)</f>
        <v/>
      </c>
      <c r="I123" s="168" t="str">
        <f>IF(TDPrimas_!H121="","",TDPrimas_!H121)</f>
        <v/>
      </c>
      <c r="J123" s="168" t="str">
        <f>IF(TDPrimas_!I121="","",TDPrimas_!I121)</f>
        <v/>
      </c>
      <c r="K123" s="168" t="str">
        <f>IF(TDPrimas_!J121="","",TDPrimas_!J121)</f>
        <v/>
      </c>
      <c r="L123" s="168" t="str">
        <f>IF(TDPrimas_!K121="","",TDPrimas_!K121)</f>
        <v/>
      </c>
    </row>
    <row r="124" spans="2:12" x14ac:dyDescent="0.25">
      <c r="B124" s="159" t="str">
        <f>IF(TDPrimas_!A122="","",TDPrimas_!A122)</f>
        <v/>
      </c>
      <c r="C124" s="159" t="str">
        <f>IF(TDPrimas_!B122="","",TDPrimas_!B122)</f>
        <v/>
      </c>
      <c r="D124" s="159" t="str">
        <f>IF(TDPrimas_!C122="","",TDPrimas_!C122)</f>
        <v/>
      </c>
      <c r="E124" s="159" t="str">
        <f>IF(TDPrimas_!D122="","",TDPrimas_!D122)</f>
        <v/>
      </c>
      <c r="F124" s="168" t="str">
        <f>IF(TDPrimas_!E122="","",TDPrimas_!E122)</f>
        <v/>
      </c>
      <c r="G124" s="168" t="str">
        <f>IF(TDPrimas_!F122="","",TDPrimas_!F122)</f>
        <v/>
      </c>
      <c r="H124" s="159" t="str">
        <f>IF(TDPrimas_!G122="","",TDPrimas_!G122)</f>
        <v/>
      </c>
      <c r="I124" s="168" t="str">
        <f>IF(TDPrimas_!H122="","",TDPrimas_!H122)</f>
        <v/>
      </c>
      <c r="J124" s="168" t="str">
        <f>IF(TDPrimas_!I122="","",TDPrimas_!I122)</f>
        <v/>
      </c>
      <c r="K124" s="168" t="str">
        <f>IF(TDPrimas_!J122="","",TDPrimas_!J122)</f>
        <v/>
      </c>
      <c r="L124" s="168" t="str">
        <f>IF(TDPrimas_!K122="","",TDPrimas_!K122)</f>
        <v/>
      </c>
    </row>
    <row r="125" spans="2:12" x14ac:dyDescent="0.25">
      <c r="B125" s="159" t="str">
        <f>IF(TDPrimas_!A123="","",TDPrimas_!A123)</f>
        <v/>
      </c>
      <c r="C125" s="159" t="str">
        <f>IF(TDPrimas_!B123="","",TDPrimas_!B123)</f>
        <v/>
      </c>
      <c r="D125" s="159" t="str">
        <f>IF(TDPrimas_!C123="","",TDPrimas_!C123)</f>
        <v/>
      </c>
      <c r="E125" s="159" t="str">
        <f>IF(TDPrimas_!D123="","",TDPrimas_!D123)</f>
        <v/>
      </c>
      <c r="F125" s="168" t="str">
        <f>IF(TDPrimas_!E123="","",TDPrimas_!E123)</f>
        <v/>
      </c>
      <c r="G125" s="168" t="str">
        <f>IF(TDPrimas_!F123="","",TDPrimas_!F123)</f>
        <v/>
      </c>
      <c r="H125" s="159" t="str">
        <f>IF(TDPrimas_!G123="","",TDPrimas_!G123)</f>
        <v/>
      </c>
      <c r="I125" s="168" t="str">
        <f>IF(TDPrimas_!H123="","",TDPrimas_!H123)</f>
        <v/>
      </c>
      <c r="J125" s="168" t="str">
        <f>IF(TDPrimas_!I123="","",TDPrimas_!I123)</f>
        <v/>
      </c>
      <c r="K125" s="168" t="str">
        <f>IF(TDPrimas_!J123="","",TDPrimas_!J123)</f>
        <v/>
      </c>
      <c r="L125" s="168" t="str">
        <f>IF(TDPrimas_!K123="","",TDPrimas_!K123)</f>
        <v/>
      </c>
    </row>
    <row r="128" spans="2:12" x14ac:dyDescent="0.25">
      <c r="B128" s="170" t="s">
        <v>386</v>
      </c>
    </row>
    <row r="129" spans="2:2" x14ac:dyDescent="0.25">
      <c r="B129" s="170" t="s">
        <v>387</v>
      </c>
    </row>
  </sheetData>
  <sheetProtection algorithmName="SHA-512" hashValue="S+coDeG0L10I0dit+QGR5gnJWC1ebxHEe+TN50jRXLOgnm7E/Pm5HSYcYOFPHaW2ZAxagq+Hn1a2R1v9YoAJGA==" saltValue="TrHBxlcH/hRAIuFUFtO9Mw==" spinCount="100000" sheet="1" formatCells="0" formatColumns="0" formatRows="0" insertColumns="0" insertRows="0" insertHyperlinks="0" deleteColumns="0" deleteRows="0" sort="0" autoFilter="0" pivotTables="0"/>
  <mergeCells count="7">
    <mergeCell ref="H6:H7"/>
    <mergeCell ref="I6:I7"/>
    <mergeCell ref="B2:L2"/>
    <mergeCell ref="D5:E5"/>
    <mergeCell ref="F5:G5"/>
    <mergeCell ref="H5:I5"/>
    <mergeCell ref="J5:L5"/>
  </mergeCells>
  <conditionalFormatting sqref="B9:L125">
    <cfRule type="cellIs" dxfId="7" priority="2" operator="notEqual">
      <formula>""</formula>
    </cfRule>
  </conditionalFormatting>
  <conditionalFormatting sqref="C9:C94">
    <cfRule type="containsText" dxfId="6" priority="1" operator="containsText" text="TOTAL">
      <formula>NOT(ISERROR(SEARCH("TOTAL",C9)))</formula>
    </cfRule>
  </conditionalFormatting>
  <pageMargins left="0.7" right="0.7" top="0.75" bottom="0.75" header="0.3" footer="0.3"/>
  <pageSetup orientation="portrait" r:id="rId1"/>
  <ignoredErrors>
    <ignoredError sqref="B5:L5 B8:C8 B3:L3 D8:E8 B2:L2 B7:E7 B6:C6 D6:L6 H7:L7 B9:L125 F8:L8 L1 F7:G7" unlocked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767B4-BD50-4819-9403-0F6FBB1C79E1}">
  <sheetPr codeName="Hoja9">
    <tabColor rgb="FF0070C0"/>
  </sheetPr>
  <dimension ref="A1:WVQ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4" x14ac:dyDescent="0.3"/>
  <cols>
    <col min="1" max="1" width="4.44140625" style="15" customWidth="1"/>
    <col min="2" max="2" width="5.44140625" style="15" customWidth="1"/>
    <col min="3" max="3" width="24.44140625" style="15" customWidth="1"/>
    <col min="4" max="4" width="13.44140625" style="15" bestFit="1" customWidth="1"/>
    <col min="5" max="5" width="12" style="15" customWidth="1"/>
    <col min="6" max="6" width="10.5546875" style="27" customWidth="1"/>
    <col min="7" max="7" width="9.44140625" style="27" customWidth="1"/>
    <col min="8" max="9" width="11.5546875" style="27" customWidth="1"/>
    <col min="10" max="10" width="0.5546875" style="25" customWidth="1"/>
    <col min="11" max="13" width="11.44140625" style="15" customWidth="1"/>
    <col min="14" max="253" width="11.44140625" style="15" hidden="1"/>
    <col min="254" max="254" width="2.44140625" style="15" hidden="1"/>
    <col min="255" max="255" width="7.5546875" style="15" hidden="1"/>
    <col min="256" max="256" width="19.44140625" style="15" hidden="1"/>
    <col min="257" max="258" width="12" style="15" hidden="1"/>
    <col min="259" max="260" width="9.44140625" style="15" hidden="1"/>
    <col min="261" max="261" width="12" style="15" hidden="1"/>
    <col min="262" max="264" width="9.44140625" style="15" hidden="1"/>
    <col min="265" max="265" width="3.5546875" style="15" hidden="1"/>
    <col min="266" max="509" width="11.44140625" style="15" hidden="1"/>
    <col min="510" max="510" width="2.44140625" style="15" hidden="1"/>
    <col min="511" max="511" width="7.5546875" style="15" hidden="1"/>
    <col min="512" max="512" width="19.44140625" style="15" hidden="1"/>
    <col min="513" max="514" width="12" style="15" hidden="1"/>
    <col min="515" max="516" width="9.44140625" style="15" hidden="1"/>
    <col min="517" max="517" width="12" style="15" hidden="1"/>
    <col min="518" max="520" width="9.44140625" style="15" hidden="1"/>
    <col min="521" max="521" width="3.5546875" style="15" hidden="1"/>
    <col min="522" max="765" width="11.44140625" style="15" hidden="1"/>
    <col min="766" max="766" width="2.44140625" style="15" hidden="1"/>
    <col min="767" max="767" width="7.5546875" style="15" hidden="1"/>
    <col min="768" max="768" width="19.44140625" style="15" hidden="1"/>
    <col min="769" max="770" width="12" style="15" hidden="1"/>
    <col min="771" max="772" width="9.44140625" style="15" hidden="1"/>
    <col min="773" max="773" width="12" style="15" hidden="1"/>
    <col min="774" max="776" width="9.44140625" style="15" hidden="1"/>
    <col min="777" max="777" width="3.5546875" style="15" hidden="1"/>
    <col min="778" max="1021" width="11.44140625" style="15" hidden="1"/>
    <col min="1022" max="1022" width="2.44140625" style="15" hidden="1"/>
    <col min="1023" max="1023" width="7.5546875" style="15" hidden="1"/>
    <col min="1024" max="1024" width="19.44140625" style="15" hidden="1"/>
    <col min="1025" max="1026" width="12" style="15" hidden="1"/>
    <col min="1027" max="1028" width="9.44140625" style="15" hidden="1"/>
    <col min="1029" max="1029" width="12" style="15" hidden="1"/>
    <col min="1030" max="1032" width="9.44140625" style="15" hidden="1"/>
    <col min="1033" max="1033" width="3.5546875" style="15" hidden="1"/>
    <col min="1034" max="1277" width="11.44140625" style="15" hidden="1"/>
    <col min="1278" max="1278" width="2.44140625" style="15" hidden="1"/>
    <col min="1279" max="1279" width="7.5546875" style="15" hidden="1"/>
    <col min="1280" max="1280" width="19.44140625" style="15" hidden="1"/>
    <col min="1281" max="1282" width="12" style="15" hidden="1"/>
    <col min="1283" max="1284" width="9.44140625" style="15" hidden="1"/>
    <col min="1285" max="1285" width="12" style="15" hidden="1"/>
    <col min="1286" max="1288" width="9.44140625" style="15" hidden="1"/>
    <col min="1289" max="1289" width="3.5546875" style="15" hidden="1"/>
    <col min="1290" max="1533" width="11.44140625" style="15" hidden="1"/>
    <col min="1534" max="1534" width="2.44140625" style="15" hidden="1"/>
    <col min="1535" max="1535" width="7.5546875" style="15" hidden="1"/>
    <col min="1536" max="1536" width="19.44140625" style="15" hidden="1"/>
    <col min="1537" max="1538" width="12" style="15" hidden="1"/>
    <col min="1539" max="1540" width="9.44140625" style="15" hidden="1"/>
    <col min="1541" max="1541" width="12" style="15" hidden="1"/>
    <col min="1542" max="1544" width="9.44140625" style="15" hidden="1"/>
    <col min="1545" max="1545" width="3.5546875" style="15" hidden="1"/>
    <col min="1546" max="1789" width="11.44140625" style="15" hidden="1"/>
    <col min="1790" max="1790" width="2.44140625" style="15" hidden="1"/>
    <col min="1791" max="1791" width="7.5546875" style="15" hidden="1"/>
    <col min="1792" max="1792" width="19.44140625" style="15" hidden="1"/>
    <col min="1793" max="1794" width="12" style="15" hidden="1"/>
    <col min="1795" max="1796" width="9.44140625" style="15" hidden="1"/>
    <col min="1797" max="1797" width="12" style="15" hidden="1"/>
    <col min="1798" max="1800" width="9.44140625" style="15" hidden="1"/>
    <col min="1801" max="1801" width="3.5546875" style="15" hidden="1"/>
    <col min="1802" max="2045" width="11.44140625" style="15" hidden="1"/>
    <col min="2046" max="2046" width="2.44140625" style="15" hidden="1"/>
    <col min="2047" max="2047" width="7.5546875" style="15" hidden="1"/>
    <col min="2048" max="2048" width="19.44140625" style="15" hidden="1"/>
    <col min="2049" max="2050" width="12" style="15" hidden="1"/>
    <col min="2051" max="2052" width="9.44140625" style="15" hidden="1"/>
    <col min="2053" max="2053" width="12" style="15" hidden="1"/>
    <col min="2054" max="2056" width="9.44140625" style="15" hidden="1"/>
    <col min="2057" max="2057" width="3.5546875" style="15" hidden="1"/>
    <col min="2058" max="2301" width="11.44140625" style="15" hidden="1"/>
    <col min="2302" max="2302" width="2.44140625" style="15" hidden="1"/>
    <col min="2303" max="2303" width="7.5546875" style="15" hidden="1"/>
    <col min="2304" max="2304" width="19.44140625" style="15" hidden="1"/>
    <col min="2305" max="2306" width="12" style="15" hidden="1"/>
    <col min="2307" max="2308" width="9.44140625" style="15" hidden="1"/>
    <col min="2309" max="2309" width="12" style="15" hidden="1"/>
    <col min="2310" max="2312" width="9.44140625" style="15" hidden="1"/>
    <col min="2313" max="2313" width="3.5546875" style="15" hidden="1"/>
    <col min="2314" max="2557" width="11.44140625" style="15" hidden="1"/>
    <col min="2558" max="2558" width="2.44140625" style="15" hidden="1"/>
    <col min="2559" max="2559" width="7.5546875" style="15" hidden="1"/>
    <col min="2560" max="2560" width="19.44140625" style="15" hidden="1"/>
    <col min="2561" max="2562" width="12" style="15" hidden="1"/>
    <col min="2563" max="2564" width="9.44140625" style="15" hidden="1"/>
    <col min="2565" max="2565" width="12" style="15" hidden="1"/>
    <col min="2566" max="2568" width="9.44140625" style="15" hidden="1"/>
    <col min="2569" max="2569" width="3.5546875" style="15" hidden="1"/>
    <col min="2570" max="2813" width="11.44140625" style="15" hidden="1"/>
    <col min="2814" max="2814" width="2.44140625" style="15" hidden="1"/>
    <col min="2815" max="2815" width="7.5546875" style="15" hidden="1"/>
    <col min="2816" max="2816" width="19.44140625" style="15" hidden="1"/>
    <col min="2817" max="2818" width="12" style="15" hidden="1"/>
    <col min="2819" max="2820" width="9.44140625" style="15" hidden="1"/>
    <col min="2821" max="2821" width="12" style="15" hidden="1"/>
    <col min="2822" max="2824" width="9.44140625" style="15" hidden="1"/>
    <col min="2825" max="2825" width="3.5546875" style="15" hidden="1"/>
    <col min="2826" max="3069" width="11.44140625" style="15" hidden="1"/>
    <col min="3070" max="3070" width="2.44140625" style="15" hidden="1"/>
    <col min="3071" max="3071" width="7.5546875" style="15" hidden="1"/>
    <col min="3072" max="3072" width="19.44140625" style="15" hidden="1"/>
    <col min="3073" max="3074" width="12" style="15" hidden="1"/>
    <col min="3075" max="3076" width="9.44140625" style="15" hidden="1"/>
    <col min="3077" max="3077" width="12" style="15" hidden="1"/>
    <col min="3078" max="3080" width="9.44140625" style="15" hidden="1"/>
    <col min="3081" max="3081" width="3.5546875" style="15" hidden="1"/>
    <col min="3082" max="3325" width="11.44140625" style="15" hidden="1"/>
    <col min="3326" max="3326" width="2.44140625" style="15" hidden="1"/>
    <col min="3327" max="3327" width="7.5546875" style="15" hidden="1"/>
    <col min="3328" max="3328" width="19.44140625" style="15" hidden="1"/>
    <col min="3329" max="3330" width="12" style="15" hidden="1"/>
    <col min="3331" max="3332" width="9.44140625" style="15" hidden="1"/>
    <col min="3333" max="3333" width="12" style="15" hidden="1"/>
    <col min="3334" max="3336" width="9.44140625" style="15" hidden="1"/>
    <col min="3337" max="3337" width="3.5546875" style="15" hidden="1"/>
    <col min="3338" max="3581" width="11.44140625" style="15" hidden="1"/>
    <col min="3582" max="3582" width="2.44140625" style="15" hidden="1"/>
    <col min="3583" max="3583" width="7.5546875" style="15" hidden="1"/>
    <col min="3584" max="3584" width="19.44140625" style="15" hidden="1"/>
    <col min="3585" max="3586" width="12" style="15" hidden="1"/>
    <col min="3587" max="3588" width="9.44140625" style="15" hidden="1"/>
    <col min="3589" max="3589" width="12" style="15" hidden="1"/>
    <col min="3590" max="3592" width="9.44140625" style="15" hidden="1"/>
    <col min="3593" max="3593" width="3.5546875" style="15" hidden="1"/>
    <col min="3594" max="3837" width="11.44140625" style="15" hidden="1"/>
    <col min="3838" max="3838" width="2.44140625" style="15" hidden="1"/>
    <col min="3839" max="3839" width="7.5546875" style="15" hidden="1"/>
    <col min="3840" max="3840" width="19.44140625" style="15" hidden="1"/>
    <col min="3841" max="3842" width="12" style="15" hidden="1"/>
    <col min="3843" max="3844" width="9.44140625" style="15" hidden="1"/>
    <col min="3845" max="3845" width="12" style="15" hidden="1"/>
    <col min="3846" max="3848" width="9.44140625" style="15" hidden="1"/>
    <col min="3849" max="3849" width="3.5546875" style="15" hidden="1"/>
    <col min="3850" max="4093" width="11.44140625" style="15" hidden="1"/>
    <col min="4094" max="4094" width="2.44140625" style="15" hidden="1"/>
    <col min="4095" max="4095" width="7.5546875" style="15" hidden="1"/>
    <col min="4096" max="4096" width="19.44140625" style="15" hidden="1"/>
    <col min="4097" max="4098" width="12" style="15" hidden="1"/>
    <col min="4099" max="4100" width="9.44140625" style="15" hidden="1"/>
    <col min="4101" max="4101" width="12" style="15" hidden="1"/>
    <col min="4102" max="4104" width="9.44140625" style="15" hidden="1"/>
    <col min="4105" max="4105" width="3.5546875" style="15" hidden="1"/>
    <col min="4106" max="4349" width="11.44140625" style="15" hidden="1"/>
    <col min="4350" max="4350" width="2.44140625" style="15" hidden="1"/>
    <col min="4351" max="4351" width="7.5546875" style="15" hidden="1"/>
    <col min="4352" max="4352" width="19.44140625" style="15" hidden="1"/>
    <col min="4353" max="4354" width="12" style="15" hidden="1"/>
    <col min="4355" max="4356" width="9.44140625" style="15" hidden="1"/>
    <col min="4357" max="4357" width="12" style="15" hidden="1"/>
    <col min="4358" max="4360" width="9.44140625" style="15" hidden="1"/>
    <col min="4361" max="4361" width="3.5546875" style="15" hidden="1"/>
    <col min="4362" max="4605" width="11.44140625" style="15" hidden="1"/>
    <col min="4606" max="4606" width="2.44140625" style="15" hidden="1"/>
    <col min="4607" max="4607" width="7.5546875" style="15" hidden="1"/>
    <col min="4608" max="4608" width="19.44140625" style="15" hidden="1"/>
    <col min="4609" max="4610" width="12" style="15" hidden="1"/>
    <col min="4611" max="4612" width="9.44140625" style="15" hidden="1"/>
    <col min="4613" max="4613" width="12" style="15" hidden="1"/>
    <col min="4614" max="4616" width="9.44140625" style="15" hidden="1"/>
    <col min="4617" max="4617" width="3.5546875" style="15" hidden="1"/>
    <col min="4618" max="4861" width="11.44140625" style="15" hidden="1"/>
    <col min="4862" max="4862" width="2.44140625" style="15" hidden="1"/>
    <col min="4863" max="4863" width="7.5546875" style="15" hidden="1"/>
    <col min="4864" max="4864" width="19.44140625" style="15" hidden="1"/>
    <col min="4865" max="4866" width="12" style="15" hidden="1"/>
    <col min="4867" max="4868" width="9.44140625" style="15" hidden="1"/>
    <col min="4869" max="4869" width="12" style="15" hidden="1"/>
    <col min="4870" max="4872" width="9.44140625" style="15" hidden="1"/>
    <col min="4873" max="4873" width="3.5546875" style="15" hidden="1"/>
    <col min="4874" max="5117" width="11.44140625" style="15" hidden="1"/>
    <col min="5118" max="5118" width="2.44140625" style="15" hidden="1"/>
    <col min="5119" max="5119" width="7.5546875" style="15" hidden="1"/>
    <col min="5120" max="5120" width="19.44140625" style="15" hidden="1"/>
    <col min="5121" max="5122" width="12" style="15" hidden="1"/>
    <col min="5123" max="5124" width="9.44140625" style="15" hidden="1"/>
    <col min="5125" max="5125" width="12" style="15" hidden="1"/>
    <col min="5126" max="5128" width="9.44140625" style="15" hidden="1"/>
    <col min="5129" max="5129" width="3.5546875" style="15" hidden="1"/>
    <col min="5130" max="5373" width="11.44140625" style="15" hidden="1"/>
    <col min="5374" max="5374" width="2.44140625" style="15" hidden="1"/>
    <col min="5375" max="5375" width="7.5546875" style="15" hidden="1"/>
    <col min="5376" max="5376" width="19.44140625" style="15" hidden="1"/>
    <col min="5377" max="5378" width="12" style="15" hidden="1"/>
    <col min="5379" max="5380" width="9.44140625" style="15" hidden="1"/>
    <col min="5381" max="5381" width="12" style="15" hidden="1"/>
    <col min="5382" max="5384" width="9.44140625" style="15" hidden="1"/>
    <col min="5385" max="5385" width="3.5546875" style="15" hidden="1"/>
    <col min="5386" max="5629" width="11.44140625" style="15" hidden="1"/>
    <col min="5630" max="5630" width="2.44140625" style="15" hidden="1"/>
    <col min="5631" max="5631" width="7.5546875" style="15" hidden="1"/>
    <col min="5632" max="5632" width="19.44140625" style="15" hidden="1"/>
    <col min="5633" max="5634" width="12" style="15" hidden="1"/>
    <col min="5635" max="5636" width="9.44140625" style="15" hidden="1"/>
    <col min="5637" max="5637" width="12" style="15" hidden="1"/>
    <col min="5638" max="5640" width="9.44140625" style="15" hidden="1"/>
    <col min="5641" max="5641" width="3.5546875" style="15" hidden="1"/>
    <col min="5642" max="5885" width="11.44140625" style="15" hidden="1"/>
    <col min="5886" max="5886" width="2.44140625" style="15" hidden="1"/>
    <col min="5887" max="5887" width="7.5546875" style="15" hidden="1"/>
    <col min="5888" max="5888" width="19.44140625" style="15" hidden="1"/>
    <col min="5889" max="5890" width="12" style="15" hidden="1"/>
    <col min="5891" max="5892" width="9.44140625" style="15" hidden="1"/>
    <col min="5893" max="5893" width="12" style="15" hidden="1"/>
    <col min="5894" max="5896" width="9.44140625" style="15" hidden="1"/>
    <col min="5897" max="5897" width="3.5546875" style="15" hidden="1"/>
    <col min="5898" max="6141" width="11.44140625" style="15" hidden="1"/>
    <col min="6142" max="6142" width="2.44140625" style="15" hidden="1"/>
    <col min="6143" max="6143" width="7.5546875" style="15" hidden="1"/>
    <col min="6144" max="6144" width="19.44140625" style="15" hidden="1"/>
    <col min="6145" max="6146" width="12" style="15" hidden="1"/>
    <col min="6147" max="6148" width="9.44140625" style="15" hidden="1"/>
    <col min="6149" max="6149" width="12" style="15" hidden="1"/>
    <col min="6150" max="6152" width="9.44140625" style="15" hidden="1"/>
    <col min="6153" max="6153" width="3.5546875" style="15" hidden="1"/>
    <col min="6154" max="6397" width="11.44140625" style="15" hidden="1"/>
    <col min="6398" max="6398" width="2.44140625" style="15" hidden="1"/>
    <col min="6399" max="6399" width="7.5546875" style="15" hidden="1"/>
    <col min="6400" max="6400" width="19.44140625" style="15" hidden="1"/>
    <col min="6401" max="6402" width="12" style="15" hidden="1"/>
    <col min="6403" max="6404" width="9.44140625" style="15" hidden="1"/>
    <col min="6405" max="6405" width="12" style="15" hidden="1"/>
    <col min="6406" max="6408" width="9.44140625" style="15" hidden="1"/>
    <col min="6409" max="6409" width="3.5546875" style="15" hidden="1"/>
    <col min="6410" max="6653" width="11.44140625" style="15" hidden="1"/>
    <col min="6654" max="6654" width="2.44140625" style="15" hidden="1"/>
    <col min="6655" max="6655" width="7.5546875" style="15" hidden="1"/>
    <col min="6656" max="6656" width="19.44140625" style="15" hidden="1"/>
    <col min="6657" max="6658" width="12" style="15" hidden="1"/>
    <col min="6659" max="6660" width="9.44140625" style="15" hidden="1"/>
    <col min="6661" max="6661" width="12" style="15" hidden="1"/>
    <col min="6662" max="6664" width="9.44140625" style="15" hidden="1"/>
    <col min="6665" max="6665" width="3.5546875" style="15" hidden="1"/>
    <col min="6666" max="6909" width="11.44140625" style="15" hidden="1"/>
    <col min="6910" max="6910" width="2.44140625" style="15" hidden="1"/>
    <col min="6911" max="6911" width="7.5546875" style="15" hidden="1"/>
    <col min="6912" max="6912" width="19.44140625" style="15" hidden="1"/>
    <col min="6913" max="6914" width="12" style="15" hidden="1"/>
    <col min="6915" max="6916" width="9.44140625" style="15" hidden="1"/>
    <col min="6917" max="6917" width="12" style="15" hidden="1"/>
    <col min="6918" max="6920" width="9.44140625" style="15" hidden="1"/>
    <col min="6921" max="6921" width="3.5546875" style="15" hidden="1"/>
    <col min="6922" max="7165" width="11.44140625" style="15" hidden="1"/>
    <col min="7166" max="7166" width="2.44140625" style="15" hidden="1"/>
    <col min="7167" max="7167" width="7.5546875" style="15" hidden="1"/>
    <col min="7168" max="7168" width="19.44140625" style="15" hidden="1"/>
    <col min="7169" max="7170" width="12" style="15" hidden="1"/>
    <col min="7171" max="7172" width="9.44140625" style="15" hidden="1"/>
    <col min="7173" max="7173" width="12" style="15" hidden="1"/>
    <col min="7174" max="7176" width="9.44140625" style="15" hidden="1"/>
    <col min="7177" max="7177" width="3.5546875" style="15" hidden="1"/>
    <col min="7178" max="7421" width="11.44140625" style="15" hidden="1"/>
    <col min="7422" max="7422" width="2.44140625" style="15" hidden="1"/>
    <col min="7423" max="7423" width="7.5546875" style="15" hidden="1"/>
    <col min="7424" max="7424" width="19.44140625" style="15" hidden="1"/>
    <col min="7425" max="7426" width="12" style="15" hidden="1"/>
    <col min="7427" max="7428" width="9.44140625" style="15" hidden="1"/>
    <col min="7429" max="7429" width="12" style="15" hidden="1"/>
    <col min="7430" max="7432" width="9.44140625" style="15" hidden="1"/>
    <col min="7433" max="7433" width="3.5546875" style="15" hidden="1"/>
    <col min="7434" max="7677" width="11.44140625" style="15" hidden="1"/>
    <col min="7678" max="7678" width="2.44140625" style="15" hidden="1"/>
    <col min="7679" max="7679" width="7.5546875" style="15" hidden="1"/>
    <col min="7680" max="7680" width="19.44140625" style="15" hidden="1"/>
    <col min="7681" max="7682" width="12" style="15" hidden="1"/>
    <col min="7683" max="7684" width="9.44140625" style="15" hidden="1"/>
    <col min="7685" max="7685" width="12" style="15" hidden="1"/>
    <col min="7686" max="7688" width="9.44140625" style="15" hidden="1"/>
    <col min="7689" max="7689" width="3.5546875" style="15" hidden="1"/>
    <col min="7690" max="7933" width="11.44140625" style="15" hidden="1"/>
    <col min="7934" max="7934" width="2.44140625" style="15" hidden="1"/>
    <col min="7935" max="7935" width="7.5546875" style="15" hidden="1"/>
    <col min="7936" max="7936" width="19.44140625" style="15" hidden="1"/>
    <col min="7937" max="7938" width="12" style="15" hidden="1"/>
    <col min="7939" max="7940" width="9.44140625" style="15" hidden="1"/>
    <col min="7941" max="7941" width="12" style="15" hidden="1"/>
    <col min="7942" max="7944" width="9.44140625" style="15" hidden="1"/>
    <col min="7945" max="7945" width="3.5546875" style="15" hidden="1"/>
    <col min="7946" max="8189" width="11.44140625" style="15" hidden="1"/>
    <col min="8190" max="8190" width="2.44140625" style="15" hidden="1"/>
    <col min="8191" max="8191" width="7.5546875" style="15" hidden="1"/>
    <col min="8192" max="8192" width="19.44140625" style="15" hidden="1"/>
    <col min="8193" max="8194" width="12" style="15" hidden="1"/>
    <col min="8195" max="8196" width="9.44140625" style="15" hidden="1"/>
    <col min="8197" max="8197" width="12" style="15" hidden="1"/>
    <col min="8198" max="8200" width="9.44140625" style="15" hidden="1"/>
    <col min="8201" max="8201" width="3.5546875" style="15" hidden="1"/>
    <col min="8202" max="8445" width="11.44140625" style="15" hidden="1"/>
    <col min="8446" max="8446" width="2.44140625" style="15" hidden="1"/>
    <col min="8447" max="8447" width="7.5546875" style="15" hidden="1"/>
    <col min="8448" max="8448" width="19.44140625" style="15" hidden="1"/>
    <col min="8449" max="8450" width="12" style="15" hidden="1"/>
    <col min="8451" max="8452" width="9.44140625" style="15" hidden="1"/>
    <col min="8453" max="8453" width="12" style="15" hidden="1"/>
    <col min="8454" max="8456" width="9.44140625" style="15" hidden="1"/>
    <col min="8457" max="8457" width="3.5546875" style="15" hidden="1"/>
    <col min="8458" max="8701" width="11.44140625" style="15" hidden="1"/>
    <col min="8702" max="8702" width="2.44140625" style="15" hidden="1"/>
    <col min="8703" max="8703" width="7.5546875" style="15" hidden="1"/>
    <col min="8704" max="8704" width="19.44140625" style="15" hidden="1"/>
    <col min="8705" max="8706" width="12" style="15" hidden="1"/>
    <col min="8707" max="8708" width="9.44140625" style="15" hidden="1"/>
    <col min="8709" max="8709" width="12" style="15" hidden="1"/>
    <col min="8710" max="8712" width="9.44140625" style="15" hidden="1"/>
    <col min="8713" max="8713" width="3.5546875" style="15" hidden="1"/>
    <col min="8714" max="8957" width="11.44140625" style="15" hidden="1"/>
    <col min="8958" max="8958" width="2.44140625" style="15" hidden="1"/>
    <col min="8959" max="8959" width="7.5546875" style="15" hidden="1"/>
    <col min="8960" max="8960" width="19.44140625" style="15" hidden="1"/>
    <col min="8961" max="8962" width="12" style="15" hidden="1"/>
    <col min="8963" max="8964" width="9.44140625" style="15" hidden="1"/>
    <col min="8965" max="8965" width="12" style="15" hidden="1"/>
    <col min="8966" max="8968" width="9.44140625" style="15" hidden="1"/>
    <col min="8969" max="8969" width="3.5546875" style="15" hidden="1"/>
    <col min="8970" max="9213" width="11.44140625" style="15" hidden="1"/>
    <col min="9214" max="9214" width="2.44140625" style="15" hidden="1"/>
    <col min="9215" max="9215" width="7.5546875" style="15" hidden="1"/>
    <col min="9216" max="9216" width="19.44140625" style="15" hidden="1"/>
    <col min="9217" max="9218" width="12" style="15" hidden="1"/>
    <col min="9219" max="9220" width="9.44140625" style="15" hidden="1"/>
    <col min="9221" max="9221" width="12" style="15" hidden="1"/>
    <col min="9222" max="9224" width="9.44140625" style="15" hidden="1"/>
    <col min="9225" max="9225" width="3.5546875" style="15" hidden="1"/>
    <col min="9226" max="9469" width="11.44140625" style="15" hidden="1"/>
    <col min="9470" max="9470" width="2.44140625" style="15" hidden="1"/>
    <col min="9471" max="9471" width="7.5546875" style="15" hidden="1"/>
    <col min="9472" max="9472" width="19.44140625" style="15" hidden="1"/>
    <col min="9473" max="9474" width="12" style="15" hidden="1"/>
    <col min="9475" max="9476" width="9.44140625" style="15" hidden="1"/>
    <col min="9477" max="9477" width="12" style="15" hidden="1"/>
    <col min="9478" max="9480" width="9.44140625" style="15" hidden="1"/>
    <col min="9481" max="9481" width="3.5546875" style="15" hidden="1"/>
    <col min="9482" max="9725" width="11.44140625" style="15" hidden="1"/>
    <col min="9726" max="9726" width="2.44140625" style="15" hidden="1"/>
    <col min="9727" max="9727" width="7.5546875" style="15" hidden="1"/>
    <col min="9728" max="9728" width="19.44140625" style="15" hidden="1"/>
    <col min="9729" max="9730" width="12" style="15" hidden="1"/>
    <col min="9731" max="9732" width="9.44140625" style="15" hidden="1"/>
    <col min="9733" max="9733" width="12" style="15" hidden="1"/>
    <col min="9734" max="9736" width="9.44140625" style="15" hidden="1"/>
    <col min="9737" max="9737" width="3.5546875" style="15" hidden="1"/>
    <col min="9738" max="9981" width="11.44140625" style="15" hidden="1"/>
    <col min="9982" max="9982" width="2.44140625" style="15" hidden="1"/>
    <col min="9983" max="9983" width="7.5546875" style="15" hidden="1"/>
    <col min="9984" max="9984" width="19.44140625" style="15" hidden="1"/>
    <col min="9985" max="9986" width="12" style="15" hidden="1"/>
    <col min="9987" max="9988" width="9.44140625" style="15" hidden="1"/>
    <col min="9989" max="9989" width="12" style="15" hidden="1"/>
    <col min="9990" max="9992" width="9.44140625" style="15" hidden="1"/>
    <col min="9993" max="9993" width="3.5546875" style="15" hidden="1"/>
    <col min="9994" max="10237" width="11.44140625" style="15" hidden="1"/>
    <col min="10238" max="10238" width="2.44140625" style="15" hidden="1"/>
    <col min="10239" max="10239" width="7.5546875" style="15" hidden="1"/>
    <col min="10240" max="10240" width="19.44140625" style="15" hidden="1"/>
    <col min="10241" max="10242" width="12" style="15" hidden="1"/>
    <col min="10243" max="10244" width="9.44140625" style="15" hidden="1"/>
    <col min="10245" max="10245" width="12" style="15" hidden="1"/>
    <col min="10246" max="10248" width="9.44140625" style="15" hidden="1"/>
    <col min="10249" max="10249" width="3.5546875" style="15" hidden="1"/>
    <col min="10250" max="10493" width="11.44140625" style="15" hidden="1"/>
    <col min="10494" max="10494" width="2.44140625" style="15" hidden="1"/>
    <col min="10495" max="10495" width="7.5546875" style="15" hidden="1"/>
    <col min="10496" max="10496" width="19.44140625" style="15" hidden="1"/>
    <col min="10497" max="10498" width="12" style="15" hidden="1"/>
    <col min="10499" max="10500" width="9.44140625" style="15" hidden="1"/>
    <col min="10501" max="10501" width="12" style="15" hidden="1"/>
    <col min="10502" max="10504" width="9.44140625" style="15" hidden="1"/>
    <col min="10505" max="10505" width="3.5546875" style="15" hidden="1"/>
    <col min="10506" max="10749" width="11.44140625" style="15" hidden="1"/>
    <col min="10750" max="10750" width="2.44140625" style="15" hidden="1"/>
    <col min="10751" max="10751" width="7.5546875" style="15" hidden="1"/>
    <col min="10752" max="10752" width="19.44140625" style="15" hidden="1"/>
    <col min="10753" max="10754" width="12" style="15" hidden="1"/>
    <col min="10755" max="10756" width="9.44140625" style="15" hidden="1"/>
    <col min="10757" max="10757" width="12" style="15" hidden="1"/>
    <col min="10758" max="10760" width="9.44140625" style="15" hidden="1"/>
    <col min="10761" max="10761" width="3.5546875" style="15" hidden="1"/>
    <col min="10762" max="11005" width="11.44140625" style="15" hidden="1"/>
    <col min="11006" max="11006" width="2.44140625" style="15" hidden="1"/>
    <col min="11007" max="11007" width="7.5546875" style="15" hidden="1"/>
    <col min="11008" max="11008" width="19.44140625" style="15" hidden="1"/>
    <col min="11009" max="11010" width="12" style="15" hidden="1"/>
    <col min="11011" max="11012" width="9.44140625" style="15" hidden="1"/>
    <col min="11013" max="11013" width="12" style="15" hidden="1"/>
    <col min="11014" max="11016" width="9.44140625" style="15" hidden="1"/>
    <col min="11017" max="11017" width="3.5546875" style="15" hidden="1"/>
    <col min="11018" max="11261" width="11.44140625" style="15" hidden="1"/>
    <col min="11262" max="11262" width="2.44140625" style="15" hidden="1"/>
    <col min="11263" max="11263" width="7.5546875" style="15" hidden="1"/>
    <col min="11264" max="11264" width="19.44140625" style="15" hidden="1"/>
    <col min="11265" max="11266" width="12" style="15" hidden="1"/>
    <col min="11267" max="11268" width="9.44140625" style="15" hidden="1"/>
    <col min="11269" max="11269" width="12" style="15" hidden="1"/>
    <col min="11270" max="11272" width="9.44140625" style="15" hidden="1"/>
    <col min="11273" max="11273" width="3.5546875" style="15" hidden="1"/>
    <col min="11274" max="11517" width="11.44140625" style="15" hidden="1"/>
    <col min="11518" max="11518" width="2.44140625" style="15" hidden="1"/>
    <col min="11519" max="11519" width="7.5546875" style="15" hidden="1"/>
    <col min="11520" max="11520" width="19.44140625" style="15" hidden="1"/>
    <col min="11521" max="11522" width="12" style="15" hidden="1"/>
    <col min="11523" max="11524" width="9.44140625" style="15" hidden="1"/>
    <col min="11525" max="11525" width="12" style="15" hidden="1"/>
    <col min="11526" max="11528" width="9.44140625" style="15" hidden="1"/>
    <col min="11529" max="11529" width="3.5546875" style="15" hidden="1"/>
    <col min="11530" max="11773" width="11.44140625" style="15" hidden="1"/>
    <col min="11774" max="11774" width="2.44140625" style="15" hidden="1"/>
    <col min="11775" max="11775" width="7.5546875" style="15" hidden="1"/>
    <col min="11776" max="11776" width="19.44140625" style="15" hidden="1"/>
    <col min="11777" max="11778" width="12" style="15" hidden="1"/>
    <col min="11779" max="11780" width="9.44140625" style="15" hidden="1"/>
    <col min="11781" max="11781" width="12" style="15" hidden="1"/>
    <col min="11782" max="11784" width="9.44140625" style="15" hidden="1"/>
    <col min="11785" max="11785" width="3.5546875" style="15" hidden="1"/>
    <col min="11786" max="12029" width="11.44140625" style="15" hidden="1"/>
    <col min="12030" max="12030" width="2.44140625" style="15" hidden="1"/>
    <col min="12031" max="12031" width="7.5546875" style="15" hidden="1"/>
    <col min="12032" max="12032" width="19.44140625" style="15" hidden="1"/>
    <col min="12033" max="12034" width="12" style="15" hidden="1"/>
    <col min="12035" max="12036" width="9.44140625" style="15" hidden="1"/>
    <col min="12037" max="12037" width="12" style="15" hidden="1"/>
    <col min="12038" max="12040" width="9.44140625" style="15" hidden="1"/>
    <col min="12041" max="12041" width="3.5546875" style="15" hidden="1"/>
    <col min="12042" max="12285" width="11.44140625" style="15" hidden="1"/>
    <col min="12286" max="12286" width="2.44140625" style="15" hidden="1"/>
    <col min="12287" max="12287" width="7.5546875" style="15" hidden="1"/>
    <col min="12288" max="12288" width="19.44140625" style="15" hidden="1"/>
    <col min="12289" max="12290" width="12" style="15" hidden="1"/>
    <col min="12291" max="12292" width="9.44140625" style="15" hidden="1"/>
    <col min="12293" max="12293" width="12" style="15" hidden="1"/>
    <col min="12294" max="12296" width="9.44140625" style="15" hidden="1"/>
    <col min="12297" max="12297" width="3.5546875" style="15" hidden="1"/>
    <col min="12298" max="12541" width="11.44140625" style="15" hidden="1"/>
    <col min="12542" max="12542" width="2.44140625" style="15" hidden="1"/>
    <col min="12543" max="12543" width="7.5546875" style="15" hidden="1"/>
    <col min="12544" max="12544" width="19.44140625" style="15" hidden="1"/>
    <col min="12545" max="12546" width="12" style="15" hidden="1"/>
    <col min="12547" max="12548" width="9.44140625" style="15" hidden="1"/>
    <col min="12549" max="12549" width="12" style="15" hidden="1"/>
    <col min="12550" max="12552" width="9.44140625" style="15" hidden="1"/>
    <col min="12553" max="12553" width="3.5546875" style="15" hidden="1"/>
    <col min="12554" max="12797" width="11.44140625" style="15" hidden="1"/>
    <col min="12798" max="12798" width="2.44140625" style="15" hidden="1"/>
    <col min="12799" max="12799" width="7.5546875" style="15" hidden="1"/>
    <col min="12800" max="12800" width="19.44140625" style="15" hidden="1"/>
    <col min="12801" max="12802" width="12" style="15" hidden="1"/>
    <col min="12803" max="12804" width="9.44140625" style="15" hidden="1"/>
    <col min="12805" max="12805" width="12" style="15" hidden="1"/>
    <col min="12806" max="12808" width="9.44140625" style="15" hidden="1"/>
    <col min="12809" max="12809" width="3.5546875" style="15" hidden="1"/>
    <col min="12810" max="13053" width="11.44140625" style="15" hidden="1"/>
    <col min="13054" max="13054" width="2.44140625" style="15" hidden="1"/>
    <col min="13055" max="13055" width="7.5546875" style="15" hidden="1"/>
    <col min="13056" max="13056" width="19.44140625" style="15" hidden="1"/>
    <col min="13057" max="13058" width="12" style="15" hidden="1"/>
    <col min="13059" max="13060" width="9.44140625" style="15" hidden="1"/>
    <col min="13061" max="13061" width="12" style="15" hidden="1"/>
    <col min="13062" max="13064" width="9.44140625" style="15" hidden="1"/>
    <col min="13065" max="13065" width="3.5546875" style="15" hidden="1"/>
    <col min="13066" max="13309" width="11.44140625" style="15" hidden="1"/>
    <col min="13310" max="13310" width="2.44140625" style="15" hidden="1"/>
    <col min="13311" max="13311" width="7.5546875" style="15" hidden="1"/>
    <col min="13312" max="13312" width="19.44140625" style="15" hidden="1"/>
    <col min="13313" max="13314" width="12" style="15" hidden="1"/>
    <col min="13315" max="13316" width="9.44140625" style="15" hidden="1"/>
    <col min="13317" max="13317" width="12" style="15" hidden="1"/>
    <col min="13318" max="13320" width="9.44140625" style="15" hidden="1"/>
    <col min="13321" max="13321" width="3.5546875" style="15" hidden="1"/>
    <col min="13322" max="13565" width="11.44140625" style="15" hidden="1"/>
    <col min="13566" max="13566" width="2.44140625" style="15" hidden="1"/>
    <col min="13567" max="13567" width="7.5546875" style="15" hidden="1"/>
    <col min="13568" max="13568" width="19.44140625" style="15" hidden="1"/>
    <col min="13569" max="13570" width="12" style="15" hidden="1"/>
    <col min="13571" max="13572" width="9.44140625" style="15" hidden="1"/>
    <col min="13573" max="13573" width="12" style="15" hidden="1"/>
    <col min="13574" max="13576" width="9.44140625" style="15" hidden="1"/>
    <col min="13577" max="13577" width="3.5546875" style="15" hidden="1"/>
    <col min="13578" max="13821" width="11.44140625" style="15" hidden="1"/>
    <col min="13822" max="13822" width="2.44140625" style="15" hidden="1"/>
    <col min="13823" max="13823" width="7.5546875" style="15" hidden="1"/>
    <col min="13824" max="13824" width="19.44140625" style="15" hidden="1"/>
    <col min="13825" max="13826" width="12" style="15" hidden="1"/>
    <col min="13827" max="13828" width="9.44140625" style="15" hidden="1"/>
    <col min="13829" max="13829" width="12" style="15" hidden="1"/>
    <col min="13830" max="13832" width="9.44140625" style="15" hidden="1"/>
    <col min="13833" max="13833" width="3.5546875" style="15" hidden="1"/>
    <col min="13834" max="14077" width="11.44140625" style="15" hidden="1"/>
    <col min="14078" max="14078" width="2.44140625" style="15" hidden="1"/>
    <col min="14079" max="14079" width="7.5546875" style="15" hidden="1"/>
    <col min="14080" max="14080" width="19.44140625" style="15" hidden="1"/>
    <col min="14081" max="14082" width="12" style="15" hidden="1"/>
    <col min="14083" max="14084" width="9.44140625" style="15" hidden="1"/>
    <col min="14085" max="14085" width="12" style="15" hidden="1"/>
    <col min="14086" max="14088" width="9.44140625" style="15" hidden="1"/>
    <col min="14089" max="14089" width="3.5546875" style="15" hidden="1"/>
    <col min="14090" max="14333" width="11.44140625" style="15" hidden="1"/>
    <col min="14334" max="14334" width="2.44140625" style="15" hidden="1"/>
    <col min="14335" max="14335" width="7.5546875" style="15" hidden="1"/>
    <col min="14336" max="14336" width="19.44140625" style="15" hidden="1"/>
    <col min="14337" max="14338" width="12" style="15" hidden="1"/>
    <col min="14339" max="14340" width="9.44140625" style="15" hidden="1"/>
    <col min="14341" max="14341" width="12" style="15" hidden="1"/>
    <col min="14342" max="14344" width="9.44140625" style="15" hidden="1"/>
    <col min="14345" max="14345" width="3.5546875" style="15" hidden="1"/>
    <col min="14346" max="14589" width="11.44140625" style="15" hidden="1"/>
    <col min="14590" max="14590" width="2.44140625" style="15" hidden="1"/>
    <col min="14591" max="14591" width="7.5546875" style="15" hidden="1"/>
    <col min="14592" max="14592" width="19.44140625" style="15" hidden="1"/>
    <col min="14593" max="14594" width="12" style="15" hidden="1"/>
    <col min="14595" max="14596" width="9.44140625" style="15" hidden="1"/>
    <col min="14597" max="14597" width="12" style="15" hidden="1"/>
    <col min="14598" max="14600" width="9.44140625" style="15" hidden="1"/>
    <col min="14601" max="14601" width="3.5546875" style="15" hidden="1"/>
    <col min="14602" max="14845" width="11.44140625" style="15" hidden="1"/>
    <col min="14846" max="14846" width="2.44140625" style="15" hidden="1"/>
    <col min="14847" max="14847" width="7.5546875" style="15" hidden="1"/>
    <col min="14848" max="14848" width="19.44140625" style="15" hidden="1"/>
    <col min="14849" max="14850" width="12" style="15" hidden="1"/>
    <col min="14851" max="14852" width="9.44140625" style="15" hidden="1"/>
    <col min="14853" max="14853" width="12" style="15" hidden="1"/>
    <col min="14854" max="14856" width="9.44140625" style="15" hidden="1"/>
    <col min="14857" max="14857" width="3.5546875" style="15" hidden="1"/>
    <col min="14858" max="15101" width="11.44140625" style="15" hidden="1"/>
    <col min="15102" max="15102" width="2.44140625" style="15" hidden="1"/>
    <col min="15103" max="15103" width="7.5546875" style="15" hidden="1"/>
    <col min="15104" max="15104" width="19.44140625" style="15" hidden="1"/>
    <col min="15105" max="15106" width="12" style="15" hidden="1"/>
    <col min="15107" max="15108" width="9.44140625" style="15" hidden="1"/>
    <col min="15109" max="15109" width="12" style="15" hidden="1"/>
    <col min="15110" max="15112" width="9.44140625" style="15" hidden="1"/>
    <col min="15113" max="15113" width="3.5546875" style="15" hidden="1"/>
    <col min="15114" max="15357" width="11.44140625" style="15" hidden="1"/>
    <col min="15358" max="15358" width="2.44140625" style="15" hidden="1"/>
    <col min="15359" max="15359" width="7.5546875" style="15" hidden="1"/>
    <col min="15360" max="15360" width="19.44140625" style="15" hidden="1"/>
    <col min="15361" max="15362" width="12" style="15" hidden="1"/>
    <col min="15363" max="15364" width="9.44140625" style="15" hidden="1"/>
    <col min="15365" max="15365" width="12" style="15" hidden="1"/>
    <col min="15366" max="15368" width="9.44140625" style="15" hidden="1"/>
    <col min="15369" max="15369" width="3.5546875" style="15" hidden="1"/>
    <col min="15370" max="15613" width="11.44140625" style="15" hidden="1"/>
    <col min="15614" max="15614" width="2.44140625" style="15" hidden="1"/>
    <col min="15615" max="15615" width="7.5546875" style="15" hidden="1"/>
    <col min="15616" max="15616" width="19.44140625" style="15" hidden="1"/>
    <col min="15617" max="15618" width="12" style="15" hidden="1"/>
    <col min="15619" max="15620" width="9.44140625" style="15" hidden="1"/>
    <col min="15621" max="15621" width="12" style="15" hidden="1"/>
    <col min="15622" max="15624" width="9.44140625" style="15" hidden="1"/>
    <col min="15625" max="15625" width="3.5546875" style="15" hidden="1"/>
    <col min="15626" max="15869" width="11.44140625" style="15" hidden="1"/>
    <col min="15870" max="15870" width="2.44140625" style="15" hidden="1"/>
    <col min="15871" max="15871" width="7.5546875" style="15" hidden="1"/>
    <col min="15872" max="15872" width="19.44140625" style="15" hidden="1"/>
    <col min="15873" max="15874" width="12" style="15" hidden="1"/>
    <col min="15875" max="15876" width="9.44140625" style="15" hidden="1"/>
    <col min="15877" max="15877" width="12" style="15" hidden="1"/>
    <col min="15878" max="15880" width="9.44140625" style="15" hidden="1"/>
    <col min="15881" max="15881" width="3.5546875" style="15" hidden="1"/>
    <col min="15882" max="16125" width="11.44140625" style="15" hidden="1"/>
    <col min="16126" max="16126" width="2.44140625" style="15" hidden="1"/>
    <col min="16127" max="16127" width="7.5546875" style="15" hidden="1"/>
    <col min="16128" max="16128" width="19.44140625" style="15" hidden="1"/>
    <col min="16129" max="16130" width="12" style="15" hidden="1"/>
    <col min="16131" max="16132" width="9.44140625" style="15" hidden="1"/>
    <col min="16133" max="16133" width="12" style="15" hidden="1"/>
    <col min="16134" max="16136" width="9.44140625" style="15" hidden="1"/>
    <col min="16137" max="16137" width="3.5546875" style="15" hidden="1"/>
    <col min="16138" max="16384" width="11.44140625" style="15" hidden="1"/>
  </cols>
  <sheetData>
    <row r="1" spans="2:13" ht="21" customHeight="1" x14ac:dyDescent="0.3">
      <c r="B1" s="73" t="s">
        <v>388</v>
      </c>
      <c r="C1" s="74"/>
      <c r="D1" s="75"/>
      <c r="E1" s="75"/>
      <c r="F1" s="74"/>
      <c r="G1" s="74"/>
      <c r="H1" s="74"/>
      <c r="I1" s="76" t="str">
        <f>VLOOKUP(RIGHT('TD Siniestros'!B3,2),Cat!$N$2:$O$5,2,0)&amp;" "&amp;LEFT('TD Siniestros'!B3,4)</f>
        <v>Segundo Trimestre 2026</v>
      </c>
    </row>
    <row r="2" spans="2:13" ht="21" customHeight="1" x14ac:dyDescent="0.3">
      <c r="B2" s="181"/>
      <c r="C2" s="181"/>
      <c r="D2" s="181"/>
      <c r="E2" s="181"/>
      <c r="F2" s="181"/>
      <c r="G2" s="181"/>
      <c r="H2" s="181"/>
      <c r="I2" s="181"/>
    </row>
    <row r="3" spans="2:13" ht="15" thickBot="1" x14ac:dyDescent="0.35">
      <c r="B3" s="20"/>
      <c r="C3" s="20"/>
      <c r="D3" s="20"/>
      <c r="E3" s="20"/>
      <c r="F3" s="20"/>
      <c r="G3" s="20"/>
      <c r="H3" s="20"/>
      <c r="I3" s="20"/>
    </row>
    <row r="4" spans="2:13" s="16" customFormat="1" ht="18" customHeight="1" thickBot="1" x14ac:dyDescent="0.35">
      <c r="B4" s="56"/>
      <c r="C4" s="57"/>
      <c r="D4" s="186" t="s">
        <v>389</v>
      </c>
      <c r="E4" s="186"/>
      <c r="F4" s="186"/>
      <c r="G4" s="186"/>
      <c r="H4" s="186"/>
      <c r="I4" s="186"/>
      <c r="J4" s="25"/>
    </row>
    <row r="5" spans="2:13" ht="15.6" customHeight="1" thickBot="1" x14ac:dyDescent="0.35">
      <c r="B5" s="36" t="s">
        <v>378</v>
      </c>
      <c r="C5" s="37"/>
      <c r="D5" s="33" t="s">
        <v>379</v>
      </c>
      <c r="E5" s="183" t="s">
        <v>390</v>
      </c>
      <c r="F5" s="185" t="s">
        <v>391</v>
      </c>
      <c r="G5" s="186" t="s">
        <v>392</v>
      </c>
      <c r="H5" s="186"/>
      <c r="I5" s="185" t="s">
        <v>393</v>
      </c>
    </row>
    <row r="6" spans="2:13" s="16" customFormat="1" ht="21" customHeight="1" x14ac:dyDescent="0.3">
      <c r="B6" s="38"/>
      <c r="C6" s="39"/>
      <c r="D6" s="40" t="str">
        <f>'Primas Directas'!D6</f>
        <v>2026</v>
      </c>
      <c r="E6" s="184"/>
      <c r="F6" s="184"/>
      <c r="G6" s="40" t="str">
        <f>'Primas Directas'!D6</f>
        <v>2026</v>
      </c>
      <c r="H6" s="40">
        <f>'Primas Directas'!E6</f>
        <v>2025</v>
      </c>
      <c r="I6" s="187"/>
      <c r="J6" s="25"/>
      <c r="K6" s="17"/>
      <c r="L6" s="17"/>
      <c r="M6" s="17"/>
    </row>
    <row r="7" spans="2:13" ht="15" customHeight="1" x14ac:dyDescent="0.3">
      <c r="B7" s="59"/>
      <c r="C7" s="60" t="s">
        <v>208</v>
      </c>
      <c r="D7" s="61">
        <f>VLOOKUP(C7,'TD Siniestros'!$B$7:$M$154,2,0)</f>
        <v>290994775.94424993</v>
      </c>
      <c r="E7" s="62">
        <f>VLOOKUP(C7,'TD Siniestros'!$B$7:$M$154,3,0)</f>
        <v>7.8510994492582586</v>
      </c>
      <c r="F7" s="63">
        <f>VLOOKUP(C7,'TD Siniestros'!$B$7:$M$154,4,0)</f>
        <v>850155.00612999988</v>
      </c>
      <c r="G7" s="63">
        <f>VLOOKUP(C7,'TD Siniestros'!$B$7:$M$154,5,0)</f>
        <v>52.061882069957065</v>
      </c>
      <c r="H7" s="63">
        <f>VLOOKUP(C7,'TD Siniestros'!$B$7:$M$154,6,0)</f>
        <v>50.603617486369032</v>
      </c>
      <c r="I7" s="63">
        <f>IFERROR(D7/VLOOKUP("TOTAL",$C$8:$D$124,2,0)*100,"")</f>
        <v>100</v>
      </c>
    </row>
    <row r="8" spans="2:13" ht="15" customHeight="1" x14ac:dyDescent="0.3">
      <c r="B8" s="8">
        <f>IF('TD Siniestros'!A7="","",'TD Siniestros'!A7)</f>
        <v>1</v>
      </c>
      <c r="C8" s="9" t="str">
        <f>IF('TD Siniestros'!B7="","",'TD Siniestros'!B7)</f>
        <v>G.N.P.</v>
      </c>
      <c r="D8" s="10">
        <f>IF('TD Siniestros'!C7="","",'TD Siniestros'!C7)</f>
        <v>38187981.257950008</v>
      </c>
      <c r="E8" s="21">
        <f>IF('TD Siniestros'!D7="","",'TD Siniestros'!D7)</f>
        <v>1.980164700832332</v>
      </c>
      <c r="F8" s="11">
        <f>IF('TD Siniestros'!E7="","",'TD Siniestros'!E7)</f>
        <v>177390.40921000001</v>
      </c>
      <c r="G8" s="11">
        <f>IF('TD Siniestros'!F7="","",'TD Siniestros'!F7)</f>
        <v>60.521007013540853</v>
      </c>
      <c r="H8" s="11">
        <f>IF('TD Siniestros'!G7="","",'TD Siniestros'!G7)</f>
        <v>58.836094992509622</v>
      </c>
      <c r="I8" s="11">
        <f>IFERROR(D8/VLOOKUP("TOTAL",$C$8:$D$124,2,0)*100,"")</f>
        <v>13.123253204128391</v>
      </c>
      <c r="K8" s="26"/>
      <c r="L8" s="19"/>
      <c r="M8" s="18"/>
    </row>
    <row r="9" spans="2:13" ht="15" customHeight="1" x14ac:dyDescent="0.3">
      <c r="B9" s="8">
        <f>IF('TD Siniestros'!A8="","",'TD Siniestros'!A8)</f>
        <v>2</v>
      </c>
      <c r="C9" s="9" t="str">
        <f>IF('TD Siniestros'!B8="","",'TD Siniestros'!B8)</f>
        <v>BBVA</v>
      </c>
      <c r="D9" s="10">
        <f>IF('TD Siniestros'!C8="","",'TD Siniestros'!C8)</f>
        <v>21460579.682889998</v>
      </c>
      <c r="E9" s="21">
        <f>IF('TD Siniestros'!D8="","",'TD Siniestros'!D8)</f>
        <v>0.82426169193183796</v>
      </c>
      <c r="F9" s="11">
        <f>IF('TD Siniestros'!E8="","",'TD Siniestros'!E8)</f>
        <v>0</v>
      </c>
      <c r="G9" s="11">
        <f>IF('TD Siniestros'!F8="","",'TD Siniestros'!F8)</f>
        <v>38.455247804083164</v>
      </c>
      <c r="H9" s="11">
        <f>IF('TD Siniestros'!G8="","",'TD Siniestros'!G8)</f>
        <v>42.925553406024299</v>
      </c>
      <c r="I9" s="11">
        <f t="shared" ref="I9:I72" si="0">IFERROR(D9/VLOOKUP("TOTAL",$C$8:$D$124,2,0)*100,"")</f>
        <v>7.3749020453210861</v>
      </c>
      <c r="K9" s="26"/>
    </row>
    <row r="10" spans="2:13" ht="15" customHeight="1" x14ac:dyDescent="0.3">
      <c r="B10" s="8">
        <f>IF('TD Siniestros'!A9="","",'TD Siniestros'!A9)</f>
        <v>3</v>
      </c>
      <c r="C10" s="9" t="str">
        <f>IF('TD Siniestros'!B9="","",'TD Siniestros'!B9)</f>
        <v>Metlife México</v>
      </c>
      <c r="D10" s="10">
        <f>IF('TD Siniestros'!C9="","",'TD Siniestros'!C9)</f>
        <v>31678898.845550001</v>
      </c>
      <c r="E10" s="21">
        <f>IF('TD Siniestros'!D9="","",'TD Siniestros'!D9)</f>
        <v>2.8975334628033034</v>
      </c>
      <c r="F10" s="11">
        <f>IF('TD Siniestros'!E9="","",'TD Siniestros'!E9)</f>
        <v>80908.376130000004</v>
      </c>
      <c r="G10" s="11">
        <f>IF('TD Siniestros'!F9="","",'TD Siniestros'!F9)</f>
        <v>66.840766275770804</v>
      </c>
      <c r="H10" s="11">
        <f>IF('TD Siniestros'!G9="","",'TD Siniestros'!G9)</f>
        <v>67.000825540760232</v>
      </c>
      <c r="I10" s="11">
        <f t="shared" si="0"/>
        <v>10.886414968363276</v>
      </c>
    </row>
    <row r="11" spans="2:13" ht="15" customHeight="1" x14ac:dyDescent="0.3">
      <c r="B11" s="8">
        <f>IF('TD Siniestros'!A10="","",'TD Siniestros'!A10)</f>
        <v>4</v>
      </c>
      <c r="C11" s="9" t="str">
        <f>IF('TD Siniestros'!B10="","",'TD Siniestros'!B10)</f>
        <v>Quálitas</v>
      </c>
      <c r="D11" s="10">
        <f>IF('TD Siniestros'!C10="","",'TD Siniestros'!C10)</f>
        <v>21547525.231319997</v>
      </c>
      <c r="E11" s="21">
        <f>IF('TD Siniestros'!D10="","",'TD Siniestros'!D10)</f>
        <v>14.571225172009017</v>
      </c>
      <c r="F11" s="11">
        <f>IF('TD Siniestros'!E10="","",'TD Siniestros'!E10)</f>
        <v>109937.84663</v>
      </c>
      <c r="G11" s="11">
        <f>IF('TD Siniestros'!F10="","",'TD Siniestros'!F10)</f>
        <v>57.911010351164968</v>
      </c>
      <c r="H11" s="11">
        <f>IF('TD Siniestros'!G10="","",'TD Siniestros'!G10)</f>
        <v>54.85170579047589</v>
      </c>
      <c r="I11" s="11">
        <f t="shared" si="0"/>
        <v>7.4047807770432854</v>
      </c>
    </row>
    <row r="12" spans="2:13" ht="15" customHeight="1" x14ac:dyDescent="0.3">
      <c r="B12" s="8">
        <f>IF('TD Siniestros'!A11="","",'TD Siniestros'!A11)</f>
        <v>5</v>
      </c>
      <c r="C12" s="9" t="str">
        <f>IF('TD Siniestros'!B11="","",'TD Siniestros'!B11)</f>
        <v>Banorte</v>
      </c>
      <c r="D12" s="10">
        <f>IF('TD Siniestros'!C11="","",'TD Siniestros'!C11)</f>
        <v>12337798.994830005</v>
      </c>
      <c r="E12" s="21">
        <f>IF('TD Siniestros'!D11="","",'TD Siniestros'!D11)</f>
        <v>6.9076720640506073</v>
      </c>
      <c r="F12" s="11">
        <f>IF('TD Siniestros'!E11="","",'TD Siniestros'!E11)</f>
        <v>-25389.400989999995</v>
      </c>
      <c r="G12" s="11">
        <f>IF('TD Siniestros'!F11="","",'TD Siniestros'!F11)</f>
        <v>33.483827356825607</v>
      </c>
      <c r="H12" s="11">
        <f>IF('TD Siniestros'!G11="","",'TD Siniestros'!G11)</f>
        <v>33.527469867313606</v>
      </c>
      <c r="I12" s="11">
        <f t="shared" si="0"/>
        <v>4.2398695834985487</v>
      </c>
    </row>
    <row r="13" spans="2:13" ht="15" customHeight="1" x14ac:dyDescent="0.3">
      <c r="B13" s="54">
        <f>IF('TD Siniestros'!A12="","",'TD Siniestros'!A12)</f>
        <v>5.0999999999999996</v>
      </c>
      <c r="C13" s="49" t="str">
        <f>IF('TD Siniestros'!B12="","",'TD Siniestros'!B12)</f>
        <v>TOTAL GRANDES</v>
      </c>
      <c r="D13" s="50">
        <f>IF('TD Siniestros'!C12="","",'TD Siniestros'!C12)</f>
        <v>125212784.01254001</v>
      </c>
      <c r="E13" s="64">
        <f>IF('TD Siniestros'!D12="","",'TD Siniestros'!D12)</f>
        <v>4.4604903055420309</v>
      </c>
      <c r="F13" s="51">
        <f>IF('TD Siniestros'!E12="","",'TD Siniestros'!E12)</f>
        <v>342847.23097999999</v>
      </c>
      <c r="G13" s="51">
        <f>IF('TD Siniestros'!F12="","",'TD Siniestros'!F12)</f>
        <v>52.094943539462612</v>
      </c>
      <c r="H13" s="51">
        <f>IF('TD Siniestros'!G12="","",'TD Siniestros'!G12)</f>
        <v>52.598242466769463</v>
      </c>
      <c r="I13" s="51">
        <f t="shared" si="0"/>
        <v>43.02922057835459</v>
      </c>
    </row>
    <row r="14" spans="2:13" ht="15" customHeight="1" x14ac:dyDescent="0.3">
      <c r="B14" s="8">
        <f>IF('TD Siniestros'!A13="","",'TD Siniestros'!A13)</f>
        <v>6</v>
      </c>
      <c r="C14" s="9" t="str">
        <f>IF('TD Siniestros'!B13="","",'TD Siniestros'!B13)</f>
        <v>AXA Seguros</v>
      </c>
      <c r="D14" s="10">
        <f>IF('TD Siniestros'!C13="","",'TD Siniestros'!C13)</f>
        <v>22478304.137930006</v>
      </c>
      <c r="E14" s="21">
        <f>IF('TD Siniestros'!D13="","",'TD Siniestros'!D13)</f>
        <v>7.0526388348465252</v>
      </c>
      <c r="F14" s="11">
        <f>IF('TD Siniestros'!E13="","",'TD Siniestros'!E13)</f>
        <v>116203.58913999997</v>
      </c>
      <c r="G14" s="11">
        <f>IF('TD Siniestros'!F13="","",'TD Siniestros'!F13)</f>
        <v>61.842148541476462</v>
      </c>
      <c r="H14" s="11">
        <f>IF('TD Siniestros'!G13="","",'TD Siniestros'!G13)</f>
        <v>60.717875320789183</v>
      </c>
      <c r="I14" s="11">
        <f t="shared" si="0"/>
        <v>7.7246418135824193</v>
      </c>
    </row>
    <row r="15" spans="2:13" ht="15" customHeight="1" x14ac:dyDescent="0.3">
      <c r="B15" s="8">
        <f>IF('TD Siniestros'!A14="","",'TD Siniestros'!A14)</f>
        <v>7</v>
      </c>
      <c r="C15" s="9" t="str">
        <f>IF('TD Siniestros'!B14="","",'TD Siniestros'!B14)</f>
        <v>Banamex Seguros</v>
      </c>
      <c r="D15" s="10">
        <f>IF('TD Siniestros'!C14="","",'TD Siniestros'!C14)</f>
        <v>16906066.708919998</v>
      </c>
      <c r="E15" s="21">
        <f>IF('TD Siniestros'!D14="","",'TD Siniestros'!D14)</f>
        <v>1.7345111839267346</v>
      </c>
      <c r="F15" s="11">
        <f>IF('TD Siniestros'!E14="","",'TD Siniestros'!E14)</f>
        <v>0</v>
      </c>
      <c r="G15" s="11">
        <f>IF('TD Siniestros'!F14="","",'TD Siniestros'!F14)</f>
        <v>60.41271665555611</v>
      </c>
      <c r="H15" s="11">
        <f>IF('TD Siniestros'!G14="","",'TD Siniestros'!G14)</f>
        <v>62.547594111278329</v>
      </c>
      <c r="I15" s="11">
        <f t="shared" si="0"/>
        <v>5.8097492142466978</v>
      </c>
    </row>
    <row r="16" spans="2:13" ht="15" customHeight="1" x14ac:dyDescent="0.3">
      <c r="B16" s="8">
        <f>IF('TD Siniestros'!A15="","",'TD Siniestros'!A15)</f>
        <v>8</v>
      </c>
      <c r="C16" s="9" t="str">
        <f>IF('TD Siniestros'!B15="","",'TD Siniestros'!B15)</f>
        <v>Mapfre México</v>
      </c>
      <c r="D16" s="10">
        <f>IF('TD Siniestros'!C15="","",'TD Siniestros'!C15)</f>
        <v>10293318.560730005</v>
      </c>
      <c r="E16" s="21">
        <f>IF('TD Siniestros'!D15="","",'TD Siniestros'!D15)</f>
        <v>339.00084164670517</v>
      </c>
      <c r="F16" s="11">
        <f>IF('TD Siniestros'!E15="","",'TD Siniestros'!E15)</f>
        <v>115556.38824</v>
      </c>
      <c r="G16" s="11">
        <f>IF('TD Siniestros'!F15="","",'TD Siniestros'!F15)</f>
        <v>42.527307307270419</v>
      </c>
      <c r="H16" s="11">
        <f>IF('TD Siniestros'!G15="","",'TD Siniestros'!G15)</f>
        <v>10.227925218249728</v>
      </c>
      <c r="I16" s="11">
        <f t="shared" si="0"/>
        <v>3.5372863747567909</v>
      </c>
    </row>
    <row r="17" spans="2:9" ht="15" customHeight="1" x14ac:dyDescent="0.3">
      <c r="B17" s="8">
        <f>IF('TD Siniestros'!A16="","",'TD Siniestros'!A16)</f>
        <v>9</v>
      </c>
      <c r="C17" s="9" t="str">
        <f>IF('TD Siniestros'!B16="","",'TD Siniestros'!B16)</f>
        <v>Monterrey New York Life</v>
      </c>
      <c r="D17" s="10">
        <f>IF('TD Siniestros'!C16="","",'TD Siniestros'!C16)</f>
        <v>15010265.316580001</v>
      </c>
      <c r="E17" s="21">
        <f>IF('TD Siniestros'!D16="","",'TD Siniestros'!D16)</f>
        <v>-1.3047439622653423</v>
      </c>
      <c r="F17" s="11">
        <f>IF('TD Siniestros'!E16="","",'TD Siniestros'!E16)</f>
        <v>33538.074390000002</v>
      </c>
      <c r="G17" s="11">
        <f>IF('TD Siniestros'!F16="","",'TD Siniestros'!F16)</f>
        <v>63.915762157482717</v>
      </c>
      <c r="H17" s="11">
        <f>IF('TD Siniestros'!G16="","",'TD Siniestros'!G16)</f>
        <v>67.455239500396431</v>
      </c>
      <c r="I17" s="11">
        <f t="shared" si="0"/>
        <v>5.1582593769503733</v>
      </c>
    </row>
    <row r="18" spans="2:9" ht="15" customHeight="1" x14ac:dyDescent="0.3">
      <c r="B18" s="8">
        <f>IF('TD Siniestros'!A17="","",'TD Siniestros'!A17)</f>
        <v>10</v>
      </c>
      <c r="C18" s="9" t="str">
        <f>IF('TD Siniestros'!B17="","",'TD Siniestros'!B17)</f>
        <v>Inbursa</v>
      </c>
      <c r="D18" s="10">
        <f>IF('TD Siniestros'!C17="","",'TD Siniestros'!C17)</f>
        <v>9809335.9579799976</v>
      </c>
      <c r="E18" s="21">
        <f>IF('TD Siniestros'!D17="","",'TD Siniestros'!D17)</f>
        <v>-13.462742419386641</v>
      </c>
      <c r="F18" s="11">
        <f>IF('TD Siniestros'!E17="","",'TD Siniestros'!E17)</f>
        <v>41630.19801</v>
      </c>
      <c r="G18" s="11">
        <f>IF('TD Siniestros'!F17="","",'TD Siniestros'!F17)</f>
        <v>53.791503677221044</v>
      </c>
      <c r="H18" s="11">
        <f>IF('TD Siniestros'!G17="","",'TD Siniestros'!G17)</f>
        <v>63.517792289453325</v>
      </c>
      <c r="I18" s="11">
        <f t="shared" si="0"/>
        <v>3.3709663433474537</v>
      </c>
    </row>
    <row r="19" spans="2:9" ht="15" customHeight="1" x14ac:dyDescent="0.3">
      <c r="B19" s="8">
        <f>IF('TD Siniestros'!A18="","",'TD Siniestros'!A18)</f>
        <v>11</v>
      </c>
      <c r="C19" s="9" t="str">
        <f>IF('TD Siniestros'!B18="","",'TD Siniestros'!B18)</f>
        <v>Allianz México</v>
      </c>
      <c r="D19" s="10">
        <f>IF('TD Siniestros'!C18="","",'TD Siniestros'!C18)</f>
        <v>7154384.9185199998</v>
      </c>
      <c r="E19" s="21">
        <f>IF('TD Siniestros'!D18="","",'TD Siniestros'!D18)</f>
        <v>27.141615043842272</v>
      </c>
      <c r="F19" s="11">
        <f>IF('TD Siniestros'!E18="","",'TD Siniestros'!E18)</f>
        <v>12815.878199999999</v>
      </c>
      <c r="G19" s="11">
        <f>IF('TD Siniestros'!F18="","",'TD Siniestros'!F18)</f>
        <v>41.232581981656004</v>
      </c>
      <c r="H19" s="11">
        <f>IF('TD Siniestros'!G18="","",'TD Siniestros'!G18)</f>
        <v>36.445678646835546</v>
      </c>
      <c r="I19" s="11">
        <f t="shared" si="0"/>
        <v>2.4585956553016155</v>
      </c>
    </row>
    <row r="20" spans="2:9" ht="15" customHeight="1" x14ac:dyDescent="0.3">
      <c r="B20" s="8">
        <f>IF('TD Siniestros'!A19="","",'TD Siniestros'!A19)</f>
        <v>12</v>
      </c>
      <c r="C20" s="9" t="str">
        <f>IF('TD Siniestros'!B19="","",'TD Siniestros'!B19)</f>
        <v>Chubb Seguros México</v>
      </c>
      <c r="D20" s="10">
        <f>IF('TD Siniestros'!C19="","",'TD Siniestros'!C19)</f>
        <v>8843014.6308699995</v>
      </c>
      <c r="E20" s="21">
        <f>IF('TD Siniestros'!D19="","",'TD Siniestros'!D19)</f>
        <v>42.492987043349032</v>
      </c>
      <c r="F20" s="11">
        <f>IF('TD Siniestros'!E19="","",'TD Siniestros'!E19)</f>
        <v>87657.990849999987</v>
      </c>
      <c r="G20" s="11">
        <f>IF('TD Siniestros'!F19="","",'TD Siniestros'!F19)</f>
        <v>52.210479046070645</v>
      </c>
      <c r="H20" s="11">
        <f>IF('TD Siniestros'!G19="","",'TD Siniestros'!G19)</f>
        <v>36.512300101388441</v>
      </c>
      <c r="I20" s="11">
        <f t="shared" si="0"/>
        <v>3.0388911973334478</v>
      </c>
    </row>
    <row r="21" spans="2:9" ht="15" customHeight="1" x14ac:dyDescent="0.3">
      <c r="B21" s="8">
        <f>IF('TD Siniestros'!A20="","",'TD Siniestros'!A20)</f>
        <v>13</v>
      </c>
      <c r="C21" s="9" t="str">
        <f>IF('TD Siniestros'!B20="","",'TD Siniestros'!B20)</f>
        <v>Atlas</v>
      </c>
      <c r="D21" s="10">
        <f>IF('TD Siniestros'!C20="","",'TD Siniestros'!C20)</f>
        <v>6617719.6875199992</v>
      </c>
      <c r="E21" s="21">
        <f>IF('TD Siniestros'!D20="","",'TD Siniestros'!D20)</f>
        <v>8.6928008267018306</v>
      </c>
      <c r="F21" s="11">
        <f>IF('TD Siniestros'!E20="","",'TD Siniestros'!E20)</f>
        <v>17525.531939999997</v>
      </c>
      <c r="G21" s="11">
        <f>IF('TD Siniestros'!F20="","",'TD Siniestros'!F20)</f>
        <v>51.817095671222859</v>
      </c>
      <c r="H21" s="11">
        <f>IF('TD Siniestros'!G20="","",'TD Siniestros'!G20)</f>
        <v>47.846604546671315</v>
      </c>
      <c r="I21" s="11">
        <f t="shared" si="0"/>
        <v>2.2741713029198336</v>
      </c>
    </row>
    <row r="22" spans="2:9" ht="15" customHeight="1" x14ac:dyDescent="0.3">
      <c r="B22" s="8">
        <f>IF('TD Siniestros'!A21="","",'TD Siniestros'!A21)</f>
        <v>14</v>
      </c>
      <c r="C22" s="9" t="str">
        <f>IF('TD Siniestros'!B21="","",'TD Siniestros'!B21)</f>
        <v>Zurich Santander</v>
      </c>
      <c r="D22" s="10">
        <f>IF('TD Siniestros'!C21="","",'TD Siniestros'!C21)</f>
        <v>4289967.5654599993</v>
      </c>
      <c r="E22" s="21">
        <f>IF('TD Siniestros'!D21="","",'TD Siniestros'!D21)</f>
        <v>24.987976713548733</v>
      </c>
      <c r="F22" s="11">
        <f>IF('TD Siniestros'!E21="","",'TD Siniestros'!E21)</f>
        <v>0</v>
      </c>
      <c r="G22" s="11">
        <f>IF('TD Siniestros'!F21="","",'TD Siniestros'!F21)</f>
        <v>33.825178592348834</v>
      </c>
      <c r="H22" s="11">
        <f>IF('TD Siniestros'!G21="","",'TD Siniestros'!G21)</f>
        <v>25.393573731026454</v>
      </c>
      <c r="I22" s="11">
        <f t="shared" si="0"/>
        <v>1.4742421239486068</v>
      </c>
    </row>
    <row r="23" spans="2:9" ht="15" customHeight="1" x14ac:dyDescent="0.3">
      <c r="B23" s="8">
        <f>IF('TD Siniestros'!A22="","",'TD Siniestros'!A22)</f>
        <v>15</v>
      </c>
      <c r="C23" s="9" t="str">
        <f>IF('TD Siniestros'!B22="","",'TD Siniestros'!B22)</f>
        <v>Agroasemex</v>
      </c>
      <c r="D23" s="10">
        <f>IF('TD Siniestros'!C22="","",'TD Siniestros'!C22)</f>
        <v>2926310.6458299998</v>
      </c>
      <c r="E23" s="21">
        <f>IF('TD Siniestros'!D22="","",'TD Siniestros'!D22)</f>
        <v>87.000870530694513</v>
      </c>
      <c r="F23" s="11">
        <f>IF('TD Siniestros'!E22="","",'TD Siniestros'!E22)</f>
        <v>14175.980320000001</v>
      </c>
      <c r="G23" s="11">
        <f>IF('TD Siniestros'!F22="","",'TD Siniestros'!F22)</f>
        <v>24.56300025399516</v>
      </c>
      <c r="H23" s="11">
        <f>IF('TD Siniestros'!G22="","",'TD Siniestros'!G22)</f>
        <v>12.8483634573617</v>
      </c>
      <c r="I23" s="11">
        <f t="shared" si="0"/>
        <v>1.0056230859589848</v>
      </c>
    </row>
    <row r="24" spans="2:9" ht="15" customHeight="1" x14ac:dyDescent="0.3">
      <c r="B24" s="54">
        <f>IF('TD Siniestros'!A23="","",'TD Siniestros'!A23)</f>
        <v>15.1</v>
      </c>
      <c r="C24" s="49" t="str">
        <f>IF('TD Siniestros'!B23="","",'TD Siniestros'!B23)</f>
        <v>TOTAL MEDIANAS</v>
      </c>
      <c r="D24" s="50">
        <f>IF('TD Siniestros'!C23="","",'TD Siniestros'!C23)</f>
        <v>104328688.13034</v>
      </c>
      <c r="E24" s="64">
        <f>IF('TD Siniestros'!D23="","",'TD Siniestros'!D23)</f>
        <v>16.669099918210794</v>
      </c>
      <c r="F24" s="51">
        <f>IF('TD Siniestros'!E23="","",'TD Siniestros'!E23)</f>
        <v>439103.63108999992</v>
      </c>
      <c r="G24" s="51">
        <f>IF('TD Siniestros'!F23="","",'TD Siniestros'!F23)</f>
        <v>51.670230855708112</v>
      </c>
      <c r="H24" s="51">
        <f>IF('TD Siniestros'!G23="","",'TD Siniestros'!G23)</f>
        <v>45.781588606498325</v>
      </c>
      <c r="I24" s="51">
        <f t="shared" si="0"/>
        <v>35.852426488346218</v>
      </c>
    </row>
    <row r="25" spans="2:9" ht="15" customHeight="1" x14ac:dyDescent="0.3">
      <c r="B25" s="8">
        <f>IF('TD Siniestros'!A24="","",'TD Siniestros'!A24)</f>
        <v>16</v>
      </c>
      <c r="C25" s="9" t="str">
        <f>IF('TD Siniestros'!B24="","",'TD Siniestros'!B24)</f>
        <v>HSBC Seguros</v>
      </c>
      <c r="D25" s="10">
        <f>IF('TD Siniestros'!C24="","",'TD Siniestros'!C24)</f>
        <v>3147555.6533100004</v>
      </c>
      <c r="E25" s="21">
        <f>IF('TD Siniestros'!D24="","",'TD Siniestros'!D24)</f>
        <v>36.850108394413141</v>
      </c>
      <c r="F25" s="11">
        <f>IF('TD Siniestros'!E24="","",'TD Siniestros'!E24)</f>
        <v>0</v>
      </c>
      <c r="G25" s="11">
        <f>IF('TD Siniestros'!F24="","",'TD Siniestros'!F24)</f>
        <v>32.211409545722766</v>
      </c>
      <c r="H25" s="11">
        <f>IF('TD Siniestros'!G24="","",'TD Siniestros'!G24)</f>
        <v>27.928936621137069</v>
      </c>
      <c r="I25" s="11">
        <f t="shared" si="0"/>
        <v>1.0816536630585503</v>
      </c>
    </row>
    <row r="26" spans="2:9" ht="15" customHeight="1" x14ac:dyDescent="0.3">
      <c r="B26" s="8">
        <f>IF('TD Siniestros'!A25="","",'TD Siniestros'!A25)</f>
        <v>17</v>
      </c>
      <c r="C26" s="9" t="str">
        <f>IF('TD Siniestros'!B25="","",'TD Siniestros'!B25)</f>
        <v>Pensiones Banorte</v>
      </c>
      <c r="D26" s="10">
        <f>IF('TD Siniestros'!C25="","",'TD Siniestros'!C25)</f>
        <v>8515630.345180003</v>
      </c>
      <c r="E26" s="21">
        <f>IF('TD Siniestros'!D25="","",'TD Siniestros'!D25)</f>
        <v>9.9561571792081249</v>
      </c>
      <c r="F26" s="11">
        <f>IF('TD Siniestros'!E25="","",'TD Siniestros'!E25)</f>
        <v>0</v>
      </c>
      <c r="G26" s="11">
        <f>IF('TD Siniestros'!F25="","",'TD Siniestros'!F25)</f>
        <v>90.363224389318347</v>
      </c>
      <c r="H26" s="11">
        <f>IF('TD Siniestros'!G25="","",'TD Siniestros'!G25)</f>
        <v>104.75008396069789</v>
      </c>
      <c r="I26" s="11">
        <f t="shared" si="0"/>
        <v>2.9263859866719621</v>
      </c>
    </row>
    <row r="27" spans="2:9" ht="15" customHeight="1" x14ac:dyDescent="0.3">
      <c r="B27" s="8">
        <f>IF('TD Siniestros'!A26="","",'TD Siniestros'!A26)</f>
        <v>18</v>
      </c>
      <c r="C27" s="9" t="str">
        <f>IF('TD Siniestros'!B26="","",'TD Siniestros'!B26)</f>
        <v>Zurich Aseguradora Mexicana</v>
      </c>
      <c r="D27" s="10">
        <f>IF('TD Siniestros'!C26="","",'TD Siniestros'!C26)</f>
        <v>3365922.5312600005</v>
      </c>
      <c r="E27" s="21">
        <f>IF('TD Siniestros'!D26="","",'TD Siniestros'!D26)</f>
        <v>16.315800870285102</v>
      </c>
      <c r="F27" s="11">
        <f>IF('TD Siniestros'!E26="","",'TD Siniestros'!E26)</f>
        <v>52127.908589999999</v>
      </c>
      <c r="G27" s="11">
        <f>IF('TD Siniestros'!F26="","",'TD Siniestros'!F26)</f>
        <v>42.489820950315313</v>
      </c>
      <c r="H27" s="11">
        <f>IF('TD Siniestros'!G26="","",'TD Siniestros'!G26)</f>
        <v>40.816446055896073</v>
      </c>
      <c r="I27" s="11">
        <f t="shared" si="0"/>
        <v>1.1566951744538736</v>
      </c>
    </row>
    <row r="28" spans="2:9" ht="15" customHeight="1" x14ac:dyDescent="0.3">
      <c r="B28" s="8">
        <f>IF('TD Siniestros'!A27="","",'TD Siniestros'!A27)</f>
        <v>19</v>
      </c>
      <c r="C28" s="9" t="str">
        <f>IF('TD Siniestros'!B27="","",'TD Siniestros'!B27)</f>
        <v>HDI Seguros</v>
      </c>
      <c r="D28" s="10">
        <f>IF('TD Siniestros'!C27="","",'TD Siniestros'!C27)</f>
        <v>3870727.7468899977</v>
      </c>
      <c r="E28" s="21">
        <f>IF('TD Siniestros'!D27="","",'TD Siniestros'!D27)</f>
        <v>-4.1232807031995726</v>
      </c>
      <c r="F28" s="11">
        <f>IF('TD Siniestros'!E27="","",'TD Siniestros'!E27)</f>
        <v>0</v>
      </c>
      <c r="G28" s="11">
        <f>IF('TD Siniestros'!F27="","",'TD Siniestros'!F27)</f>
        <v>49.229082500980994</v>
      </c>
      <c r="H28" s="11">
        <f>IF('TD Siniestros'!G27="","",'TD Siniestros'!G27)</f>
        <v>54.318355628240489</v>
      </c>
      <c r="I28" s="11">
        <f t="shared" si="0"/>
        <v>1.3301708713944642</v>
      </c>
    </row>
    <row r="29" spans="2:9" ht="15" customHeight="1" x14ac:dyDescent="0.3">
      <c r="B29" s="8">
        <f>IF('TD Siniestros'!A28="","",'TD Siniestros'!A28)</f>
        <v>20</v>
      </c>
      <c r="C29" s="9" t="str">
        <f>IF('TD Siniestros'!B28="","",'TD Siniestros'!B28)</f>
        <v>Pensiones BBVA</v>
      </c>
      <c r="D29" s="10">
        <f>IF('TD Siniestros'!C28="","",'TD Siniestros'!C28)</f>
        <v>5862776.4371399982</v>
      </c>
      <c r="E29" s="21">
        <f>IF('TD Siniestros'!D28="","",'TD Siniestros'!D28)</f>
        <v>9.6432576208993694</v>
      </c>
      <c r="F29" s="11">
        <f>IF('TD Siniestros'!E28="","",'TD Siniestros'!E28)</f>
        <v>0</v>
      </c>
      <c r="G29" s="11">
        <f>IF('TD Siniestros'!F28="","",'TD Siniestros'!F28)</f>
        <v>79.77648329829259</v>
      </c>
      <c r="H29" s="11">
        <f>IF('TD Siniestros'!G28="","",'TD Siniestros'!G28)</f>
        <v>96.865023958395284</v>
      </c>
      <c r="I29" s="11">
        <f t="shared" si="0"/>
        <v>2.0147359752819805</v>
      </c>
    </row>
    <row r="30" spans="2:9" ht="15" customHeight="1" x14ac:dyDescent="0.3">
      <c r="B30" s="8">
        <f>IF('TD Siniestros'!A29="","",'TD Siniestros'!A29)</f>
        <v>21</v>
      </c>
      <c r="C30" s="9" t="str">
        <f>IF('TD Siniestros'!B29="","",'TD Siniestros'!B29)</f>
        <v>GMX Seguros</v>
      </c>
      <c r="D30" s="10">
        <f>IF('TD Siniestros'!C29="","",'TD Siniestros'!C29)</f>
        <v>3157824.9529499998</v>
      </c>
      <c r="E30" s="21">
        <f>IF('TD Siniestros'!D29="","",'TD Siniestros'!D29)</f>
        <v>21.279750370083271</v>
      </c>
      <c r="F30" s="11">
        <f>IF('TD Siniestros'!E29="","",'TD Siniestros'!E29)</f>
        <v>0</v>
      </c>
      <c r="G30" s="11">
        <f>IF('TD Siniestros'!F29="","",'TD Siniestros'!F29)</f>
        <v>46.802473066086549</v>
      </c>
      <c r="H30" s="11">
        <f>IF('TD Siniestros'!G29="","",'TD Siniestros'!G29)</f>
        <v>40.809827058255962</v>
      </c>
      <c r="I30" s="11">
        <f t="shared" si="0"/>
        <v>1.0851826953604795</v>
      </c>
    </row>
    <row r="31" spans="2:9" ht="15" customHeight="1" x14ac:dyDescent="0.3">
      <c r="B31" s="8">
        <f>IF('TD Siniestros'!A30="","",'TD Siniestros'!A30)</f>
        <v>22</v>
      </c>
      <c r="C31" s="9" t="str">
        <f>IF('TD Siniestros'!B30="","",'TD Siniestros'!B30)</f>
        <v>ProFuturo G.N.P.</v>
      </c>
      <c r="D31" s="10">
        <f>IF('TD Siniestros'!C30="","",'TD Siniestros'!C30)</f>
        <v>4095672.1967599997</v>
      </c>
      <c r="E31" s="21">
        <f>IF('TD Siniestros'!D30="","",'TD Siniestros'!D30)</f>
        <v>13.226449788760286</v>
      </c>
      <c r="F31" s="11">
        <f>IF('TD Siniestros'!E30="","",'TD Siniestros'!E30)</f>
        <v>0</v>
      </c>
      <c r="G31" s="11">
        <f>IF('TD Siniestros'!F30="","",'TD Siniestros'!F30)</f>
        <v>64.879510082123474</v>
      </c>
      <c r="H31" s="11">
        <f>IF('TD Siniestros'!G30="","",'TD Siniestros'!G30)</f>
        <v>44.131615661985244</v>
      </c>
      <c r="I31" s="11">
        <f t="shared" si="0"/>
        <v>1.4074727573613441</v>
      </c>
    </row>
    <row r="32" spans="2:9" ht="15" customHeight="1" x14ac:dyDescent="0.3">
      <c r="B32" s="8">
        <f>IF('TD Siniestros'!A31="","",'TD Siniestros'!A31)</f>
        <v>23</v>
      </c>
      <c r="C32" s="9" t="str">
        <f>IF('TD Siniestros'!B31="","",'TD Siniestros'!B31)</f>
        <v>Hir Seguros</v>
      </c>
      <c r="D32" s="10">
        <f>IF('TD Siniestros'!C31="","",'TD Siniestros'!C31)</f>
        <v>1678492.1230500003</v>
      </c>
      <c r="E32" s="21">
        <f>IF('TD Siniestros'!D31="","",'TD Siniestros'!D31)</f>
        <v>20.437739715538573</v>
      </c>
      <c r="F32" s="11">
        <f>IF('TD Siniestros'!E31="","",'TD Siniestros'!E31)</f>
        <v>-37390.757829999995</v>
      </c>
      <c r="G32" s="11">
        <f>IF('TD Siniestros'!F31="","",'TD Siniestros'!F31)</f>
        <v>35.410915007863395</v>
      </c>
      <c r="H32" s="11">
        <f>IF('TD Siniestros'!G31="","",'TD Siniestros'!G31)</f>
        <v>39.126696639630474</v>
      </c>
      <c r="I32" s="11">
        <f t="shared" si="0"/>
        <v>0.57681177182767474</v>
      </c>
    </row>
    <row r="33" spans="2:11" ht="15" customHeight="1" x14ac:dyDescent="0.3">
      <c r="B33" s="8">
        <f>IF('TD Siniestros'!A32="","",'TD Siniestros'!A32)</f>
        <v>24</v>
      </c>
      <c r="C33" s="9" t="str">
        <f>IF('TD Siniestros'!B32="","",'TD Siniestros'!B32)</f>
        <v>Afirme</v>
      </c>
      <c r="D33" s="10">
        <f>IF('TD Siniestros'!C32="","",'TD Siniestros'!C32)</f>
        <v>1825221.0077900004</v>
      </c>
      <c r="E33" s="21">
        <f>IF('TD Siniestros'!D32="","",'TD Siniestros'!D32)</f>
        <v>42.727697060145317</v>
      </c>
      <c r="F33" s="11">
        <f>IF('TD Siniestros'!E32="","",'TD Siniestros'!E32)</f>
        <v>7612.4824600000002</v>
      </c>
      <c r="G33" s="11">
        <f>IF('TD Siniestros'!F32="","",'TD Siniestros'!F32)</f>
        <v>50.264852803828028</v>
      </c>
      <c r="H33" s="11">
        <f>IF('TD Siniestros'!G32="","",'TD Siniestros'!G32)</f>
        <v>33.358725477036273</v>
      </c>
      <c r="I33" s="11">
        <f t="shared" si="0"/>
        <v>0.62723497419063101</v>
      </c>
    </row>
    <row r="34" spans="2:11" ht="15" customHeight="1" x14ac:dyDescent="0.3">
      <c r="B34" s="8">
        <f>IF('TD Siniestros'!A33="","",'TD Siniestros'!A33)</f>
        <v>25</v>
      </c>
      <c r="C34" s="9" t="str">
        <f>IF('TD Siniestros'!B33="","",'TD Siniestros'!B33)</f>
        <v>Seguros SURA</v>
      </c>
      <c r="D34" s="10">
        <f>IF('TD Siniestros'!C33="","",'TD Siniestros'!C33)</f>
        <v>1904820.1932700006</v>
      </c>
      <c r="E34" s="21">
        <f>IF('TD Siniestros'!D33="","",'TD Siniestros'!D33)</f>
        <v>18.728671597766009</v>
      </c>
      <c r="F34" s="11">
        <f>IF('TD Siniestros'!E33="","",'TD Siniestros'!E33)</f>
        <v>502.1754900000002</v>
      </c>
      <c r="G34" s="11">
        <f>IF('TD Siniestros'!F33="","",'TD Siniestros'!F33)</f>
        <v>55.43931607646465</v>
      </c>
      <c r="H34" s="11">
        <f>IF('TD Siniestros'!G33="","",'TD Siniestros'!G33)</f>
        <v>49.960130653294065</v>
      </c>
      <c r="I34" s="11">
        <f t="shared" si="0"/>
        <v>0.65458913724105294</v>
      </c>
    </row>
    <row r="35" spans="2:11" ht="15" customHeight="1" x14ac:dyDescent="0.3">
      <c r="B35" s="8">
        <f>IF('TD Siniestros'!A34="","",'TD Siniestros'!A34)</f>
        <v>26</v>
      </c>
      <c r="C35" s="9" t="str">
        <f>IF('TD Siniestros'!B34="","",'TD Siniestros'!B34)</f>
        <v>BUPA México</v>
      </c>
      <c r="D35" s="10">
        <f>IF('TD Siniestros'!C34="","",'TD Siniestros'!C34)</f>
        <v>2023485.55235</v>
      </c>
      <c r="E35" s="21">
        <f>IF('TD Siniestros'!D34="","",'TD Siniestros'!D34)</f>
        <v>9.3603066163939541</v>
      </c>
      <c r="F35" s="11">
        <f>IF('TD Siniestros'!E34="","",'TD Siniestros'!E34)</f>
        <v>0</v>
      </c>
      <c r="G35" s="11">
        <f>IF('TD Siniestros'!F34="","",'TD Siniestros'!F34)</f>
        <v>62.853294581746475</v>
      </c>
      <c r="H35" s="11">
        <f>IF('TD Siniestros'!G34="","",'TD Siniestros'!G34)</f>
        <v>63.945115116283091</v>
      </c>
      <c r="I35" s="11">
        <f t="shared" si="0"/>
        <v>0.69536834322333962</v>
      </c>
    </row>
    <row r="36" spans="2:11" ht="15" customHeight="1" x14ac:dyDescent="0.3">
      <c r="B36" s="8">
        <f>IF('TD Siniestros'!A35="","",'TD Siniestros'!A35)</f>
        <v>27</v>
      </c>
      <c r="C36" s="9" t="str">
        <f>IF('TD Siniestros'!B35="","",'TD Siniestros'!B35)</f>
        <v>ANA</v>
      </c>
      <c r="D36" s="10">
        <f>IF('TD Siniestros'!C35="","",'TD Siniestros'!C35)</f>
        <v>1654168.4228299998</v>
      </c>
      <c r="E36" s="21">
        <f>IF('TD Siniestros'!D35="","",'TD Siniestros'!D35)</f>
        <v>41.239567639721827</v>
      </c>
      <c r="F36" s="11">
        <f>IF('TD Siniestros'!E35="","",'TD Siniestros'!E35)</f>
        <v>10100.036269999999</v>
      </c>
      <c r="G36" s="11">
        <f>IF('TD Siniestros'!F35="","",'TD Siniestros'!F35)</f>
        <v>53.74238009497364</v>
      </c>
      <c r="H36" s="11">
        <f>IF('TD Siniestros'!G35="","",'TD Siniestros'!G35)</f>
        <v>52.891644388098591</v>
      </c>
      <c r="I36" s="11">
        <f t="shared" si="0"/>
        <v>0.56845296190022077</v>
      </c>
    </row>
    <row r="37" spans="2:11" ht="15" customHeight="1" x14ac:dyDescent="0.3">
      <c r="B37" s="8">
        <f>IF('TD Siniestros'!A36="","",'TD Siniestros'!A36)</f>
        <v>28</v>
      </c>
      <c r="C37" s="9" t="str">
        <f>IF('TD Siniestros'!B36="","",'TD Siniestros'!B36)</f>
        <v>AIG Seguros</v>
      </c>
      <c r="D37" s="10">
        <f>IF('TD Siniestros'!C36="","",'TD Siniestros'!C36)</f>
        <v>1440239.3403299998</v>
      </c>
      <c r="E37" s="21">
        <f>IF('TD Siniestros'!D36="","",'TD Siniestros'!D36)</f>
        <v>-2.4711854699095981</v>
      </c>
      <c r="F37" s="11">
        <f>IF('TD Siniestros'!E36="","",'TD Siniestros'!E36)</f>
        <v>12591.808669999999</v>
      </c>
      <c r="G37" s="11">
        <f>IF('TD Siniestros'!F36="","",'TD Siniestros'!F36)</f>
        <v>50.012662197266266</v>
      </c>
      <c r="H37" s="11">
        <f>IF('TD Siniestros'!G36="","",'TD Siniestros'!G36)</f>
        <v>33.909996044535532</v>
      </c>
      <c r="I37" s="11">
        <f t="shared" si="0"/>
        <v>0.49493649350115043</v>
      </c>
    </row>
    <row r="38" spans="2:11" ht="15" customHeight="1" x14ac:dyDescent="0.3">
      <c r="B38" s="8">
        <f>IF('TD Siniestros'!A37="","",'TD Siniestros'!A37)</f>
        <v>29</v>
      </c>
      <c r="C38" s="9" t="str">
        <f>IF('TD Siniestros'!B37="","",'TD Siniestros'!B37)</f>
        <v>Ve Por Más</v>
      </c>
      <c r="D38" s="10">
        <f>IF('TD Siniestros'!C37="","",'TD Siniestros'!C37)</f>
        <v>1566696.7107799998</v>
      </c>
      <c r="E38" s="21">
        <f>IF('TD Siniestros'!D37="","",'TD Siniestros'!D37)</f>
        <v>-1.3830235967412396</v>
      </c>
      <c r="F38" s="11">
        <f>IF('TD Siniestros'!E37="","",'TD Siniestros'!E37)</f>
        <v>6194.2804800000004</v>
      </c>
      <c r="G38" s="11">
        <f>IF('TD Siniestros'!F37="","",'TD Siniestros'!F37)</f>
        <v>55.752653361439144</v>
      </c>
      <c r="H38" s="11">
        <f>IF('TD Siniestros'!G37="","",'TD Siniestros'!G37)</f>
        <v>59.467272377647838</v>
      </c>
      <c r="I38" s="11">
        <f t="shared" si="0"/>
        <v>0.53839341469145641</v>
      </c>
    </row>
    <row r="39" spans="2:11" ht="15" customHeight="1" x14ac:dyDescent="0.3">
      <c r="B39" s="8">
        <f>IF('TD Siniestros'!A38="","",'TD Siniestros'!A38)</f>
        <v>30</v>
      </c>
      <c r="C39" s="9" t="str">
        <f>IF('TD Siniestros'!B38="","",'TD Siniestros'!B38)</f>
        <v>La Latinoamericana</v>
      </c>
      <c r="D39" s="10">
        <f>IF('TD Siniestros'!C38="","",'TD Siniestros'!C38)</f>
        <v>962069.85913000011</v>
      </c>
      <c r="E39" s="21">
        <f>IF('TD Siniestros'!D38="","",'TD Siniestros'!D38)</f>
        <v>143.16695289680251</v>
      </c>
      <c r="F39" s="11">
        <f>IF('TD Siniestros'!E38="","",'TD Siniestros'!E38)</f>
        <v>3355.9900400000001</v>
      </c>
      <c r="G39" s="11">
        <f>IF('TD Siniestros'!F38="","",'TD Siniestros'!F38)</f>
        <v>36.004648011170559</v>
      </c>
      <c r="H39" s="11">
        <f>IF('TD Siniestros'!G38="","",'TD Siniestros'!G38)</f>
        <v>56.543887322613031</v>
      </c>
      <c r="I39" s="11">
        <f t="shared" si="0"/>
        <v>0.33061413422566654</v>
      </c>
    </row>
    <row r="40" spans="2:11" ht="15" customHeight="1" x14ac:dyDescent="0.3">
      <c r="B40" s="8">
        <f>IF('TD Siniestros'!A39="","",'TD Siniestros'!A39)</f>
        <v>31</v>
      </c>
      <c r="C40" s="9" t="str">
        <f>IF('TD Siniestros'!B39="","",'TD Siniestros'!B39)</f>
        <v>Cardif Vida</v>
      </c>
      <c r="D40" s="10">
        <f>IF('TD Siniestros'!C39="","",'TD Siniestros'!C39)</f>
        <v>636943.71036000003</v>
      </c>
      <c r="E40" s="21">
        <f>IF('TD Siniestros'!D39="","",'TD Siniestros'!D39)</f>
        <v>-13.591936806981419</v>
      </c>
      <c r="F40" s="11">
        <f>IF('TD Siniestros'!E39="","",'TD Siniestros'!E39)</f>
        <v>0</v>
      </c>
      <c r="G40" s="11">
        <f>IF('TD Siniestros'!F39="","",'TD Siniestros'!F39)</f>
        <v>25.115799397263171</v>
      </c>
      <c r="H40" s="11">
        <f>IF('TD Siniestros'!G39="","",'TD Siniestros'!G39)</f>
        <v>29.935311833991751</v>
      </c>
      <c r="I40" s="11">
        <f t="shared" si="0"/>
        <v>0.21888492956383127</v>
      </c>
    </row>
    <row r="41" spans="2:11" ht="15" customHeight="1" x14ac:dyDescent="0.3">
      <c r="B41" s="8">
        <f>IF('TD Siniestros'!A40="","",'TD Siniestros'!A40)</f>
        <v>32</v>
      </c>
      <c r="C41" s="9" t="str">
        <f>IF('TD Siniestros'!B40="","",'TD Siniestros'!B40)</f>
        <v>Plan Seguro</v>
      </c>
      <c r="D41" s="10">
        <f>IF('TD Siniestros'!C40="","",'TD Siniestros'!C40)</f>
        <v>1494691.3920200004</v>
      </c>
      <c r="E41" s="21">
        <f>IF('TD Siniestros'!D40="","",'TD Siniestros'!D40)</f>
        <v>16.921550878523227</v>
      </c>
      <c r="F41" s="11">
        <f>IF('TD Siniestros'!E40="","",'TD Siniestros'!E40)</f>
        <v>0</v>
      </c>
      <c r="G41" s="11">
        <f>IF('TD Siniestros'!F40="","",'TD Siniestros'!F40)</f>
        <v>60.763964268221812</v>
      </c>
      <c r="H41" s="11">
        <f>IF('TD Siniestros'!G40="","",'TD Siniestros'!G40)</f>
        <v>53.417059770486063</v>
      </c>
      <c r="I41" s="11">
        <f t="shared" si="0"/>
        <v>0.51364887468164033</v>
      </c>
    </row>
    <row r="42" spans="2:11" ht="15" customHeight="1" x14ac:dyDescent="0.3">
      <c r="B42" s="8">
        <f>IF('TD Siniestros'!A41="","",'TD Siniestros'!A41)</f>
        <v>33</v>
      </c>
      <c r="C42" s="9" t="str">
        <f>IF('TD Siniestros'!B41="","",'TD Siniestros'!B41)</f>
        <v>Patrimonial Vida</v>
      </c>
      <c r="D42" s="10">
        <f>IF('TD Siniestros'!C41="","",'TD Siniestros'!C41)</f>
        <v>1638188.4882499999</v>
      </c>
      <c r="E42" s="21">
        <f>IF('TD Siniestros'!D41="","",'TD Siniestros'!D41)</f>
        <v>35.254888314857858</v>
      </c>
      <c r="F42" s="11">
        <f>IF('TD Siniestros'!E41="","",'TD Siniestros'!E41)</f>
        <v>5126.9652400000004</v>
      </c>
      <c r="G42" s="11">
        <f>IF('TD Siniestros'!F41="","",'TD Siniestros'!F41)</f>
        <v>69.351932799081624</v>
      </c>
      <c r="H42" s="11">
        <f>IF('TD Siniestros'!G41="","",'TD Siniestros'!G41)</f>
        <v>37.287187159285821</v>
      </c>
      <c r="I42" s="11">
        <f t="shared" si="0"/>
        <v>0.562961476863025</v>
      </c>
      <c r="K42" s="55"/>
    </row>
    <row r="43" spans="2:11" ht="15" customHeight="1" x14ac:dyDescent="0.3">
      <c r="B43" s="8">
        <f>IF('TD Siniestros'!A42="","",'TD Siniestros'!A42)</f>
        <v>34</v>
      </c>
      <c r="C43" s="9" t="str">
        <f>IF('TD Siniestros'!B42="","",'TD Siniestros'!B42)</f>
        <v>Seguros Argos</v>
      </c>
      <c r="D43" s="10">
        <f>IF('TD Siniestros'!C42="","",'TD Siniestros'!C42)</f>
        <v>1797710.49865</v>
      </c>
      <c r="E43" s="21">
        <f>IF('TD Siniestros'!D42="","",'TD Siniestros'!D42)</f>
        <v>33.713921618513389</v>
      </c>
      <c r="F43" s="11">
        <f>IF('TD Siniestros'!E42="","",'TD Siniestros'!E42)</f>
        <v>1607.2548400000001</v>
      </c>
      <c r="G43" s="11">
        <f>IF('TD Siniestros'!F42="","",'TD Siniestros'!F42)</f>
        <v>84.679629086710634</v>
      </c>
      <c r="H43" s="11">
        <f>IF('TD Siniestros'!G42="","",'TD Siniestros'!G42)</f>
        <v>71.269934661294386</v>
      </c>
      <c r="I43" s="11">
        <f t="shared" si="0"/>
        <v>0.61778102126287426</v>
      </c>
    </row>
    <row r="44" spans="2:11" ht="15" customHeight="1" x14ac:dyDescent="0.3">
      <c r="B44" s="8">
        <f>IF('TD Siniestros'!A43="","",'TD Siniestros'!A43)</f>
        <v>35</v>
      </c>
      <c r="C44" s="9" t="str">
        <f>IF('TD Siniestros'!B43="","",'TD Siniestros'!B43)</f>
        <v>El Potosí</v>
      </c>
      <c r="D44" s="10">
        <f>IF('TD Siniestros'!C43="","",'TD Siniestros'!C43)</f>
        <v>819222.71460000018</v>
      </c>
      <c r="E44" s="21">
        <f>IF('TD Siniestros'!D43="","",'TD Siniestros'!D43)</f>
        <v>8.7970802521940339</v>
      </c>
      <c r="F44" s="11">
        <f>IF('TD Siniestros'!E43="","",'TD Siniestros'!E43)</f>
        <v>123.29317999999999</v>
      </c>
      <c r="G44" s="11">
        <f>IF('TD Siniestros'!F43="","",'TD Siniestros'!F43)</f>
        <v>38.812633931947346</v>
      </c>
      <c r="H44" s="11">
        <f>IF('TD Siniestros'!G43="","",'TD Siniestros'!G43)</f>
        <v>40.477764570949404</v>
      </c>
      <c r="I44" s="11">
        <f t="shared" si="0"/>
        <v>0.28152488715362733</v>
      </c>
    </row>
    <row r="45" spans="2:11" ht="15" customHeight="1" x14ac:dyDescent="0.3">
      <c r="B45" s="8">
        <f>IF('TD Siniestros'!A44="","",'TD Siniestros'!A44)</f>
        <v>36</v>
      </c>
      <c r="C45" s="9" t="str">
        <f>IF('TD Siniestros'!B44="","",'TD Siniestros'!B44)</f>
        <v>General de Seguros</v>
      </c>
      <c r="D45" s="10">
        <f>IF('TD Siniestros'!C44="","",'TD Siniestros'!C44)</f>
        <v>1182562.5924700003</v>
      </c>
      <c r="E45" s="21">
        <f>IF('TD Siniestros'!D44="","",'TD Siniestros'!D44)</f>
        <v>12.072801393077736</v>
      </c>
      <c r="F45" s="11">
        <f>IF('TD Siniestros'!E44="","",'TD Siniestros'!E44)</f>
        <v>-13976.054700000001</v>
      </c>
      <c r="G45" s="11">
        <f>IF('TD Siniestros'!F44="","",'TD Siniestros'!F44)</f>
        <v>56.402937389321949</v>
      </c>
      <c r="H45" s="11">
        <f>IF('TD Siniestros'!G44="","",'TD Siniestros'!G44)</f>
        <v>61.916445138574495</v>
      </c>
      <c r="I45" s="11">
        <f t="shared" si="0"/>
        <v>0.40638619323412212</v>
      </c>
    </row>
    <row r="46" spans="2:11" ht="15" customHeight="1" x14ac:dyDescent="0.3">
      <c r="B46" s="8">
        <f>IF('TD Siniestros'!A45="","",'TD Siniestros'!A45)</f>
        <v>37</v>
      </c>
      <c r="C46" s="9" t="str">
        <f>IF('TD Siniestros'!B45="","",'TD Siniestros'!B45)</f>
        <v>FM Global</v>
      </c>
      <c r="D46" s="10">
        <f>IF('TD Siniestros'!C45="","",'TD Siniestros'!C45)</f>
        <v>341391.63523999997</v>
      </c>
      <c r="E46" s="21">
        <f>IF('TD Siniestros'!D45="","",'TD Siniestros'!D45)</f>
        <v>-91.905980180626358</v>
      </c>
      <c r="F46" s="11">
        <f>IF('TD Siniestros'!E45="","",'TD Siniestros'!E45)</f>
        <v>0</v>
      </c>
      <c r="G46" s="11">
        <f>IF('TD Siniestros'!F45="","",'TD Siniestros'!F45)</f>
        <v>21.573003235762332</v>
      </c>
      <c r="H46" s="11">
        <f>IF('TD Siniestros'!G45="","",'TD Siniestros'!G45)</f>
        <v>227.77846180498375</v>
      </c>
      <c r="I46" s="11">
        <f t="shared" si="0"/>
        <v>0.11731881925791179</v>
      </c>
    </row>
    <row r="47" spans="2:11" ht="15" customHeight="1" x14ac:dyDescent="0.3">
      <c r="B47" s="8">
        <f>IF('TD Siniestros'!A46="","",'TD Siniestros'!A46)</f>
        <v>38</v>
      </c>
      <c r="C47" s="9" t="str">
        <f>IF('TD Siniestros'!B46="","",'TD Siniestros'!B46)</f>
        <v>HDI Global Seguros</v>
      </c>
      <c r="D47" s="10">
        <f>IF('TD Siniestros'!C46="","",'TD Siniestros'!C46)</f>
        <v>217677.30605000007</v>
      </c>
      <c r="E47" s="21">
        <f>IF('TD Siniestros'!D46="","",'TD Siniestros'!D46)</f>
        <v>-65.973591726508701</v>
      </c>
      <c r="F47" s="11">
        <f>IF('TD Siniestros'!E46="","",'TD Siniestros'!E46)</f>
        <v>0</v>
      </c>
      <c r="G47" s="11">
        <f>IF('TD Siniestros'!F46="","",'TD Siniestros'!F46)</f>
        <v>14.070002393061417</v>
      </c>
      <c r="H47" s="11">
        <f>IF('TD Siniestros'!G46="","",'TD Siniestros'!G46)</f>
        <v>37.39566632502396</v>
      </c>
      <c r="I47" s="11">
        <f t="shared" si="0"/>
        <v>7.4804540852549076E-2</v>
      </c>
    </row>
    <row r="48" spans="2:11" ht="15" customHeight="1" x14ac:dyDescent="0.3">
      <c r="B48" s="8">
        <f>IF('TD Siniestros'!A47="","",'TD Siniestros'!A47)</f>
        <v>39</v>
      </c>
      <c r="C48" s="9" t="str">
        <f>IF('TD Siniestros'!B47="","",'TD Siniestros'!B47)</f>
        <v>Thona</v>
      </c>
      <c r="D48" s="10">
        <f>IF('TD Siniestros'!C47="","",'TD Siniestros'!C47)</f>
        <v>1129225.8498699998</v>
      </c>
      <c r="E48" s="21">
        <f>IF('TD Siniestros'!D47="","",'TD Siniestros'!D47)</f>
        <v>-0.62096363450139247</v>
      </c>
      <c r="F48" s="11">
        <f>IF('TD Siniestros'!E47="","",'TD Siniestros'!E47)</f>
        <v>2330.8155499999998</v>
      </c>
      <c r="G48" s="11">
        <f>IF('TD Siniestros'!F47="","",'TD Siniestros'!F47)</f>
        <v>73.592456420268732</v>
      </c>
      <c r="H48" s="11">
        <f>IF('TD Siniestros'!G47="","",'TD Siniestros'!G47)</f>
        <v>69.20863437661373</v>
      </c>
      <c r="I48" s="11">
        <f t="shared" si="0"/>
        <v>0.38805708666273164</v>
      </c>
    </row>
    <row r="49" spans="2:9" ht="15" customHeight="1" x14ac:dyDescent="0.3">
      <c r="B49" s="8">
        <f>IF('TD Siniestros'!A48="","",'TD Siniestros'!A48)</f>
        <v>40</v>
      </c>
      <c r="C49" s="9" t="str">
        <f>IF('TD Siniestros'!B48="","",'TD Siniestros'!B48)</f>
        <v>Seguros Azteca</v>
      </c>
      <c r="D49" s="10">
        <f>IF('TD Siniestros'!C48="","",'TD Siniestros'!C48)</f>
        <v>171999.61346999998</v>
      </c>
      <c r="E49" s="21">
        <f>IF('TD Siniestros'!D48="","",'TD Siniestros'!D48)</f>
        <v>-53.062319906325904</v>
      </c>
      <c r="F49" s="11">
        <f>IF('TD Siniestros'!E48="","",'TD Siniestros'!E48)</f>
        <v>0</v>
      </c>
      <c r="G49" s="11">
        <f>IF('TD Siniestros'!F48="","",'TD Siniestros'!F48)</f>
        <v>12.3319519881244</v>
      </c>
      <c r="H49" s="11">
        <f>IF('TD Siniestros'!G48="","",'TD Siniestros'!G48)</f>
        <v>20.462596841077353</v>
      </c>
      <c r="I49" s="11">
        <f t="shared" si="0"/>
        <v>5.910745748334411E-2</v>
      </c>
    </row>
    <row r="50" spans="2:9" ht="15" customHeight="1" x14ac:dyDescent="0.3">
      <c r="B50" s="8">
        <f>IF('TD Siniestros'!A49="","",'TD Siniestros'!A49)</f>
        <v>41</v>
      </c>
      <c r="C50" s="9" t="str">
        <f>IF('TD Siniestros'!B49="","",'TD Siniestros'!B49)</f>
        <v>Prudential</v>
      </c>
      <c r="D50" s="10">
        <f>IF('TD Siniestros'!C49="","",'TD Siniestros'!C49)</f>
        <v>222986.96328999999</v>
      </c>
      <c r="E50" s="21">
        <f>IF('TD Siniestros'!D49="","",'TD Siniestros'!D49)</f>
        <v>120.62668389074629</v>
      </c>
      <c r="F50" s="11">
        <f>IF('TD Siniestros'!E49="","",'TD Siniestros'!E49)</f>
        <v>0</v>
      </c>
      <c r="G50" s="11">
        <f>IF('TD Siniestros'!F49="","",'TD Siniestros'!F49)</f>
        <v>16.78025172431283</v>
      </c>
      <c r="H50" s="11">
        <f>IF('TD Siniestros'!G49="","",'TD Siniestros'!G49)</f>
        <v>8.4415961931558989</v>
      </c>
      <c r="I50" s="11">
        <f t="shared" si="0"/>
        <v>7.6629198090044343E-2</v>
      </c>
    </row>
    <row r="51" spans="2:9" ht="15" customHeight="1" x14ac:dyDescent="0.3">
      <c r="B51" s="8">
        <f>IF('TD Siniestros'!A50="","",'TD Siniestros'!A50)</f>
        <v>42</v>
      </c>
      <c r="C51" s="9" t="str">
        <f>IF('TD Siniestros'!B50="","",'TD Siniestros'!B50)</f>
        <v>Insignia Life</v>
      </c>
      <c r="D51" s="10">
        <f>IF('TD Siniestros'!C50="","",'TD Siniestros'!C50)</f>
        <v>631392.64248000004</v>
      </c>
      <c r="E51" s="21">
        <f>IF('TD Siniestros'!D50="","",'TD Siniestros'!D50)</f>
        <v>16.001080212515184</v>
      </c>
      <c r="F51" s="11">
        <f>IF('TD Siniestros'!E50="","",'TD Siniestros'!E50)</f>
        <v>27840.691340000001</v>
      </c>
      <c r="G51" s="11">
        <f>IF('TD Siniestros'!F50="","",'TD Siniestros'!F50)</f>
        <v>48.615425927172751</v>
      </c>
      <c r="H51" s="11">
        <f>IF('TD Siniestros'!G50="","",'TD Siniestros'!G50)</f>
        <v>44.275667037890464</v>
      </c>
      <c r="I51" s="11">
        <f t="shared" si="0"/>
        <v>0.21697731185420494</v>
      </c>
    </row>
    <row r="52" spans="2:9" ht="15" customHeight="1" x14ac:dyDescent="0.3">
      <c r="B52" s="8">
        <f>IF('TD Siniestros'!A51="","",'TD Siniestros'!A51)</f>
        <v>43</v>
      </c>
      <c r="C52" s="9" t="str">
        <f>IF('TD Siniestros'!B51="","",'TD Siniestros'!B51)</f>
        <v>Assurant Vida</v>
      </c>
      <c r="D52" s="10">
        <f>IF('TD Siniestros'!C51="","",'TD Siniestros'!C51)</f>
        <v>82723.058009999979</v>
      </c>
      <c r="E52" s="21">
        <f>IF('TD Siniestros'!D51="","",'TD Siniestros'!D51)</f>
        <v>-30.801107202086577</v>
      </c>
      <c r="F52" s="11">
        <f>IF('TD Siniestros'!E51="","",'TD Siniestros'!E51)</f>
        <v>-764.38480000000004</v>
      </c>
      <c r="G52" s="11">
        <f>IF('TD Siniestros'!F51="","",'TD Siniestros'!F51)</f>
        <v>6.9674471508570379</v>
      </c>
      <c r="H52" s="11">
        <f>IF('TD Siniestros'!G51="","",'TD Siniestros'!G51)</f>
        <v>11.101825794885508</v>
      </c>
      <c r="I52" s="11">
        <f t="shared" si="0"/>
        <v>2.8427678037027178E-2</v>
      </c>
    </row>
    <row r="53" spans="2:9" ht="15" customHeight="1" x14ac:dyDescent="0.3">
      <c r="B53" s="8">
        <f>IF('TD Siniestros'!A52="","",'TD Siniestros'!A52)</f>
        <v>44</v>
      </c>
      <c r="C53" s="9" t="str">
        <f>IF('TD Siniestros'!B52="","",'TD Siniestros'!B52)</f>
        <v>Cardif Seguros Generales</v>
      </c>
      <c r="D53" s="10">
        <f>IF('TD Siniestros'!C52="","",'TD Siniestros'!C52)</f>
        <v>149319.30049000002</v>
      </c>
      <c r="E53" s="21">
        <f>IF('TD Siniestros'!D52="","",'TD Siniestros'!D52)</f>
        <v>3.3152867527881824</v>
      </c>
      <c r="F53" s="11">
        <f>IF('TD Siniestros'!E52="","",'TD Siniestros'!E52)</f>
        <v>0</v>
      </c>
      <c r="G53" s="11">
        <f>IF('TD Siniestros'!F52="","",'TD Siniestros'!F52)</f>
        <v>13.563867430155607</v>
      </c>
      <c r="H53" s="11">
        <f>IF('TD Siniestros'!G52="","",'TD Siniestros'!G52)</f>
        <v>13.111874906306999</v>
      </c>
      <c r="I53" s="11">
        <f t="shared" si="0"/>
        <v>5.1313395577454374E-2</v>
      </c>
    </row>
    <row r="54" spans="2:9" ht="15" customHeight="1" x14ac:dyDescent="0.3">
      <c r="B54" s="8">
        <f>IF('TD Siniestros'!A53="","",'TD Siniestros'!A53)</f>
        <v>45</v>
      </c>
      <c r="C54" s="9" t="str">
        <f>IF('TD Siniestros'!B53="","",'TD Siniestros'!B53)</f>
        <v>El Águila</v>
      </c>
      <c r="D54" s="10">
        <f>IF('TD Siniestros'!C53="","",'TD Siniestros'!C53)</f>
        <v>405974.69400000008</v>
      </c>
      <c r="E54" s="21">
        <f>IF('TD Siniestros'!D53="","",'TD Siniestros'!D53)</f>
        <v>-45.878550500960891</v>
      </c>
      <c r="F54" s="11">
        <f>IF('TD Siniestros'!E53="","",'TD Siniestros'!E53)</f>
        <v>0</v>
      </c>
      <c r="G54" s="11">
        <f>IF('TD Siniestros'!F53="","",'TD Siniestros'!F53)</f>
        <v>42.46230987790188</v>
      </c>
      <c r="H54" s="11">
        <f>IF('TD Siniestros'!G53="","",'TD Siniestros'!G53)</f>
        <v>80.15490062215143</v>
      </c>
      <c r="I54" s="11">
        <f t="shared" si="0"/>
        <v>0.13951270866724375</v>
      </c>
    </row>
    <row r="55" spans="2:9" ht="15" customHeight="1" x14ac:dyDescent="0.3">
      <c r="B55" s="8">
        <f>IF('TD Siniestros'!A54="","",'TD Siniestros'!A54)</f>
        <v>46</v>
      </c>
      <c r="C55" s="9" t="str">
        <f>IF('TD Siniestros'!B54="","",'TD Siniestros'!B54)</f>
        <v>Tokio Marine</v>
      </c>
      <c r="D55" s="10">
        <f>IF('TD Siniestros'!C54="","",'TD Siniestros'!C54)</f>
        <v>139452.46854000003</v>
      </c>
      <c r="E55" s="21">
        <f>IF('TD Siniestros'!D54="","",'TD Siniestros'!D54)</f>
        <v>-55.655724858082742</v>
      </c>
      <c r="F55" s="11">
        <f>IF('TD Siniestros'!E54="","",'TD Siniestros'!E54)</f>
        <v>381.76039000000009</v>
      </c>
      <c r="G55" s="11">
        <f>IF('TD Siniestros'!F54="","",'TD Siniestros'!F54)</f>
        <v>16.102220604764071</v>
      </c>
      <c r="H55" s="11">
        <f>IF('TD Siniestros'!G54="","",'TD Siniestros'!G54)</f>
        <v>34.395176729548545</v>
      </c>
      <c r="I55" s="11">
        <f t="shared" si="0"/>
        <v>4.7922670806542916E-2</v>
      </c>
    </row>
    <row r="56" spans="2:9" ht="15" customHeight="1" x14ac:dyDescent="0.3">
      <c r="B56" s="8">
        <f>IF('TD Siniestros'!A55="","",'TD Siniestros'!A55)</f>
        <v>47</v>
      </c>
      <c r="C56" s="9" t="str">
        <f>IF('TD Siniestros'!B55="","",'TD Siniestros'!B55)</f>
        <v>Seguros Azteca Daños</v>
      </c>
      <c r="D56" s="10">
        <f>IF('TD Siniestros'!C55="","",'TD Siniestros'!C55)</f>
        <v>98566.939890000023</v>
      </c>
      <c r="E56" s="21">
        <f>IF('TD Siniestros'!D55="","",'TD Siniestros'!D55)</f>
        <v>-55.886963405763865</v>
      </c>
      <c r="F56" s="11">
        <f>IF('TD Siniestros'!E55="","",'TD Siniestros'!E55)</f>
        <v>6698.5981700000002</v>
      </c>
      <c r="G56" s="11">
        <f>IF('TD Siniestros'!F55="","",'TD Siniestros'!F55)</f>
        <v>12.55375867574679</v>
      </c>
      <c r="H56" s="11">
        <f>IF('TD Siniestros'!G55="","",'TD Siniestros'!G55)</f>
        <v>13.640834658981221</v>
      </c>
      <c r="I56" s="11">
        <f t="shared" si="0"/>
        <v>3.3872408729730574E-2</v>
      </c>
    </row>
    <row r="57" spans="2:9" ht="15" customHeight="1" x14ac:dyDescent="0.3">
      <c r="B57" s="8">
        <f>IF('TD Siniestros'!A56="","",'TD Siniestros'!A56)</f>
        <v>48</v>
      </c>
      <c r="C57" s="9" t="str">
        <f>IF('TD Siniestros'!B56="","",'TD Siniestros'!B56)</f>
        <v>AXA Salud</v>
      </c>
      <c r="D57" s="10">
        <f>IF('TD Siniestros'!C56="","",'TD Siniestros'!C56)</f>
        <v>427464.60857000004</v>
      </c>
      <c r="E57" s="21">
        <f>IF('TD Siniestros'!D56="","",'TD Siniestros'!D56)</f>
        <v>36.806769304779394</v>
      </c>
      <c r="F57" s="11">
        <f>IF('TD Siniestros'!E56="","",'TD Siniestros'!E56)</f>
        <v>0</v>
      </c>
      <c r="G57" s="11">
        <f>IF('TD Siniestros'!F56="","",'TD Siniestros'!F56)</f>
        <v>64.517154920088785</v>
      </c>
      <c r="H57" s="11">
        <f>IF('TD Siniestros'!G56="","",'TD Siniestros'!G56)</f>
        <v>47.833991466363443</v>
      </c>
      <c r="I57" s="11">
        <f t="shared" si="0"/>
        <v>0.14689769161075786</v>
      </c>
    </row>
    <row r="58" spans="2:9" ht="15" customHeight="1" x14ac:dyDescent="0.3">
      <c r="B58" s="8">
        <f>IF('TD Siniestros'!A57="","",'TD Siniestros'!A57)</f>
        <v>49</v>
      </c>
      <c r="C58" s="9" t="str">
        <f>IF('TD Siniestros'!B57="","",'TD Siniestros'!B57)</f>
        <v>Swiss Re Corporate Solutions</v>
      </c>
      <c r="D58" s="10">
        <f>IF('TD Siniestros'!C57="","",'TD Siniestros'!C57)</f>
        <v>428689.73336000001</v>
      </c>
      <c r="E58" s="21">
        <f>IF('TD Siniestros'!D57="","",'TD Siniestros'!D57)</f>
        <v>-25.308058138479705</v>
      </c>
      <c r="F58" s="11">
        <f>IF('TD Siniestros'!E57="","",'TD Siniestros'!E57)</f>
        <v>0</v>
      </c>
      <c r="G58" s="11">
        <f>IF('TD Siniestros'!F57="","",'TD Siniestros'!F57)</f>
        <v>72.547133992471174</v>
      </c>
      <c r="H58" s="11">
        <f>IF('TD Siniestros'!G57="","",'TD Siniestros'!G57)</f>
        <v>68.83403900686352</v>
      </c>
      <c r="I58" s="11">
        <f t="shared" si="0"/>
        <v>0.14731870425128538</v>
      </c>
    </row>
    <row r="59" spans="2:9" ht="15" customHeight="1" x14ac:dyDescent="0.3">
      <c r="B59" s="8">
        <f>IF('TD Siniestros'!A58="","",'TD Siniestros'!A58)</f>
        <v>50</v>
      </c>
      <c r="C59" s="9" t="str">
        <f>IF('TD Siniestros'!B58="","",'TD Siniestros'!B58)</f>
        <v>Skandia Life</v>
      </c>
      <c r="D59" s="10">
        <f>IF('TD Siniestros'!C58="","",'TD Siniestros'!C58)</f>
        <v>63174.942389999997</v>
      </c>
      <c r="E59" s="21">
        <f>IF('TD Siniestros'!D58="","",'TD Siniestros'!D58)</f>
        <v>48.469618372012405</v>
      </c>
      <c r="F59" s="11">
        <f>IF('TD Siniestros'!E58="","",'TD Siniestros'!E58)</f>
        <v>0</v>
      </c>
      <c r="G59" s="11">
        <f>IF('TD Siniestros'!F58="","",'TD Siniestros'!F58)</f>
        <v>11.025110638084817</v>
      </c>
      <c r="H59" s="11">
        <f>IF('TD Siniestros'!G58="","",'TD Siniestros'!G58)</f>
        <v>8.2699122015057434</v>
      </c>
      <c r="I59" s="11">
        <f t="shared" si="0"/>
        <v>2.1709991935423379E-2</v>
      </c>
    </row>
    <row r="60" spans="2:9" ht="15" customHeight="1" x14ac:dyDescent="0.3">
      <c r="B60" s="8">
        <f>IF('TD Siniestros'!A59="","",'TD Siniestros'!A59)</f>
        <v>51</v>
      </c>
      <c r="C60" s="9" t="str">
        <f>IF('TD Siniestros'!B59="","",'TD Siniestros'!B59)</f>
        <v>Pan-American México</v>
      </c>
      <c r="D60" s="10">
        <f>IF('TD Siniestros'!C59="","",'TD Siniestros'!C59)</f>
        <v>310526.3959699999</v>
      </c>
      <c r="E60" s="21">
        <f>IF('TD Siniestros'!D59="","",'TD Siniestros'!D59)</f>
        <v>-61.465120398862304</v>
      </c>
      <c r="F60" s="11">
        <f>IF('TD Siniestros'!E59="","",'TD Siniestros'!E59)</f>
        <v>-36740.509749999997</v>
      </c>
      <c r="G60" s="11">
        <f>IF('TD Siniestros'!F59="","",'TD Siniestros'!F59)</f>
        <v>54.935194036287612</v>
      </c>
      <c r="H60" s="11">
        <f>IF('TD Siniestros'!G59="","",'TD Siniestros'!G59)</f>
        <v>102.53399996879276</v>
      </c>
      <c r="I60" s="11">
        <f t="shared" si="0"/>
        <v>0.10671201741074963</v>
      </c>
    </row>
    <row r="61" spans="2:9" ht="15" customHeight="1" x14ac:dyDescent="0.3">
      <c r="B61" s="8">
        <f>IF('TD Siniestros'!A60="","",'TD Siniestros'!A60)</f>
        <v>52</v>
      </c>
      <c r="C61" s="9" t="str">
        <f>IF('TD Siniestros'!B60="","",'TD Siniestros'!B60)</f>
        <v>Berkley Seguros</v>
      </c>
      <c r="D61" s="10">
        <f>IF('TD Siniestros'!C60="","",'TD Siniestros'!C60)</f>
        <v>217022.51626999993</v>
      </c>
      <c r="E61" s="21">
        <f>IF('TD Siniestros'!D60="","",'TD Siniestros'!D60)</f>
        <v>25.426517991198239</v>
      </c>
      <c r="F61" s="11">
        <f>IF('TD Siniestros'!E60="","",'TD Siniestros'!E60)</f>
        <v>15386.43317</v>
      </c>
      <c r="G61" s="11">
        <f>IF('TD Siniestros'!F60="","",'TD Siniestros'!F60)</f>
        <v>42.359356844502507</v>
      </c>
      <c r="H61" s="11">
        <f>IF('TD Siniestros'!G60="","",'TD Siniestros'!G60)</f>
        <v>34.048809826576573</v>
      </c>
      <c r="I61" s="11">
        <f t="shared" si="0"/>
        <v>7.4579523142909637E-2</v>
      </c>
    </row>
    <row r="62" spans="2:9" ht="15" customHeight="1" x14ac:dyDescent="0.3">
      <c r="B62" s="8">
        <f>IF('TD Siniestros'!A61="","",'TD Siniestros'!A61)</f>
        <v>53</v>
      </c>
      <c r="C62" s="9" t="str">
        <f>IF('TD Siniestros'!B61="","",'TD Siniestros'!B61)</f>
        <v>Atradius</v>
      </c>
      <c r="D62" s="10">
        <f>IF('TD Siniestros'!C61="","",'TD Siniestros'!C61)</f>
        <v>211374.07954999997</v>
      </c>
      <c r="E62" s="21">
        <f>IF('TD Siniestros'!D61="","",'TD Siniestros'!D61)</f>
        <v>-28.734781188514212</v>
      </c>
      <c r="F62" s="11">
        <f>IF('TD Siniestros'!E61="","",'TD Siniestros'!E61)</f>
        <v>-43.690489999999997</v>
      </c>
      <c r="G62" s="11">
        <f>IF('TD Siniestros'!F61="","",'TD Siniestros'!F61)</f>
        <v>43.964198936675189</v>
      </c>
      <c r="H62" s="11">
        <f>IF('TD Siniestros'!G61="","",'TD Siniestros'!G61)</f>
        <v>58.662422238940536</v>
      </c>
      <c r="I62" s="11">
        <f t="shared" si="0"/>
        <v>7.2638444750120171E-2</v>
      </c>
    </row>
    <row r="63" spans="2:9" ht="15" customHeight="1" x14ac:dyDescent="0.3">
      <c r="B63" s="8">
        <f>IF('TD Siniestros'!A62="","",'TD Siniestros'!A62)</f>
        <v>54</v>
      </c>
      <c r="C63" s="9" t="str">
        <f>IF('TD Siniestros'!B62="","",'TD Siniestros'!B62)</f>
        <v>Banamex Pensiones</v>
      </c>
      <c r="D63" s="10">
        <f>IF('TD Siniestros'!C62="","",'TD Siniestros'!C62)</f>
        <v>433485.36681000015</v>
      </c>
      <c r="E63" s="21">
        <f>IF('TD Siniestros'!D62="","",'TD Siniestros'!D62)</f>
        <v>6.2821170537156856</v>
      </c>
      <c r="F63" s="11">
        <f>IF('TD Siniestros'!E62="","",'TD Siniestros'!E62)</f>
        <v>0</v>
      </c>
      <c r="G63" s="11">
        <f>IF('TD Siniestros'!F62="","",'TD Siniestros'!F62)</f>
        <v>103.81981535467722</v>
      </c>
      <c r="H63" s="11">
        <f>IF('TD Siniestros'!G62="","",'TD Siniestros'!G62)</f>
        <v>5332.8936131034989</v>
      </c>
      <c r="I63" s="11">
        <f t="shared" si="0"/>
        <v>0.14896671783999629</v>
      </c>
    </row>
    <row r="64" spans="2:9" ht="15" customHeight="1" x14ac:dyDescent="0.3">
      <c r="B64" s="8">
        <f>IF('TD Siniestros'!A63="","",'TD Siniestros'!A63)</f>
        <v>55</v>
      </c>
      <c r="C64" s="9" t="str">
        <f>IF('TD Siniestros'!B63="","",'TD Siniestros'!B63)</f>
        <v>Sompo Japan</v>
      </c>
      <c r="D64" s="10">
        <f>IF('TD Siniestros'!C63="","",'TD Siniestros'!C63)</f>
        <v>66894.640970000008</v>
      </c>
      <c r="E64" s="21">
        <f>IF('TD Siniestros'!D63="","",'TD Siniestros'!D63)</f>
        <v>-25.943661386349383</v>
      </c>
      <c r="F64" s="11">
        <f>IF('TD Siniestros'!E63="","",'TD Siniestros'!E63)</f>
        <v>502.73422999999997</v>
      </c>
      <c r="G64" s="11">
        <f>IF('TD Siniestros'!F63="","",'TD Siniestros'!F63)</f>
        <v>16.184135833922944</v>
      </c>
      <c r="H64" s="11">
        <f>IF('TD Siniestros'!G63="","",'TD Siniestros'!G63)</f>
        <v>16.690960467816414</v>
      </c>
      <c r="I64" s="11">
        <f t="shared" si="0"/>
        <v>2.2988261817736545E-2</v>
      </c>
    </row>
    <row r="65" spans="2:9" ht="15" customHeight="1" x14ac:dyDescent="0.3">
      <c r="B65" s="8">
        <f>IF('TD Siniestros'!A64="","",'TD Siniestros'!A64)</f>
        <v>56</v>
      </c>
      <c r="C65" s="9" t="str">
        <f>IF('TD Siniestros'!B64="","",'TD Siniestros'!B64)</f>
        <v>General de Salud</v>
      </c>
      <c r="D65" s="10">
        <f>IF('TD Siniestros'!C64="","",'TD Siniestros'!C64)</f>
        <v>270717.06333999994</v>
      </c>
      <c r="E65" s="21">
        <f>IF('TD Siniestros'!D64="","",'TD Siniestros'!D64)</f>
        <v>-49.430935249223971</v>
      </c>
      <c r="F65" s="11">
        <f>IF('TD Siniestros'!E64="","",'TD Siniestros'!E64)</f>
        <v>0</v>
      </c>
      <c r="G65" s="11">
        <f>IF('TD Siniestros'!F64="","",'TD Siniestros'!F64)</f>
        <v>68.072367794340238</v>
      </c>
      <c r="H65" s="11">
        <f>IF('TD Siniestros'!G64="","",'TD Siniestros'!G64)</f>
        <v>131.12488006432588</v>
      </c>
      <c r="I65" s="11">
        <f t="shared" si="0"/>
        <v>9.3031588784214164E-2</v>
      </c>
    </row>
    <row r="66" spans="2:9" ht="15" customHeight="1" x14ac:dyDescent="0.3">
      <c r="B66" s="8">
        <f>IF('TD Siniestros'!A65="","",'TD Siniestros'!A65)</f>
        <v>57</v>
      </c>
      <c r="C66" s="9" t="str">
        <f>IF('TD Siniestros'!B65="","",'TD Siniestros'!B65)</f>
        <v>BBVA Salud</v>
      </c>
      <c r="D66" s="10">
        <f>IF('TD Siniestros'!C65="","",'TD Siniestros'!C65)</f>
        <v>1444969.9957100002</v>
      </c>
      <c r="E66" s="21">
        <f>IF('TD Siniestros'!D65="","",'TD Siniestros'!D65)</f>
        <v>70.848960902358897</v>
      </c>
      <c r="F66" s="11">
        <f>IF('TD Siniestros'!E65="","",'TD Siniestros'!E65)</f>
        <v>0</v>
      </c>
      <c r="G66" s="11">
        <f>IF('TD Siniestros'!F65="","",'TD Siniestros'!F65)</f>
        <v>387.58785532369859</v>
      </c>
      <c r="H66" s="11">
        <f>IF('TD Siniestros'!G65="","",'TD Siniestros'!G65)</f>
        <v>364.53053340514521</v>
      </c>
      <c r="I66" s="11">
        <f t="shared" si="0"/>
        <v>0.49656217745532105</v>
      </c>
    </row>
    <row r="67" spans="2:9" ht="15" customHeight="1" x14ac:dyDescent="0.3">
      <c r="B67" s="8">
        <f>IF('TD Siniestros'!A66="","",'TD Siniestros'!A66)</f>
        <v>58</v>
      </c>
      <c r="C67" s="9" t="str">
        <f>IF('TD Siniestros'!B66="","",'TD Siniestros'!B66)</f>
        <v>AUNA Seguros</v>
      </c>
      <c r="D67" s="10">
        <f>IF('TD Siniestros'!C66="","",'TD Siniestros'!C66)</f>
        <v>119217.92542000001</v>
      </c>
      <c r="E67" s="21">
        <f>IF('TD Siniestros'!D66="","",'TD Siniestros'!D66)</f>
        <v>4.5582426918537422</v>
      </c>
      <c r="F67" s="11">
        <f>IF('TD Siniestros'!E66="","",'TD Siniestros'!E66)</f>
        <v>142.01828</v>
      </c>
      <c r="G67" s="11">
        <f>IF('TD Siniestros'!F66="","",'TD Siniestros'!F66)</f>
        <v>32.586303217215871</v>
      </c>
      <c r="H67" s="11">
        <f>IF('TD Siniestros'!G66="","",'TD Siniestros'!G66)</f>
        <v>30.789642316556261</v>
      </c>
      <c r="I67" s="11">
        <f t="shared" si="0"/>
        <v>4.0969094731391438E-2</v>
      </c>
    </row>
    <row r="68" spans="2:9" ht="15" customHeight="1" x14ac:dyDescent="0.3">
      <c r="B68" s="8">
        <f>IF('TD Siniestros'!A67="","",'TD Siniestros'!A67)</f>
        <v>59</v>
      </c>
      <c r="C68" s="9" t="str">
        <f>IF('TD Siniestros'!B67="","",'TD Siniestros'!B67)</f>
        <v>PREVEM Seguros</v>
      </c>
      <c r="D68" s="10">
        <f>IF('TD Siniestros'!C67="","",'TD Siniestros'!C67)</f>
        <v>301035.18007999996</v>
      </c>
      <c r="E68" s="21">
        <f>IF('TD Siniestros'!D67="","",'TD Siniestros'!D67)</f>
        <v>17.412680837071861</v>
      </c>
      <c r="F68" s="11">
        <f>IF('TD Siniestros'!E67="","",'TD Siniestros'!E67)</f>
        <v>0</v>
      </c>
      <c r="G68" s="11">
        <f>IF('TD Siniestros'!F67="","",'TD Siniestros'!F67)</f>
        <v>83.288207706009075</v>
      </c>
      <c r="H68" s="11">
        <f>IF('TD Siniestros'!G67="","",'TD Siniestros'!G67)</f>
        <v>79.458969151887743</v>
      </c>
      <c r="I68" s="11">
        <f t="shared" si="0"/>
        <v>0.10345037264094172</v>
      </c>
    </row>
    <row r="69" spans="2:9" ht="15" customHeight="1" x14ac:dyDescent="0.3">
      <c r="B69" s="8">
        <f>IF('TD Siniestros'!A68="","",'TD Siniestros'!A68)</f>
        <v>60</v>
      </c>
      <c r="C69" s="9" t="str">
        <f>IF('TD Siniestros'!B68="","",'TD Siniestros'!B68)</f>
        <v>Solunion Crédito</v>
      </c>
      <c r="D69" s="10">
        <f>IF('TD Siniestros'!C68="","",'TD Siniestros'!C68)</f>
        <v>142974.99321000002</v>
      </c>
      <c r="E69" s="21">
        <f>IF('TD Siniestros'!D68="","",'TD Siniestros'!D68)</f>
        <v>-67.780796173240731</v>
      </c>
      <c r="F69" s="11">
        <f>IF('TD Siniestros'!E68="","",'TD Siniestros'!E68)</f>
        <v>173.84393</v>
      </c>
      <c r="G69" s="11">
        <f>IF('TD Siniestros'!F68="","",'TD Siniestros'!F68)</f>
        <v>42.213328450167317</v>
      </c>
      <c r="H69" s="11">
        <f>IF('TD Siniestros'!G68="","",'TD Siniestros'!G68)</f>
        <v>126.50786951961695</v>
      </c>
      <c r="I69" s="11">
        <f t="shared" si="0"/>
        <v>4.9133182115060306E-2</v>
      </c>
    </row>
    <row r="70" spans="2:9" ht="15" customHeight="1" x14ac:dyDescent="0.3">
      <c r="B70" s="8">
        <f>IF('TD Siniestros'!A69="","",'TD Siniestros'!A69)</f>
        <v>61</v>
      </c>
      <c r="C70" s="9" t="str">
        <f>IF('TD Siniestros'!B69="","",'TD Siniestros'!B69)</f>
        <v>SHF Cred Vivienda</v>
      </c>
      <c r="D70" s="10">
        <f>IF('TD Siniestros'!C69="","",'TD Siniestros'!C69)</f>
        <v>113245.53668999999</v>
      </c>
      <c r="E70" s="21">
        <f>IF('TD Siniestros'!D69="","",'TD Siniestros'!D69)</f>
        <v>-7.2050135158479804</v>
      </c>
      <c r="F70" s="11">
        <f>IF('TD Siniestros'!E69="","",'TD Siniestros'!E69)</f>
        <v>0</v>
      </c>
      <c r="G70" s="11">
        <f>IF('TD Siniestros'!F69="","",'TD Siniestros'!F69)</f>
        <v>48.278541578280013</v>
      </c>
      <c r="H70" s="11">
        <f>IF('TD Siniestros'!G69="","",'TD Siniestros'!G69)</f>
        <v>48.638124927861114</v>
      </c>
      <c r="I70" s="11">
        <f t="shared" si="0"/>
        <v>3.8916690625297026E-2</v>
      </c>
    </row>
    <row r="71" spans="2:9" ht="15" customHeight="1" x14ac:dyDescent="0.3">
      <c r="B71" s="8">
        <f>IF('TD Siniestros'!A70="","",'TD Siniestros'!A70)</f>
        <v>62</v>
      </c>
      <c r="C71" s="9" t="str">
        <f>IF('TD Siniestros'!B70="","",'TD Siniestros'!B70)</f>
        <v>Crabi</v>
      </c>
      <c r="D71" s="10">
        <f>IF('TD Siniestros'!C70="","",'TD Siniestros'!C70)</f>
        <v>175746.80841000006</v>
      </c>
      <c r="E71" s="21">
        <f>IF('TD Siniestros'!D70="","",'TD Siniestros'!D70)</f>
        <v>61.468912596035175</v>
      </c>
      <c r="F71" s="11">
        <f>IF('TD Siniestros'!E70="","",'TD Siniestros'!E70)</f>
        <v>0</v>
      </c>
      <c r="G71" s="11">
        <f>IF('TD Siniestros'!F70="","",'TD Siniestros'!F70)</f>
        <v>76.356149457949513</v>
      </c>
      <c r="H71" s="11">
        <f>IF('TD Siniestros'!G70="","",'TD Siniestros'!G70)</f>
        <v>64.690723494548209</v>
      </c>
      <c r="I71" s="11">
        <f t="shared" si="0"/>
        <v>6.0395176456250338E-2</v>
      </c>
    </row>
    <row r="72" spans="2:9" ht="15" customHeight="1" x14ac:dyDescent="0.3">
      <c r="B72" s="8">
        <f>IF('TD Siniestros'!A71="","",'TD Siniestros'!A71)</f>
        <v>63</v>
      </c>
      <c r="C72" s="9" t="str">
        <f>IF('TD Siniestros'!B71="","",'TD Siniestros'!B71)</f>
        <v>Primero Seguros</v>
      </c>
      <c r="D72" s="10">
        <f>IF('TD Siniestros'!C71="","",'TD Siniestros'!C71)</f>
        <v>-12521.389849999994</v>
      </c>
      <c r="E72" s="21">
        <f>IF('TD Siniestros'!D71="","",'TD Siniestros'!D71)</f>
        <v>-101.87007888309026</v>
      </c>
      <c r="F72" s="11">
        <f>IF('TD Siniestros'!E71="","",'TD Siniestros'!E71)</f>
        <v>0</v>
      </c>
      <c r="G72" s="11">
        <f>IF('TD Siniestros'!F71="","",'TD Siniestros'!F71)</f>
        <v>-6.5958963485348185</v>
      </c>
      <c r="H72" s="11">
        <f>IF('TD Siniestros'!G71="","",'TD Siniestros'!G71)</f>
        <v>147.01002243213762</v>
      </c>
      <c r="I72" s="11">
        <f t="shared" si="0"/>
        <v>-4.3029603570611513E-3</v>
      </c>
    </row>
    <row r="73" spans="2:9" ht="15" customHeight="1" x14ac:dyDescent="0.3">
      <c r="B73" s="8">
        <f>IF('TD Siniestros'!A72="","",'TD Siniestros'!A72)</f>
        <v>64</v>
      </c>
      <c r="C73" s="9" t="str">
        <f>IF('TD Siniestros'!B72="","",'TD Siniestros'!B72)</f>
        <v>Coface</v>
      </c>
      <c r="D73" s="10">
        <f>IF('TD Siniestros'!C72="","",'TD Siniestros'!C72)</f>
        <v>63612.610930000003</v>
      </c>
      <c r="E73" s="21">
        <f>IF('TD Siniestros'!D72="","",'TD Siniestros'!D72)</f>
        <v>-46.756857399034772</v>
      </c>
      <c r="F73" s="11">
        <f>IF('TD Siniestros'!E72="","",'TD Siniestros'!E72)</f>
        <v>4320.4513099999995</v>
      </c>
      <c r="G73" s="11">
        <f>IF('TD Siniestros'!F72="","",'TD Siniestros'!F72)</f>
        <v>34.330737293496469</v>
      </c>
      <c r="H73" s="11">
        <f>IF('TD Siniestros'!G72="","",'TD Siniestros'!G72)</f>
        <v>54.141637497520847</v>
      </c>
      <c r="I73" s="11">
        <f t="shared" ref="I73:I124" si="1">IFERROR(D73/VLOOKUP("TOTAL",$C$8:$D$124,2,0)*100,"")</f>
        <v>2.1860396195630395E-2</v>
      </c>
    </row>
    <row r="74" spans="2:9" ht="15" customHeight="1" x14ac:dyDescent="0.3">
      <c r="B74" s="8">
        <f>IF('TD Siniestros'!A73="","",'TD Siniestros'!A73)</f>
        <v>65</v>
      </c>
      <c r="C74" s="9" t="str">
        <f>IF('TD Siniestros'!B73="","",'TD Siniestros'!B73)</f>
        <v>Momento Seguros</v>
      </c>
      <c r="D74" s="10">
        <f>IF('TD Siniestros'!C73="","",'TD Siniestros'!C73)</f>
        <v>51176.123400000011</v>
      </c>
      <c r="E74" s="21">
        <f>IF('TD Siniestros'!D73="","",'TD Siniestros'!D73)</f>
        <v>152.32866846697215</v>
      </c>
      <c r="F74" s="11">
        <f>IF('TD Siniestros'!E73="","",'TD Siniestros'!E73)</f>
        <v>0</v>
      </c>
      <c r="G74" s="11">
        <f>IF('TD Siniestros'!F73="","",'TD Siniestros'!F73)</f>
        <v>43.594118353761871</v>
      </c>
      <c r="H74" s="11">
        <f>IF('TD Siniestros'!G73="","",'TD Siniestros'!G73)</f>
        <v>41.200335040981649</v>
      </c>
      <c r="I74" s="11">
        <f t="shared" si="1"/>
        <v>1.7586612417332385E-2</v>
      </c>
    </row>
    <row r="75" spans="2:9" ht="15" customHeight="1" x14ac:dyDescent="0.3">
      <c r="B75" s="8">
        <f>IF('TD Siniestros'!A74="","",'TD Siniestros'!A74)</f>
        <v>66</v>
      </c>
      <c r="C75" s="9" t="str">
        <f>IF('TD Siniestros'!B74="","",'TD Siniestros'!B74)</f>
        <v>Genworth Seg. de Crédito</v>
      </c>
      <c r="D75" s="10">
        <f>IF('TD Siniestros'!C74="","",'TD Siniestros'!C74)</f>
        <v>72259.978739999991</v>
      </c>
      <c r="E75" s="21">
        <f>IF('TD Siniestros'!D74="","",'TD Siniestros'!D74)</f>
        <v>-13.541734294340612</v>
      </c>
      <c r="F75" s="11">
        <f>IF('TD Siniestros'!E74="","",'TD Siniestros'!E74)</f>
        <v>0</v>
      </c>
      <c r="G75" s="11">
        <f>IF('TD Siniestros'!F74="","",'TD Siniestros'!F74)</f>
        <v>83.319138911846082</v>
      </c>
      <c r="H75" s="11">
        <f>IF('TD Siniestros'!G74="","",'TD Siniestros'!G74)</f>
        <v>98.691209840002642</v>
      </c>
      <c r="I75" s="11">
        <f t="shared" si="1"/>
        <v>2.483205360148592E-2</v>
      </c>
    </row>
    <row r="76" spans="2:9" ht="15" customHeight="1" x14ac:dyDescent="0.3">
      <c r="B76" s="8">
        <f>IF('TD Siniestros'!A75="","",'TD Siniestros'!A75)</f>
        <v>67</v>
      </c>
      <c r="C76" s="9" t="str">
        <f>IF('TD Siniestros'!B75="","",'TD Siniestros'!B75)</f>
        <v>MediAccess</v>
      </c>
      <c r="D76" s="10">
        <f>IF('TD Siniestros'!C75="","",'TD Siniestros'!C75)</f>
        <v>85440.658800000005</v>
      </c>
      <c r="E76" s="21">
        <f>IF('TD Siniestros'!D75="","",'TD Siniestros'!D75)</f>
        <v>-41.918967112495473</v>
      </c>
      <c r="F76" s="11">
        <f>IF('TD Siniestros'!E75="","",'TD Siniestros'!E75)</f>
        <v>0</v>
      </c>
      <c r="G76" s="11">
        <f>IF('TD Siniestros'!F75="","",'TD Siniestros'!F75)</f>
        <v>107.68759759069171</v>
      </c>
      <c r="H76" s="11">
        <f>IF('TD Siniestros'!G75="","",'TD Siniestros'!G75)</f>
        <v>159.280733969626</v>
      </c>
      <c r="I76" s="11">
        <f t="shared" si="1"/>
        <v>2.9361578235469459E-2</v>
      </c>
    </row>
    <row r="77" spans="2:9" ht="15" customHeight="1" x14ac:dyDescent="0.3">
      <c r="B77" s="8">
        <f>IF('TD Siniestros'!A76="","",'TD Siniestros'!A76)</f>
        <v>68</v>
      </c>
      <c r="C77" s="9" t="str">
        <f>IF('TD Siniestros'!B76="","",'TD Siniestros'!B76)</f>
        <v>Odontoprev</v>
      </c>
      <c r="D77" s="10">
        <f>IF('TD Siniestros'!C76="","",'TD Siniestros'!C76)</f>
        <v>18871.207530000003</v>
      </c>
      <c r="E77" s="21">
        <f>IF('TD Siniestros'!D76="","",'TD Siniestros'!D76)</f>
        <v>13.236631001986554</v>
      </c>
      <c r="F77" s="11">
        <f>IF('TD Siniestros'!E76="","",'TD Siniestros'!E76)</f>
        <v>0</v>
      </c>
      <c r="G77" s="11">
        <f>IF('TD Siniestros'!F76="","",'TD Siniestros'!F76)</f>
        <v>24.933438957271171</v>
      </c>
      <c r="H77" s="11">
        <f>IF('TD Siniestros'!G76="","",'TD Siniestros'!G76)</f>
        <v>27.658489512038869</v>
      </c>
      <c r="I77" s="11">
        <f t="shared" si="1"/>
        <v>6.4850674616974691E-3</v>
      </c>
    </row>
    <row r="78" spans="2:9" ht="15" customHeight="1" x14ac:dyDescent="0.3">
      <c r="B78" s="8">
        <f>IF('TD Siniestros'!A77="","",'TD Siniestros'!A77)</f>
        <v>69</v>
      </c>
      <c r="C78" s="9" t="str">
        <f>IF('TD Siniestros'!B77="","",'TD Siniestros'!B77)</f>
        <v>Virginia Surety</v>
      </c>
      <c r="D78" s="10">
        <f>IF('TD Siniestros'!C77="","",'TD Siniestros'!C77)</f>
        <v>38667.079299999998</v>
      </c>
      <c r="E78" s="21">
        <f>IF('TD Siniestros'!D77="","",'TD Siniestros'!D77)</f>
        <v>106.04193713900547</v>
      </c>
      <c r="F78" s="11">
        <f>IF('TD Siniestros'!E77="","",'TD Siniestros'!E77)</f>
        <v>0</v>
      </c>
      <c r="G78" s="11">
        <f>IF('TD Siniestros'!F77="","",'TD Siniestros'!F77)</f>
        <v>52.402319737668776</v>
      </c>
      <c r="H78" s="11">
        <f>IF('TD Siniestros'!G77="","",'TD Siniestros'!G77)</f>
        <v>26.149035283179821</v>
      </c>
      <c r="I78" s="11">
        <f t="shared" si="1"/>
        <v>1.3287894662207958E-2</v>
      </c>
    </row>
    <row r="79" spans="2:9" ht="15" customHeight="1" x14ac:dyDescent="0.3">
      <c r="B79" s="8">
        <f>IF('TD Siniestros'!A78="","",'TD Siniestros'!A78)</f>
        <v>70</v>
      </c>
      <c r="C79" s="9" t="str">
        <f>IF('TD Siniestros'!B78="","",'TD Siniestros'!B78)</f>
        <v>Tláloc Seguros</v>
      </c>
      <c r="D79" s="10">
        <f>IF('TD Siniestros'!C78="","",'TD Siniestros'!C78)</f>
        <v>62156.575510000017</v>
      </c>
      <c r="E79" s="21">
        <f>IF('TD Siniestros'!D78="","",'TD Siniestros'!D78)</f>
        <v>357.38821483580159</v>
      </c>
      <c r="F79" s="11">
        <f>IF('TD Siniestros'!E78="","",'TD Siniestros'!E78)</f>
        <v>0</v>
      </c>
      <c r="G79" s="11">
        <f>IF('TD Siniestros'!F78="","",'TD Siniestros'!F78)</f>
        <v>92.083593041841539</v>
      </c>
      <c r="H79" s="11">
        <f>IF('TD Siniestros'!G78="","",'TD Siniestros'!G78)</f>
        <v>32.501918319994431</v>
      </c>
      <c r="I79" s="11">
        <f t="shared" si="1"/>
        <v>2.1360031398607735E-2</v>
      </c>
    </row>
    <row r="80" spans="2:9" ht="15" customHeight="1" x14ac:dyDescent="0.3">
      <c r="B80" s="8">
        <f>IF('TD Siniestros'!A79="","",'TD Siniestros'!A79)</f>
        <v>71</v>
      </c>
      <c r="C80" s="9" t="str">
        <f>IF('TD Siniestros'!B79="","",'TD Siniestros'!B79)</f>
        <v>Quálitas Salud</v>
      </c>
      <c r="D80" s="10">
        <f>IF('TD Siniestros'!C79="","",'TD Siniestros'!C79)</f>
        <v>83453.666070000021</v>
      </c>
      <c r="E80" s="21">
        <f>IF('TD Siniestros'!D79="","",'TD Siniestros'!D79)</f>
        <v>131.4578615096213</v>
      </c>
      <c r="F80" s="11">
        <f>IF('TD Siniestros'!E79="","",'TD Siniestros'!E79)</f>
        <v>0</v>
      </c>
      <c r="G80" s="11">
        <f>IF('TD Siniestros'!F79="","",'TD Siniestros'!F79)</f>
        <v>126.46999927014939</v>
      </c>
      <c r="H80" s="11">
        <f>IF('TD Siniestros'!G79="","",'TD Siniestros'!G79)</f>
        <v>162.12572132895022</v>
      </c>
      <c r="I80" s="11">
        <f t="shared" si="1"/>
        <v>2.8678750606158113E-2</v>
      </c>
    </row>
    <row r="81" spans="2:9" ht="15" customHeight="1" x14ac:dyDescent="0.3">
      <c r="B81" s="8">
        <f>IF('TD Siniestros'!A80="","",'TD Siniestros'!A80)</f>
        <v>72</v>
      </c>
      <c r="C81" s="9" t="str">
        <f>IF('TD Siniestros'!B80="","",'TD Siniestros'!B80)</f>
        <v>SPP Seguros</v>
      </c>
      <c r="D81" s="10">
        <f>IF('TD Siniestros'!C80="","",'TD Siniestros'!C80)</f>
        <v>9733.9409299999988</v>
      </c>
      <c r="E81" s="21">
        <f>IF('TD Siniestros'!D80="","",'TD Siniestros'!D80)</f>
        <v>252.89785167216658</v>
      </c>
      <c r="F81" s="11">
        <f>IF('TD Siniestros'!E80="","",'TD Siniestros'!E80)</f>
        <v>0</v>
      </c>
      <c r="G81" s="11">
        <f>IF('TD Siniestros'!F80="","",'TD Siniestros'!F80)</f>
        <v>17.162191863949527</v>
      </c>
      <c r="H81" s="11">
        <f>IF('TD Siniestros'!G80="","",'TD Siniestros'!G80)</f>
        <v>4.7892123975769332</v>
      </c>
      <c r="I81" s="11">
        <f t="shared" si="1"/>
        <v>3.3450569338965971E-3</v>
      </c>
    </row>
    <row r="82" spans="2:9" ht="15" customHeight="1" x14ac:dyDescent="0.3">
      <c r="B82" s="8">
        <f>IF('TD Siniestros'!A81="","",'TD Siniestros'!A81)</f>
        <v>73</v>
      </c>
      <c r="C82" s="9" t="str">
        <f>IF('TD Siniestros'!B81="","",'TD Siniestros'!B81)</f>
        <v>SPT</v>
      </c>
      <c r="D82" s="10">
        <f>IF('TD Siniestros'!C81="","",'TD Siniestros'!C81)</f>
        <v>22580.62256</v>
      </c>
      <c r="E82" s="21">
        <f>IF('TD Siniestros'!D81="","",'TD Siniestros'!D81)</f>
        <v>-13.328478807706157</v>
      </c>
      <c r="F82" s="11">
        <f>IF('TD Siniestros'!E81="","",'TD Siniestros'!E81)</f>
        <v>0</v>
      </c>
      <c r="G82" s="11">
        <f>IF('TD Siniestros'!F81="","",'TD Siniestros'!F81)</f>
        <v>69.819579375693465</v>
      </c>
      <c r="H82" s="11">
        <f>IF('TD Siniestros'!G81="","",'TD Siniestros'!G81)</f>
        <v>85.625580410619548</v>
      </c>
      <c r="I82" s="11">
        <f t="shared" si="1"/>
        <v>7.7598034145898538E-3</v>
      </c>
    </row>
    <row r="83" spans="2:9" ht="15" customHeight="1" x14ac:dyDescent="0.3">
      <c r="B83" s="8">
        <f>IF('TD Siniestros'!A82="","",'TD Siniestros'!A82)</f>
        <v>150.1</v>
      </c>
      <c r="C83" s="9" t="str">
        <f>IF('TD Siniestros'!B82="","",'TD Siniestros'!B82)</f>
        <v>TOTAL RESTO</v>
      </c>
      <c r="D83" s="10">
        <f>IF('TD Siniestros'!C82="","",'TD Siniestros'!C82)</f>
        <v>61453303.801369987</v>
      </c>
      <c r="E83" s="21">
        <f>IF('TD Siniestros'!D82="","",'TD Siniestros'!D82)</f>
        <v>1.5375963020607619</v>
      </c>
      <c r="F83" s="11">
        <f>IF('TD Siniestros'!E82="","",'TD Siniestros'!E82)</f>
        <v>68204.144060000021</v>
      </c>
      <c r="G83" s="11">
        <f>IF('TD Siniestros'!F82="","",'TD Siniestros'!F82)</f>
        <v>52.671560642372093</v>
      </c>
      <c r="H83" s="11">
        <f>IF('TD Siniestros'!G82="","",'TD Siniestros'!G82)</f>
        <v>55.034811529028374</v>
      </c>
      <c r="I83" s="11">
        <f t="shared" si="1"/>
        <v>21.118352933299217</v>
      </c>
    </row>
    <row r="84" spans="2:9" ht="15" customHeight="1" x14ac:dyDescent="0.3">
      <c r="B84" s="8">
        <f>IF('TD Siniestros'!A83="","",'TD Siniestros'!A83)</f>
        <v>200</v>
      </c>
      <c r="C84" s="9" t="str">
        <f>IF('TD Siniestros'!B83="","",'TD Siniestros'!B83)</f>
        <v>Patria</v>
      </c>
      <c r="D84" s="10">
        <f>IF('TD Siniestros'!C83="","",'TD Siniestros'!C83)</f>
        <v>0</v>
      </c>
      <c r="E84" s="21">
        <f>IF('TD Siniestros'!D83="","",'TD Siniestros'!D83)</f>
        <v>0</v>
      </c>
      <c r="F84" s="11">
        <f>IF('TD Siniestros'!E83="","",'TD Siniestros'!E83)</f>
        <v>0</v>
      </c>
      <c r="G84" s="11">
        <f>IF('TD Siniestros'!F83="","",'TD Siniestros'!F83)</f>
        <v>0</v>
      </c>
      <c r="H84" s="11">
        <f>IF('TD Siniestros'!G83="","",'TD Siniestros'!G83)</f>
        <v>0</v>
      </c>
      <c r="I84" s="11">
        <f t="shared" si="1"/>
        <v>0</v>
      </c>
    </row>
    <row r="85" spans="2:9" ht="15" customHeight="1" x14ac:dyDescent="0.3">
      <c r="B85" s="8">
        <f>IF('TD Siniestros'!A84="","",'TD Siniestros'!A84)</f>
        <v>201.1</v>
      </c>
      <c r="C85" s="9" t="str">
        <f>IF('TD Siniestros'!B84="","",'TD Siniestros'!B84)</f>
        <v>TOTAL</v>
      </c>
      <c r="D85" s="10">
        <f>IF('TD Siniestros'!C84="","",'TD Siniestros'!C84)</f>
        <v>290994775.94424993</v>
      </c>
      <c r="E85" s="21">
        <f>IF('TD Siniestros'!D84="","",'TD Siniestros'!D84)</f>
        <v>7.8510994492582586</v>
      </c>
      <c r="F85" s="11">
        <f>IF('TD Siniestros'!E84="","",'TD Siniestros'!E84)</f>
        <v>850155.00612999988</v>
      </c>
      <c r="G85" s="11">
        <f>IF('TD Siniestros'!F84="","",'TD Siniestros'!F84)</f>
        <v>52.061882069957065</v>
      </c>
      <c r="H85" s="11">
        <f>IF('TD Siniestros'!G84="","",'TD Siniestros'!G84)</f>
        <v>50.603617486369032</v>
      </c>
      <c r="I85" s="11">
        <f t="shared" si="1"/>
        <v>100</v>
      </c>
    </row>
    <row r="86" spans="2:9" ht="15" customHeight="1" x14ac:dyDescent="0.3">
      <c r="B86" s="8" t="str">
        <f>IF('TD Siniestros'!A85="","",'TD Siniestros'!A85)</f>
        <v/>
      </c>
      <c r="C86" s="9" t="str">
        <f>IF('TD Siniestros'!B85="","",'TD Siniestros'!B85)</f>
        <v/>
      </c>
      <c r="D86" s="10" t="str">
        <f>IF('TD Siniestros'!C85="","",'TD Siniestros'!C85)</f>
        <v/>
      </c>
      <c r="E86" s="21" t="str">
        <f>IF('TD Siniestros'!D85="","",'TD Siniestros'!D85)</f>
        <v/>
      </c>
      <c r="F86" s="11" t="str">
        <f>IF('TD Siniestros'!E85="","",'TD Siniestros'!E85)</f>
        <v/>
      </c>
      <c r="G86" s="11" t="str">
        <f>IF('TD Siniestros'!F85="","",'TD Siniestros'!F85)</f>
        <v/>
      </c>
      <c r="H86" s="11" t="str">
        <f>IF('TD Siniestros'!G85="","",'TD Siniestros'!G85)</f>
        <v/>
      </c>
      <c r="I86" s="11" t="str">
        <f t="shared" si="1"/>
        <v/>
      </c>
    </row>
    <row r="87" spans="2:9" ht="15" customHeight="1" x14ac:dyDescent="0.3">
      <c r="B87" s="8" t="str">
        <f>IF('TD Siniestros'!A86="","",'TD Siniestros'!A86)</f>
        <v/>
      </c>
      <c r="C87" s="9" t="str">
        <f>IF('TD Siniestros'!B86="","",'TD Siniestros'!B86)</f>
        <v/>
      </c>
      <c r="D87" s="10" t="str">
        <f>IF('TD Siniestros'!C86="","",'TD Siniestros'!C86)</f>
        <v/>
      </c>
      <c r="E87" s="21" t="str">
        <f>IF('TD Siniestros'!D86="","",'TD Siniestros'!D86)</f>
        <v/>
      </c>
      <c r="F87" s="11" t="str">
        <f>IF('TD Siniestros'!E86="","",'TD Siniestros'!E86)</f>
        <v/>
      </c>
      <c r="G87" s="11" t="str">
        <f>IF('TD Siniestros'!F86="","",'TD Siniestros'!F86)</f>
        <v/>
      </c>
      <c r="H87" s="11" t="str">
        <f>IF('TD Siniestros'!G86="","",'TD Siniestros'!G86)</f>
        <v/>
      </c>
      <c r="I87" s="11" t="str">
        <f t="shared" si="1"/>
        <v/>
      </c>
    </row>
    <row r="88" spans="2:9" ht="15" customHeight="1" x14ac:dyDescent="0.3">
      <c r="B88" s="8" t="str">
        <f>IF('TD Siniestros'!A87="","",'TD Siniestros'!A87)</f>
        <v/>
      </c>
      <c r="C88" s="9" t="str">
        <f>IF('TD Siniestros'!B87="","",'TD Siniestros'!B87)</f>
        <v/>
      </c>
      <c r="D88" s="10" t="str">
        <f>IF('TD Siniestros'!C87="","",'TD Siniestros'!C87)</f>
        <v/>
      </c>
      <c r="E88" s="21" t="str">
        <f>IF('TD Siniestros'!D87="","",'TD Siniestros'!D87)</f>
        <v/>
      </c>
      <c r="F88" s="11" t="str">
        <f>IF('TD Siniestros'!E87="","",'TD Siniestros'!E87)</f>
        <v/>
      </c>
      <c r="G88" s="11" t="str">
        <f>IF('TD Siniestros'!F87="","",'TD Siniestros'!F87)</f>
        <v/>
      </c>
      <c r="H88" s="11" t="str">
        <f>IF('TD Siniestros'!G87="","",'TD Siniestros'!G87)</f>
        <v/>
      </c>
      <c r="I88" s="11" t="str">
        <f t="shared" si="1"/>
        <v/>
      </c>
    </row>
    <row r="89" spans="2:9" ht="15" customHeight="1" x14ac:dyDescent="0.3">
      <c r="B89" s="8" t="str">
        <f>IF('TD Siniestros'!A88="","",'TD Siniestros'!A88)</f>
        <v/>
      </c>
      <c r="C89" s="9" t="str">
        <f>IF('TD Siniestros'!B88="","",'TD Siniestros'!B88)</f>
        <v/>
      </c>
      <c r="D89" s="10" t="str">
        <f>IF('TD Siniestros'!C88="","",'TD Siniestros'!C88)</f>
        <v/>
      </c>
      <c r="E89" s="21" t="str">
        <f>IF('TD Siniestros'!D88="","",'TD Siniestros'!D88)</f>
        <v/>
      </c>
      <c r="F89" s="11" t="str">
        <f>IF('TD Siniestros'!E88="","",'TD Siniestros'!E88)</f>
        <v/>
      </c>
      <c r="G89" s="11" t="str">
        <f>IF('TD Siniestros'!F88="","",'TD Siniestros'!F88)</f>
        <v/>
      </c>
      <c r="H89" s="11" t="str">
        <f>IF('TD Siniestros'!G88="","",'TD Siniestros'!G88)</f>
        <v/>
      </c>
      <c r="I89" s="11" t="str">
        <f t="shared" si="1"/>
        <v/>
      </c>
    </row>
    <row r="90" spans="2:9" ht="15" customHeight="1" x14ac:dyDescent="0.3">
      <c r="B90" s="8" t="str">
        <f>IF('TD Siniestros'!A89="","",'TD Siniestros'!A89)</f>
        <v/>
      </c>
      <c r="C90" s="9" t="str">
        <f>IF('TD Siniestros'!B89="","",'TD Siniestros'!B89)</f>
        <v/>
      </c>
      <c r="D90" s="10" t="str">
        <f>IF('TD Siniestros'!C89="","",'TD Siniestros'!C89)</f>
        <v/>
      </c>
      <c r="E90" s="21" t="str">
        <f>IF('TD Siniestros'!D89="","",'TD Siniestros'!D89)</f>
        <v/>
      </c>
      <c r="F90" s="11" t="str">
        <f>IF('TD Siniestros'!E89="","",'TD Siniestros'!E89)</f>
        <v/>
      </c>
      <c r="G90" s="11" t="str">
        <f>IF('TD Siniestros'!F89="","",'TD Siniestros'!F89)</f>
        <v/>
      </c>
      <c r="H90" s="11" t="str">
        <f>IF('TD Siniestros'!G89="","",'TD Siniestros'!G89)</f>
        <v/>
      </c>
      <c r="I90" s="11" t="str">
        <f t="shared" si="1"/>
        <v/>
      </c>
    </row>
    <row r="91" spans="2:9" ht="15" customHeight="1" x14ac:dyDescent="0.3">
      <c r="B91" s="8" t="str">
        <f>IF('TD Siniestros'!A90="","",'TD Siniestros'!A90)</f>
        <v/>
      </c>
      <c r="C91" s="9" t="str">
        <f>IF('TD Siniestros'!B90="","",'TD Siniestros'!B90)</f>
        <v/>
      </c>
      <c r="D91" s="10" t="str">
        <f>IF('TD Siniestros'!C90="","",'TD Siniestros'!C90)</f>
        <v/>
      </c>
      <c r="E91" s="21" t="str">
        <f>IF('TD Siniestros'!D90="","",'TD Siniestros'!D90)</f>
        <v/>
      </c>
      <c r="F91" s="11" t="str">
        <f>IF('TD Siniestros'!E90="","",'TD Siniestros'!E90)</f>
        <v/>
      </c>
      <c r="G91" s="11" t="str">
        <f>IF('TD Siniestros'!F90="","",'TD Siniestros'!F90)</f>
        <v/>
      </c>
      <c r="H91" s="11" t="str">
        <f>IF('TD Siniestros'!G90="","",'TD Siniestros'!G90)</f>
        <v/>
      </c>
      <c r="I91" s="11" t="str">
        <f t="shared" si="1"/>
        <v/>
      </c>
    </row>
    <row r="92" spans="2:9" ht="15" customHeight="1" x14ac:dyDescent="0.3">
      <c r="B92" s="8" t="str">
        <f>IF('TD Siniestros'!A91="","",'TD Siniestros'!A91)</f>
        <v/>
      </c>
      <c r="C92" s="9" t="str">
        <f>IF('TD Siniestros'!B91="","",'TD Siniestros'!B91)</f>
        <v/>
      </c>
      <c r="D92" s="10" t="str">
        <f>IF('TD Siniestros'!C91="","",'TD Siniestros'!C91)</f>
        <v/>
      </c>
      <c r="E92" s="21" t="str">
        <f>IF('TD Siniestros'!D91="","",'TD Siniestros'!D91)</f>
        <v/>
      </c>
      <c r="F92" s="11" t="str">
        <f>IF('TD Siniestros'!E91="","",'TD Siniestros'!E91)</f>
        <v/>
      </c>
      <c r="G92" s="11" t="str">
        <f>IF('TD Siniestros'!F91="","",'TD Siniestros'!F91)</f>
        <v/>
      </c>
      <c r="H92" s="11" t="str">
        <f>IF('TD Siniestros'!G91="","",'TD Siniestros'!G91)</f>
        <v/>
      </c>
      <c r="I92" s="11" t="str">
        <f t="shared" si="1"/>
        <v/>
      </c>
    </row>
    <row r="93" spans="2:9" ht="15" customHeight="1" x14ac:dyDescent="0.3">
      <c r="B93" s="8" t="str">
        <f>IF('TD Siniestros'!A92="","",'TD Siniestros'!A92)</f>
        <v/>
      </c>
      <c r="C93" s="9" t="str">
        <f>IF('TD Siniestros'!B92="","",'TD Siniestros'!B92)</f>
        <v/>
      </c>
      <c r="D93" s="10" t="str">
        <f>IF('TD Siniestros'!C92="","",'TD Siniestros'!C92)</f>
        <v/>
      </c>
      <c r="E93" s="21" t="str">
        <f>IF('TD Siniestros'!D92="","",'TD Siniestros'!D92)</f>
        <v/>
      </c>
      <c r="F93" s="11" t="str">
        <f>IF('TD Siniestros'!E92="","",'TD Siniestros'!E92)</f>
        <v/>
      </c>
      <c r="G93" s="11" t="str">
        <f>IF('TD Siniestros'!F92="","",'TD Siniestros'!F92)</f>
        <v/>
      </c>
      <c r="H93" s="11" t="str">
        <f>IF('TD Siniestros'!G92="","",'TD Siniestros'!G92)</f>
        <v/>
      </c>
      <c r="I93" s="11" t="str">
        <f t="shared" si="1"/>
        <v/>
      </c>
    </row>
    <row r="94" spans="2:9" ht="15" customHeight="1" x14ac:dyDescent="0.3">
      <c r="B94" s="8" t="str">
        <f>IF('TD Siniestros'!A93="","",'TD Siniestros'!A93)</f>
        <v/>
      </c>
      <c r="C94" s="9" t="str">
        <f>IF('TD Siniestros'!B93="","",'TD Siniestros'!B93)</f>
        <v/>
      </c>
      <c r="D94" s="10" t="str">
        <f>IF('TD Siniestros'!C93="","",'TD Siniestros'!C93)</f>
        <v/>
      </c>
      <c r="E94" s="21" t="str">
        <f>IF('TD Siniestros'!D93="","",'TD Siniestros'!D93)</f>
        <v/>
      </c>
      <c r="F94" s="11" t="str">
        <f>IF('TD Siniestros'!E93="","",'TD Siniestros'!E93)</f>
        <v/>
      </c>
      <c r="G94" s="11" t="str">
        <f>IF('TD Siniestros'!F93="","",'TD Siniestros'!F93)</f>
        <v/>
      </c>
      <c r="H94" s="11" t="str">
        <f>IF('TD Siniestros'!G93="","",'TD Siniestros'!G93)</f>
        <v/>
      </c>
      <c r="I94" s="11" t="str">
        <f t="shared" si="1"/>
        <v/>
      </c>
    </row>
    <row r="95" spans="2:9" x14ac:dyDescent="0.3">
      <c r="B95" s="22" t="str">
        <f>IF('TD Siniestros'!A94="","",'TD Siniestros'!A94)</f>
        <v/>
      </c>
      <c r="C95" s="22" t="str">
        <f>IF('TD Siniestros'!B94="","",'TD Siniestros'!B94)</f>
        <v/>
      </c>
      <c r="D95" s="22" t="str">
        <f>IF('TD Siniestros'!C94="","",'TD Siniestros'!C94)</f>
        <v/>
      </c>
      <c r="E95" s="23" t="str">
        <f>IF('TD Siniestros'!D94="","",'TD Siniestros'!D94)</f>
        <v/>
      </c>
      <c r="F95" s="24" t="str">
        <f>IF('TD Siniestros'!E94="","",'TD Siniestros'!E94)</f>
        <v/>
      </c>
      <c r="G95" s="24" t="str">
        <f>IF('TD Siniestros'!F94="","",'TD Siniestros'!F94)</f>
        <v/>
      </c>
      <c r="H95" s="24" t="str">
        <f>IF('TD Siniestros'!G94="","",'TD Siniestros'!G94)</f>
        <v/>
      </c>
      <c r="I95" s="24" t="str">
        <f t="shared" si="1"/>
        <v/>
      </c>
    </row>
    <row r="96" spans="2:9" x14ac:dyDescent="0.3">
      <c r="B96" s="22" t="str">
        <f>IF('TD Siniestros'!A95="","",'TD Siniestros'!A95)</f>
        <v/>
      </c>
      <c r="C96" s="22" t="str">
        <f>IF('TD Siniestros'!B95="","",'TD Siniestros'!B95)</f>
        <v/>
      </c>
      <c r="D96" s="22" t="str">
        <f>IF('TD Siniestros'!C95="","",'TD Siniestros'!C95)</f>
        <v/>
      </c>
      <c r="E96" s="23" t="str">
        <f>IF('TD Siniestros'!D95="","",'TD Siniestros'!D95)</f>
        <v/>
      </c>
      <c r="F96" s="24" t="str">
        <f>IF('TD Siniestros'!E95="","",'TD Siniestros'!E95)</f>
        <v/>
      </c>
      <c r="G96" s="24" t="str">
        <f>IF('TD Siniestros'!F95="","",'TD Siniestros'!F95)</f>
        <v/>
      </c>
      <c r="H96" s="24" t="str">
        <f>IF('TD Siniestros'!G95="","",'TD Siniestros'!G95)</f>
        <v/>
      </c>
      <c r="I96" s="24" t="str">
        <f t="shared" si="1"/>
        <v/>
      </c>
    </row>
    <row r="97" spans="2:9" x14ac:dyDescent="0.3">
      <c r="B97" s="22" t="str">
        <f>IF('TD Siniestros'!A96="","",'TD Siniestros'!A96)</f>
        <v/>
      </c>
      <c r="C97" s="22" t="str">
        <f>IF('TD Siniestros'!B96="","",'TD Siniestros'!B96)</f>
        <v/>
      </c>
      <c r="D97" s="22" t="str">
        <f>IF('TD Siniestros'!C96="","",'TD Siniestros'!C96)</f>
        <v/>
      </c>
      <c r="E97" s="23" t="str">
        <f>IF('TD Siniestros'!D96="","",'TD Siniestros'!D96)</f>
        <v/>
      </c>
      <c r="F97" s="24" t="str">
        <f>IF('TD Siniestros'!E96="","",'TD Siniestros'!E96)</f>
        <v/>
      </c>
      <c r="G97" s="24" t="str">
        <f>IF('TD Siniestros'!F96="","",'TD Siniestros'!F96)</f>
        <v/>
      </c>
      <c r="H97" s="24" t="str">
        <f>IF('TD Siniestros'!G96="","",'TD Siniestros'!G96)</f>
        <v/>
      </c>
      <c r="I97" s="24" t="str">
        <f t="shared" si="1"/>
        <v/>
      </c>
    </row>
    <row r="98" spans="2:9" x14ac:dyDescent="0.3">
      <c r="B98" s="22" t="str">
        <f>IF('TD Siniestros'!A97="","",'TD Siniestros'!A97)</f>
        <v/>
      </c>
      <c r="C98" s="22" t="str">
        <f>IF('TD Siniestros'!B97="","",'TD Siniestros'!B97)</f>
        <v/>
      </c>
      <c r="D98" s="22" t="str">
        <f>IF('TD Siniestros'!C97="","",'TD Siniestros'!C97)</f>
        <v/>
      </c>
      <c r="E98" s="23" t="str">
        <f>IF('TD Siniestros'!D97="","",'TD Siniestros'!D97)</f>
        <v/>
      </c>
      <c r="F98" s="24" t="str">
        <f>IF('TD Siniestros'!E97="","",'TD Siniestros'!E97)</f>
        <v/>
      </c>
      <c r="G98" s="24" t="str">
        <f>IF('TD Siniestros'!F97="","",'TD Siniestros'!F97)</f>
        <v/>
      </c>
      <c r="H98" s="24" t="str">
        <f>IF('TD Siniestros'!G97="","",'TD Siniestros'!G97)</f>
        <v/>
      </c>
      <c r="I98" s="24" t="str">
        <f t="shared" si="1"/>
        <v/>
      </c>
    </row>
    <row r="99" spans="2:9" x14ac:dyDescent="0.3">
      <c r="B99" s="22" t="str">
        <f>IF('TD Siniestros'!A98="","",'TD Siniestros'!A98)</f>
        <v/>
      </c>
      <c r="C99" s="22" t="str">
        <f>IF('TD Siniestros'!B98="","",'TD Siniestros'!B98)</f>
        <v/>
      </c>
      <c r="D99" s="22" t="str">
        <f>IF('TD Siniestros'!C98="","",'TD Siniestros'!C98)</f>
        <v/>
      </c>
      <c r="E99" s="23" t="str">
        <f>IF('TD Siniestros'!D98="","",'TD Siniestros'!D98)</f>
        <v/>
      </c>
      <c r="F99" s="24" t="str">
        <f>IF('TD Siniestros'!E98="","",'TD Siniestros'!E98)</f>
        <v/>
      </c>
      <c r="G99" s="24" t="str">
        <f>IF('TD Siniestros'!F98="","",'TD Siniestros'!F98)</f>
        <v/>
      </c>
      <c r="H99" s="24" t="str">
        <f>IF('TD Siniestros'!G98="","",'TD Siniestros'!G98)</f>
        <v/>
      </c>
      <c r="I99" s="24" t="str">
        <f t="shared" si="1"/>
        <v/>
      </c>
    </row>
    <row r="100" spans="2:9" x14ac:dyDescent="0.3">
      <c r="B100" s="22" t="str">
        <f>IF('TD Siniestros'!A99="","",'TD Siniestros'!A99)</f>
        <v/>
      </c>
      <c r="C100" s="22" t="str">
        <f>IF('TD Siniestros'!B99="","",'TD Siniestros'!B99)</f>
        <v/>
      </c>
      <c r="D100" s="22" t="str">
        <f>IF('TD Siniestros'!C99="","",'TD Siniestros'!C99)</f>
        <v/>
      </c>
      <c r="E100" s="23" t="str">
        <f>IF('TD Siniestros'!D99="","",'TD Siniestros'!D99)</f>
        <v/>
      </c>
      <c r="F100" s="24" t="str">
        <f>IF('TD Siniestros'!E99="","",'TD Siniestros'!E99)</f>
        <v/>
      </c>
      <c r="G100" s="24" t="str">
        <f>IF('TD Siniestros'!F99="","",'TD Siniestros'!F99)</f>
        <v/>
      </c>
      <c r="H100" s="24" t="str">
        <f>IF('TD Siniestros'!G99="","",'TD Siniestros'!G99)</f>
        <v/>
      </c>
      <c r="I100" s="24" t="str">
        <f t="shared" si="1"/>
        <v/>
      </c>
    </row>
    <row r="101" spans="2:9" x14ac:dyDescent="0.3">
      <c r="B101" s="22" t="str">
        <f>IF('TD Siniestros'!A100="","",'TD Siniestros'!A100)</f>
        <v/>
      </c>
      <c r="C101" s="22" t="str">
        <f>IF('TD Siniestros'!B100="","",'TD Siniestros'!B100)</f>
        <v/>
      </c>
      <c r="D101" s="22" t="str">
        <f>IF('TD Siniestros'!C100="","",'TD Siniestros'!C100)</f>
        <v/>
      </c>
      <c r="E101" s="23" t="str">
        <f>IF('TD Siniestros'!D100="","",'TD Siniestros'!D100)</f>
        <v/>
      </c>
      <c r="F101" s="24" t="str">
        <f>IF('TD Siniestros'!E100="","",'TD Siniestros'!E100)</f>
        <v/>
      </c>
      <c r="G101" s="24" t="str">
        <f>IF('TD Siniestros'!F100="","",'TD Siniestros'!F100)</f>
        <v/>
      </c>
      <c r="H101" s="24" t="str">
        <f>IF('TD Siniestros'!G100="","",'TD Siniestros'!G100)</f>
        <v/>
      </c>
      <c r="I101" s="24" t="str">
        <f t="shared" si="1"/>
        <v/>
      </c>
    </row>
    <row r="102" spans="2:9" x14ac:dyDescent="0.3">
      <c r="B102" s="22" t="str">
        <f>IF('TD Siniestros'!A101="","",'TD Siniestros'!A101)</f>
        <v/>
      </c>
      <c r="C102" s="22" t="str">
        <f>IF('TD Siniestros'!B101="","",'TD Siniestros'!B101)</f>
        <v/>
      </c>
      <c r="D102" s="22" t="str">
        <f>IF('TD Siniestros'!C101="","",'TD Siniestros'!C101)</f>
        <v/>
      </c>
      <c r="E102" s="23" t="str">
        <f>IF('TD Siniestros'!D101="","",'TD Siniestros'!D101)</f>
        <v/>
      </c>
      <c r="F102" s="24" t="str">
        <f>IF('TD Siniestros'!E101="","",'TD Siniestros'!E101)</f>
        <v/>
      </c>
      <c r="G102" s="24" t="str">
        <f>IF('TD Siniestros'!F101="","",'TD Siniestros'!F101)</f>
        <v/>
      </c>
      <c r="H102" s="24" t="str">
        <f>IF('TD Siniestros'!G101="","",'TD Siniestros'!G101)</f>
        <v/>
      </c>
      <c r="I102" s="24" t="str">
        <f t="shared" si="1"/>
        <v/>
      </c>
    </row>
    <row r="103" spans="2:9" x14ac:dyDescent="0.3">
      <c r="B103" s="22" t="str">
        <f>IF('TD Siniestros'!A102="","",'TD Siniestros'!A102)</f>
        <v/>
      </c>
      <c r="C103" s="22" t="str">
        <f>IF('TD Siniestros'!B102="","",'TD Siniestros'!B102)</f>
        <v/>
      </c>
      <c r="D103" s="22" t="str">
        <f>IF('TD Siniestros'!C102="","",'TD Siniestros'!C102)</f>
        <v/>
      </c>
      <c r="E103" s="23" t="str">
        <f>IF('TD Siniestros'!D102="","",'TD Siniestros'!D102)</f>
        <v/>
      </c>
      <c r="F103" s="24" t="str">
        <f>IF('TD Siniestros'!E102="","",'TD Siniestros'!E102)</f>
        <v/>
      </c>
      <c r="G103" s="24" t="str">
        <f>IF('TD Siniestros'!F102="","",'TD Siniestros'!F102)</f>
        <v/>
      </c>
      <c r="H103" s="24" t="str">
        <f>IF('TD Siniestros'!G102="","",'TD Siniestros'!G102)</f>
        <v/>
      </c>
      <c r="I103" s="24" t="str">
        <f t="shared" si="1"/>
        <v/>
      </c>
    </row>
    <row r="104" spans="2:9" x14ac:dyDescent="0.3">
      <c r="B104" s="22" t="str">
        <f>IF('TD Siniestros'!A103="","",'TD Siniestros'!A103)</f>
        <v/>
      </c>
      <c r="C104" s="22" t="str">
        <f>IF('TD Siniestros'!B103="","",'TD Siniestros'!B103)</f>
        <v/>
      </c>
      <c r="D104" s="22" t="str">
        <f>IF('TD Siniestros'!C103="","",'TD Siniestros'!C103)</f>
        <v/>
      </c>
      <c r="E104" s="23" t="str">
        <f>IF('TD Siniestros'!D103="","",'TD Siniestros'!D103)</f>
        <v/>
      </c>
      <c r="F104" s="24" t="str">
        <f>IF('TD Siniestros'!E103="","",'TD Siniestros'!E103)</f>
        <v/>
      </c>
      <c r="G104" s="24" t="str">
        <f>IF('TD Siniestros'!F103="","",'TD Siniestros'!F103)</f>
        <v/>
      </c>
      <c r="H104" s="24" t="str">
        <f>IF('TD Siniestros'!G103="","",'TD Siniestros'!G103)</f>
        <v/>
      </c>
      <c r="I104" s="24" t="str">
        <f t="shared" si="1"/>
        <v/>
      </c>
    </row>
    <row r="105" spans="2:9" x14ac:dyDescent="0.3">
      <c r="B105" s="22" t="str">
        <f>IF('TD Siniestros'!A104="","",'TD Siniestros'!A104)</f>
        <v/>
      </c>
      <c r="C105" s="22" t="str">
        <f>IF('TD Siniestros'!B104="","",'TD Siniestros'!B104)</f>
        <v/>
      </c>
      <c r="D105" s="22" t="str">
        <f>IF('TD Siniestros'!C104="","",'TD Siniestros'!C104)</f>
        <v/>
      </c>
      <c r="E105" s="23" t="str">
        <f>IF('TD Siniestros'!D104="","",'TD Siniestros'!D104)</f>
        <v/>
      </c>
      <c r="F105" s="24" t="str">
        <f>IF('TD Siniestros'!E104="","",'TD Siniestros'!E104)</f>
        <v/>
      </c>
      <c r="G105" s="24" t="str">
        <f>IF('TD Siniestros'!F104="","",'TD Siniestros'!F104)</f>
        <v/>
      </c>
      <c r="H105" s="24" t="str">
        <f>IF('TD Siniestros'!G104="","",'TD Siniestros'!G104)</f>
        <v/>
      </c>
      <c r="I105" s="24" t="str">
        <f t="shared" si="1"/>
        <v/>
      </c>
    </row>
    <row r="106" spans="2:9" x14ac:dyDescent="0.3">
      <c r="B106" s="22" t="str">
        <f>IF('TD Siniestros'!A105="","",'TD Siniestros'!A105)</f>
        <v/>
      </c>
      <c r="C106" s="22" t="str">
        <f>IF('TD Siniestros'!B105="","",'TD Siniestros'!B105)</f>
        <v/>
      </c>
      <c r="D106" s="22" t="str">
        <f>IF('TD Siniestros'!C105="","",'TD Siniestros'!C105)</f>
        <v/>
      </c>
      <c r="E106" s="23" t="str">
        <f>IF('TD Siniestros'!D105="","",'TD Siniestros'!D105)</f>
        <v/>
      </c>
      <c r="F106" s="24" t="str">
        <f>IF('TD Siniestros'!E105="","",'TD Siniestros'!E105)</f>
        <v/>
      </c>
      <c r="G106" s="24" t="str">
        <f>IF('TD Siniestros'!F105="","",'TD Siniestros'!F105)</f>
        <v/>
      </c>
      <c r="H106" s="24" t="str">
        <f>IF('TD Siniestros'!G105="","",'TD Siniestros'!G105)</f>
        <v/>
      </c>
      <c r="I106" s="24" t="str">
        <f t="shared" si="1"/>
        <v/>
      </c>
    </row>
    <row r="107" spans="2:9" x14ac:dyDescent="0.3">
      <c r="B107" s="22" t="str">
        <f>IF('TD Siniestros'!A106="","",'TD Siniestros'!A106)</f>
        <v/>
      </c>
      <c r="C107" s="22" t="str">
        <f>IF('TD Siniestros'!B106="","",'TD Siniestros'!B106)</f>
        <v/>
      </c>
      <c r="D107" s="22" t="str">
        <f>IF('TD Siniestros'!C106="","",'TD Siniestros'!C106)</f>
        <v/>
      </c>
      <c r="E107" s="23" t="str">
        <f>IF('TD Siniestros'!D106="","",'TD Siniestros'!D106)</f>
        <v/>
      </c>
      <c r="F107" s="24" t="str">
        <f>IF('TD Siniestros'!E106="","",'TD Siniestros'!E106)</f>
        <v/>
      </c>
      <c r="G107" s="24" t="str">
        <f>IF('TD Siniestros'!F106="","",'TD Siniestros'!F106)</f>
        <v/>
      </c>
      <c r="H107" s="24" t="str">
        <f>IF('TD Siniestros'!G106="","",'TD Siniestros'!G106)</f>
        <v/>
      </c>
      <c r="I107" s="24" t="str">
        <f t="shared" si="1"/>
        <v/>
      </c>
    </row>
    <row r="108" spans="2:9" x14ac:dyDescent="0.3">
      <c r="B108" s="22" t="str">
        <f>IF('TD Siniestros'!A107="","",'TD Siniestros'!A107)</f>
        <v/>
      </c>
      <c r="C108" s="22" t="str">
        <f>IF('TD Siniestros'!B107="","",'TD Siniestros'!B107)</f>
        <v/>
      </c>
      <c r="D108" s="22" t="str">
        <f>IF('TD Siniestros'!C107="","",'TD Siniestros'!C107)</f>
        <v/>
      </c>
      <c r="E108" s="23" t="str">
        <f>IF('TD Siniestros'!D107="","",'TD Siniestros'!D107)</f>
        <v/>
      </c>
      <c r="F108" s="24" t="str">
        <f>IF('TD Siniestros'!E107="","",'TD Siniestros'!E107)</f>
        <v/>
      </c>
      <c r="G108" s="24" t="str">
        <f>IF('TD Siniestros'!F107="","",'TD Siniestros'!F107)</f>
        <v/>
      </c>
      <c r="H108" s="24" t="str">
        <f>IF('TD Siniestros'!G107="","",'TD Siniestros'!G107)</f>
        <v/>
      </c>
      <c r="I108" s="24" t="str">
        <f t="shared" si="1"/>
        <v/>
      </c>
    </row>
    <row r="109" spans="2:9" x14ac:dyDescent="0.3">
      <c r="B109" s="22" t="str">
        <f>IF('TD Siniestros'!A108="","",'TD Siniestros'!A108)</f>
        <v/>
      </c>
      <c r="C109" s="22" t="str">
        <f>IF('TD Siniestros'!B108="","",'TD Siniestros'!B108)</f>
        <v/>
      </c>
      <c r="D109" s="22" t="str">
        <f>IF('TD Siniestros'!C108="","",'TD Siniestros'!C108)</f>
        <v/>
      </c>
      <c r="E109" s="23" t="str">
        <f>IF('TD Siniestros'!D108="","",'TD Siniestros'!D108)</f>
        <v/>
      </c>
      <c r="F109" s="24" t="str">
        <f>IF('TD Siniestros'!E108="","",'TD Siniestros'!E108)</f>
        <v/>
      </c>
      <c r="G109" s="24" t="str">
        <f>IF('TD Siniestros'!F108="","",'TD Siniestros'!F108)</f>
        <v/>
      </c>
      <c r="H109" s="24" t="str">
        <f>IF('TD Siniestros'!G108="","",'TD Siniestros'!G108)</f>
        <v/>
      </c>
      <c r="I109" s="24" t="str">
        <f t="shared" si="1"/>
        <v/>
      </c>
    </row>
    <row r="110" spans="2:9" x14ac:dyDescent="0.3">
      <c r="B110" s="22" t="str">
        <f>IF('TD Siniestros'!A109="","",'TD Siniestros'!A109)</f>
        <v/>
      </c>
      <c r="C110" s="22" t="str">
        <f>IF('TD Siniestros'!B109="","",'TD Siniestros'!B109)</f>
        <v/>
      </c>
      <c r="D110" s="22" t="str">
        <f>IF('TD Siniestros'!C109="","",'TD Siniestros'!C109)</f>
        <v/>
      </c>
      <c r="E110" s="23" t="str">
        <f>IF('TD Siniestros'!D109="","",'TD Siniestros'!D109)</f>
        <v/>
      </c>
      <c r="F110" s="24" t="str">
        <f>IF('TD Siniestros'!E109="","",'TD Siniestros'!E109)</f>
        <v/>
      </c>
      <c r="G110" s="24" t="str">
        <f>IF('TD Siniestros'!F109="","",'TD Siniestros'!F109)</f>
        <v/>
      </c>
      <c r="H110" s="24" t="str">
        <f>IF('TD Siniestros'!G109="","",'TD Siniestros'!G109)</f>
        <v/>
      </c>
      <c r="I110" s="24" t="str">
        <f t="shared" si="1"/>
        <v/>
      </c>
    </row>
    <row r="111" spans="2:9" x14ac:dyDescent="0.3">
      <c r="B111" s="22" t="str">
        <f>IF('TD Siniestros'!A110="","",'TD Siniestros'!A110)</f>
        <v/>
      </c>
      <c r="C111" s="22" t="str">
        <f>IF('TD Siniestros'!B110="","",'TD Siniestros'!B110)</f>
        <v/>
      </c>
      <c r="D111" s="22" t="str">
        <f>IF('TD Siniestros'!C110="","",'TD Siniestros'!C110)</f>
        <v/>
      </c>
      <c r="E111" s="23" t="str">
        <f>IF('TD Siniestros'!D110="","",'TD Siniestros'!D110)</f>
        <v/>
      </c>
      <c r="F111" s="24" t="str">
        <f>IF('TD Siniestros'!E110="","",'TD Siniestros'!E110)</f>
        <v/>
      </c>
      <c r="G111" s="24" t="str">
        <f>IF('TD Siniestros'!F110="","",'TD Siniestros'!F110)</f>
        <v/>
      </c>
      <c r="H111" s="24" t="str">
        <f>IF('TD Siniestros'!G110="","",'TD Siniestros'!G110)</f>
        <v/>
      </c>
      <c r="I111" s="24" t="str">
        <f t="shared" si="1"/>
        <v/>
      </c>
    </row>
    <row r="112" spans="2:9" x14ac:dyDescent="0.3">
      <c r="B112" s="22" t="str">
        <f>IF('TD Siniestros'!A111="","",'TD Siniestros'!A111)</f>
        <v/>
      </c>
      <c r="C112" s="22" t="str">
        <f>IF('TD Siniestros'!B111="","",'TD Siniestros'!B111)</f>
        <v/>
      </c>
      <c r="D112" s="22" t="str">
        <f>IF('TD Siniestros'!C111="","",'TD Siniestros'!C111)</f>
        <v/>
      </c>
      <c r="E112" s="23" t="str">
        <f>IF('TD Siniestros'!D111="","",'TD Siniestros'!D111)</f>
        <v/>
      </c>
      <c r="F112" s="24" t="str">
        <f>IF('TD Siniestros'!E111="","",'TD Siniestros'!E111)</f>
        <v/>
      </c>
      <c r="G112" s="24" t="str">
        <f>IF('TD Siniestros'!F111="","",'TD Siniestros'!F111)</f>
        <v/>
      </c>
      <c r="H112" s="24" t="str">
        <f>IF('TD Siniestros'!G111="","",'TD Siniestros'!G111)</f>
        <v/>
      </c>
      <c r="I112" s="24" t="str">
        <f t="shared" si="1"/>
        <v/>
      </c>
    </row>
    <row r="113" spans="2:9" x14ac:dyDescent="0.3">
      <c r="B113" s="22" t="str">
        <f>IF('TD Siniestros'!A112="","",'TD Siniestros'!A112)</f>
        <v/>
      </c>
      <c r="C113" s="22" t="str">
        <f>IF('TD Siniestros'!B112="","",'TD Siniestros'!B112)</f>
        <v/>
      </c>
      <c r="D113" s="22" t="str">
        <f>IF('TD Siniestros'!C112="","",'TD Siniestros'!C112)</f>
        <v/>
      </c>
      <c r="E113" s="23" t="str">
        <f>IF('TD Siniestros'!D112="","",'TD Siniestros'!D112)</f>
        <v/>
      </c>
      <c r="F113" s="24" t="str">
        <f>IF('TD Siniestros'!E112="","",'TD Siniestros'!E112)</f>
        <v/>
      </c>
      <c r="G113" s="24" t="str">
        <f>IF('TD Siniestros'!F112="","",'TD Siniestros'!F112)</f>
        <v/>
      </c>
      <c r="H113" s="24" t="str">
        <f>IF('TD Siniestros'!G112="","",'TD Siniestros'!G112)</f>
        <v/>
      </c>
      <c r="I113" s="24" t="str">
        <f t="shared" si="1"/>
        <v/>
      </c>
    </row>
    <row r="114" spans="2:9" x14ac:dyDescent="0.3">
      <c r="B114" s="22" t="str">
        <f>IF('TD Siniestros'!A113="","",'TD Siniestros'!A113)</f>
        <v/>
      </c>
      <c r="C114" s="22" t="str">
        <f>IF('TD Siniestros'!B113="","",'TD Siniestros'!B113)</f>
        <v/>
      </c>
      <c r="D114" s="22" t="str">
        <f>IF('TD Siniestros'!C113="","",'TD Siniestros'!C113)</f>
        <v/>
      </c>
      <c r="E114" s="23" t="str">
        <f>IF('TD Siniestros'!D113="","",'TD Siniestros'!D113)</f>
        <v/>
      </c>
      <c r="F114" s="24" t="str">
        <f>IF('TD Siniestros'!E113="","",'TD Siniestros'!E113)</f>
        <v/>
      </c>
      <c r="G114" s="24" t="str">
        <f>IF('TD Siniestros'!F113="","",'TD Siniestros'!F113)</f>
        <v/>
      </c>
      <c r="H114" s="24" t="str">
        <f>IF('TD Siniestros'!G113="","",'TD Siniestros'!G113)</f>
        <v/>
      </c>
      <c r="I114" s="24" t="str">
        <f t="shared" si="1"/>
        <v/>
      </c>
    </row>
    <row r="115" spans="2:9" x14ac:dyDescent="0.3">
      <c r="B115" s="22" t="str">
        <f>IF('TD Siniestros'!A114="","",'TD Siniestros'!A114)</f>
        <v/>
      </c>
      <c r="C115" s="22" t="str">
        <f>IF('TD Siniestros'!B114="","",'TD Siniestros'!B114)</f>
        <v/>
      </c>
      <c r="D115" s="22" t="str">
        <f>IF('TD Siniestros'!C114="","",'TD Siniestros'!C114)</f>
        <v/>
      </c>
      <c r="E115" s="23" t="str">
        <f>IF('TD Siniestros'!D114="","",'TD Siniestros'!D114)</f>
        <v/>
      </c>
      <c r="F115" s="24" t="str">
        <f>IF('TD Siniestros'!E114="","",'TD Siniestros'!E114)</f>
        <v/>
      </c>
      <c r="G115" s="24" t="str">
        <f>IF('TD Siniestros'!F114="","",'TD Siniestros'!F114)</f>
        <v/>
      </c>
      <c r="H115" s="24" t="str">
        <f>IF('TD Siniestros'!G114="","",'TD Siniestros'!G114)</f>
        <v/>
      </c>
      <c r="I115" s="24" t="str">
        <f t="shared" si="1"/>
        <v/>
      </c>
    </row>
    <row r="116" spans="2:9" x14ac:dyDescent="0.3">
      <c r="B116" s="22" t="str">
        <f>IF('TD Siniestros'!A115="","",'TD Siniestros'!A115)</f>
        <v/>
      </c>
      <c r="C116" s="22" t="str">
        <f>IF('TD Siniestros'!B115="","",'TD Siniestros'!B115)</f>
        <v/>
      </c>
      <c r="D116" s="22" t="str">
        <f>IF('TD Siniestros'!C115="","",'TD Siniestros'!C115)</f>
        <v/>
      </c>
      <c r="E116" s="23" t="str">
        <f>IF('TD Siniestros'!D115="","",'TD Siniestros'!D115)</f>
        <v/>
      </c>
      <c r="F116" s="24" t="str">
        <f>IF('TD Siniestros'!E115="","",'TD Siniestros'!E115)</f>
        <v/>
      </c>
      <c r="G116" s="24" t="str">
        <f>IF('TD Siniestros'!F115="","",'TD Siniestros'!F115)</f>
        <v/>
      </c>
      <c r="H116" s="24" t="str">
        <f>IF('TD Siniestros'!G115="","",'TD Siniestros'!G115)</f>
        <v/>
      </c>
      <c r="I116" s="24" t="str">
        <f t="shared" si="1"/>
        <v/>
      </c>
    </row>
    <row r="117" spans="2:9" x14ac:dyDescent="0.3">
      <c r="B117" s="22" t="str">
        <f>IF('TD Siniestros'!A116="","",'TD Siniestros'!A116)</f>
        <v/>
      </c>
      <c r="C117" s="22" t="str">
        <f>IF('TD Siniestros'!B116="","",'TD Siniestros'!B116)</f>
        <v/>
      </c>
      <c r="D117" s="22" t="str">
        <f>IF('TD Siniestros'!C116="","",'TD Siniestros'!C116)</f>
        <v/>
      </c>
      <c r="E117" s="23" t="str">
        <f>IF('TD Siniestros'!D116="","",'TD Siniestros'!D116)</f>
        <v/>
      </c>
      <c r="F117" s="24" t="str">
        <f>IF('TD Siniestros'!E116="","",'TD Siniestros'!E116)</f>
        <v/>
      </c>
      <c r="G117" s="24" t="str">
        <f>IF('TD Siniestros'!F116="","",'TD Siniestros'!F116)</f>
        <v/>
      </c>
      <c r="H117" s="24" t="str">
        <f>IF('TD Siniestros'!G116="","",'TD Siniestros'!G116)</f>
        <v/>
      </c>
      <c r="I117" s="24" t="str">
        <f t="shared" si="1"/>
        <v/>
      </c>
    </row>
    <row r="118" spans="2:9" x14ac:dyDescent="0.3">
      <c r="B118" s="22" t="str">
        <f>IF('TD Siniestros'!A117="","",'TD Siniestros'!A117)</f>
        <v/>
      </c>
      <c r="C118" s="22" t="str">
        <f>IF('TD Siniestros'!B117="","",'TD Siniestros'!B117)</f>
        <v/>
      </c>
      <c r="D118" s="22" t="str">
        <f>IF('TD Siniestros'!C117="","",'TD Siniestros'!C117)</f>
        <v/>
      </c>
      <c r="E118" s="23" t="str">
        <f>IF('TD Siniestros'!D117="","",'TD Siniestros'!D117)</f>
        <v/>
      </c>
      <c r="F118" s="24" t="str">
        <f>IF('TD Siniestros'!E117="","",'TD Siniestros'!E117)</f>
        <v/>
      </c>
      <c r="G118" s="24" t="str">
        <f>IF('TD Siniestros'!F117="","",'TD Siniestros'!F117)</f>
        <v/>
      </c>
      <c r="H118" s="24" t="str">
        <f>IF('TD Siniestros'!G117="","",'TD Siniestros'!G117)</f>
        <v/>
      </c>
      <c r="I118" s="24" t="str">
        <f t="shared" si="1"/>
        <v/>
      </c>
    </row>
    <row r="119" spans="2:9" x14ac:dyDescent="0.3">
      <c r="B119" s="22" t="str">
        <f>IF('TD Siniestros'!A118="","",'TD Siniestros'!A118)</f>
        <v/>
      </c>
      <c r="C119" s="22" t="str">
        <f>IF('TD Siniestros'!B118="","",'TD Siniestros'!B118)</f>
        <v/>
      </c>
      <c r="D119" s="22" t="str">
        <f>IF('TD Siniestros'!C118="","",'TD Siniestros'!C118)</f>
        <v/>
      </c>
      <c r="E119" s="23" t="str">
        <f>IF('TD Siniestros'!D118="","",'TD Siniestros'!D118)</f>
        <v/>
      </c>
      <c r="F119" s="24" t="str">
        <f>IF('TD Siniestros'!E118="","",'TD Siniestros'!E118)</f>
        <v/>
      </c>
      <c r="G119" s="24" t="str">
        <f>IF('TD Siniestros'!F118="","",'TD Siniestros'!F118)</f>
        <v/>
      </c>
      <c r="H119" s="24" t="str">
        <f>IF('TD Siniestros'!G118="","",'TD Siniestros'!G118)</f>
        <v/>
      </c>
      <c r="I119" s="24" t="str">
        <f t="shared" si="1"/>
        <v/>
      </c>
    </row>
    <row r="120" spans="2:9" x14ac:dyDescent="0.3">
      <c r="B120" s="22" t="str">
        <f>IF('TD Siniestros'!A119="","",'TD Siniestros'!A119)</f>
        <v/>
      </c>
      <c r="C120" s="22" t="str">
        <f>IF('TD Siniestros'!B119="","",'TD Siniestros'!B119)</f>
        <v/>
      </c>
      <c r="D120" s="22" t="str">
        <f>IF('TD Siniestros'!C119="","",'TD Siniestros'!C119)</f>
        <v/>
      </c>
      <c r="E120" s="23" t="str">
        <f>IF('TD Siniestros'!D119="","",'TD Siniestros'!D119)</f>
        <v/>
      </c>
      <c r="F120" s="24" t="str">
        <f>IF('TD Siniestros'!E119="","",'TD Siniestros'!E119)</f>
        <v/>
      </c>
      <c r="G120" s="24" t="str">
        <f>IF('TD Siniestros'!F119="","",'TD Siniestros'!F119)</f>
        <v/>
      </c>
      <c r="H120" s="24" t="str">
        <f>IF('TD Siniestros'!G119="","",'TD Siniestros'!G119)</f>
        <v/>
      </c>
      <c r="I120" s="24" t="str">
        <f t="shared" si="1"/>
        <v/>
      </c>
    </row>
    <row r="121" spans="2:9" x14ac:dyDescent="0.3">
      <c r="B121" s="22" t="str">
        <f>IF('TD Siniestros'!A120="","",'TD Siniestros'!A120)</f>
        <v/>
      </c>
      <c r="C121" s="22" t="str">
        <f>IF('TD Siniestros'!B120="","",'TD Siniestros'!B120)</f>
        <v/>
      </c>
      <c r="D121" s="22" t="str">
        <f>IF('TD Siniestros'!C120="","",'TD Siniestros'!C120)</f>
        <v/>
      </c>
      <c r="E121" s="23" t="str">
        <f>IF('TD Siniestros'!D120="","",'TD Siniestros'!D120)</f>
        <v/>
      </c>
      <c r="F121" s="24" t="str">
        <f>IF('TD Siniestros'!E120="","",'TD Siniestros'!E120)</f>
        <v/>
      </c>
      <c r="G121" s="24" t="str">
        <f>IF('TD Siniestros'!F120="","",'TD Siniestros'!F120)</f>
        <v/>
      </c>
      <c r="H121" s="24" t="str">
        <f>IF('TD Siniestros'!G120="","",'TD Siniestros'!G120)</f>
        <v/>
      </c>
      <c r="I121" s="24" t="str">
        <f t="shared" si="1"/>
        <v/>
      </c>
    </row>
    <row r="122" spans="2:9" x14ac:dyDescent="0.3">
      <c r="B122" s="22" t="str">
        <f>IF('TD Siniestros'!A121="","",'TD Siniestros'!A121)</f>
        <v/>
      </c>
      <c r="C122" s="22" t="str">
        <f>IF('TD Siniestros'!B121="","",'TD Siniestros'!B121)</f>
        <v/>
      </c>
      <c r="D122" s="22" t="str">
        <f>IF('TD Siniestros'!C121="","",'TD Siniestros'!C121)</f>
        <v/>
      </c>
      <c r="E122" s="23" t="str">
        <f>IF('TD Siniestros'!D121="","",'TD Siniestros'!D121)</f>
        <v/>
      </c>
      <c r="F122" s="24" t="str">
        <f>IF('TD Siniestros'!E121="","",'TD Siniestros'!E121)</f>
        <v/>
      </c>
      <c r="G122" s="24" t="str">
        <f>IF('TD Siniestros'!F121="","",'TD Siniestros'!F121)</f>
        <v/>
      </c>
      <c r="H122" s="24" t="str">
        <f>IF('TD Siniestros'!G121="","",'TD Siniestros'!G121)</f>
        <v/>
      </c>
      <c r="I122" s="24" t="str">
        <f t="shared" si="1"/>
        <v/>
      </c>
    </row>
    <row r="123" spans="2:9" x14ac:dyDescent="0.3">
      <c r="B123" s="22" t="str">
        <f>IF('TD Siniestros'!A122="","",'TD Siniestros'!A122)</f>
        <v/>
      </c>
      <c r="C123" s="22" t="str">
        <f>IF('TD Siniestros'!B122="","",'TD Siniestros'!B122)</f>
        <v/>
      </c>
      <c r="D123" s="22" t="str">
        <f>IF('TD Siniestros'!C122="","",'TD Siniestros'!C122)</f>
        <v/>
      </c>
      <c r="E123" s="23" t="str">
        <f>IF('TD Siniestros'!D122="","",'TD Siniestros'!D122)</f>
        <v/>
      </c>
      <c r="F123" s="24" t="str">
        <f>IF('TD Siniestros'!E122="","",'TD Siniestros'!E122)</f>
        <v/>
      </c>
      <c r="G123" s="24" t="str">
        <f>IF('TD Siniestros'!F122="","",'TD Siniestros'!F122)</f>
        <v/>
      </c>
      <c r="H123" s="24" t="str">
        <f>IF('TD Siniestros'!G122="","",'TD Siniestros'!G122)</f>
        <v/>
      </c>
      <c r="I123" s="24" t="str">
        <f t="shared" si="1"/>
        <v/>
      </c>
    </row>
    <row r="124" spans="2:9" x14ac:dyDescent="0.3">
      <c r="B124" s="22" t="str">
        <f>IF('TD Siniestros'!A123="","",'TD Siniestros'!A123)</f>
        <v/>
      </c>
      <c r="C124" s="22" t="str">
        <f>IF('TD Siniestros'!B123="","",'TD Siniestros'!B123)</f>
        <v/>
      </c>
      <c r="D124" s="22" t="str">
        <f>IF('TD Siniestros'!C123="","",'TD Siniestros'!C123)</f>
        <v/>
      </c>
      <c r="E124" s="23" t="str">
        <f>IF('TD Siniestros'!D123="","",'TD Siniestros'!D123)</f>
        <v/>
      </c>
      <c r="F124" s="24" t="str">
        <f>IF('TD Siniestros'!E123="","",'TD Siniestros'!E123)</f>
        <v/>
      </c>
      <c r="G124" s="24" t="str">
        <f>IF('TD Siniestros'!F123="","",'TD Siniestros'!F123)</f>
        <v/>
      </c>
      <c r="H124" s="24" t="str">
        <f>IF('TD Siniestros'!G123="","",'TD Siniestros'!G123)</f>
        <v/>
      </c>
      <c r="I124" s="24" t="str">
        <f t="shared" si="1"/>
        <v/>
      </c>
    </row>
  </sheetData>
  <sheetProtection algorithmName="SHA-512" hashValue="E/sRW0PBg8tiIykPPUUMMpmfgc4eX+3MBR+GhfB3+8nrpOpOrG/gY8w794zm+TJVjwMWEwOvVNcHAgmdYuV7Ew==" saltValue="M+4LxO5JxbhrmROMcZZC8Q==" spinCount="100000" sheet="1" formatCells="0" formatColumns="0" formatRows="0" insertColumns="0" insertRows="0" insertHyperlinks="0" deleteColumns="0" deleteRows="0" sort="0" autoFilter="0" pivotTables="0"/>
  <mergeCells count="6">
    <mergeCell ref="E5:E6"/>
    <mergeCell ref="F5:F6"/>
    <mergeCell ref="G5:H5"/>
    <mergeCell ref="I5:I6"/>
    <mergeCell ref="B2:I2"/>
    <mergeCell ref="D4:I4"/>
  </mergeCells>
  <conditionalFormatting sqref="B8:I124">
    <cfRule type="cellIs" dxfId="5" priority="1" operator="notEqual">
      <formula>""</formula>
    </cfRule>
  </conditionalFormatting>
  <conditionalFormatting sqref="C8:C124">
    <cfRule type="containsText" dxfId="4" priority="4" operator="containsText" text="TOTAL">
      <formula>NOT(ISERROR(SEARCH("TOTAL",C8)))</formula>
    </cfRule>
  </conditionalFormatting>
  <pageMargins left="0.7" right="0.7" top="0.75" bottom="0.75" header="0.3" footer="0.3"/>
  <ignoredErrors>
    <ignoredError sqref="B3:I6 B8:H124 B7:C7 D7:H7 C2:I2 I7:I124 I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1875-0D9D-4A31-90C5-667D7DFE230F}">
  <sheetPr codeName="Hoja10">
    <tabColor rgb="FF33CCCC"/>
  </sheetPr>
  <dimension ref="A1:O216"/>
  <sheetViews>
    <sheetView showGridLines="0" zoomScaleNormal="10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ColWidth="0" defaultRowHeight="13.8" x14ac:dyDescent="0.25"/>
  <cols>
    <col min="1" max="1" width="3.5546875" style="81" customWidth="1"/>
    <col min="2" max="2" width="0" style="82" hidden="1" customWidth="1"/>
    <col min="3" max="3" width="4.44140625" style="90" customWidth="1"/>
    <col min="4" max="4" width="20" style="90" customWidth="1"/>
    <col min="5" max="6" width="12" style="90" customWidth="1"/>
    <col min="7" max="8" width="8.5546875" style="90" customWidth="1"/>
    <col min="9" max="9" width="12" style="90" customWidth="1"/>
    <col min="10" max="11" width="8.5546875" style="90" customWidth="1"/>
    <col min="12" max="12" width="9" style="90" customWidth="1"/>
    <col min="13" max="15" width="11.5546875" style="90" customWidth="1"/>
    <col min="16" max="16384" width="11.5546875" style="90" hidden="1"/>
  </cols>
  <sheetData>
    <row r="1" spans="2:12" ht="18.600000000000001" customHeight="1" thickBot="1" x14ac:dyDescent="0.3">
      <c r="C1" s="87" t="s">
        <v>394</v>
      </c>
      <c r="D1" s="88"/>
      <c r="E1" s="89"/>
      <c r="F1" s="89"/>
      <c r="G1" s="88"/>
      <c r="H1" s="88"/>
      <c r="I1" s="89"/>
      <c r="J1" s="88"/>
      <c r="K1" s="88"/>
      <c r="L1" s="76" t="str">
        <f>VLOOKUP(RIGHT('TDPrimas Vida'!B2,2),Cat!$N$2:$O$5,2,0)&amp;" "&amp;LEFT('TDPrimas Vida'!B2,4)</f>
        <v>Segundo Trimestre 2026</v>
      </c>
    </row>
    <row r="2" spans="2:12" ht="18.600000000000001" customHeight="1" x14ac:dyDescent="0.25">
      <c r="C2" s="188" t="str">
        <f>UPPER(RIGHT('TDPrimas Vida'!B3,LEN('TDPrimas Vida'!B3)-3))</f>
        <v>VIDA TOTAL</v>
      </c>
      <c r="D2" s="188"/>
      <c r="E2" s="188"/>
      <c r="F2" s="188"/>
      <c r="G2" s="188"/>
      <c r="H2" s="188"/>
      <c r="I2" s="188"/>
      <c r="J2" s="188"/>
      <c r="K2" s="188"/>
      <c r="L2" s="188"/>
    </row>
    <row r="3" spans="2:12" ht="15" thickBot="1" x14ac:dyDescent="0.35">
      <c r="C3" s="91"/>
      <c r="D3" s="91"/>
      <c r="E3" s="91"/>
      <c r="F3" s="91"/>
      <c r="G3" s="91"/>
      <c r="H3" s="91"/>
      <c r="I3" s="91"/>
      <c r="J3" s="91"/>
      <c r="K3" s="91"/>
      <c r="L3" s="92" t="s">
        <v>373</v>
      </c>
    </row>
    <row r="4" spans="2:12" ht="15" hidden="1" thickBot="1" x14ac:dyDescent="0.35">
      <c r="C4" s="91"/>
      <c r="D4" s="91"/>
      <c r="E4" s="91">
        <v>2</v>
      </c>
      <c r="F4" s="91">
        <v>3</v>
      </c>
      <c r="G4" s="91">
        <v>4</v>
      </c>
      <c r="H4" s="91">
        <v>5</v>
      </c>
      <c r="I4" s="91">
        <v>6</v>
      </c>
      <c r="J4" s="91">
        <v>7</v>
      </c>
      <c r="K4" s="91">
        <v>8</v>
      </c>
      <c r="L4" s="92">
        <v>9</v>
      </c>
    </row>
    <row r="5" spans="2:12" ht="14.4" x14ac:dyDescent="0.3">
      <c r="C5" s="93"/>
      <c r="D5" s="94"/>
      <c r="E5" s="95" t="s">
        <v>374</v>
      </c>
      <c r="F5" s="96"/>
      <c r="G5" s="95" t="s">
        <v>375</v>
      </c>
      <c r="H5" s="96"/>
      <c r="I5" s="95" t="s">
        <v>376</v>
      </c>
      <c r="J5" s="96"/>
      <c r="K5" s="95" t="s">
        <v>377</v>
      </c>
      <c r="L5" s="97"/>
    </row>
    <row r="6" spans="2:12" ht="14.4" x14ac:dyDescent="0.3">
      <c r="C6" s="98" t="s">
        <v>378</v>
      </c>
      <c r="D6" s="99"/>
      <c r="E6" s="100" t="str">
        <f>'Primas Directas'!$D$6</f>
        <v>2026</v>
      </c>
      <c r="F6" s="100">
        <f>'Primas Directas'!$E$6</f>
        <v>2025</v>
      </c>
      <c r="G6" s="100" t="str">
        <f>$E$6</f>
        <v>2026</v>
      </c>
      <c r="H6" s="100">
        <f>$F$6</f>
        <v>2025</v>
      </c>
      <c r="I6" s="100" t="s">
        <v>379</v>
      </c>
      <c r="J6" s="100" t="s">
        <v>380</v>
      </c>
      <c r="K6" s="100" t="s">
        <v>381</v>
      </c>
      <c r="L6" s="101" t="s">
        <v>382</v>
      </c>
    </row>
    <row r="7" spans="2:12" ht="15" thickBot="1" x14ac:dyDescent="0.35">
      <c r="C7" s="102"/>
      <c r="D7" s="103"/>
      <c r="E7" s="104" t="s">
        <v>379</v>
      </c>
      <c r="F7" s="104" t="s">
        <v>379</v>
      </c>
      <c r="G7" s="104"/>
      <c r="H7" s="104"/>
      <c r="I7" s="104"/>
      <c r="J7" s="104"/>
      <c r="K7" s="104" t="s">
        <v>383</v>
      </c>
      <c r="L7" s="105" t="s">
        <v>384</v>
      </c>
    </row>
    <row r="8" spans="2:12" x14ac:dyDescent="0.25">
      <c r="B8" s="83" t="str">
        <f>IF(C8="",B2,D8)</f>
        <v>TOTAL</v>
      </c>
      <c r="C8" s="123">
        <v>151.1</v>
      </c>
      <c r="D8" s="106" t="s">
        <v>208</v>
      </c>
      <c r="E8" s="107">
        <f>VLOOKUP($D8,$D$12:$L$211,E$4,0)</f>
        <v>229504437.01060998</v>
      </c>
      <c r="F8" s="107">
        <f t="shared" ref="F8:L8" si="0">VLOOKUP($D8,$D$12:$L$211,F$4,0)</f>
        <v>215530450.89256996</v>
      </c>
      <c r="G8" s="108">
        <f t="shared" si="0"/>
        <v>100</v>
      </c>
      <c r="H8" s="108">
        <f t="shared" si="0"/>
        <v>106.48353216919928</v>
      </c>
      <c r="I8" s="107">
        <f t="shared" si="0"/>
        <v>13973986.118040025</v>
      </c>
      <c r="J8" s="109">
        <f t="shared" si="0"/>
        <v>6.4835321691992798</v>
      </c>
      <c r="K8" s="109">
        <f t="shared" si="0"/>
        <v>41.060644114337641</v>
      </c>
      <c r="L8" s="110">
        <f t="shared" si="0"/>
        <v>49.051817690636042</v>
      </c>
    </row>
    <row r="9" spans="2:12" x14ac:dyDescent="0.25">
      <c r="B9" s="83" t="str">
        <f t="shared" ref="B9:B11" si="1">IF(C9="",B8,D9)</f>
        <v>TOTAL</v>
      </c>
      <c r="C9" s="54"/>
      <c r="D9" s="137" t="str">
        <f>IF(D8="","","1er Año")</f>
        <v>1er Año</v>
      </c>
      <c r="E9" s="138">
        <f>IF(E8="","",(VLOOKUP(B9,'TDPrimas Vida'!$B:$N,5,0)))</f>
        <v>120162468.09404998</v>
      </c>
      <c r="F9" s="138">
        <f>IF(E8="","",(VLOOKUP(B9,'TDPrimas Vida'!$B:$N,6,0)))</f>
        <v>109698882.03178</v>
      </c>
      <c r="G9" s="139">
        <f>IFERROR((E9/VLOOKUP("TOTAL",$D$12:$L$312,2,0))*100,"")</f>
        <v>52.357361652443721</v>
      </c>
      <c r="H9" s="139">
        <f>IFERROR((E9/VLOOKUP("TOTAL",$D$12:$L$312,3,0))*100,"")</f>
        <v>55.75196803812392</v>
      </c>
      <c r="I9" s="138">
        <f>IF(E8="","",E9-F9)</f>
        <v>10463586.062269971</v>
      </c>
      <c r="J9" s="140">
        <f>IF(E8="","",IFERROR((E9/F9-1)*100,"ND"))</f>
        <v>9.5384618953898261</v>
      </c>
      <c r="K9" s="140">
        <f>IF(E8="","",IFERROR((E9/VLOOKUP(B9&amp;"|"&amp;VLOOKUP(TDPrimas_!$B$4,Cat!R:T,2,0),'TD Operación'!A:D,4,0))*100,"ND"))</f>
        <v>21.498269935766608</v>
      </c>
      <c r="L9" s="141">
        <f>IF(E8="","",(VLOOKUP(B9,'TDPrimas Vida'!$B:$N,7,0)))</f>
        <v>9.5384618953898261</v>
      </c>
    </row>
    <row r="10" spans="2:12" x14ac:dyDescent="0.25">
      <c r="B10" s="83" t="str">
        <f t="shared" si="1"/>
        <v>TOTAL</v>
      </c>
      <c r="C10" s="54"/>
      <c r="D10" s="142" t="str">
        <f>IF(D9="","","Renovación")</f>
        <v>Renovación</v>
      </c>
      <c r="E10" s="138">
        <f>IF(E8="","",(VLOOKUP(B10,'TDPrimas Vida'!$B:$N,8,0)))</f>
        <v>80258205.491140008</v>
      </c>
      <c r="F10" s="138">
        <f>IF(E8="","",(VLOOKUP(B10,'TDPrimas Vida'!$B:$N,9,0)))</f>
        <v>78054151.034270003</v>
      </c>
      <c r="G10" s="139">
        <f>IFERROR((E10/VLOOKUP("TOTAL",$D$12:$L$312,2,0))*100,"")</f>
        <v>34.970219546313032</v>
      </c>
      <c r="H10" s="139">
        <f>IFERROR((E10/VLOOKUP("TOTAL",$D$12:$L$312,3,0))*100,"")</f>
        <v>37.237524980237843</v>
      </c>
      <c r="I10" s="138">
        <f>IF(E8="","",E10-F10)</f>
        <v>2204054.4568700045</v>
      </c>
      <c r="J10" s="140">
        <f>IF(E8="","",IFERROR((E10/F10-1)*100,"ND"))</f>
        <v>2.8237504702373961</v>
      </c>
      <c r="K10" s="140">
        <f>IF(E9="","",IFERROR((E10/VLOOKUP(B10&amp;"|"&amp;VLOOKUP(TDPrimas_!$B$4,Cat!R:T,2,0),'TD Operación'!A:D,4,0))*100,"ND"))</f>
        <v>14.358997393914134</v>
      </c>
      <c r="L10" s="141">
        <f>IF(E8="","",(VLOOKUP(B10,'TDPrimas Vida'!$B:$N,10,0)))</f>
        <v>34.970219546313032</v>
      </c>
    </row>
    <row r="11" spans="2:12" x14ac:dyDescent="0.25">
      <c r="B11" s="83" t="str">
        <f t="shared" si="1"/>
        <v>TOTAL</v>
      </c>
      <c r="C11" s="54"/>
      <c r="D11" s="143" t="str">
        <f>IF(D10="","","Únicas")</f>
        <v>Únicas</v>
      </c>
      <c r="E11" s="144">
        <f>IF(E9="","",(VLOOKUP(B11,'TDPrimas Vida'!$B:$N,11,0)))</f>
        <v>29083763.425420001</v>
      </c>
      <c r="F11" s="144">
        <f>IF(E9="","",(VLOOKUP(B11,'TDPrimas Vida'!$B:$N,12,0)))</f>
        <v>27777417.826520003</v>
      </c>
      <c r="G11" s="145">
        <f>IFERROR((E11/VLOOKUP("TOTAL",$D$12:$L$312,2,0))*100,"")</f>
        <v>12.672418801243246</v>
      </c>
      <c r="H11" s="145">
        <f>IFERROR((E11/VLOOKUP("TOTAL",$D$12:$L$312,3,0))*100,"")</f>
        <v>13.494039150837509</v>
      </c>
      <c r="I11" s="144">
        <f>IF(E8="","",E11-F11)</f>
        <v>1306345.5988999978</v>
      </c>
      <c r="J11" s="146">
        <f>IF(E8="","",IFERROR((E11/F11-1)*100,"ND"))</f>
        <v>4.7029050974377817</v>
      </c>
      <c r="K11" s="146">
        <f>IF(E10="","",IFERROR((E11/VLOOKUP(B11&amp;"|"&amp;VLOOKUP(TDPrimas_!$B$4,Cat!R:T,2,0),'TD Operación'!A:D,4,0))*100,"ND"))</f>
        <v>5.2033767846569008</v>
      </c>
      <c r="L11" s="147">
        <f>IF(E8="","",(VLOOKUP(B11,'TDPrimas Vida'!$B:$N,13,0)))</f>
        <v>12.672418801243246</v>
      </c>
    </row>
    <row r="12" spans="2:12" x14ac:dyDescent="0.25">
      <c r="B12" s="83" t="str">
        <f>IF(C12="",B7,D12)</f>
        <v>BBVA</v>
      </c>
      <c r="C12" s="54">
        <f>IF('TDPrimas Vida'!A7="","",'TDPrimas Vida'!A7)</f>
        <v>1</v>
      </c>
      <c r="D12" s="70" t="str">
        <f>IF('TDPrimas Vida'!B7="","",'TDPrimas Vida'!B7)</f>
        <v>BBVA</v>
      </c>
      <c r="E12" s="111">
        <f>IF('TDPrimas Vida'!C7="","",'TDPrimas Vida'!C7)</f>
        <v>44475553.703940004</v>
      </c>
      <c r="F12" s="111">
        <f>IF('TDPrimas Vida'!D7="","",'TDPrimas Vida'!D7)</f>
        <v>39290378.709820002</v>
      </c>
      <c r="G12" s="112">
        <f>IF('TDPrimas Vida'!C7="","",IFERROR((E12/VLOOKUP("TOTAL",$D$12:$L$312,2,0))*100,""))</f>
        <v>19.378951572027297</v>
      </c>
      <c r="H12" s="112">
        <f>IF('TDPrimas Vida'!C7="","",IFERROR((E12/VLOOKUP("TOTAL",$D$12:$L$312,3,0))*100,""))</f>
        <v>20.635392131253237</v>
      </c>
      <c r="I12" s="111">
        <f>IF('TDPrimas Vida'!C7="","",E12-F12)</f>
        <v>5185174.9941200018</v>
      </c>
      <c r="J12" s="113">
        <f>IFERROR(IF('TDPrimas Vida'!C7="","",(E12/F12-1)*100),"ND")</f>
        <v>13.197060360286251</v>
      </c>
      <c r="K12" s="113">
        <f>IF(E11="","",IFERROR((E12/VLOOKUP(B12&amp;"|"&amp;VLOOKUP(TDPrimas_!$B$4,Cat!R:T,2,0),'TD Operación'!A:D,4,0))*100,"ND"))</f>
        <v>79.695817362865427</v>
      </c>
      <c r="L12" s="113">
        <f>IF('TDPrimas Vida'!E7="","",'TDPrimas Vida'!E7)</f>
        <v>79.695817362865427</v>
      </c>
    </row>
    <row r="13" spans="2:12" x14ac:dyDescent="0.25">
      <c r="B13" s="83" t="str">
        <f t="shared" ref="B13:B19" si="2">IF(C13="",B12,D13)</f>
        <v>BBVA</v>
      </c>
      <c r="C13" s="54"/>
      <c r="D13" s="70" t="str">
        <f>IF(D12="","","1er Año")</f>
        <v>1er Año</v>
      </c>
      <c r="E13" s="111">
        <f>IF(E12="","",(VLOOKUP(B13,'TDPrimas Vida'!$B:$N,5,0)))</f>
        <v>40433743.126609996</v>
      </c>
      <c r="F13" s="111">
        <f>IF(E12="","",(VLOOKUP(B13,'TDPrimas Vida'!$B:$N,6,0)))</f>
        <v>35213436.045609996</v>
      </c>
      <c r="G13" s="112">
        <f>IFERROR((E13/VLOOKUP("TOTAL",$D$12:$L$312,2,0))*100,"")</f>
        <v>17.617848113647032</v>
      </c>
      <c r="H13" s="112">
        <f>IFERROR((E13/VLOOKUP("TOTAL",$D$12:$L$312,3,0))*100,"")</f>
        <v>18.760106963616007</v>
      </c>
      <c r="I13" s="111">
        <f>IF(E12="","",E13-F13)</f>
        <v>5220307.0810000002</v>
      </c>
      <c r="J13" s="113">
        <f>IF(E12="","",IFERROR((E13/F13-1)*100,"ND"))</f>
        <v>14.824759146589471</v>
      </c>
      <c r="K13" s="113">
        <f>IF(E12="","",IFERROR((E13/VLOOKUP(B13&amp;"|"&amp;VLOOKUP(TDPrimas_!$B$4,Cat!R:T,2,0),'TD Operación'!A:D,4,0))*100,"ND"))</f>
        <v>72.453290384327673</v>
      </c>
      <c r="L13" s="113">
        <f>IF(E12="","",(VLOOKUP(B13,'TDPrimas Vida'!$B:$N,7,0)))</f>
        <v>14.824759146589471</v>
      </c>
    </row>
    <row r="14" spans="2:12" x14ac:dyDescent="0.25">
      <c r="B14" s="83" t="str">
        <f t="shared" si="2"/>
        <v>BBVA</v>
      </c>
      <c r="C14" s="54"/>
      <c r="D14" s="70" t="str">
        <f>IF(D13="","","Renovación")</f>
        <v>Renovación</v>
      </c>
      <c r="E14" s="111">
        <f>IF(E12="","",(VLOOKUP(B14,'TDPrimas Vida'!$B:$N,8,0)))</f>
        <v>2826982.0222</v>
      </c>
      <c r="F14" s="111">
        <f>IF(E12="","",(VLOOKUP(B14,'TDPrimas Vida'!$B:$N,9,0)))</f>
        <v>2677213.9240100002</v>
      </c>
      <c r="G14" s="112">
        <f>IFERROR((E14/VLOOKUP("TOTAL",$D$12:$L$312,2,0))*100,"")</f>
        <v>1.2317766309979046</v>
      </c>
      <c r="H14" s="112">
        <f>IFERROR((E14/VLOOKUP("TOTAL",$D$12:$L$312,3,0))*100,"")</f>
        <v>1.3116392651213329</v>
      </c>
      <c r="I14" s="111">
        <f>IF(E12="","",E14-F14)</f>
        <v>149768.09818999982</v>
      </c>
      <c r="J14" s="113">
        <f>IF(E12="","",IFERROR((E14/F14-1)*100,"ND"))</f>
        <v>5.5941774710955183</v>
      </c>
      <c r="K14" s="113">
        <f>IF(E13="","",IFERROR((E14/VLOOKUP(B14&amp;"|"&amp;VLOOKUP(TDPrimas_!$B$4,Cat!R:T,2,0),'TD Operación'!A:D,4,0))*100,"ND"))</f>
        <v>5.0656737053595444</v>
      </c>
      <c r="L14" s="113">
        <f>IF(E12="","",(VLOOKUP(B14,'TDPrimas Vida'!$B:$N,10,0)))</f>
        <v>1.2317766309979046</v>
      </c>
    </row>
    <row r="15" spans="2:12" x14ac:dyDescent="0.25">
      <c r="B15" s="83" t="str">
        <f t="shared" si="2"/>
        <v>BBVA</v>
      </c>
      <c r="C15" s="54"/>
      <c r="D15" s="70" t="str">
        <f>IF(D14="","","Únicas")</f>
        <v>Únicas</v>
      </c>
      <c r="E15" s="111">
        <f>IF(E13="","",(VLOOKUP(B15,'TDPrimas Vida'!$B:$N,11,0)))</f>
        <v>1214828.55513</v>
      </c>
      <c r="F15" s="111">
        <f>IF(E13="","",(VLOOKUP(B15,'TDPrimas Vida'!$B:$N,12,0)))</f>
        <v>1399728.7402000001</v>
      </c>
      <c r="G15" s="112">
        <f>IFERROR((E15/VLOOKUP("TOTAL",$D$12:$L$312,2,0))*100,"")</f>
        <v>0.52932682738235626</v>
      </c>
      <c r="H15" s="112">
        <f>IFERROR((E15/VLOOKUP("TOTAL",$D$12:$L$312,3,0))*100,"")</f>
        <v>0.56364590251589319</v>
      </c>
      <c r="I15" s="111">
        <f>IF(E12="","",E15-F15)</f>
        <v>-184900.18507000012</v>
      </c>
      <c r="J15" s="113">
        <f>IF(E12="","",IFERROR((E15/F15-1)*100,"ND"))</f>
        <v>-13.209715551284651</v>
      </c>
      <c r="K15" s="113">
        <f>IF(E14="","",IFERROR((E15/VLOOKUP(B15&amp;"|"&amp;VLOOKUP(TDPrimas_!$B$4,Cat!R:T,2,0),'TD Operación'!A:D,4,0))*100,"ND"))</f>
        <v>2.1768532731781898</v>
      </c>
      <c r="L15" s="113">
        <f>IF(E12="","",(VLOOKUP(B15,'TDPrimas Vida'!$B:$N,13,0)))</f>
        <v>0.52932682738235626</v>
      </c>
    </row>
    <row r="16" spans="2:12" x14ac:dyDescent="0.25">
      <c r="B16" s="83" t="str">
        <f t="shared" si="2"/>
        <v>Metlife México</v>
      </c>
      <c r="C16" s="54">
        <f>IF('TDPrimas Vida'!A8="","",'TDPrimas Vida'!A8)</f>
        <v>2</v>
      </c>
      <c r="D16" s="70" t="str">
        <f>IF('TDPrimas Vida'!B8="","",'TDPrimas Vida'!B8)</f>
        <v>Metlife México</v>
      </c>
      <c r="E16" s="111">
        <f>IF('TDPrimas Vida'!C8="","",'TDPrimas Vida'!C8)</f>
        <v>28322458.08509</v>
      </c>
      <c r="F16" s="111">
        <f>IF('TDPrimas Vida'!D8="","",'TDPrimas Vida'!D8)</f>
        <v>27299771.86417</v>
      </c>
      <c r="G16" s="112">
        <f>IF('TDPrimas Vida'!C8="","",IFERROR((E16/VLOOKUP("TOTAL",$D$12:$L$312,2,0))*100,""))</f>
        <v>12.340701754616036</v>
      </c>
      <c r="H16" s="112">
        <f>IF('TDPrimas Vida'!C8="","",IFERROR((E16/VLOOKUP("TOTAL",$D$12:$L$312,3,0))*100,""))</f>
        <v>13.140815122781504</v>
      </c>
      <c r="I16" s="111">
        <f>IF('TDPrimas Vida'!C8="","",E16-F16)</f>
        <v>1022686.2209200002</v>
      </c>
      <c r="J16" s="113">
        <f>IFERROR(IF('TDPrimas Vida'!C8="","",(E16/F16-1)*100),"ND")</f>
        <v>3.746134678371571</v>
      </c>
      <c r="K16" s="113">
        <f>IF(E15="","",IFERROR((E16/VLOOKUP(B16&amp;"|"&amp;VLOOKUP(TDPrimas_!$B$4,Cat!R:T,2,0),'TD Operación'!A:D,4,0))*100,"ND"))</f>
        <v>59.758857479566174</v>
      </c>
      <c r="L16" s="113">
        <f>IF('TDPrimas Vida'!E8="","",'TDPrimas Vida'!E8)</f>
        <v>59.758857479566174</v>
      </c>
    </row>
    <row r="17" spans="1:12" x14ac:dyDescent="0.25">
      <c r="B17" s="83" t="str">
        <f t="shared" si="2"/>
        <v>Metlife México</v>
      </c>
      <c r="C17" s="54"/>
      <c r="D17" s="70" t="str">
        <f>IF(D16="","","1er Año")</f>
        <v>1er Año</v>
      </c>
      <c r="E17" s="111">
        <f>IF(E16="","",(VLOOKUP(B17,'TDPrimas Vida'!$B:$N,5,0)))</f>
        <v>5059327.85647</v>
      </c>
      <c r="F17" s="111">
        <f>IF(E16="","",(VLOOKUP(B17,'TDPrimas Vida'!$B:$N,6,0)))</f>
        <v>4500622.9831799995</v>
      </c>
      <c r="G17" s="112">
        <f>IFERROR((E17/VLOOKUP("TOTAL",$D$12:$L$312,2,0))*100,"")</f>
        <v>2.2044575357103477</v>
      </c>
      <c r="H17" s="112">
        <f>IFERROR((E17/VLOOKUP("TOTAL",$D$12:$L$312,3,0))*100,"")</f>
        <v>2.3473842491944659</v>
      </c>
      <c r="I17" s="111">
        <f>IF(E16="","",E17-F17)</f>
        <v>558704.87329000048</v>
      </c>
      <c r="J17" s="113">
        <f>IF(E16="","",IFERROR((E17/F17-1)*100,"ND"))</f>
        <v>12.413945255535207</v>
      </c>
      <c r="K17" s="113">
        <f>IF(E16="","",IFERROR((E17/VLOOKUP(B17&amp;"|"&amp;VLOOKUP(TDPrimas_!$B$4,Cat!R:T,2,0),'TD Operación'!A:D,4,0))*100,"ND"))</f>
        <v>10.674908632889906</v>
      </c>
      <c r="L17" s="113">
        <f>IF(E16="","",(VLOOKUP(B17,'TDPrimas Vida'!$B:$N,7,0)))</f>
        <v>12.413945255535207</v>
      </c>
    </row>
    <row r="18" spans="1:12" x14ac:dyDescent="0.25">
      <c r="B18" s="83" t="str">
        <f t="shared" si="2"/>
        <v>Metlife México</v>
      </c>
      <c r="C18" s="54"/>
      <c r="D18" s="70" t="str">
        <f>IF(D17="","","Renovación")</f>
        <v>Renovación</v>
      </c>
      <c r="E18" s="111">
        <f>IF(E16="","",(VLOOKUP(B18,'TDPrimas Vida'!$B:$N,8,0)))</f>
        <v>19478752.974310003</v>
      </c>
      <c r="F18" s="111">
        <f>IF(E16="","",(VLOOKUP(B18,'TDPrimas Vida'!$B:$N,9,0)))</f>
        <v>18597101.851840001</v>
      </c>
      <c r="G18" s="112">
        <f>IFERROR((E18/VLOOKUP("TOTAL",$D$12:$L$312,2,0))*100,"")</f>
        <v>8.4873099744949592</v>
      </c>
      <c r="H18" s="112">
        <f>IFERROR((E18/VLOOKUP("TOTAL",$D$12:$L$312,3,0))*100,"")</f>
        <v>9.0375874469909991</v>
      </c>
      <c r="I18" s="111">
        <f>IF(E16="","",E18-F18)</f>
        <v>881651.12247000262</v>
      </c>
      <c r="J18" s="113">
        <f>IF(E16="","",IFERROR((E18/F18-1)*100,"ND"))</f>
        <v>4.7407984829785255</v>
      </c>
      <c r="K18" s="113">
        <f>IF(E17="","",IFERROR((E18/VLOOKUP(B18&amp;"|"&amp;VLOOKUP(TDPrimas_!$B$4,Cat!R:T,2,0),'TD Operación'!A:D,4,0))*100,"ND"))</f>
        <v>41.099117151990953</v>
      </c>
      <c r="L18" s="113">
        <f>IF(E16="","",(VLOOKUP(B18,'TDPrimas Vida'!$B:$N,10,0)))</f>
        <v>8.4873099744949592</v>
      </c>
    </row>
    <row r="19" spans="1:12" x14ac:dyDescent="0.25">
      <c r="B19" s="83" t="str">
        <f t="shared" si="2"/>
        <v>Metlife México</v>
      </c>
      <c r="C19" s="54"/>
      <c r="D19" s="70" t="str">
        <f>IF(D18="","","Únicas")</f>
        <v>Únicas</v>
      </c>
      <c r="E19" s="111">
        <f>IF(E17="","",(VLOOKUP(B19,'TDPrimas Vida'!$B:$N,11,0)))</f>
        <v>3784377.2543099998</v>
      </c>
      <c r="F19" s="111">
        <f>IF(E17="","",(VLOOKUP(B19,'TDPrimas Vida'!$B:$N,12,0)))</f>
        <v>4202047.0291499998</v>
      </c>
      <c r="G19" s="112">
        <f>IFERROR((E19/VLOOKUP("TOTAL",$D$12:$L$312,2,0))*100,"")</f>
        <v>1.6489342444107293</v>
      </c>
      <c r="H19" s="112">
        <f>IFERROR((E19/VLOOKUP("TOTAL",$D$12:$L$312,3,0))*100,"")</f>
        <v>1.7558434265960419</v>
      </c>
      <c r="I19" s="111">
        <f>IF(E16="","",E19-F19)</f>
        <v>-417669.77484000009</v>
      </c>
      <c r="J19" s="113">
        <f>IF(E16="","",IFERROR((E19/F19-1)*100,"ND"))</f>
        <v>-9.9396739718186193</v>
      </c>
      <c r="K19" s="113">
        <f>IF(E18="","",IFERROR((E19/VLOOKUP(B19&amp;"|"&amp;VLOOKUP(TDPrimas_!$B$4,Cat!R:T,2,0),'TD Operación'!A:D,4,0))*100,"ND"))</f>
        <v>7.9848316946853242</v>
      </c>
      <c r="L19" s="113">
        <f>IF(E16="","",(VLOOKUP(B19,'TDPrimas Vida'!$B:$N,13,0)))</f>
        <v>1.6489342444107293</v>
      </c>
    </row>
    <row r="20" spans="1:12" s="25" customFormat="1" ht="14.4" x14ac:dyDescent="0.3">
      <c r="A20"/>
      <c r="B20" s="83" t="str">
        <f>IF(C20="",B16,D20)</f>
        <v>Banamex Seguros</v>
      </c>
      <c r="C20" s="54">
        <f>IF('TDPrimas Vida'!A9="","",'TDPrimas Vida'!A9)</f>
        <v>3</v>
      </c>
      <c r="D20" s="70" t="str">
        <f>IF('TDPrimas Vida'!B9="","",'TDPrimas Vida'!B9)</f>
        <v>Banamex Seguros</v>
      </c>
      <c r="E20" s="111">
        <f>IF('TDPrimas Vida'!C9="","",'TDPrimas Vida'!C9)</f>
        <v>27647828.749359999</v>
      </c>
      <c r="F20" s="111">
        <f>IF('TDPrimas Vida'!D9="","",'TDPrimas Vida'!D9)</f>
        <v>26113166.03836</v>
      </c>
      <c r="G20" s="112">
        <f>IF('TDPrimas Vida'!C9="","",IFERROR((E20/VLOOKUP("TOTAL",$D$12:$L$312,2,0))*100,""))</f>
        <v>12.04675130009876</v>
      </c>
      <c r="H20" s="112">
        <f>IF('TDPrimas Vida'!C9="","",IFERROR((E20/VLOOKUP("TOTAL",$D$12:$L$312,3,0))*100,""))</f>
        <v>12.827806295984095</v>
      </c>
      <c r="I20" s="111">
        <f>IF('TDPrimas Vida'!C9="","",E20-F20)</f>
        <v>1534662.7109999992</v>
      </c>
      <c r="J20" s="113">
        <f>IFERROR(IF('TDPrimas Vida'!C9="","",(E20/F20-1)*100),"ND")</f>
        <v>5.8769691455474726</v>
      </c>
      <c r="K20" s="113">
        <f>IF(E19="","",IFERROR((E20/VLOOKUP(B20&amp;"|"&amp;VLOOKUP(TDPrimas_!$B$4,Cat!R:T,2,0),'TD Operación'!A:D,4,0))*100,"ND"))</f>
        <v>98.797696302425479</v>
      </c>
      <c r="L20" s="113">
        <f>IF('TDPrimas Vida'!E9="","",'TDPrimas Vida'!E9)</f>
        <v>98.797696302425479</v>
      </c>
    </row>
    <row r="21" spans="1:12" x14ac:dyDescent="0.25">
      <c r="B21" s="83" t="str">
        <f>IF(C21="",B20,D21)</f>
        <v>Banamex Seguros</v>
      </c>
      <c r="C21" s="54"/>
      <c r="D21" s="70" t="str">
        <f>IF(D20="","","1er Año")</f>
        <v>1er Año</v>
      </c>
      <c r="E21" s="111">
        <f>IF(E20="","",(VLOOKUP(B21,'TDPrimas Vida'!$B:$N,5,0)))</f>
        <v>18560109.198410001</v>
      </c>
      <c r="F21" s="111">
        <f>IF(E20="","",(VLOOKUP(B21,'TDPrimas Vida'!$B:$N,6,0)))</f>
        <v>18107372.766630001</v>
      </c>
      <c r="G21" s="112">
        <f>IFERROR((E21/VLOOKUP("TOTAL",$D$12:$L$312,2,0))*100,"")</f>
        <v>8.0870372007456943</v>
      </c>
      <c r="H21" s="112">
        <f>IFERROR((E21/VLOOKUP("TOTAL",$D$12:$L$312,3,0))*100,"")</f>
        <v>8.6113628591911553</v>
      </c>
      <c r="I21" s="111">
        <f>IF(E20="","",E21-F21)</f>
        <v>452736.43177999929</v>
      </c>
      <c r="J21" s="113">
        <f>IF(E20="","",IFERROR((E21/F21-1)*100,"ND"))</f>
        <v>2.500287797765699</v>
      </c>
      <c r="K21" s="113">
        <f>IF(E20="","",IFERROR((E21/VLOOKUP(B21&amp;"|"&amp;VLOOKUP(TDPrimas_!$B$4,Cat!R:T,2,0),'TD Operación'!A:D,4,0))*100,"ND"))</f>
        <v>66.32332862546437</v>
      </c>
      <c r="L21" s="113">
        <f>IF(E20="","",(VLOOKUP(B21,'TDPrimas Vida'!$B:$N,7,0)))</f>
        <v>2.500287797765699</v>
      </c>
    </row>
    <row r="22" spans="1:12" x14ac:dyDescent="0.25">
      <c r="B22" s="83" t="str">
        <f>IF(C22="",B21,D22)</f>
        <v>Banamex Seguros</v>
      </c>
      <c r="C22" s="54"/>
      <c r="D22" s="70" t="str">
        <f>IF(D21="","","Renovación")</f>
        <v>Renovación</v>
      </c>
      <c r="E22" s="111">
        <f>IF(E20="","",(VLOOKUP(B22,'TDPrimas Vida'!$B:$N,8,0)))</f>
        <v>9087719.5509500001</v>
      </c>
      <c r="F22" s="111">
        <f>IF(E20="","",(VLOOKUP(B22,'TDPrimas Vida'!$B:$N,9,0)))</f>
        <v>8005793.2717300002</v>
      </c>
      <c r="G22" s="112">
        <f>IFERROR((E22/VLOOKUP("TOTAL",$D$12:$L$312,2,0))*100,"")</f>
        <v>3.9597140993530662</v>
      </c>
      <c r="H22" s="112">
        <f>IFERROR((E22/VLOOKUP("TOTAL",$D$12:$L$312,3,0))*100,"")</f>
        <v>4.2164434367929413</v>
      </c>
      <c r="I22" s="111">
        <f>IF(E20="","",E22-F22)</f>
        <v>1081926.2792199999</v>
      </c>
      <c r="J22" s="113">
        <f>IF(E20="","",IFERROR((E22/F22-1)*100,"ND"))</f>
        <v>13.514291994529648</v>
      </c>
      <c r="K22" s="113">
        <f>IF(E21="","",IFERROR((E22/VLOOKUP(B22&amp;"|"&amp;VLOOKUP(TDPrimas_!$B$4,Cat!R:T,2,0),'TD Operación'!A:D,4,0))*100,"ND"))</f>
        <v>32.474367676961116</v>
      </c>
      <c r="L22" s="113">
        <f>IF(E20="","",(VLOOKUP(B22,'TDPrimas Vida'!$B:$N,10,0)))</f>
        <v>3.9597140993530662</v>
      </c>
    </row>
    <row r="23" spans="1:12" x14ac:dyDescent="0.25">
      <c r="B23" s="83" t="str">
        <f>IF(C23="",B22,D23)</f>
        <v>Banamex Seguros</v>
      </c>
      <c r="C23" s="54"/>
      <c r="D23" s="70" t="str">
        <f>IF(D22="","","Únicas")</f>
        <v>Únicas</v>
      </c>
      <c r="E23" s="111">
        <f>IF(E21="","",(VLOOKUP(B23,'TDPrimas Vida'!$B:$N,11,0)))</f>
        <v>0</v>
      </c>
      <c r="F23" s="111">
        <f>IF(E21="","",(VLOOKUP(B23,'TDPrimas Vida'!$B:$N,12,0)))</f>
        <v>0</v>
      </c>
      <c r="G23" s="112">
        <f>IFERROR((E23/VLOOKUP("TOTAL",$D$12:$L$312,2,0))*100,"")</f>
        <v>0</v>
      </c>
      <c r="H23" s="112">
        <f>IFERROR((E23/VLOOKUP("TOTAL",$D$12:$L$312,3,0))*100,"")</f>
        <v>0</v>
      </c>
      <c r="I23" s="111">
        <f>IF(E20="","",E23-F23)</f>
        <v>0</v>
      </c>
      <c r="J23" s="113" t="str">
        <f>IF(E20="","",IFERROR((E23/F23-1)*100,"ND"))</f>
        <v>ND</v>
      </c>
      <c r="K23" s="113">
        <f>IF(E22="","",IFERROR((E23/VLOOKUP(B23&amp;"|"&amp;VLOOKUP(TDPrimas_!$B$4,Cat!R:T,2,0),'TD Operación'!A:D,4,0))*100,"ND"))</f>
        <v>0</v>
      </c>
      <c r="L23" s="113">
        <f>IF(E20="","",(VLOOKUP(B23,'TDPrimas Vida'!$B:$N,13,0)))</f>
        <v>0</v>
      </c>
    </row>
    <row r="24" spans="1:12" s="25" customFormat="1" ht="14.4" x14ac:dyDescent="0.3">
      <c r="A24"/>
      <c r="B24" s="83" t="str">
        <f>IF(C24="",B20,D24)</f>
        <v>Banorte</v>
      </c>
      <c r="C24" s="54">
        <f>IF('TDPrimas Vida'!A10="","",'TDPrimas Vida'!A10)</f>
        <v>4</v>
      </c>
      <c r="D24" s="70" t="str">
        <f>IF('TDPrimas Vida'!B10="","",'TDPrimas Vida'!B10)</f>
        <v>Banorte</v>
      </c>
      <c r="E24" s="111">
        <f>IF('TDPrimas Vida'!C10="","",'TDPrimas Vida'!C10)</f>
        <v>23910775.806330003</v>
      </c>
      <c r="F24" s="111">
        <f>IF('TDPrimas Vida'!D10="","",'TDPrimas Vida'!D10)</f>
        <v>22774685.90904</v>
      </c>
      <c r="G24" s="112">
        <f>IF('TDPrimas Vida'!C10="","",IFERROR((E24/VLOOKUP("TOTAL",$D$12:$L$312,2,0))*100,""))</f>
        <v>10.418437271966384</v>
      </c>
      <c r="H24" s="112">
        <f>IF('TDPrimas Vida'!C10="","",IFERROR((E24/VLOOKUP("TOTAL",$D$12:$L$312,3,0))*100,""))</f>
        <v>11.093920004022172</v>
      </c>
      <c r="I24" s="111">
        <f>IF('TDPrimas Vida'!C10="","",E24-F24)</f>
        <v>1136089.8972900026</v>
      </c>
      <c r="J24" s="113">
        <f>IFERROR(IF('TDPrimas Vida'!C10="","",(E24/F24-1)*100),"ND")</f>
        <v>4.9883888709922886</v>
      </c>
      <c r="K24" s="113">
        <f>IF(E23="","",IFERROR((E24/VLOOKUP(B24&amp;"|"&amp;VLOOKUP(TDPrimas_!$B$4,Cat!R:T,2,0),'TD Operación'!A:D,4,0))*100,"ND"))</f>
        <v>64.891986763798599</v>
      </c>
      <c r="L24" s="113">
        <f>IF('TDPrimas Vida'!E10="","",'TDPrimas Vida'!E10)</f>
        <v>64.891986763798599</v>
      </c>
    </row>
    <row r="25" spans="1:12" x14ac:dyDescent="0.25">
      <c r="B25" s="83" t="str">
        <f>IF(C25="",B24,D25)</f>
        <v>Banorte</v>
      </c>
      <c r="C25" s="54"/>
      <c r="D25" s="70" t="str">
        <f>IF(D24="","","1er Año")</f>
        <v>1er Año</v>
      </c>
      <c r="E25" s="111">
        <f>IF(E24="","",(VLOOKUP(B25,'TDPrimas Vida'!$B:$N,5,0)))</f>
        <v>7056015.8906100001</v>
      </c>
      <c r="F25" s="111">
        <f>IF(E24="","",(VLOOKUP(B25,'TDPrimas Vida'!$B:$N,6,0)))</f>
        <v>4584249.9520699997</v>
      </c>
      <c r="G25" s="112">
        <f>IFERROR((E25/VLOOKUP("TOTAL",$D$12:$L$312,2,0))*100,"")</f>
        <v>3.0744572882849321</v>
      </c>
      <c r="H25" s="112">
        <f>IFERROR((E25/VLOOKUP("TOTAL",$D$12:$L$312,3,0))*100,"")</f>
        <v>3.2737907155991777</v>
      </c>
      <c r="I25" s="111">
        <f>IF(E24="","",E25-F25)</f>
        <v>2471765.9385400005</v>
      </c>
      <c r="J25" s="113">
        <f>IF(E24="","",IFERROR((E25/F25-1)*100,"ND"))</f>
        <v>53.918655491808074</v>
      </c>
      <c r="K25" s="113">
        <f>IF(E24="","",IFERROR((E25/VLOOKUP(B25&amp;"|"&amp;VLOOKUP(TDPrimas_!$B$4,Cat!R:T,2,0),'TD Operación'!A:D,4,0))*100,"ND"))</f>
        <v>19.149478606938402</v>
      </c>
      <c r="L25" s="113">
        <f>IF(E24="","",(VLOOKUP(B25,'TDPrimas Vida'!$B:$N,7,0)))</f>
        <v>53.918655491808074</v>
      </c>
    </row>
    <row r="26" spans="1:12" x14ac:dyDescent="0.25">
      <c r="B26" s="83" t="str">
        <f>IF(C26="",B25,D26)</f>
        <v>Banorte</v>
      </c>
      <c r="C26" s="54"/>
      <c r="D26" s="70" t="str">
        <f>IF(D25="","","Renovación")</f>
        <v>Renovación</v>
      </c>
      <c r="E26" s="111">
        <f>IF(E24="","",(VLOOKUP(B26,'TDPrimas Vida'!$B:$N,8,0)))</f>
        <v>5484654.4248299999</v>
      </c>
      <c r="F26" s="111">
        <f>IF(E24="","",(VLOOKUP(B26,'TDPrimas Vida'!$B:$N,9,0)))</f>
        <v>8206406.2182100005</v>
      </c>
      <c r="G26" s="112">
        <f>IFERROR((E26/VLOOKUP("TOTAL",$D$12:$L$312,2,0))*100,"")</f>
        <v>2.3897814335399734</v>
      </c>
      <c r="H26" s="112">
        <f>IFERROR((E26/VLOOKUP("TOTAL",$D$12:$L$312,3,0))*100,"")</f>
        <v>2.5447236815570888</v>
      </c>
      <c r="I26" s="111">
        <f>IF(E24="","",E26-F26)</f>
        <v>-2721751.7933800006</v>
      </c>
      <c r="J26" s="113">
        <f>IF(E24="","",IFERROR((E26/F26-1)*100,"ND"))</f>
        <v>-33.166184088480023</v>
      </c>
      <c r="K26" s="113">
        <f>IF(E25="","",IFERROR((E26/VLOOKUP(B26&amp;"|"&amp;VLOOKUP(TDPrimas_!$B$4,Cat!R:T,2,0),'TD Operación'!A:D,4,0))*100,"ND"))</f>
        <v>14.884925743223111</v>
      </c>
      <c r="L26" s="113">
        <f>IF(E24="","",(VLOOKUP(B26,'TDPrimas Vida'!$B:$N,10,0)))</f>
        <v>2.3897814335399734</v>
      </c>
    </row>
    <row r="27" spans="1:12" x14ac:dyDescent="0.25">
      <c r="B27" s="83" t="str">
        <f>IF(C27="",B26,D27)</f>
        <v>Banorte</v>
      </c>
      <c r="C27" s="54"/>
      <c r="D27" s="70" t="str">
        <f>IF(D26="","","Únicas")</f>
        <v>Únicas</v>
      </c>
      <c r="E27" s="111">
        <f>IF(E25="","",(VLOOKUP(B27,'TDPrimas Vida'!$B:$N,11,0)))</f>
        <v>11370105.49089</v>
      </c>
      <c r="F27" s="111">
        <f>IF(E25="","",(VLOOKUP(B27,'TDPrimas Vida'!$B:$N,12,0)))</f>
        <v>9984029.7387600001</v>
      </c>
      <c r="G27" s="112">
        <f>IFERROR((E27/VLOOKUP("TOTAL",$D$12:$L$312,2,0))*100,"")</f>
        <v>4.9541985501414771</v>
      </c>
      <c r="H27" s="112">
        <f>IFERROR((E27/VLOOKUP("TOTAL",$D$12:$L$312,3,0))*100,"")</f>
        <v>5.2754056068659043</v>
      </c>
      <c r="I27" s="111">
        <f>IF(E24="","",E27-F27)</f>
        <v>1386075.7521299999</v>
      </c>
      <c r="J27" s="113">
        <f>IF(E24="","",IFERROR((E27/F27-1)*100,"ND"))</f>
        <v>13.88292892146521</v>
      </c>
      <c r="K27" s="113">
        <f>IF(E26="","",IFERROR((E27/VLOOKUP(B27&amp;"|"&amp;VLOOKUP(TDPrimas_!$B$4,Cat!R:T,2,0),'TD Operación'!A:D,4,0))*100,"ND"))</f>
        <v>30.857582413637079</v>
      </c>
      <c r="L27" s="113">
        <f>IF(E24="","",(VLOOKUP(B27,'TDPrimas Vida'!$B:$N,13,0)))</f>
        <v>4.9541985501414771</v>
      </c>
    </row>
    <row r="28" spans="1:12" s="25" customFormat="1" ht="14.4" x14ac:dyDescent="0.3">
      <c r="A28"/>
      <c r="B28" s="83" t="str">
        <f>IF(C28="",B24,D28)</f>
        <v>G.N.P.</v>
      </c>
      <c r="C28" s="54">
        <f>IF('TDPrimas Vida'!A11="","",'TDPrimas Vida'!A11)</f>
        <v>5</v>
      </c>
      <c r="D28" s="70" t="str">
        <f>IF('TDPrimas Vida'!B11="","",'TDPrimas Vida'!B11)</f>
        <v>G.N.P.</v>
      </c>
      <c r="E28" s="111">
        <f>IF('TDPrimas Vida'!C11="","",'TDPrimas Vida'!C11)</f>
        <v>19257575.448970001</v>
      </c>
      <c r="F28" s="111">
        <f>IF('TDPrimas Vida'!D11="","",'TDPrimas Vida'!D11)</f>
        <v>19484019.931259997</v>
      </c>
      <c r="G28" s="112">
        <f>IF('TDPrimas Vida'!C11="","",IFERROR((E28/VLOOKUP("TOTAL",$D$12:$L$312,2,0))*100,""))</f>
        <v>8.3909381883016589</v>
      </c>
      <c r="H28" s="112">
        <f>IF('TDPrimas Vida'!C11="","",IFERROR((E28/VLOOKUP("TOTAL",$D$12:$L$312,3,0))*100,""))</f>
        <v>8.9349673650378261</v>
      </c>
      <c r="I28" s="111">
        <f>IF('TDPrimas Vida'!C11="","",E28-F28)</f>
        <v>-226444.482289996</v>
      </c>
      <c r="J28" s="113">
        <f>IFERROR(IF('TDPrimas Vida'!C11="","",(E28/F28-1)*100),"ND")</f>
        <v>-1.1622061724885113</v>
      </c>
      <c r="K28" s="113">
        <f>IF(E27="","",IFERROR((E28/VLOOKUP(B28&amp;"|"&amp;VLOOKUP(TDPrimas_!$B$4,Cat!R:T,2,0),'TD Operación'!A:D,4,0))*100,"ND"))</f>
        <v>30.519755703720875</v>
      </c>
      <c r="L28" s="113">
        <f>IF('TDPrimas Vida'!E11="","",'TDPrimas Vida'!E11)</f>
        <v>30.519755703720875</v>
      </c>
    </row>
    <row r="29" spans="1:12" x14ac:dyDescent="0.25">
      <c r="B29" s="83" t="str">
        <f>IF(C29="",B28,D29)</f>
        <v>G.N.P.</v>
      </c>
      <c r="C29" s="54"/>
      <c r="D29" s="70" t="str">
        <f>IF(D28="","","1er Año")</f>
        <v>1er Año</v>
      </c>
      <c r="E29" s="111">
        <f>IF(E28="","",(VLOOKUP(B29,'TDPrimas Vida'!$B:$N,5,0)))</f>
        <v>4709543.32699</v>
      </c>
      <c r="F29" s="111">
        <f>IF(E28="","",(VLOOKUP(B29,'TDPrimas Vida'!$B:$N,6,0)))</f>
        <v>4547440.0533300005</v>
      </c>
      <c r="G29" s="112">
        <f>IFERROR((E29/VLOOKUP("TOTAL",$D$12:$L$312,2,0))*100,"")</f>
        <v>2.0520489225976393</v>
      </c>
      <c r="H29" s="112">
        <f>IFERROR((E29/VLOOKUP("TOTAL",$D$12:$L$312,3,0))*100,"")</f>
        <v>2.1850941746219643</v>
      </c>
      <c r="I29" s="111">
        <f>IF(E28="","",E29-F29)</f>
        <v>162103.27365999948</v>
      </c>
      <c r="J29" s="113">
        <f>IF(E28="","",IFERROR((E29/F29-1)*100,"ND"))</f>
        <v>3.5647149112233878</v>
      </c>
      <c r="K29" s="113">
        <f>IF(E28="","",IFERROR((E29/VLOOKUP(B29&amp;"|"&amp;VLOOKUP(TDPrimas_!$B$4,Cat!R:T,2,0),'TD Operación'!A:D,4,0))*100,"ND"))</f>
        <v>7.4637698913188624</v>
      </c>
      <c r="L29" s="113">
        <f>IF(E28="","",(VLOOKUP(B29,'TDPrimas Vida'!$B:$N,7,0)))</f>
        <v>3.5647149112233878</v>
      </c>
    </row>
    <row r="30" spans="1:12" x14ac:dyDescent="0.25">
      <c r="B30" s="83" t="str">
        <f>IF(C30="",B29,D30)</f>
        <v>G.N.P.</v>
      </c>
      <c r="C30" s="54"/>
      <c r="D30" s="70" t="str">
        <f>IF(D29="","","Renovación")</f>
        <v>Renovación</v>
      </c>
      <c r="E30" s="111">
        <f>IF(E28="","",(VLOOKUP(B30,'TDPrimas Vida'!$B:$N,8,0)))</f>
        <v>10285476.582910001</v>
      </c>
      <c r="F30" s="111">
        <f>IF(E28="","",(VLOOKUP(B30,'TDPrimas Vida'!$B:$N,9,0)))</f>
        <v>10195902.17653</v>
      </c>
      <c r="G30" s="112">
        <f>IFERROR((E30/VLOOKUP("TOTAL",$D$12:$L$312,2,0))*100,"")</f>
        <v>4.4816024983580185</v>
      </c>
      <c r="H30" s="112">
        <f>IFERROR((E30/VLOOKUP("TOTAL",$D$12:$L$312,3,0))*100,"")</f>
        <v>4.7721686380346986</v>
      </c>
      <c r="I30" s="111">
        <f>IF(E28="","",E30-F30)</f>
        <v>89574.406380001456</v>
      </c>
      <c r="J30" s="113">
        <f>IF(E28="","",IFERROR((E30/F30-1)*100,"ND"))</f>
        <v>0.87853340321559781</v>
      </c>
      <c r="K30" s="113">
        <f>IF(E29="","",IFERROR((E30/VLOOKUP(B30&amp;"|"&amp;VLOOKUP(TDPrimas_!$B$4,Cat!R:T,2,0),'TD Operación'!A:D,4,0))*100,"ND"))</f>
        <v>16.300610294300814</v>
      </c>
      <c r="L30" s="113">
        <f>IF(E28="","",(VLOOKUP(B30,'TDPrimas Vida'!$B:$N,10,0)))</f>
        <v>4.4816024983580185</v>
      </c>
    </row>
    <row r="31" spans="1:12" x14ac:dyDescent="0.25">
      <c r="B31" s="83" t="str">
        <f>IF(C31="",B30,D31)</f>
        <v>G.N.P.</v>
      </c>
      <c r="C31" s="54"/>
      <c r="D31" s="70" t="str">
        <f>IF(D30="","","Únicas")</f>
        <v>Únicas</v>
      </c>
      <c r="E31" s="111">
        <f>IF(E29="","",(VLOOKUP(B31,'TDPrimas Vida'!$B:$N,11,0)))</f>
        <v>4262555.5390699999</v>
      </c>
      <c r="F31" s="111">
        <f>IF(E29="","",(VLOOKUP(B31,'TDPrimas Vida'!$B:$N,12,0)))</f>
        <v>4740677.7013999997</v>
      </c>
      <c r="G31" s="112">
        <f>IFERROR((E31/VLOOKUP("TOTAL",$D$12:$L$312,2,0))*100,"")</f>
        <v>1.8572867673460021</v>
      </c>
      <c r="H31" s="112">
        <f>IFERROR((E31/VLOOKUP("TOTAL",$D$12:$L$312,3,0))*100,"")</f>
        <v>1.9777045523811616</v>
      </c>
      <c r="I31" s="111">
        <f>IF(E28="","",E31-F31)</f>
        <v>-478122.16232999973</v>
      </c>
      <c r="J31" s="113">
        <f>IF(E28="","",IFERROR((E31/F31-1)*100,"ND"))</f>
        <v>-10.085523472494284</v>
      </c>
      <c r="K31" s="113">
        <f>IF(E30="","",IFERROR((E31/VLOOKUP(B31&amp;"|"&amp;VLOOKUP(TDPrimas_!$B$4,Cat!R:T,2,0),'TD Operación'!A:D,4,0))*100,"ND"))</f>
        <v>6.7553755181011974</v>
      </c>
      <c r="L31" s="113">
        <f>IF(E28="","",(VLOOKUP(B31,'TDPrimas Vida'!$B:$N,13,0)))</f>
        <v>1.8572867673460021</v>
      </c>
    </row>
    <row r="32" spans="1:12" x14ac:dyDescent="0.25">
      <c r="B32" s="83" t="str">
        <f>IF(C32="",B28,D32)</f>
        <v>TOTAL GRANDES</v>
      </c>
      <c r="C32" s="114">
        <f>IF('TDPrimas Vida'!A12="","",'TDPrimas Vida'!A12)</f>
        <v>5.0999999999999996</v>
      </c>
      <c r="D32" s="115" t="str">
        <f>IF('TDPrimas Vida'!B12="","",'TDPrimas Vida'!B12)</f>
        <v>TOTAL GRANDES</v>
      </c>
      <c r="E32" s="116">
        <f>IF('TDPrimas Vida'!C12="","",'TDPrimas Vida'!C12)</f>
        <v>143614191.79369003</v>
      </c>
      <c r="F32" s="116">
        <f>IF('TDPrimas Vida'!D12="","",'TDPrimas Vida'!D12)</f>
        <v>134962022.45265001</v>
      </c>
      <c r="G32" s="117">
        <f>IF('TDPrimas Vida'!C12="","",IFERROR((E32/VLOOKUP("TOTAL",$D$12:$L$312,2,0))*100,""))</f>
        <v>62.575780087010145</v>
      </c>
      <c r="H32" s="117">
        <f>IF('TDPrimas Vida'!C12="","",IFERROR((E32/VLOOKUP("TOTAL",$D$12:$L$312,3,0))*100,""))</f>
        <v>66.632900919078835</v>
      </c>
      <c r="I32" s="116">
        <f>IF('TDPrimas Vida'!C12="","",E32-F32)</f>
        <v>8652169.3410400152</v>
      </c>
      <c r="J32" s="118">
        <f>IFERROR(IF('TDPrimas Vida'!C12="","",(E32/F32-1)*100),"ND")</f>
        <v>6.4108177869633964</v>
      </c>
      <c r="K32" s="118">
        <f>IF(E31="","",IFERROR((E32/VLOOKUP(B32&amp;"|"&amp;VLOOKUP(TDPrimas_!$B$4,Cat!R:T,2,0),'TD Operación'!A:D,4,0))*100,"ND"))</f>
        <v>59.750873458804008</v>
      </c>
      <c r="L32" s="118">
        <f>IF('TDPrimas Vida'!E12="","",'TDPrimas Vida'!E12)</f>
        <v>62.135339682752111</v>
      </c>
    </row>
    <row r="33" spans="1:12" x14ac:dyDescent="0.25">
      <c r="B33" s="83" t="str">
        <f>IF(C33="",B32,D33)</f>
        <v>TOTAL GRANDES</v>
      </c>
      <c r="C33" s="54"/>
      <c r="D33" s="119" t="str">
        <f>IF(D32="","","1er Año")</f>
        <v>1er Año</v>
      </c>
      <c r="E33" s="120">
        <f>IF(E32="","",(VLOOKUP(B33,'TDPrimas Vida'!$B:$N,5,0)))</f>
        <v>75818739.399089992</v>
      </c>
      <c r="F33" s="120">
        <f>IF(E32="","",(VLOOKUP(B33,'TDPrimas Vida'!$B:$N,6,0)))</f>
        <v>66953121.800819993</v>
      </c>
      <c r="G33" s="121">
        <f>IFERROR((E33/VLOOKUP("TOTAL",$D$12:$L$312,2,0))*100,"")</f>
        <v>33.035849060985647</v>
      </c>
      <c r="H33" s="121">
        <f>IFERROR((E33/VLOOKUP("TOTAL",$D$12:$L$312,3,0))*100,"")</f>
        <v>35.177738962222769</v>
      </c>
      <c r="I33" s="120">
        <f>IF(E32="","",E33-F33)</f>
        <v>8865617.598269999</v>
      </c>
      <c r="J33" s="122">
        <f>IF(E32="","",IFERROR((E33/F33-1)*100,"ND"))</f>
        <v>13.24152983432867</v>
      </c>
      <c r="K33" s="122">
        <f>IF(E32="","",IFERROR((E33/VLOOKUP(B33&amp;"|"&amp;VLOOKUP(TDPrimas_!$B$4,Cat!R:T,2,0),'TD Operación'!A:D,4,0))*100,"ND"))</f>
        <v>31.544486286905453</v>
      </c>
      <c r="L33" s="122">
        <f>IF(E32="","",(VLOOKUP(B33,'TDPrimas Vida'!$B:$N,7,0)))</f>
        <v>13.24152983432867</v>
      </c>
    </row>
    <row r="34" spans="1:12" x14ac:dyDescent="0.25">
      <c r="B34" s="83" t="str">
        <f>IF(C34="",B33,D34)</f>
        <v>TOTAL GRANDES</v>
      </c>
      <c r="C34" s="54"/>
      <c r="D34" s="119" t="str">
        <f>IF(D33="","","Renovación")</f>
        <v>Renovación</v>
      </c>
      <c r="E34" s="120">
        <f>IF(E32="","",(VLOOKUP(B34,'TDPrimas Vida'!$B:$N,8,0)))</f>
        <v>47163585.555200003</v>
      </c>
      <c r="F34" s="120">
        <f>IF(E32="","",(VLOOKUP(B34,'TDPrimas Vida'!$B:$N,9,0)))</f>
        <v>47682417.442320012</v>
      </c>
      <c r="G34" s="121">
        <f>IFERROR((E34/VLOOKUP("TOTAL",$D$12:$L$312,2,0))*100,"")</f>
        <v>20.550184636743921</v>
      </c>
      <c r="H34" s="121">
        <f>IFERROR((E34/VLOOKUP("TOTAL",$D$12:$L$312,3,0))*100,"")</f>
        <v>21.88256246849706</v>
      </c>
      <c r="I34" s="120">
        <f>IF(E32="","",E34-F34)</f>
        <v>-518831.88712000847</v>
      </c>
      <c r="J34" s="122">
        <f>IF(E32="","",IFERROR((E34/F34-1)*100,"ND"))</f>
        <v>-1.0880989575405287</v>
      </c>
      <c r="K34" s="122">
        <f>IF(E33="","",IFERROR((E34/VLOOKUP(B34&amp;"|"&amp;VLOOKUP(TDPrimas_!$B$4,Cat!R:T,2,0),'TD Operación'!A:D,4,0))*100,"ND"))</f>
        <v>19.622471826604322</v>
      </c>
      <c r="L34" s="122">
        <f>IF(E32="","",(VLOOKUP(B34,'TDPrimas Vida'!$B:$N,10,0)))</f>
        <v>20.550184636743921</v>
      </c>
    </row>
    <row r="35" spans="1:12" x14ac:dyDescent="0.25">
      <c r="B35" s="83" t="str">
        <f>IF(C35="",B34,D35)</f>
        <v>TOTAL GRANDES</v>
      </c>
      <c r="C35" s="54"/>
      <c r="D35" s="119" t="str">
        <f>IF(D34="","","Únicas")</f>
        <v>Únicas</v>
      </c>
      <c r="E35" s="120">
        <f>IF(E33="","",(VLOOKUP(B35,'TDPrimas Vida'!$B:$N,11,0)))</f>
        <v>20631866.839400001</v>
      </c>
      <c r="F35" s="120">
        <f>IF(E33="","",(VLOOKUP(B35,'TDPrimas Vida'!$B:$N,12,0)))</f>
        <v>20326483.209510002</v>
      </c>
      <c r="G35" s="121">
        <f>IFERROR((E35/VLOOKUP("TOTAL",$D$12:$L$312,2,0))*100,"")</f>
        <v>8.9897463892805654</v>
      </c>
      <c r="H35" s="121">
        <f>IFERROR((E35/VLOOKUP("TOTAL",$D$12:$L$312,3,0))*100,"")</f>
        <v>9.5725994883590015</v>
      </c>
      <c r="I35" s="120">
        <f>IF(E32="","",E35-F35)</f>
        <v>305383.62988999858</v>
      </c>
      <c r="J35" s="122">
        <f>IF(E32="","",IFERROR((E35/F35-1)*100,"ND"))</f>
        <v>1.5023928475099924</v>
      </c>
      <c r="K35" s="122">
        <f>IF(E34="","",IFERROR((E35/VLOOKUP(B35&amp;"|"&amp;VLOOKUP(TDPrimas_!$B$4,Cat!R:T,2,0),'TD Operación'!A:D,4,0))*100,"ND"))</f>
        <v>8.5839153452942281</v>
      </c>
      <c r="L35" s="122">
        <f>IF(E32="","",(VLOOKUP(B35,'TDPrimas Vida'!$B:$N,13,0)))</f>
        <v>8.9897463892805654</v>
      </c>
    </row>
    <row r="36" spans="1:12" s="25" customFormat="1" ht="14.4" x14ac:dyDescent="0.3">
      <c r="A36"/>
      <c r="B36" s="83" t="str">
        <f>IF(C36="",B32,D36)</f>
        <v>Monterrey New York Life</v>
      </c>
      <c r="C36" s="54">
        <f>IF('TDPrimas Vida'!A13="","",'TDPrimas Vida'!A13)</f>
        <v>6</v>
      </c>
      <c r="D36" s="70" t="str">
        <f>IF('TDPrimas Vida'!B13="","",'TDPrimas Vida'!B13)</f>
        <v>Monterrey New York Life</v>
      </c>
      <c r="E36" s="111">
        <f>IF('TDPrimas Vida'!C13="","",'TDPrimas Vida'!C13)</f>
        <v>14663463.302649999</v>
      </c>
      <c r="F36" s="111">
        <f>IF('TDPrimas Vida'!D13="","",'TDPrimas Vida'!D13)</f>
        <v>14249971.680200001</v>
      </c>
      <c r="G36" s="112">
        <f>IF('TDPrimas Vida'!C13="","",IFERROR((E36/VLOOKUP("TOTAL",$D$12:$L$312,2,0))*100,""))</f>
        <v>6.389185104064941</v>
      </c>
      <c r="H36" s="112">
        <f>IF('TDPrimas Vida'!C13="","",IFERROR((E36/VLOOKUP("TOTAL",$D$12:$L$312,3,0))*100,""))</f>
        <v>6.8034299756366794</v>
      </c>
      <c r="I36" s="111">
        <f>IF('TDPrimas Vida'!C13="","",E36-F36)</f>
        <v>413491.62244999781</v>
      </c>
      <c r="J36" s="113">
        <f>IFERROR(IF('TDPrimas Vida'!C13="","",(E36/F36-1)*100),"ND")</f>
        <v>2.9017013628492627</v>
      </c>
      <c r="K36" s="113">
        <f>IF(E35="","",IFERROR((E36/VLOOKUP(B36&amp;"|"&amp;VLOOKUP(TDPrimas_!$B$4,Cat!R:T,2,0),'TD Operación'!A:D,4,0))*100,"ND"))</f>
        <v>62.439031761944541</v>
      </c>
      <c r="L36" s="113">
        <f>IF('TDPrimas Vida'!E13="","",'TDPrimas Vida'!E13)</f>
        <v>62.439031761944541</v>
      </c>
    </row>
    <row r="37" spans="1:12" x14ac:dyDescent="0.25">
      <c r="B37" s="83" t="str">
        <f>IF(C37="",B36,D37)</f>
        <v>Monterrey New York Life</v>
      </c>
      <c r="C37" s="54"/>
      <c r="D37" s="70" t="str">
        <f>IF(D36="","","1er Año")</f>
        <v>1er Año</v>
      </c>
      <c r="E37" s="111">
        <f>IF(E36="","",(VLOOKUP(B37,'TDPrimas Vida'!$B:$N,5,0)))</f>
        <v>1406652.7680299999</v>
      </c>
      <c r="F37" s="111">
        <f>IF(E36="","",(VLOOKUP(B37,'TDPrimas Vida'!$B:$N,6,0)))</f>
        <v>1412652.98618</v>
      </c>
      <c r="G37" s="112">
        <f>IFERROR((E37/VLOOKUP("TOTAL",$D$12:$L$312,2,0))*100,"")</f>
        <v>0.61290874649406901</v>
      </c>
      <c r="H37" s="112">
        <f>IFERROR((E37/VLOOKUP("TOTAL",$D$12:$L$312,3,0))*100,"")</f>
        <v>0.65264688224084799</v>
      </c>
      <c r="I37" s="111">
        <f>IF(E36="","",E37-F37)</f>
        <v>-6000.2181500000879</v>
      </c>
      <c r="J37" s="113">
        <f>IF(E36="","",IFERROR((E37/F37-1)*100,"ND"))</f>
        <v>-0.4247482013417514</v>
      </c>
      <c r="K37" s="113">
        <f>IF(E36="","",IFERROR((E37/VLOOKUP(B37&amp;"|"&amp;VLOOKUP(TDPrimas_!$B$4,Cat!R:T,2,0),'TD Operación'!A:D,4,0))*100,"ND"))</f>
        <v>5.9897198259554152</v>
      </c>
      <c r="L37" s="113">
        <f>IF(E36="","",(VLOOKUP(B37,'TDPrimas Vida'!$B:$N,7,0)))</f>
        <v>-0.4247482013417514</v>
      </c>
    </row>
    <row r="38" spans="1:12" x14ac:dyDescent="0.25">
      <c r="B38" s="83" t="str">
        <f>IF(C38="",B37,D38)</f>
        <v>Monterrey New York Life</v>
      </c>
      <c r="C38" s="54"/>
      <c r="D38" s="70" t="str">
        <f>IF(D37="","","Renovación")</f>
        <v>Renovación</v>
      </c>
      <c r="E38" s="111">
        <f>IF(E36="","",(VLOOKUP(B38,'TDPrimas Vida'!$B:$N,8,0)))</f>
        <v>9642215.1738900002</v>
      </c>
      <c r="F38" s="111">
        <f>IF(E36="","",(VLOOKUP(B38,'TDPrimas Vida'!$B:$N,9,0)))</f>
        <v>9533547.5110299997</v>
      </c>
      <c r="G38" s="112">
        <f>IFERROR((E38/VLOOKUP("TOTAL",$D$12:$L$312,2,0))*100,"")</f>
        <v>4.2013197215199121</v>
      </c>
      <c r="H38" s="112">
        <f>IFERROR((E38/VLOOKUP("TOTAL",$D$12:$L$312,3,0))*100,"")</f>
        <v>4.4737136371955684</v>
      </c>
      <c r="I38" s="111">
        <f>IF(E36="","",E38-F38)</f>
        <v>108667.66286000051</v>
      </c>
      <c r="J38" s="113">
        <f>IF(E36="","",IFERROR((E38/F38-1)*100,"ND"))</f>
        <v>1.1398449814643996</v>
      </c>
      <c r="K38" s="113">
        <f>IF(E37="","",IFERROR((E38/VLOOKUP(B38&amp;"|"&amp;VLOOKUP(TDPrimas_!$B$4,Cat!R:T,2,0),'TD Operación'!A:D,4,0))*100,"ND"))</f>
        <v>41.05787064568969</v>
      </c>
      <c r="L38" s="113">
        <f>IF(E36="","",(VLOOKUP(B38,'TDPrimas Vida'!$B:$N,10,0)))</f>
        <v>4.2013197215199121</v>
      </c>
    </row>
    <row r="39" spans="1:12" x14ac:dyDescent="0.25">
      <c r="B39" s="83" t="str">
        <f>IF(C39="",B38,D39)</f>
        <v>Monterrey New York Life</v>
      </c>
      <c r="C39" s="54"/>
      <c r="D39" s="70" t="str">
        <f>IF(D38="","","Únicas")</f>
        <v>Únicas</v>
      </c>
      <c r="E39" s="111">
        <f>IF(E37="","",(VLOOKUP(B39,'TDPrimas Vida'!$B:$N,11,0)))</f>
        <v>3614595.3607299998</v>
      </c>
      <c r="F39" s="111">
        <f>IF(E37="","",(VLOOKUP(B39,'TDPrimas Vida'!$B:$N,12,0)))</f>
        <v>3303771.1829900001</v>
      </c>
      <c r="G39" s="112">
        <f>IFERROR((E39/VLOOKUP("TOTAL",$D$12:$L$312,2,0))*100,"")</f>
        <v>1.574956636050961</v>
      </c>
      <c r="H39" s="112">
        <f>IFERROR((E39/VLOOKUP("TOTAL",$D$12:$L$312,3,0))*100,"")</f>
        <v>1.6770694562002637</v>
      </c>
      <c r="I39" s="111">
        <f>IF(E36="","",E39-F39)</f>
        <v>310824.17773999972</v>
      </c>
      <c r="J39" s="113">
        <f>IF(E36="","",IFERROR((E39/F39-1)*100,"ND"))</f>
        <v>9.4081629908369102</v>
      </c>
      <c r="K39" s="113">
        <f>IF(E38="","",IFERROR((E39/VLOOKUP(B39&amp;"|"&amp;VLOOKUP(TDPrimas_!$B$4,Cat!R:T,2,0),'TD Operación'!A:D,4,0))*100,"ND"))</f>
        <v>15.391441290299445</v>
      </c>
      <c r="L39" s="113">
        <f>IF(E36="","",(VLOOKUP(B39,'TDPrimas Vida'!$B:$N,13,0)))</f>
        <v>1.574956636050961</v>
      </c>
    </row>
    <row r="40" spans="1:12" s="25" customFormat="1" ht="14.4" x14ac:dyDescent="0.3">
      <c r="A40"/>
      <c r="B40" s="83" t="str">
        <f>IF(C40="",B36,D40)</f>
        <v>Allianz México</v>
      </c>
      <c r="C40" s="54">
        <f>IF('TDPrimas Vida'!A14="","",'TDPrimas Vida'!A14)</f>
        <v>7</v>
      </c>
      <c r="D40" s="70" t="str">
        <f>IF('TDPrimas Vida'!B14="","",'TDPrimas Vida'!B14)</f>
        <v>Allianz México</v>
      </c>
      <c r="E40" s="111">
        <f>IF('TDPrimas Vida'!C14="","",'TDPrimas Vida'!C14)</f>
        <v>11641751.8706</v>
      </c>
      <c r="F40" s="111">
        <f>IF('TDPrimas Vida'!D14="","",'TDPrimas Vida'!D14)</f>
        <v>9776083.8939500004</v>
      </c>
      <c r="G40" s="112">
        <f>IF('TDPrimas Vida'!C14="","",IFERROR((E40/VLOOKUP("TOTAL",$D$12:$L$312,2,0))*100,""))</f>
        <v>5.0725606974046444</v>
      </c>
      <c r="H40" s="112">
        <f>IF('TDPrimas Vida'!C14="","",IFERROR((E40/VLOOKUP("TOTAL",$D$12:$L$312,3,0))*100,""))</f>
        <v>5.401441802023033</v>
      </c>
      <c r="I40" s="111">
        <f>IF('TDPrimas Vida'!C14="","",E40-F40)</f>
        <v>1865667.9766499996</v>
      </c>
      <c r="J40" s="113">
        <f>IFERROR(IF('TDPrimas Vida'!C14="","",(E40/F40-1)*100),"ND")</f>
        <v>19.084001292220719</v>
      </c>
      <c r="K40" s="113">
        <f>IF(E39="","",IFERROR((E40/VLOOKUP(B40&amp;"|"&amp;VLOOKUP(TDPrimas_!$B$4,Cat!R:T,2,0),'TD Operación'!A:D,4,0))*100,"ND"))</f>
        <v>67.094445417945366</v>
      </c>
      <c r="L40" s="113">
        <f>IF('TDPrimas Vida'!E14="","",'TDPrimas Vida'!E14)</f>
        <v>67.094445417945366</v>
      </c>
    </row>
    <row r="41" spans="1:12" x14ac:dyDescent="0.25">
      <c r="B41" s="83" t="str">
        <f>IF(C41="",B40,D41)</f>
        <v>Allianz México</v>
      </c>
      <c r="C41" s="54"/>
      <c r="D41" s="70" t="str">
        <f>IF(D40="","","1er Año")</f>
        <v>1er Año</v>
      </c>
      <c r="E41" s="111">
        <f>IF(E40="","",(VLOOKUP(B41,'TDPrimas Vida'!$B:$N,5,0)))</f>
        <v>5803028.8637199998</v>
      </c>
      <c r="F41" s="111">
        <f>IF(E40="","",(VLOOKUP(B41,'TDPrimas Vida'!$B:$N,6,0)))</f>
        <v>4544907.27831</v>
      </c>
      <c r="G41" s="112">
        <f>IFERROR((E41/VLOOKUP("TOTAL",$D$12:$L$312,2,0))*100,"")</f>
        <v>2.5285039972676979</v>
      </c>
      <c r="H41" s="112">
        <f>IFERROR((E41/VLOOKUP("TOTAL",$D$12:$L$312,3,0))*100,"")</f>
        <v>2.6924403673300392</v>
      </c>
      <c r="I41" s="111">
        <f>IF(E40="","",E41-F41)</f>
        <v>1258121.5854099998</v>
      </c>
      <c r="J41" s="113">
        <f>IF(E40="","",IFERROR((E41/F41-1)*100,"ND"))</f>
        <v>27.682007758755113</v>
      </c>
      <c r="K41" s="113">
        <f>IF(E40="","",IFERROR((E41/VLOOKUP(B41&amp;"|"&amp;VLOOKUP(TDPrimas_!$B$4,Cat!R:T,2,0),'TD Operación'!A:D,4,0))*100,"ND"))</f>
        <v>33.444365391336625</v>
      </c>
      <c r="L41" s="113">
        <f>IF(E40="","",(VLOOKUP(B41,'TDPrimas Vida'!$B:$N,7,0)))</f>
        <v>27.682007758755113</v>
      </c>
    </row>
    <row r="42" spans="1:12" x14ac:dyDescent="0.25">
      <c r="B42" s="83" t="str">
        <f>IF(C42="",B41,D42)</f>
        <v>Allianz México</v>
      </c>
      <c r="C42" s="54"/>
      <c r="D42" s="70" t="str">
        <f>IF(D41="","","Renovación")</f>
        <v>Renovación</v>
      </c>
      <c r="E42" s="111">
        <f>IF(E40="","",(VLOOKUP(B42,'TDPrimas Vida'!$B:$N,8,0)))</f>
        <v>5838723.0068800002</v>
      </c>
      <c r="F42" s="111">
        <f>IF(E40="","",(VLOOKUP(B42,'TDPrimas Vida'!$B:$N,9,0)))</f>
        <v>5231176.6156400004</v>
      </c>
      <c r="G42" s="112">
        <f>IFERROR((E42/VLOOKUP("TOTAL",$D$12:$L$312,2,0))*100,"")</f>
        <v>2.5440567001369461</v>
      </c>
      <c r="H42" s="112">
        <f>IFERROR((E42/VLOOKUP("TOTAL",$D$12:$L$312,3,0))*100,"")</f>
        <v>2.7090014346929947</v>
      </c>
      <c r="I42" s="111">
        <f>IF(E40="","",E42-F42)</f>
        <v>607546.39123999979</v>
      </c>
      <c r="J42" s="113">
        <f>IF(E40="","",IFERROR((E42/F42-1)*100,"ND"))</f>
        <v>11.613952957037954</v>
      </c>
      <c r="K42" s="113">
        <f>IF(E41="","",IFERROR((E42/VLOOKUP(B42&amp;"|"&amp;VLOOKUP(TDPrimas_!$B$4,Cat!R:T,2,0),'TD Operación'!A:D,4,0))*100,"ND"))</f>
        <v>33.650080026608741</v>
      </c>
      <c r="L42" s="113">
        <f>IF(E40="","",(VLOOKUP(B42,'TDPrimas Vida'!$B:$N,10,0)))</f>
        <v>2.5440567001369461</v>
      </c>
    </row>
    <row r="43" spans="1:12" x14ac:dyDescent="0.25">
      <c r="B43" s="83" t="str">
        <f>IF(C43="",B42,D43)</f>
        <v>Allianz México</v>
      </c>
      <c r="C43" s="54"/>
      <c r="D43" s="70" t="str">
        <f>IF(D42="","","Únicas")</f>
        <v>Únicas</v>
      </c>
      <c r="E43" s="111">
        <f>IF(E41="","",(VLOOKUP(B43,'TDPrimas Vida'!$B:$N,11,0)))</f>
        <v>0</v>
      </c>
      <c r="F43" s="111">
        <f>IF(E41="","",(VLOOKUP(B43,'TDPrimas Vida'!$B:$N,12,0)))</f>
        <v>0</v>
      </c>
      <c r="G43" s="112">
        <f>IFERROR((E43/VLOOKUP("TOTAL",$D$12:$L$312,2,0))*100,"")</f>
        <v>0</v>
      </c>
      <c r="H43" s="112">
        <f>IFERROR((E43/VLOOKUP("TOTAL",$D$12:$L$312,3,0))*100,"")</f>
        <v>0</v>
      </c>
      <c r="I43" s="111">
        <f>IF(E40="","",E43-F43)</f>
        <v>0</v>
      </c>
      <c r="J43" s="113" t="str">
        <f>IF(E40="","",IFERROR((E43/F43-1)*100,"ND"))</f>
        <v>ND</v>
      </c>
      <c r="K43" s="113">
        <f>IF(E42="","",IFERROR((E43/VLOOKUP(B43&amp;"|"&amp;VLOOKUP(TDPrimas_!$B$4,Cat!R:T,2,0),'TD Operación'!A:D,4,0))*100,"ND"))</f>
        <v>0</v>
      </c>
      <c r="L43" s="113">
        <f>IF(E40="","",(VLOOKUP(B43,'TDPrimas Vida'!$B:$N,13,0)))</f>
        <v>0</v>
      </c>
    </row>
    <row r="44" spans="1:12" s="25" customFormat="1" ht="14.4" x14ac:dyDescent="0.3">
      <c r="A44"/>
      <c r="B44" s="83" t="str">
        <f>IF(C44="",B40,D44)</f>
        <v>Zurich Santander</v>
      </c>
      <c r="C44" s="54">
        <f>IF('TDPrimas Vida'!A15="","",'TDPrimas Vida'!A15)</f>
        <v>8</v>
      </c>
      <c r="D44" s="70" t="str">
        <f>IF('TDPrimas Vida'!B15="","",'TDPrimas Vida'!B15)</f>
        <v>Zurich Santander</v>
      </c>
      <c r="E44" s="111">
        <f>IF('TDPrimas Vida'!C15="","",'TDPrimas Vida'!C15)</f>
        <v>9959445.0130899996</v>
      </c>
      <c r="F44" s="111">
        <f>IF('TDPrimas Vida'!D15="","",'TDPrimas Vida'!D15)</f>
        <v>10878150.41807</v>
      </c>
      <c r="G44" s="112">
        <f>IF('TDPrimas Vida'!C15="","",IFERROR((E44/VLOOKUP("TOTAL",$D$12:$L$312,2,0))*100,""))</f>
        <v>4.3395435586413411</v>
      </c>
      <c r="H44" s="112">
        <f>IF('TDPrimas Vida'!C15="","",IFERROR((E44/VLOOKUP("TOTAL",$D$12:$L$312,3,0))*100,""))</f>
        <v>4.6208992612622675</v>
      </c>
      <c r="I44" s="111">
        <f>IF('TDPrimas Vida'!C15="","",E44-F44)</f>
        <v>-918705.40498000011</v>
      </c>
      <c r="J44" s="113">
        <f>IFERROR(IF('TDPrimas Vida'!C15="","",(E44/F44-1)*100),"ND")</f>
        <v>-8.4454192088933908</v>
      </c>
      <c r="K44" s="113">
        <f>IF(E43="","",IFERROR((E44/VLOOKUP(B44&amp;"|"&amp;VLOOKUP(TDPrimas_!$B$4,Cat!R:T,2,0),'TD Operación'!A:D,4,0))*100,"ND"))</f>
        <v>78.527401689649992</v>
      </c>
      <c r="L44" s="113">
        <f>IF('TDPrimas Vida'!E15="","",'TDPrimas Vida'!E15)</f>
        <v>78.527401689649992</v>
      </c>
    </row>
    <row r="45" spans="1:12" x14ac:dyDescent="0.25">
      <c r="B45" s="83" t="str">
        <f>IF(C45="",B44,D45)</f>
        <v>Zurich Santander</v>
      </c>
      <c r="C45" s="54"/>
      <c r="D45" s="70" t="str">
        <f>IF(D44="","","1er Año")</f>
        <v>1er Año</v>
      </c>
      <c r="E45" s="111">
        <f>IF(E44="","",(VLOOKUP(B45,'TDPrimas Vida'!$B:$N,5,0)))</f>
        <v>4470454.95945</v>
      </c>
      <c r="F45" s="111">
        <f>IF(E44="","",(VLOOKUP(B45,'TDPrimas Vida'!$B:$N,6,0)))</f>
        <v>6329552.5917299995</v>
      </c>
      <c r="G45" s="112">
        <f>IFERROR((E45/VLOOKUP("TOTAL",$D$12:$L$312,2,0))*100,"")</f>
        <v>1.9478729987443908</v>
      </c>
      <c r="H45" s="112">
        <f>IFERROR((E45/VLOOKUP("TOTAL",$D$12:$L$312,3,0))*100,"")</f>
        <v>2.0741639712331299</v>
      </c>
      <c r="I45" s="111">
        <f>IF(E44="","",E45-F45)</f>
        <v>-1859097.6322799996</v>
      </c>
      <c r="J45" s="113">
        <f>IF(E44="","",IFERROR((E45/F45-1)*100,"ND"))</f>
        <v>-29.371706851903557</v>
      </c>
      <c r="K45" s="113">
        <f>IF(E44="","",IFERROR((E45/VLOOKUP(B45&amp;"|"&amp;VLOOKUP(TDPrimas_!$B$4,Cat!R:T,2,0),'TD Operación'!A:D,4,0))*100,"ND"))</f>
        <v>35.248270548692048</v>
      </c>
      <c r="L45" s="113">
        <f>IF(E44="","",(VLOOKUP(B45,'TDPrimas Vida'!$B:$N,7,0)))</f>
        <v>-29.371706851903557</v>
      </c>
    </row>
    <row r="46" spans="1:12" x14ac:dyDescent="0.25">
      <c r="B46" s="83" t="str">
        <f>IF(C46="",B45,D46)</f>
        <v>Zurich Santander</v>
      </c>
      <c r="C46" s="54"/>
      <c r="D46" s="70" t="str">
        <f>IF(D45="","","Renovación")</f>
        <v>Renovación</v>
      </c>
      <c r="E46" s="111">
        <f>IF(E44="","",(VLOOKUP(B46,'TDPrimas Vida'!$B:$N,8,0)))</f>
        <v>1815573.1861699999</v>
      </c>
      <c r="F46" s="111">
        <f>IF(E44="","",(VLOOKUP(B46,'TDPrimas Vida'!$B:$N,9,0)))</f>
        <v>1616133.6780099999</v>
      </c>
      <c r="G46" s="112">
        <f>IFERROR((E46/VLOOKUP("TOTAL",$D$12:$L$312,2,0))*100,"")</f>
        <v>0.79108413319524018</v>
      </c>
      <c r="H46" s="112">
        <f>IFERROR((E46/VLOOKUP("TOTAL",$D$12:$L$312,3,0))*100,"")</f>
        <v>0.84237432745638485</v>
      </c>
      <c r="I46" s="111">
        <f>IF(E44="","",E46-F46)</f>
        <v>199439.50815999997</v>
      </c>
      <c r="J46" s="113">
        <f>IF(E44="","",IFERROR((E46/F46-1)*100,"ND"))</f>
        <v>12.3405328948764</v>
      </c>
      <c r="K46" s="113">
        <f>IF(E45="","",IFERROR((E46/VLOOKUP(B46&amp;"|"&amp;VLOOKUP(TDPrimas_!$B$4,Cat!R:T,2,0),'TD Operación'!A:D,4,0))*100,"ND"))</f>
        <v>14.315280088392701</v>
      </c>
      <c r="L46" s="113">
        <f>IF(E44="","",(VLOOKUP(B46,'TDPrimas Vida'!$B:$N,10,0)))</f>
        <v>0.79108413319524018</v>
      </c>
    </row>
    <row r="47" spans="1:12" x14ac:dyDescent="0.25">
      <c r="B47" s="83" t="str">
        <f>IF(C47="",B46,D47)</f>
        <v>Zurich Santander</v>
      </c>
      <c r="C47" s="54"/>
      <c r="D47" s="70" t="str">
        <f>IF(D46="","","Únicas")</f>
        <v>Únicas</v>
      </c>
      <c r="E47" s="111">
        <f>IF(E45="","",(VLOOKUP(B47,'TDPrimas Vida'!$B:$N,11,0)))</f>
        <v>3673416.8674699999</v>
      </c>
      <c r="F47" s="111">
        <f>IF(E45="","",(VLOOKUP(B47,'TDPrimas Vida'!$B:$N,12,0)))</f>
        <v>2932464.1483300002</v>
      </c>
      <c r="G47" s="112">
        <f>IFERROR((E47/VLOOKUP("TOTAL",$D$12:$L$312,2,0))*100,"")</f>
        <v>1.6005864267017105</v>
      </c>
      <c r="H47" s="112">
        <f>IFERROR((E47/VLOOKUP("TOTAL",$D$12:$L$312,3,0))*100,"")</f>
        <v>1.7043609625727529</v>
      </c>
      <c r="I47" s="111">
        <f>IF(E44="","",E47-F47)</f>
        <v>740952.71913999971</v>
      </c>
      <c r="J47" s="113">
        <f>IF(E44="","",IFERROR((E47/F47-1)*100,"ND"))</f>
        <v>25.267238801946235</v>
      </c>
      <c r="K47" s="113">
        <f>IF(E46="","",IFERROR((E47/VLOOKUP(B47&amp;"|"&amp;VLOOKUP(TDPrimas_!$B$4,Cat!R:T,2,0),'TD Operación'!A:D,4,0))*100,"ND"))</f>
        <v>28.963851052565243</v>
      </c>
      <c r="L47" s="113">
        <f>IF(E44="","",(VLOOKUP(B47,'TDPrimas Vida'!$B:$N,13,0)))</f>
        <v>1.6005864267017105</v>
      </c>
    </row>
    <row r="48" spans="1:12" s="25" customFormat="1" ht="14.4" x14ac:dyDescent="0.3">
      <c r="A48"/>
      <c r="B48" s="83" t="str">
        <f>IF(C48="",B44,D48)</f>
        <v>HSBC Seguros</v>
      </c>
      <c r="C48" s="54">
        <f>IF('TDPrimas Vida'!A16="","",'TDPrimas Vida'!A16)</f>
        <v>9</v>
      </c>
      <c r="D48" s="70" t="str">
        <f>IF('TDPrimas Vida'!B16="","",'TDPrimas Vida'!B16)</f>
        <v>HSBC Seguros</v>
      </c>
      <c r="E48" s="111">
        <f>IF('TDPrimas Vida'!C16="","",'TDPrimas Vida'!C16)</f>
        <v>9500382.5999699999</v>
      </c>
      <c r="F48" s="111">
        <f>IF('TDPrimas Vida'!D16="","",'TDPrimas Vida'!D16)</f>
        <v>7992498.94307</v>
      </c>
      <c r="G48" s="112">
        <f>IF('TDPrimas Vida'!C16="","",IFERROR((E48/VLOOKUP("TOTAL",$D$12:$L$312,2,0))*100,""))</f>
        <v>4.1395202305090066</v>
      </c>
      <c r="H48" s="112">
        <f>IF('TDPrimas Vida'!C16="","",IFERROR((E48/VLOOKUP("TOTAL",$D$12:$L$312,3,0))*100,""))</f>
        <v>4.4079073563045696</v>
      </c>
      <c r="I48" s="111">
        <f>IF('TDPrimas Vida'!C16="","",E48-F48)</f>
        <v>1507883.6568999998</v>
      </c>
      <c r="J48" s="113">
        <f>IFERROR(IF('TDPrimas Vida'!C16="","",(E48/F48-1)*100),"ND")</f>
        <v>18.866235299379429</v>
      </c>
      <c r="K48" s="113">
        <f>IF(E47="","",IFERROR((E48/VLOOKUP(B48&amp;"|"&amp;VLOOKUP(TDPrimas_!$B$4,Cat!R:T,2,0),'TD Operación'!A:D,4,0))*100,"ND"))</f>
        <v>97.22487811990797</v>
      </c>
      <c r="L48" s="113">
        <f>IF('TDPrimas Vida'!E16="","",'TDPrimas Vida'!E16)</f>
        <v>97.22487811990797</v>
      </c>
    </row>
    <row r="49" spans="1:12" x14ac:dyDescent="0.25">
      <c r="B49" s="83" t="str">
        <f>IF(C49="",B48,D49)</f>
        <v>HSBC Seguros</v>
      </c>
      <c r="C49" s="54"/>
      <c r="D49" s="70" t="str">
        <f>IF(D48="","","1er Año")</f>
        <v>1er Año</v>
      </c>
      <c r="E49" s="111">
        <f>IF(E48="","",(VLOOKUP(B49,'TDPrimas Vida'!$B:$N,5,0)))</f>
        <v>6332672.3428699998</v>
      </c>
      <c r="F49" s="111">
        <f>IF(E48="","",(VLOOKUP(B49,'TDPrimas Vida'!$B:$N,6,0)))</f>
        <v>5637889.1987600001</v>
      </c>
      <c r="G49" s="112">
        <f>IFERROR((E49/VLOOKUP("TOTAL",$D$12:$L$312,2,0))*100,"")</f>
        <v>2.7592810079646699</v>
      </c>
      <c r="H49" s="112">
        <f>IFERROR((E49/VLOOKUP("TOTAL",$D$12:$L$312,3,0))*100,"")</f>
        <v>2.938179879754665</v>
      </c>
      <c r="I49" s="111">
        <f>IF(E48="","",E49-F49)</f>
        <v>694783.14410999976</v>
      </c>
      <c r="J49" s="113">
        <f>IF(E48="","",IFERROR((E49/F49-1)*100,"ND"))</f>
        <v>12.323462196859246</v>
      </c>
      <c r="K49" s="113">
        <f>IF(E48="","",IFERROR((E49/VLOOKUP(B49&amp;"|"&amp;VLOOKUP(TDPrimas_!$B$4,Cat!R:T,2,0),'TD Operación'!A:D,4,0))*100,"ND"))</f>
        <v>64.807210681261623</v>
      </c>
      <c r="L49" s="113">
        <f>IF(E48="","",(VLOOKUP(B49,'TDPrimas Vida'!$B:$N,7,0)))</f>
        <v>12.323462196859246</v>
      </c>
    </row>
    <row r="50" spans="1:12" x14ac:dyDescent="0.25">
      <c r="B50" s="83" t="str">
        <f>IF(C50="",B49,D50)</f>
        <v>HSBC Seguros</v>
      </c>
      <c r="C50" s="54"/>
      <c r="D50" s="70" t="str">
        <f>IF(D49="","","Renovación")</f>
        <v>Renovación</v>
      </c>
      <c r="E50" s="111">
        <f>IF(E48="","",(VLOOKUP(B50,'TDPrimas Vida'!$B:$N,8,0)))</f>
        <v>3167710.2570999996</v>
      </c>
      <c r="F50" s="111">
        <f>IF(E48="","",(VLOOKUP(B50,'TDPrimas Vida'!$B:$N,9,0)))</f>
        <v>2354609.74431</v>
      </c>
      <c r="G50" s="112">
        <f>IFERROR((E50/VLOOKUP("TOTAL",$D$12:$L$312,2,0))*100,"")</f>
        <v>1.3802392225443363</v>
      </c>
      <c r="H50" s="112">
        <f>IFERROR((E50/VLOOKUP("TOTAL",$D$12:$L$312,3,0))*100,"")</f>
        <v>1.4697274765499047</v>
      </c>
      <c r="I50" s="111">
        <f>IF(E48="","",E50-F50)</f>
        <v>813100.5127899996</v>
      </c>
      <c r="J50" s="113">
        <f>IF(E48="","",IFERROR((E50/F50-1)*100,"ND"))</f>
        <v>34.532283524048381</v>
      </c>
      <c r="K50" s="113">
        <f>IF(E49="","",IFERROR((E50/VLOOKUP(B50&amp;"|"&amp;VLOOKUP(TDPrimas_!$B$4,Cat!R:T,2,0),'TD Operación'!A:D,4,0))*100,"ND"))</f>
        <v>32.417667438646355</v>
      </c>
      <c r="L50" s="113">
        <f>IF(E48="","",(VLOOKUP(B50,'TDPrimas Vida'!$B:$N,10,0)))</f>
        <v>1.3802392225443363</v>
      </c>
    </row>
    <row r="51" spans="1:12" x14ac:dyDescent="0.25">
      <c r="B51" s="83" t="str">
        <f>IF(C51="",B50,D51)</f>
        <v>HSBC Seguros</v>
      </c>
      <c r="C51" s="54"/>
      <c r="D51" s="70" t="str">
        <f>IF(D50="","","Únicas")</f>
        <v>Únicas</v>
      </c>
      <c r="E51" s="111">
        <f>IF(E49="","",(VLOOKUP(B51,'TDPrimas Vida'!$B:$N,11,0)))</f>
        <v>0</v>
      </c>
      <c r="F51" s="111">
        <f>IF(E49="","",(VLOOKUP(B51,'TDPrimas Vida'!$B:$N,12,0)))</f>
        <v>0</v>
      </c>
      <c r="G51" s="112">
        <f>IFERROR((E51/VLOOKUP("TOTAL",$D$12:$L$312,2,0))*100,"")</f>
        <v>0</v>
      </c>
      <c r="H51" s="112">
        <f>IFERROR((E51/VLOOKUP("TOTAL",$D$12:$L$312,3,0))*100,"")</f>
        <v>0</v>
      </c>
      <c r="I51" s="111">
        <f>IF(E48="","",E51-F51)</f>
        <v>0</v>
      </c>
      <c r="J51" s="113" t="str">
        <f>IF(E48="","",IFERROR((E51/F51-1)*100,"ND"))</f>
        <v>ND</v>
      </c>
      <c r="K51" s="113">
        <f>IF(E50="","",IFERROR((E51/VLOOKUP(B51&amp;"|"&amp;VLOOKUP(TDPrimas_!$B$4,Cat!R:T,2,0),'TD Operación'!A:D,4,0))*100,"ND"))</f>
        <v>0</v>
      </c>
      <c r="L51" s="113">
        <f>IF(E48="","",(VLOOKUP(B51,'TDPrimas Vida'!$B:$N,13,0)))</f>
        <v>0</v>
      </c>
    </row>
    <row r="52" spans="1:12" s="25" customFormat="1" ht="14.4" x14ac:dyDescent="0.3">
      <c r="A52"/>
      <c r="B52" s="83" t="str">
        <f>IF(C52="",B48,D52)</f>
        <v>Mapfre México</v>
      </c>
      <c r="C52" s="54">
        <f>IF('TDPrimas Vida'!A17="","",'TDPrimas Vida'!A17)</f>
        <v>10</v>
      </c>
      <c r="D52" s="70" t="str">
        <f>IF('TDPrimas Vida'!B17="","",'TDPrimas Vida'!B17)</f>
        <v>Mapfre México</v>
      </c>
      <c r="E52" s="111">
        <f>IF('TDPrimas Vida'!C17="","",'TDPrimas Vida'!C17)</f>
        <v>5733074.4681599997</v>
      </c>
      <c r="F52" s="111">
        <f>IF('TDPrimas Vida'!D17="","",'TDPrimas Vida'!D17)</f>
        <v>5105064.9117200002</v>
      </c>
      <c r="G52" s="112">
        <f>IF('TDPrimas Vida'!C17="","",IFERROR((E52/VLOOKUP("TOTAL",$D$12:$L$312,2,0))*100,""))</f>
        <v>2.4980233684523316</v>
      </c>
      <c r="H52" s="112">
        <f>IF('TDPrimas Vida'!C17="","",IFERROR((E52/VLOOKUP("TOTAL",$D$12:$L$312,3,0))*100,""))</f>
        <v>2.6599835171400543</v>
      </c>
      <c r="I52" s="111">
        <f>IF('TDPrimas Vida'!C17="","",E52-F52)</f>
        <v>628009.55643999949</v>
      </c>
      <c r="J52" s="113">
        <f>IFERROR(IF('TDPrimas Vida'!C17="","",(E52/F52-1)*100),"ND")</f>
        <v>12.301695811903212</v>
      </c>
      <c r="K52" s="113">
        <f>IF(E51="","",IFERROR((E52/VLOOKUP(B52&amp;"|"&amp;VLOOKUP(TDPrimas_!$B$4,Cat!R:T,2,0),'TD Operación'!A:D,4,0))*100,"ND"))</f>
        <v>23.68645430377266</v>
      </c>
      <c r="L52" s="113">
        <f>IF('TDPrimas Vida'!E17="","",'TDPrimas Vida'!E17)</f>
        <v>23.68645430377266</v>
      </c>
    </row>
    <row r="53" spans="1:12" x14ac:dyDescent="0.25">
      <c r="B53" s="83" t="str">
        <f>IF(C53="",B52,D53)</f>
        <v>Mapfre México</v>
      </c>
      <c r="C53" s="54"/>
      <c r="D53" s="70" t="str">
        <f>IF(D52="","","1er Año")</f>
        <v>1er Año</v>
      </c>
      <c r="E53" s="111">
        <f>IF(E52="","",(VLOOKUP(B53,'TDPrimas Vida'!$B:$N,5,0)))</f>
        <v>5273128.8162900005</v>
      </c>
      <c r="F53" s="111">
        <f>IF(E52="","",(VLOOKUP(B53,'TDPrimas Vida'!$B:$N,6,0)))</f>
        <v>4664017.35317</v>
      </c>
      <c r="G53" s="112">
        <f>IFERROR((E53/VLOOKUP("TOTAL",$D$12:$L$312,2,0))*100,"")</f>
        <v>2.2976151942745333</v>
      </c>
      <c r="H53" s="112">
        <f>IFERROR((E53/VLOOKUP("TOTAL",$D$12:$L$312,3,0))*100,"")</f>
        <v>2.4465818145197331</v>
      </c>
      <c r="I53" s="111">
        <f>IF(E52="","",E53-F53)</f>
        <v>609111.46312000044</v>
      </c>
      <c r="J53" s="113">
        <f>IF(E52="","",IFERROR((E53/F53-1)*100,"ND"))</f>
        <v>13.059802676463139</v>
      </c>
      <c r="K53" s="113">
        <f>IF(E52="","",IFERROR((E53/VLOOKUP(B53&amp;"|"&amp;VLOOKUP(TDPrimas_!$B$4,Cat!R:T,2,0),'TD Operación'!A:D,4,0))*100,"ND"))</f>
        <v>21.786168213692587</v>
      </c>
      <c r="L53" s="113">
        <f>IF(E52="","",(VLOOKUP(B53,'TDPrimas Vida'!$B:$N,7,0)))</f>
        <v>13.059802676463139</v>
      </c>
    </row>
    <row r="54" spans="1:12" x14ac:dyDescent="0.25">
      <c r="B54" s="83" t="str">
        <f>IF(C54="",B53,D54)</f>
        <v>Mapfre México</v>
      </c>
      <c r="C54" s="54"/>
      <c r="D54" s="70" t="str">
        <f>IF(D53="","","Renovación")</f>
        <v>Renovación</v>
      </c>
      <c r="E54" s="111">
        <f>IF(E52="","",(VLOOKUP(B54,'TDPrimas Vida'!$B:$N,8,0)))</f>
        <v>457675.29118</v>
      </c>
      <c r="F54" s="111">
        <f>IF(E52="","",(VLOOKUP(B54,'TDPrimas Vida'!$B:$N,9,0)))</f>
        <v>433937.89377999998</v>
      </c>
      <c r="G54" s="112">
        <f>IFERROR((E54/VLOOKUP("TOTAL",$D$12:$L$312,2,0))*100,"")</f>
        <v>0.19941892938603262</v>
      </c>
      <c r="H54" s="112">
        <f>IFERROR((E54/VLOOKUP("TOTAL",$D$12:$L$312,3,0))*100,"")</f>
        <v>0.21234831982424882</v>
      </c>
      <c r="I54" s="111">
        <f>IF(E52="","",E54-F54)</f>
        <v>23737.397400000016</v>
      </c>
      <c r="J54" s="113">
        <f>IF(E52="","",IFERROR((E54/F54-1)*100,"ND"))</f>
        <v>5.4702292056647339</v>
      </c>
      <c r="K54" s="113">
        <f>IF(E53="","",IFERROR((E54/VLOOKUP(B54&amp;"|"&amp;VLOOKUP(TDPrimas_!$B$4,Cat!R:T,2,0),'TD Operación'!A:D,4,0))*100,"ND"))</f>
        <v>1.8909059930596339</v>
      </c>
      <c r="L54" s="113">
        <f>IF(E52="","",(VLOOKUP(B54,'TDPrimas Vida'!$B:$N,10,0)))</f>
        <v>0.19941892938603262</v>
      </c>
    </row>
    <row r="55" spans="1:12" x14ac:dyDescent="0.25">
      <c r="B55" s="83" t="str">
        <f>IF(C55="",B54,D55)</f>
        <v>Mapfre México</v>
      </c>
      <c r="C55" s="54"/>
      <c r="D55" s="70" t="str">
        <f>IF(D54="","","Únicas")</f>
        <v>Únicas</v>
      </c>
      <c r="E55" s="111">
        <f>IF(E53="","",(VLOOKUP(B55,'TDPrimas Vida'!$B:$N,11,0)))</f>
        <v>2270.36069</v>
      </c>
      <c r="F55" s="111">
        <f>IF(E53="","",(VLOOKUP(B55,'TDPrimas Vida'!$B:$N,12,0)))</f>
        <v>7109.6647699999994</v>
      </c>
      <c r="G55" s="112">
        <f>IFERROR((E55/VLOOKUP("TOTAL",$D$12:$L$312,2,0))*100,"")</f>
        <v>9.8924479176628775E-4</v>
      </c>
      <c r="H55" s="112">
        <f>IFERROR((E55/VLOOKUP("TOTAL",$D$12:$L$312,3,0))*100,"")</f>
        <v>1.0533827960725836E-3</v>
      </c>
      <c r="I55" s="111">
        <f>IF(E52="","",E55-F55)</f>
        <v>-4839.3040799999999</v>
      </c>
      <c r="J55" s="113">
        <f>IF(E52="","",IFERROR((E55/F55-1)*100,"ND"))</f>
        <v>-68.066557799180174</v>
      </c>
      <c r="K55" s="113">
        <f>IF(E54="","",IFERROR((E55/VLOOKUP(B55&amp;"|"&amp;VLOOKUP(TDPrimas_!$B$4,Cat!R:T,2,0),'TD Operación'!A:D,4,0))*100,"ND"))</f>
        <v>9.3800970204432291E-3</v>
      </c>
      <c r="L55" s="113">
        <f>IF(E52="","",(VLOOKUP(B55,'TDPrimas Vida'!$B:$N,13,0)))</f>
        <v>9.8924479176628775E-4</v>
      </c>
    </row>
    <row r="56" spans="1:12" s="25" customFormat="1" ht="14.4" x14ac:dyDescent="0.3">
      <c r="A56"/>
      <c r="B56" s="83" t="str">
        <f>IF(C56="",B52,D56)</f>
        <v>Hir Seguros</v>
      </c>
      <c r="C56" s="54">
        <f>IF('TDPrimas Vida'!A18="","",'TDPrimas Vida'!A18)</f>
        <v>11</v>
      </c>
      <c r="D56" s="70" t="str">
        <f>IF('TDPrimas Vida'!B18="","",'TDPrimas Vida'!B18)</f>
        <v>Hir Seguros</v>
      </c>
      <c r="E56" s="111">
        <f>IF('TDPrimas Vida'!C18="","",'TDPrimas Vida'!C18)</f>
        <v>4660143.1311400002</v>
      </c>
      <c r="F56" s="111">
        <f>IF('TDPrimas Vida'!D18="","",'TDPrimas Vida'!D18)</f>
        <v>3543259.5221799999</v>
      </c>
      <c r="G56" s="112">
        <f>IF('TDPrimas Vida'!C18="","",IFERROR((E56/VLOOKUP("TOTAL",$D$12:$L$312,2,0))*100,""))</f>
        <v>2.0305241989393705</v>
      </c>
      <c r="H56" s="112">
        <f>IF('TDPrimas Vida'!C18="","",IFERROR((E56/VLOOKUP("TOTAL",$D$12:$L$312,3,0))*100,""))</f>
        <v>2.16217388858098</v>
      </c>
      <c r="I56" s="111">
        <f>IF('TDPrimas Vida'!C18="","",E56-F56)</f>
        <v>1116883.6089600003</v>
      </c>
      <c r="J56" s="113">
        <f>IFERROR(IF('TDPrimas Vida'!C18="","",(E56/F56-1)*100),"ND")</f>
        <v>31.521360542984866</v>
      </c>
      <c r="K56" s="113">
        <f>IF(E55="","",IFERROR((E56/VLOOKUP(B56&amp;"|"&amp;VLOOKUP(TDPrimas_!$B$4,Cat!R:T,2,0),'TD Operación'!A:D,4,0))*100,"ND"))</f>
        <v>98.314391872997319</v>
      </c>
      <c r="L56" s="113">
        <f>IF('TDPrimas Vida'!E18="","",'TDPrimas Vida'!E18)</f>
        <v>98.314391872997319</v>
      </c>
    </row>
    <row r="57" spans="1:12" x14ac:dyDescent="0.25">
      <c r="B57" s="83" t="str">
        <f>IF(C57="",B56,D57)</f>
        <v>Hir Seguros</v>
      </c>
      <c r="C57" s="54"/>
      <c r="D57" s="70" t="str">
        <f>IF(D56="","","1er Año")</f>
        <v>1er Año</v>
      </c>
      <c r="E57" s="111">
        <f>IF(E56="","",(VLOOKUP(B57,'TDPrimas Vida'!$B:$N,5,0)))</f>
        <v>1580203.6568100001</v>
      </c>
      <c r="F57" s="111">
        <f>IF(E56="","",(VLOOKUP(B57,'TDPrimas Vida'!$B:$N,6,0)))</f>
        <v>631432.46272000007</v>
      </c>
      <c r="G57" s="112">
        <f>IFERROR((E57/VLOOKUP("TOTAL",$D$12:$L$312,2,0))*100,"")</f>
        <v>0.68852858680764728</v>
      </c>
      <c r="H57" s="112">
        <f>IFERROR((E57/VLOOKUP("TOTAL",$D$12:$L$312,3,0))*100,"")</f>
        <v>0.73316955922745441</v>
      </c>
      <c r="I57" s="111">
        <f>IF(E56="","",E57-F57)</f>
        <v>948771.19409</v>
      </c>
      <c r="J57" s="113">
        <f>IF(E56="","",IFERROR((E57/F57-1)*100,"ND"))</f>
        <v>150.25695543162456</v>
      </c>
      <c r="K57" s="113">
        <f>IF(E56="","",IFERROR((E57/VLOOKUP(B57&amp;"|"&amp;VLOOKUP(TDPrimas_!$B$4,Cat!R:T,2,0),'TD Operación'!A:D,4,0))*100,"ND"))</f>
        <v>33.337336897795481</v>
      </c>
      <c r="L57" s="113">
        <f>IF(E56="","",(VLOOKUP(B57,'TDPrimas Vida'!$B:$N,7,0)))</f>
        <v>150.25695543162456</v>
      </c>
    </row>
    <row r="58" spans="1:12" x14ac:dyDescent="0.25">
      <c r="B58" s="83" t="str">
        <f>IF(C58="",B57,D58)</f>
        <v>Hir Seguros</v>
      </c>
      <c r="C58" s="54"/>
      <c r="D58" s="70" t="str">
        <f>IF(D57="","","Renovación")</f>
        <v>Renovación</v>
      </c>
      <c r="E58" s="111">
        <f>IF(E56="","",(VLOOKUP(B58,'TDPrimas Vida'!$B:$N,8,0)))</f>
        <v>3079939.4743300001</v>
      </c>
      <c r="F58" s="111">
        <f>IF(E56="","",(VLOOKUP(B58,'TDPrimas Vida'!$B:$N,9,0)))</f>
        <v>2911827.0594599997</v>
      </c>
      <c r="G58" s="112">
        <f>IFERROR((E58/VLOOKUP("TOTAL",$D$12:$L$312,2,0))*100,"")</f>
        <v>1.3419956121317231</v>
      </c>
      <c r="H58" s="112">
        <f>IFERROR((E58/VLOOKUP("TOTAL",$D$12:$L$312,3,0))*100,"")</f>
        <v>1.4290043293535262</v>
      </c>
      <c r="I58" s="111">
        <f>IF(E56="","",E58-F58)</f>
        <v>168112.41487000044</v>
      </c>
      <c r="J58" s="113">
        <f>IF(E56="","",IFERROR((E58/F58-1)*100,"ND"))</f>
        <v>5.7734340480089186</v>
      </c>
      <c r="K58" s="113">
        <f>IF(E57="","",IFERROR((E58/VLOOKUP(B58&amp;"|"&amp;VLOOKUP(TDPrimas_!$B$4,Cat!R:T,2,0),'TD Operación'!A:D,4,0))*100,"ND"))</f>
        <v>64.977054975201838</v>
      </c>
      <c r="L58" s="113">
        <f>IF(E56="","",(VLOOKUP(B58,'TDPrimas Vida'!$B:$N,10,0)))</f>
        <v>1.3419956121317231</v>
      </c>
    </row>
    <row r="59" spans="1:12" x14ac:dyDescent="0.25">
      <c r="B59" s="83" t="str">
        <f>IF(C59="",B58,D59)</f>
        <v>Hir Seguros</v>
      </c>
      <c r="C59" s="54"/>
      <c r="D59" s="70" t="str">
        <f>IF(D58="","","Únicas")</f>
        <v>Únicas</v>
      </c>
      <c r="E59" s="111">
        <f>IF(E57="","",(VLOOKUP(B59,'TDPrimas Vida'!$B:$N,11,0)))</f>
        <v>0</v>
      </c>
      <c r="F59" s="111">
        <f>IF(E57="","",(VLOOKUP(B59,'TDPrimas Vida'!$B:$N,12,0)))</f>
        <v>0</v>
      </c>
      <c r="G59" s="112">
        <f>IFERROR((E59/VLOOKUP("TOTAL",$D$12:$L$312,2,0))*100,"")</f>
        <v>0</v>
      </c>
      <c r="H59" s="112">
        <f>IFERROR((E59/VLOOKUP("TOTAL",$D$12:$L$312,3,0))*100,"")</f>
        <v>0</v>
      </c>
      <c r="I59" s="111">
        <f>IF(E56="","",E59-F59)</f>
        <v>0</v>
      </c>
      <c r="J59" s="113" t="str">
        <f>IF(E56="","",IFERROR((E59/F59-1)*100,"ND"))</f>
        <v>ND</v>
      </c>
      <c r="K59" s="113">
        <f>IF(E58="","",IFERROR((E59/VLOOKUP(B59&amp;"|"&amp;VLOOKUP(TDPrimas_!$B$4,Cat!R:T,2,0),'TD Operación'!A:D,4,0))*100,"ND"))</f>
        <v>0</v>
      </c>
      <c r="L59" s="113">
        <f>IF(E56="","",(VLOOKUP(B59,'TDPrimas Vida'!$B:$N,13,0)))</f>
        <v>0</v>
      </c>
    </row>
    <row r="60" spans="1:12" s="25" customFormat="1" ht="14.4" x14ac:dyDescent="0.3">
      <c r="A60"/>
      <c r="B60" s="83" t="str">
        <f>IF(C60="",B56,D60)</f>
        <v>Inbursa</v>
      </c>
      <c r="C60" s="54">
        <f>IF('TDPrimas Vida'!A19="","",'TDPrimas Vida'!A19)</f>
        <v>12</v>
      </c>
      <c r="D60" s="70" t="str">
        <f>IF('TDPrimas Vida'!B19="","",'TDPrimas Vida'!B19)</f>
        <v>Inbursa</v>
      </c>
      <c r="E60" s="111">
        <f>IF('TDPrimas Vida'!C19="","",'TDPrimas Vida'!C19)</f>
        <v>3639318.3983200002</v>
      </c>
      <c r="F60" s="111">
        <f>IF('TDPrimas Vida'!D19="","",'TDPrimas Vida'!D19)</f>
        <v>3497768.0603400003</v>
      </c>
      <c r="G60" s="112">
        <f>IF('TDPrimas Vida'!C19="","",IFERROR((E60/VLOOKUP("TOTAL",$D$12:$L$312,2,0))*100,""))</f>
        <v>1.5857289931835847</v>
      </c>
      <c r="H60" s="112">
        <f>IF('TDPrimas Vida'!C19="","",IFERROR((E60/VLOOKUP("TOTAL",$D$12:$L$312,3,0))*100,""))</f>
        <v>1.6885402425729623</v>
      </c>
      <c r="I60" s="111">
        <f>IF('TDPrimas Vida'!C19="","",E60-F60)</f>
        <v>141550.33797999984</v>
      </c>
      <c r="J60" s="113">
        <f>IFERROR(IF('TDPrimas Vida'!C19="","",(E60/F60-1)*100),"ND")</f>
        <v>4.0468760517597069</v>
      </c>
      <c r="K60" s="113">
        <f>IF(E59="","",IFERROR((E60/VLOOKUP(B60&amp;"|"&amp;VLOOKUP(TDPrimas_!$B$4,Cat!R:T,2,0),'TD Operación'!A:D,4,0))*100,"ND"))</f>
        <v>19.956948140465318</v>
      </c>
      <c r="L60" s="113">
        <f>IF('TDPrimas Vida'!E19="","",'TDPrimas Vida'!E19)</f>
        <v>19.956948140465318</v>
      </c>
    </row>
    <row r="61" spans="1:12" x14ac:dyDescent="0.25">
      <c r="B61" s="83" t="str">
        <f>IF(C61="",B60,D61)</f>
        <v>Inbursa</v>
      </c>
      <c r="C61" s="54"/>
      <c r="D61" s="70" t="str">
        <f>IF(D60="","","1er Año")</f>
        <v>1er Año</v>
      </c>
      <c r="E61" s="111">
        <f>IF(E60="","",(VLOOKUP(B61,'TDPrimas Vida'!$B:$N,5,0)))</f>
        <v>2278105.9249200001</v>
      </c>
      <c r="F61" s="111">
        <f>IF(E60="","",(VLOOKUP(B61,'TDPrimas Vida'!$B:$N,6,0)))</f>
        <v>2140453.6061300002</v>
      </c>
      <c r="G61" s="112">
        <f>IFERROR((E61/VLOOKUP("TOTAL",$D$12:$L$312,2,0))*100,"")</f>
        <v>0.9926195565511805</v>
      </c>
      <c r="H61" s="112">
        <f>IFERROR((E61/VLOOKUP("TOTAL",$D$12:$L$312,3,0))*100,"")</f>
        <v>1.0569763648179396</v>
      </c>
      <c r="I61" s="111">
        <f>IF(E60="","",E61-F61)</f>
        <v>137652.31878999993</v>
      </c>
      <c r="J61" s="113">
        <f>IF(E60="","",IFERROR((E61/F61-1)*100,"ND"))</f>
        <v>6.4309881978184658</v>
      </c>
      <c r="K61" s="113">
        <f>IF(E60="","",IFERROR((E61/VLOOKUP(B61&amp;"|"&amp;VLOOKUP(TDPrimas_!$B$4,Cat!R:T,2,0),'TD Operación'!A:D,4,0))*100,"ND"))</f>
        <v>12.492460627545682</v>
      </c>
      <c r="L61" s="113">
        <f>IF(E60="","",(VLOOKUP(B61,'TDPrimas Vida'!$B:$N,7,0)))</f>
        <v>6.4309881978184658</v>
      </c>
    </row>
    <row r="62" spans="1:12" x14ac:dyDescent="0.25">
      <c r="B62" s="83" t="str">
        <f>IF(C62="",B61,D62)</f>
        <v>Inbursa</v>
      </c>
      <c r="C62" s="54"/>
      <c r="D62" s="70" t="str">
        <f>IF(D61="","","Renovación")</f>
        <v>Renovación</v>
      </c>
      <c r="E62" s="111">
        <f>IF(E60="","",(VLOOKUP(B62,'TDPrimas Vida'!$B:$N,8,0)))</f>
        <v>1361212.4734</v>
      </c>
      <c r="F62" s="111">
        <f>IF(E60="","",(VLOOKUP(B62,'TDPrimas Vida'!$B:$N,9,0)))</f>
        <v>1357314.4542100001</v>
      </c>
      <c r="G62" s="112">
        <f>IFERROR((E62/VLOOKUP("TOTAL",$D$12:$L$312,2,0))*100,"")</f>
        <v>0.59310943663240423</v>
      </c>
      <c r="H62" s="112">
        <f>IFERROR((E62/VLOOKUP("TOTAL",$D$12:$L$312,3,0))*100,"")</f>
        <v>0.63156387775502287</v>
      </c>
      <c r="I62" s="111">
        <f>IF(E60="","",E62-F62)</f>
        <v>3898.0191899999045</v>
      </c>
      <c r="J62" s="113">
        <f>IF(E60="","",IFERROR((E62/F62-1)*100,"ND"))</f>
        <v>0.28718615483018795</v>
      </c>
      <c r="K62" s="113">
        <f>IF(E61="","",IFERROR((E62/VLOOKUP(B62&amp;"|"&amp;VLOOKUP(TDPrimas_!$B$4,Cat!R:T,2,0),'TD Operación'!A:D,4,0))*100,"ND"))</f>
        <v>7.4644875129196349</v>
      </c>
      <c r="L62" s="113">
        <f>IF(E60="","",(VLOOKUP(B62,'TDPrimas Vida'!$B:$N,10,0)))</f>
        <v>0.59310943663240423</v>
      </c>
    </row>
    <row r="63" spans="1:12" x14ac:dyDescent="0.25">
      <c r="B63" s="83" t="str">
        <f>IF(C63="",B62,D63)</f>
        <v>Inbursa</v>
      </c>
      <c r="C63" s="54"/>
      <c r="D63" s="70" t="str">
        <f>IF(D62="","","Únicas")</f>
        <v>Únicas</v>
      </c>
      <c r="E63" s="111">
        <f>IF(E61="","",(VLOOKUP(B63,'TDPrimas Vida'!$B:$N,11,0)))</f>
        <v>0</v>
      </c>
      <c r="F63" s="111">
        <f>IF(E61="","",(VLOOKUP(B63,'TDPrimas Vida'!$B:$N,12,0)))</f>
        <v>0</v>
      </c>
      <c r="G63" s="112">
        <f>IFERROR((E63/VLOOKUP("TOTAL",$D$12:$L$312,2,0))*100,"")</f>
        <v>0</v>
      </c>
      <c r="H63" s="112">
        <f>IFERROR((E63/VLOOKUP("TOTAL",$D$12:$L$312,3,0))*100,"")</f>
        <v>0</v>
      </c>
      <c r="I63" s="111">
        <f>IF(E60="","",E63-F63)</f>
        <v>0</v>
      </c>
      <c r="J63" s="113" t="str">
        <f>IF(E60="","",IFERROR((E63/F63-1)*100,"ND"))</f>
        <v>ND</v>
      </c>
      <c r="K63" s="113">
        <f>IF(E62="","",IFERROR((E63/VLOOKUP(B63&amp;"|"&amp;VLOOKUP(TDPrimas_!$B$4,Cat!R:T,2,0),'TD Operación'!A:D,4,0))*100,"ND"))</f>
        <v>0</v>
      </c>
      <c r="L63" s="113">
        <f>IF(E60="","",(VLOOKUP(B63,'TDPrimas Vida'!$B:$N,13,0)))</f>
        <v>0</v>
      </c>
    </row>
    <row r="64" spans="1:12" s="25" customFormat="1" ht="14.4" x14ac:dyDescent="0.3">
      <c r="A64"/>
      <c r="B64" s="83" t="str">
        <f>IF(C64="",B60,D64)</f>
        <v>AXA Seguros</v>
      </c>
      <c r="C64" s="54">
        <f>IF('TDPrimas Vida'!A20="","",'TDPrimas Vida'!A20)</f>
        <v>13</v>
      </c>
      <c r="D64" s="70" t="str">
        <f>IF('TDPrimas Vida'!B20="","",'TDPrimas Vida'!B20)</f>
        <v>AXA Seguros</v>
      </c>
      <c r="E64" s="111">
        <f>IF('TDPrimas Vida'!C20="","",'TDPrimas Vida'!C20)</f>
        <v>3105840.6151999999</v>
      </c>
      <c r="F64" s="111">
        <f>IF('TDPrimas Vida'!D20="","",'TDPrimas Vida'!D20)</f>
        <v>3228583.6095100003</v>
      </c>
      <c r="G64" s="112">
        <f>IF('TDPrimas Vida'!C20="","",IFERROR((E64/VLOOKUP("TOTAL",$D$12:$L$312,2,0))*100,""))</f>
        <v>1.3532812941025698</v>
      </c>
      <c r="H64" s="112">
        <f>IF('TDPrimas Vida'!C20="","",IFERROR((E64/VLOOKUP("TOTAL",$D$12:$L$312,3,0))*100,""))</f>
        <v>1.4410217221454662</v>
      </c>
      <c r="I64" s="111">
        <f>IF('TDPrimas Vida'!C20="","",E64-F64)</f>
        <v>-122742.99431000045</v>
      </c>
      <c r="J64" s="113">
        <f>IFERROR(IF('TDPrimas Vida'!C20="","",(E64/F64-1)*100),"ND")</f>
        <v>-3.8017598165478228</v>
      </c>
      <c r="K64" s="113">
        <f>IF(E63="","",IFERROR((E64/VLOOKUP(B64&amp;"|"&amp;VLOOKUP(TDPrimas_!$B$4,Cat!R:T,2,0),'TD Operación'!A:D,4,0))*100,"ND"))</f>
        <v>8.5447663441498687</v>
      </c>
      <c r="L64" s="113">
        <f>IF('TDPrimas Vida'!E20="","",'TDPrimas Vida'!E20)</f>
        <v>8.5447663441498687</v>
      </c>
    </row>
    <row r="65" spans="1:12" x14ac:dyDescent="0.25">
      <c r="B65" s="83" t="str">
        <f>IF(C65="",B64,D65)</f>
        <v>AXA Seguros</v>
      </c>
      <c r="C65" s="54"/>
      <c r="D65" s="70" t="str">
        <f>IF(D64="","","1er Año")</f>
        <v>1er Año</v>
      </c>
      <c r="E65" s="111">
        <f>IF(E64="","",(VLOOKUP(B65,'TDPrimas Vida'!$B:$N,5,0)))</f>
        <v>620420.94482000009</v>
      </c>
      <c r="F65" s="111">
        <f>IF(E64="","",(VLOOKUP(B65,'TDPrimas Vida'!$B:$N,6,0)))</f>
        <v>508565.70679999999</v>
      </c>
      <c r="G65" s="112">
        <f>IFERROR((E65/VLOOKUP("TOTAL",$D$12:$L$312,2,0))*100,"")</f>
        <v>0.27033069726286735</v>
      </c>
      <c r="H65" s="112">
        <f>IFERROR((E65/VLOOKUP("TOTAL",$D$12:$L$312,3,0))*100,"")</f>
        <v>0.28785767498312603</v>
      </c>
      <c r="I65" s="111">
        <f>IF(E64="","",E65-F65)</f>
        <v>111855.23802000011</v>
      </c>
      <c r="J65" s="113">
        <f>IF(E64="","",IFERROR((E65/F65-1)*100,"ND"))</f>
        <v>21.994254926038217</v>
      </c>
      <c r="K65" s="113">
        <f>IF(E64="","",IFERROR((E65/VLOOKUP(B65&amp;"|"&amp;VLOOKUP(TDPrimas_!$B$4,Cat!R:T,2,0),'TD Operación'!A:D,4,0))*100,"ND"))</f>
        <v>1.7068976374894307</v>
      </c>
      <c r="L65" s="113">
        <f>IF(E64="","",(VLOOKUP(B65,'TDPrimas Vida'!$B:$N,7,0)))</f>
        <v>21.994254926038217</v>
      </c>
    </row>
    <row r="66" spans="1:12" x14ac:dyDescent="0.25">
      <c r="B66" s="83" t="str">
        <f>IF(C66="",B65,D66)</f>
        <v>AXA Seguros</v>
      </c>
      <c r="C66" s="54"/>
      <c r="D66" s="70" t="str">
        <f>IF(D65="","","Renovación")</f>
        <v>Renovación</v>
      </c>
      <c r="E66" s="111">
        <f>IF(E64="","",(VLOOKUP(B66,'TDPrimas Vida'!$B:$N,8,0)))</f>
        <v>2477602.4933199999</v>
      </c>
      <c r="F66" s="111">
        <f>IF(E64="","",(VLOOKUP(B66,'TDPrimas Vida'!$B:$N,9,0)))</f>
        <v>2698416.3033800004</v>
      </c>
      <c r="G66" s="112">
        <f>IFERROR((E66/VLOOKUP("TOTAL",$D$12:$L$312,2,0))*100,"")</f>
        <v>1.0795444853231575</v>
      </c>
      <c r="H66" s="112">
        <f>IFERROR((E66/VLOOKUP("TOTAL",$D$12:$L$312,3,0))*100,"")</f>
        <v>1.1495370993099012</v>
      </c>
      <c r="I66" s="111">
        <f>IF(E64="","",E66-F66)</f>
        <v>-220813.81006000051</v>
      </c>
      <c r="J66" s="113">
        <f>IF(E64="","",IFERROR((E66/F66-1)*100,"ND"))</f>
        <v>-8.1830890876034239</v>
      </c>
      <c r="K66" s="113">
        <f>IF(E65="","",IFERROR((E66/VLOOKUP(B66&amp;"|"&amp;VLOOKUP(TDPrimas_!$B$4,Cat!R:T,2,0),'TD Operación'!A:D,4,0))*100,"ND"))</f>
        <v>6.8163621454023851</v>
      </c>
      <c r="L66" s="113">
        <f>IF(E64="","",(VLOOKUP(B66,'TDPrimas Vida'!$B:$N,10,0)))</f>
        <v>1.0795444853231575</v>
      </c>
    </row>
    <row r="67" spans="1:12" x14ac:dyDescent="0.25">
      <c r="B67" s="83" t="str">
        <f>IF(C67="",B66,D67)</f>
        <v>AXA Seguros</v>
      </c>
      <c r="C67" s="54"/>
      <c r="D67" s="70" t="str">
        <f>IF(D66="","","Únicas")</f>
        <v>Únicas</v>
      </c>
      <c r="E67" s="111">
        <f>IF(E65="","",(VLOOKUP(B67,'TDPrimas Vida'!$B:$N,11,0)))</f>
        <v>7817.17706</v>
      </c>
      <c r="F67" s="111">
        <f>IF(E65="","",(VLOOKUP(B67,'TDPrimas Vida'!$B:$N,12,0)))</f>
        <v>21601.599329999997</v>
      </c>
      <c r="G67" s="112">
        <f>IFERROR((E67/VLOOKUP("TOTAL",$D$12:$L$312,2,0))*100,"")</f>
        <v>3.4061115165449339E-3</v>
      </c>
      <c r="H67" s="112">
        <f>IFERROR((E67/VLOOKUP("TOTAL",$D$12:$L$312,3,0))*100,"")</f>
        <v>3.6269478524389256E-3</v>
      </c>
      <c r="I67" s="111">
        <f>IF(E64="","",E67-F67)</f>
        <v>-13784.422269999997</v>
      </c>
      <c r="J67" s="113">
        <f>IF(E64="","",IFERROR((E67/F67-1)*100,"ND"))</f>
        <v>-63.812044929730675</v>
      </c>
      <c r="K67" s="113">
        <f>IF(E66="","",IFERROR((E67/VLOOKUP(B67&amp;"|"&amp;VLOOKUP(TDPrimas_!$B$4,Cat!R:T,2,0),'TD Operación'!A:D,4,0))*100,"ND"))</f>
        <v>2.1506561258053194E-2</v>
      </c>
      <c r="L67" s="113">
        <f>IF(E64="","",(VLOOKUP(B67,'TDPrimas Vida'!$B:$N,13,0)))</f>
        <v>3.4061115165449339E-3</v>
      </c>
    </row>
    <row r="68" spans="1:12" s="25" customFormat="1" ht="14.4" x14ac:dyDescent="0.3">
      <c r="A68"/>
      <c r="B68" s="83" t="str">
        <f>IF(C68="",B64,D68)</f>
        <v>Cardif Vida</v>
      </c>
      <c r="C68" s="54">
        <f>IF('TDPrimas Vida'!A21="","",'TDPrimas Vida'!A21)</f>
        <v>14</v>
      </c>
      <c r="D68" s="70" t="str">
        <f>IF('TDPrimas Vida'!B21="","",'TDPrimas Vida'!B21)</f>
        <v>Cardif Vida</v>
      </c>
      <c r="E68" s="111">
        <f>IF('TDPrimas Vida'!C21="","",'TDPrimas Vida'!C21)</f>
        <v>2484517.15919</v>
      </c>
      <c r="F68" s="111">
        <f>IF('TDPrimas Vida'!D21="","",'TDPrimas Vida'!D21)</f>
        <v>2432917.8809199999</v>
      </c>
      <c r="G68" s="112">
        <f>IF('TDPrimas Vida'!C21="","",IFERROR((E68/VLOOKUP("TOTAL",$D$12:$L$312,2,0))*100,""))</f>
        <v>1.0825573533792467</v>
      </c>
      <c r="H68" s="112">
        <f>IF('TDPrimas Vida'!C21="","",IFERROR((E68/VLOOKUP("TOTAL",$D$12:$L$312,3,0))*100,""))</f>
        <v>1.1527453076356224</v>
      </c>
      <c r="I68" s="111">
        <f>IF('TDPrimas Vida'!C21="","",E68-F68)</f>
        <v>51599.278270000126</v>
      </c>
      <c r="J68" s="113">
        <f>IFERROR(IF('TDPrimas Vida'!C21="","",(E68/F68-1)*100),"ND")</f>
        <v>2.1208803911823004</v>
      </c>
      <c r="K68" s="113">
        <f>IF(E67="","",IFERROR((E68/VLOOKUP(B68&amp;"|"&amp;VLOOKUP(TDPrimas_!$B$4,Cat!R:T,2,0),'TD Operación'!A:D,4,0))*100,"ND"))</f>
        <v>97.968837048418976</v>
      </c>
      <c r="L68" s="113">
        <f>IF('TDPrimas Vida'!E21="","",'TDPrimas Vida'!E21)</f>
        <v>97.968837048418976</v>
      </c>
    </row>
    <row r="69" spans="1:12" x14ac:dyDescent="0.25">
      <c r="B69" s="83" t="str">
        <f>IF(C69="",B68,D69)</f>
        <v>Cardif Vida</v>
      </c>
      <c r="C69" s="54"/>
      <c r="D69" s="70" t="str">
        <f>IF(D68="","","1er Año")</f>
        <v>1er Año</v>
      </c>
      <c r="E69" s="111">
        <f>IF(E68="","",(VLOOKUP(B69,'TDPrimas Vida'!$B:$N,5,0)))</f>
        <v>1929081.5786600001</v>
      </c>
      <c r="F69" s="111">
        <f>IF(E68="","",(VLOOKUP(B69,'TDPrimas Vida'!$B:$N,6,0)))</f>
        <v>1773206.08024</v>
      </c>
      <c r="G69" s="112">
        <f>IFERROR((E69/VLOOKUP("TOTAL",$D$12:$L$312,2,0))*100,"")</f>
        <v>0.84054217155323174</v>
      </c>
      <c r="H69" s="112">
        <f>IFERROR((E69/VLOOKUP("TOTAL",$D$12:$L$312,3,0))*100,"")</f>
        <v>0.89503899364157169</v>
      </c>
      <c r="I69" s="111">
        <f>IF(E68="","",E69-F69)</f>
        <v>155875.49842000008</v>
      </c>
      <c r="J69" s="113">
        <f>IF(E68="","",IFERROR((E69/F69-1)*100,"ND"))</f>
        <v>8.7906025225732662</v>
      </c>
      <c r="K69" s="113">
        <f>IF(E68="","",IFERROR((E69/VLOOKUP(B69&amp;"|"&amp;VLOOKUP(TDPrimas_!$B$4,Cat!R:T,2,0),'TD Operación'!A:D,4,0))*100,"ND"))</f>
        <v>76.067045113289808</v>
      </c>
      <c r="L69" s="113">
        <f>IF(E68="","",(VLOOKUP(B69,'TDPrimas Vida'!$B:$N,7,0)))</f>
        <v>8.7906025225732662</v>
      </c>
    </row>
    <row r="70" spans="1:12" x14ac:dyDescent="0.25">
      <c r="B70" s="83" t="str">
        <f>IF(C70="",B69,D70)</f>
        <v>Cardif Vida</v>
      </c>
      <c r="C70" s="54"/>
      <c r="D70" s="70" t="str">
        <f>IF(D69="","","Renovación")</f>
        <v>Renovación</v>
      </c>
      <c r="E70" s="111">
        <f>IF(E68="","",(VLOOKUP(B70,'TDPrimas Vida'!$B:$N,8,0)))</f>
        <v>1496.1226799999999</v>
      </c>
      <c r="F70" s="111">
        <f>IF(E68="","",(VLOOKUP(B70,'TDPrimas Vida'!$B:$N,9,0)))</f>
        <v>163957.45512</v>
      </c>
      <c r="G70" s="112">
        <f>IFERROR((E70/VLOOKUP("TOTAL",$D$12:$L$312,2,0))*100,"")</f>
        <v>6.5189270390046282E-4</v>
      </c>
      <c r="H70" s="112">
        <f>IFERROR((E70/VLOOKUP("TOTAL",$D$12:$L$312,3,0))*100,"")</f>
        <v>6.9415837706651229E-4</v>
      </c>
      <c r="I70" s="111">
        <f>IF(E68="","",E70-F70)</f>
        <v>-162461.33244</v>
      </c>
      <c r="J70" s="113">
        <f>IF(E68="","",IFERROR((E70/F70-1)*100,"ND"))</f>
        <v>-99.087493350695766</v>
      </c>
      <c r="K70" s="113">
        <f>IF(E69="","",IFERROR((E70/VLOOKUP(B70&amp;"|"&amp;VLOOKUP(TDPrimas_!$B$4,Cat!R:T,2,0),'TD Operación'!A:D,4,0))*100,"ND"))</f>
        <v>5.8994721972115347E-2</v>
      </c>
      <c r="L70" s="113">
        <f>IF(E68="","",(VLOOKUP(B70,'TDPrimas Vida'!$B:$N,10,0)))</f>
        <v>6.5189270390046282E-4</v>
      </c>
    </row>
    <row r="71" spans="1:12" x14ac:dyDescent="0.25">
      <c r="B71" s="83" t="str">
        <f>IF(C71="",B70,D71)</f>
        <v>Cardif Vida</v>
      </c>
      <c r="C71" s="54"/>
      <c r="D71" s="70" t="str">
        <f>IF(D70="","","Únicas")</f>
        <v>Únicas</v>
      </c>
      <c r="E71" s="111">
        <f>IF(E69="","",(VLOOKUP(B71,'TDPrimas Vida'!$B:$N,11,0)))</f>
        <v>553939.45785000001</v>
      </c>
      <c r="F71" s="111">
        <f>IF(E69="","",(VLOOKUP(B71,'TDPrimas Vida'!$B:$N,12,0)))</f>
        <v>495754.34555999999</v>
      </c>
      <c r="G71" s="112">
        <f>IFERROR((E71/VLOOKUP("TOTAL",$D$12:$L$312,2,0))*100,"")</f>
        <v>0.2413632891221146</v>
      </c>
      <c r="H71" s="112">
        <f>IFERROR((E71/VLOOKUP("TOTAL",$D$12:$L$312,3,0))*100,"")</f>
        <v>0.25701215561698437</v>
      </c>
      <c r="I71" s="111">
        <f>IF(E68="","",E71-F71)</f>
        <v>58185.112290000019</v>
      </c>
      <c r="J71" s="113">
        <f>IF(E68="","",IFERROR((E71/F71-1)*100,"ND"))</f>
        <v>11.736682252230102</v>
      </c>
      <c r="K71" s="113">
        <f>IF(E70="","",IFERROR((E71/VLOOKUP(B71&amp;"|"&amp;VLOOKUP(TDPrimas_!$B$4,Cat!R:T,2,0),'TD Operación'!A:D,4,0))*100,"ND"))</f>
        <v>21.842797213157048</v>
      </c>
      <c r="L71" s="113">
        <f>IF(E68="","",(VLOOKUP(B71,'TDPrimas Vida'!$B:$N,13,0)))</f>
        <v>0.2413632891221146</v>
      </c>
    </row>
    <row r="72" spans="1:12" s="25" customFormat="1" ht="14.4" x14ac:dyDescent="0.3">
      <c r="A72"/>
      <c r="B72" s="83" t="str">
        <f>IF(C72="",B68,D72)</f>
        <v>Patrimonial Vida</v>
      </c>
      <c r="C72" s="54">
        <f>IF('TDPrimas Vida'!A22="","",'TDPrimas Vida'!A22)</f>
        <v>15</v>
      </c>
      <c r="D72" s="70" t="str">
        <f>IF('TDPrimas Vida'!B22="","",'TDPrimas Vida'!B22)</f>
        <v>Patrimonial Vida</v>
      </c>
      <c r="E72" s="111">
        <f>IF('TDPrimas Vida'!C22="","",'TDPrimas Vida'!C22)</f>
        <v>2362138.18726</v>
      </c>
      <c r="F72" s="111">
        <f>IF('TDPrimas Vida'!D22="","",'TDPrimas Vida'!D22)</f>
        <v>3248263.6864399998</v>
      </c>
      <c r="G72" s="112">
        <f>IF('TDPrimas Vida'!C22="","",IFERROR((E72/VLOOKUP("TOTAL",$D$12:$L$312,2,0))*100,""))</f>
        <v>1.02923421352015</v>
      </c>
      <c r="H72" s="112">
        <f>IF('TDPrimas Vida'!C22="","",IFERROR((E72/VLOOKUP("TOTAL",$D$12:$L$312,3,0))*100,""))</f>
        <v>1.0959649448501343</v>
      </c>
      <c r="I72" s="111">
        <f>IF('TDPrimas Vida'!C22="","",E72-F72)</f>
        <v>-886125.49917999981</v>
      </c>
      <c r="J72" s="113">
        <f>IFERROR(IF('TDPrimas Vida'!C22="","",(E72/F72-1)*100),"ND")</f>
        <v>-27.279974309941778</v>
      </c>
      <c r="K72" s="113">
        <f>IF(E71="","",IFERROR((E72/VLOOKUP(B72&amp;"|"&amp;VLOOKUP(TDPrimas_!$B$4,Cat!R:T,2,0),'TD Operación'!A:D,4,0))*100,"ND"))</f>
        <v>100</v>
      </c>
      <c r="L72" s="113">
        <f>IF('TDPrimas Vida'!E22="","",'TDPrimas Vida'!E22)</f>
        <v>100</v>
      </c>
    </row>
    <row r="73" spans="1:12" x14ac:dyDescent="0.25">
      <c r="B73" s="83" t="str">
        <f>IF(C73="",B72,D73)</f>
        <v>Patrimonial Vida</v>
      </c>
      <c r="C73" s="54"/>
      <c r="D73" s="70" t="str">
        <f>IF(D72="","","1er Año")</f>
        <v>1er Año</v>
      </c>
      <c r="E73" s="111">
        <f>IF(E72="","",(VLOOKUP(B73,'TDPrimas Vida'!$B:$N,5,0)))</f>
        <v>2362138.18726</v>
      </c>
      <c r="F73" s="111">
        <f>IF(E72="","",(VLOOKUP(B73,'TDPrimas Vida'!$B:$N,6,0)))</f>
        <v>3248263.6864399998</v>
      </c>
      <c r="G73" s="112">
        <f>IFERROR((E73/VLOOKUP("TOTAL",$D$12:$L$312,2,0))*100,"")</f>
        <v>1.02923421352015</v>
      </c>
      <c r="H73" s="112">
        <f>IFERROR((E73/VLOOKUP("TOTAL",$D$12:$L$312,3,0))*100,"")</f>
        <v>1.0959649448501343</v>
      </c>
      <c r="I73" s="111">
        <f>IF(E72="","",E73-F73)</f>
        <v>-886125.49917999981</v>
      </c>
      <c r="J73" s="113">
        <f>IF(E72="","",IFERROR((E73/F73-1)*100,"ND"))</f>
        <v>-27.279974309941778</v>
      </c>
      <c r="K73" s="113">
        <f>IF(E72="","",IFERROR((E73/VLOOKUP(B73&amp;"|"&amp;VLOOKUP(TDPrimas_!$B$4,Cat!R:T,2,0),'TD Operación'!A:D,4,0))*100,"ND"))</f>
        <v>100</v>
      </c>
      <c r="L73" s="113">
        <f>IF(E72="","",(VLOOKUP(B73,'TDPrimas Vida'!$B:$N,7,0)))</f>
        <v>-27.279974309941778</v>
      </c>
    </row>
    <row r="74" spans="1:12" x14ac:dyDescent="0.25">
      <c r="B74" s="83" t="str">
        <f>IF(C74="",B73,D74)</f>
        <v>Patrimonial Vida</v>
      </c>
      <c r="C74" s="54"/>
      <c r="D74" s="70" t="str">
        <f>IF(D73="","","Renovación")</f>
        <v>Renovación</v>
      </c>
      <c r="E74" s="111">
        <f>IF(E72="","",(VLOOKUP(B74,'TDPrimas Vida'!$B:$N,8,0)))</f>
        <v>0</v>
      </c>
      <c r="F74" s="111">
        <f>IF(E72="","",(VLOOKUP(B74,'TDPrimas Vida'!$B:$N,9,0)))</f>
        <v>0</v>
      </c>
      <c r="G74" s="112">
        <f>IFERROR((E74/VLOOKUP("TOTAL",$D$12:$L$312,2,0))*100,"")</f>
        <v>0</v>
      </c>
      <c r="H74" s="112">
        <f>IFERROR((E74/VLOOKUP("TOTAL",$D$12:$L$312,3,0))*100,"")</f>
        <v>0</v>
      </c>
      <c r="I74" s="111">
        <f>IF(E72="","",E74-F74)</f>
        <v>0</v>
      </c>
      <c r="J74" s="113" t="str">
        <f>IF(E72="","",IFERROR((E74/F74-1)*100,"ND"))</f>
        <v>ND</v>
      </c>
      <c r="K74" s="113">
        <f>IF(E73="","",IFERROR((E74/VLOOKUP(B74&amp;"|"&amp;VLOOKUP(TDPrimas_!$B$4,Cat!R:T,2,0),'TD Operación'!A:D,4,0))*100,"ND"))</f>
        <v>0</v>
      </c>
      <c r="L74" s="113">
        <f>IF(E72="","",(VLOOKUP(B74,'TDPrimas Vida'!$B:$N,10,0)))</f>
        <v>0</v>
      </c>
    </row>
    <row r="75" spans="1:12" x14ac:dyDescent="0.25">
      <c r="B75" s="83" t="str">
        <f>IF(C75="",B74,D75)</f>
        <v>Patrimonial Vida</v>
      </c>
      <c r="C75" s="54"/>
      <c r="D75" s="70" t="str">
        <f>IF(D74="","","Únicas")</f>
        <v>Únicas</v>
      </c>
      <c r="E75" s="111">
        <f>IF(E73="","",(VLOOKUP(B75,'TDPrimas Vida'!$B:$N,11,0)))</f>
        <v>0</v>
      </c>
      <c r="F75" s="111">
        <f>IF(E73="","",(VLOOKUP(B75,'TDPrimas Vida'!$B:$N,12,0)))</f>
        <v>0</v>
      </c>
      <c r="G75" s="112">
        <f>IFERROR((E75/VLOOKUP("TOTAL",$D$12:$L$312,2,0))*100,"")</f>
        <v>0</v>
      </c>
      <c r="H75" s="112">
        <f>IFERROR((E75/VLOOKUP("TOTAL",$D$12:$L$312,3,0))*100,"")</f>
        <v>0</v>
      </c>
      <c r="I75" s="111">
        <f>IF(E72="","",E75-F75)</f>
        <v>0</v>
      </c>
      <c r="J75" s="113" t="str">
        <f>IF(E72="","",IFERROR((E75/F75-1)*100,"ND"))</f>
        <v>ND</v>
      </c>
      <c r="K75" s="113">
        <f>IF(E74="","",IFERROR((E75/VLOOKUP(B75&amp;"|"&amp;VLOOKUP(TDPrimas_!$B$4,Cat!R:T,2,0),'TD Operación'!A:D,4,0))*100,"ND"))</f>
        <v>0</v>
      </c>
      <c r="L75" s="113">
        <f>IF(E72="","",(VLOOKUP(B75,'TDPrimas Vida'!$B:$N,13,0)))</f>
        <v>0</v>
      </c>
    </row>
    <row r="76" spans="1:12" s="25" customFormat="1" ht="14.4" x14ac:dyDescent="0.3">
      <c r="A76"/>
      <c r="B76" s="83" t="str">
        <f>IF(C76="",B72,D76)</f>
        <v>TOTAL MEDIANAS</v>
      </c>
      <c r="C76" s="114">
        <f>IF('TDPrimas Vida'!A23="","",'TDPrimas Vida'!A23)</f>
        <v>15.1</v>
      </c>
      <c r="D76" s="115" t="str">
        <f>IF('TDPrimas Vida'!B23="","",'TDPrimas Vida'!B23)</f>
        <v>TOTAL MEDIANAS</v>
      </c>
      <c r="E76" s="116">
        <f>IF('TDPrimas Vida'!C23="","",'TDPrimas Vida'!C23)</f>
        <v>67750074.745580003</v>
      </c>
      <c r="F76" s="116">
        <f>IF('TDPrimas Vida'!D23="","",'TDPrimas Vida'!D23)</f>
        <v>63952562.606399998</v>
      </c>
      <c r="G76" s="117">
        <f>IF('TDPrimas Vida'!C23="","",IFERROR((E76/VLOOKUP("TOTAL",$D$12:$L$312,2,0))*100,""))</f>
        <v>29.52015901219719</v>
      </c>
      <c r="H76" s="117">
        <f>IF('TDPrimas Vida'!C23="","",IFERROR((E76/VLOOKUP("TOTAL",$D$12:$L$312,3,0))*100,""))</f>
        <v>31.434108018151775</v>
      </c>
      <c r="I76" s="116">
        <f>IF('TDPrimas Vida'!C23="","",E76-F76)</f>
        <v>3797512.1391800046</v>
      </c>
      <c r="J76" s="118">
        <f>IFERROR(IF('TDPrimas Vida'!C23="","",(E76/F76-1)*100),"ND")</f>
        <v>5.9380140285417937</v>
      </c>
      <c r="K76" s="118">
        <f>IF(E75="","",IFERROR((E76/VLOOKUP(B76&amp;"|"&amp;VLOOKUP(TDPrimas_!$B$4,Cat!R:T,2,0),'TD Operación'!A:D,4,0))*100,"ND"))</f>
        <v>33.554164873827894</v>
      </c>
      <c r="L76" s="118">
        <f>IF('TDPrimas Vida'!E23="","",'TDPrimas Vida'!E23)</f>
        <v>44.655851869768995</v>
      </c>
    </row>
    <row r="77" spans="1:12" x14ac:dyDescent="0.25">
      <c r="B77" s="83" t="str">
        <f>IF(C77="",B76,D77)</f>
        <v>TOTAL MEDIANAS</v>
      </c>
      <c r="C77" s="54"/>
      <c r="D77" s="119" t="str">
        <f>IF(D76="","","1er Año")</f>
        <v>1er Año</v>
      </c>
      <c r="E77" s="120">
        <f>IF(E76="","",(VLOOKUP(B77,'TDPrimas Vida'!$B:$N,5,0)))</f>
        <v>32055888.042830005</v>
      </c>
      <c r="F77" s="120">
        <f>IF(E76="","",(VLOOKUP(B77,'TDPrimas Vida'!$B:$N,6,0)))</f>
        <v>30890940.950479995</v>
      </c>
      <c r="G77" s="121">
        <f>IFERROR((E77/VLOOKUP("TOTAL",$D$12:$L$312,2,0))*100,"")</f>
        <v>13.967437170440439</v>
      </c>
      <c r="H77" s="121">
        <f>IFERROR((E77/VLOOKUP("TOTAL",$D$12:$L$312,3,0))*100,"")</f>
        <v>14.873020452598643</v>
      </c>
      <c r="I77" s="120">
        <f>IF(E76="","",E77-F77)</f>
        <v>1164947.0923500098</v>
      </c>
      <c r="J77" s="122">
        <f>IF(E76="","",IFERROR((E77/F77-1)*100,"ND"))</f>
        <v>3.771160918074612</v>
      </c>
      <c r="K77" s="122">
        <f>IF(E76="","",IFERROR((E77/VLOOKUP(B77&amp;"|"&amp;VLOOKUP(TDPrimas_!$B$4,Cat!R:T,2,0),'TD Operación'!A:D,4,0))*100,"ND"))</f>
        <v>15.876123481860194</v>
      </c>
      <c r="L77" s="122">
        <f>IF(E76="","",(VLOOKUP(B77,'TDPrimas Vida'!$B:$N,7,0)))</f>
        <v>3.771160918074612</v>
      </c>
    </row>
    <row r="78" spans="1:12" x14ac:dyDescent="0.25">
      <c r="B78" s="83" t="str">
        <f>IF(C78="",B77,D78)</f>
        <v>TOTAL MEDIANAS</v>
      </c>
      <c r="C78" s="54"/>
      <c r="D78" s="119" t="str">
        <f>IF(D77="","","Renovación")</f>
        <v>Renovación</v>
      </c>
      <c r="E78" s="120">
        <f>IF(E76="","",(VLOOKUP(B78,'TDPrimas Vida'!$B:$N,8,0)))</f>
        <v>27842147.478950001</v>
      </c>
      <c r="F78" s="120">
        <f>IF(E76="","",(VLOOKUP(B78,'TDPrimas Vida'!$B:$N,9,0)))</f>
        <v>26300920.714939997</v>
      </c>
      <c r="G78" s="121">
        <f>IFERROR((E78/VLOOKUP("TOTAL",$D$12:$L$312,2,0))*100,"")</f>
        <v>12.131420133573654</v>
      </c>
      <c r="H78" s="121">
        <f>IFERROR((E78/VLOOKUP("TOTAL",$D$12:$L$312,3,0))*100,"")</f>
        <v>12.917964660514619</v>
      </c>
      <c r="I78" s="120">
        <f>IF(E76="","",E78-F78)</f>
        <v>1541226.7640100047</v>
      </c>
      <c r="J78" s="122">
        <f>IF(E76="","",IFERROR((E78/F78-1)*100,"ND"))</f>
        <v>5.85997266298941</v>
      </c>
      <c r="K78" s="122">
        <f>IF(E77="","",IFERROR((E78/VLOOKUP(B78&amp;"|"&amp;VLOOKUP(TDPrimas_!$B$4,Cat!R:T,2,0),'TD Operación'!A:D,4,0))*100,"ND"))</f>
        <v>13.789209981809918</v>
      </c>
      <c r="L78" s="122">
        <f>IF(E76="","",(VLOOKUP(B78,'TDPrimas Vida'!$B:$N,10,0)))</f>
        <v>12.131420133573654</v>
      </c>
    </row>
    <row r="79" spans="1:12" x14ac:dyDescent="0.25">
      <c r="B79" s="83" t="str">
        <f>IF(C79="",B78,D79)</f>
        <v>TOTAL MEDIANAS</v>
      </c>
      <c r="C79" s="54"/>
      <c r="D79" s="119" t="str">
        <f>IF(D78="","","Únicas")</f>
        <v>Únicas</v>
      </c>
      <c r="E79" s="120">
        <f>IF(E77="","",(VLOOKUP(B79,'TDPrimas Vida'!$B:$N,11,0)))</f>
        <v>7852039.2237999989</v>
      </c>
      <c r="F79" s="120">
        <f>IF(E77="","",(VLOOKUP(B79,'TDPrimas Vida'!$B:$N,12,0)))</f>
        <v>6760700.9409800004</v>
      </c>
      <c r="G79" s="121">
        <f>IFERROR((E79/VLOOKUP("TOTAL",$D$12:$L$312,2,0))*100,"")</f>
        <v>3.4213017081830972</v>
      </c>
      <c r="H79" s="121">
        <f>IFERROR((E79/VLOOKUP("TOTAL",$D$12:$L$312,3,0))*100,"")</f>
        <v>3.6431229050385121</v>
      </c>
      <c r="I79" s="120">
        <f>IF(E76="","",E79-F79)</f>
        <v>1091338.2828199985</v>
      </c>
      <c r="J79" s="122">
        <f>IF(E76="","",IFERROR((E79/F79-1)*100,"ND"))</f>
        <v>16.142383642572476</v>
      </c>
      <c r="K79" s="122">
        <f>IF(E78="","",IFERROR((E79/VLOOKUP(B79&amp;"|"&amp;VLOOKUP(TDPrimas_!$B$4,Cat!R:T,2,0),'TD Operación'!A:D,4,0))*100,"ND"))</f>
        <v>3.8888314101577781</v>
      </c>
      <c r="L79" s="122">
        <f>IF(E76="","",(VLOOKUP(B79,'TDPrimas Vida'!$B:$N,13,0)))</f>
        <v>3.4213017081830972</v>
      </c>
    </row>
    <row r="80" spans="1:12" s="25" customFormat="1" ht="14.4" x14ac:dyDescent="0.3">
      <c r="A80"/>
      <c r="B80" s="83" t="str">
        <f>IF(C80="",B76,D80)</f>
        <v>Seguros Argos</v>
      </c>
      <c r="C80" s="54">
        <f>IF('TDPrimas Vida'!A24="","",'TDPrimas Vida'!A24)</f>
        <v>16</v>
      </c>
      <c r="D80" s="70" t="str">
        <f>IF('TDPrimas Vida'!B24="","",'TDPrimas Vida'!B24)</f>
        <v>Seguros Argos</v>
      </c>
      <c r="E80" s="111">
        <f>IF('TDPrimas Vida'!C24="","",'TDPrimas Vida'!C24)</f>
        <v>2122955.09326</v>
      </c>
      <c r="F80" s="111">
        <f>IF('TDPrimas Vida'!D24="","",'TDPrimas Vida'!D24)</f>
        <v>1886412.94463</v>
      </c>
      <c r="G80" s="112">
        <f>IF('TDPrimas Vida'!C24="","",IFERROR((E80/VLOOKUP("TOTAL",$D$12:$L$312,2,0))*100,""))</f>
        <v>0.92501701531890468</v>
      </c>
      <c r="H80" s="112">
        <f>IF('TDPrimas Vida'!C24="","",IFERROR((E80/VLOOKUP("TOTAL",$D$12:$L$312,3,0))*100,""))</f>
        <v>0.98499079107767284</v>
      </c>
      <c r="I80" s="111">
        <f>IF('TDPrimas Vida'!C24="","",E80-F80)</f>
        <v>236542.14862999995</v>
      </c>
      <c r="J80" s="113">
        <f>IFERROR(IF('TDPrimas Vida'!C24="","",(E80/F80-1)*100),"ND")</f>
        <v>12.539256015145472</v>
      </c>
      <c r="K80" s="113">
        <f>IF(E79="","",IFERROR((E80/VLOOKUP(B80&amp;"|"&amp;VLOOKUP(TDPrimas_!$B$4,Cat!R:T,2,0),'TD Operación'!A:D,4,0))*100,"ND"))</f>
        <v>100</v>
      </c>
      <c r="L80" s="113">
        <f>IF('TDPrimas Vida'!E24="","",'TDPrimas Vida'!E24)</f>
        <v>100</v>
      </c>
    </row>
    <row r="81" spans="1:12" x14ac:dyDescent="0.25">
      <c r="B81" s="83" t="str">
        <f>IF(C81="",B80,D81)</f>
        <v>Seguros Argos</v>
      </c>
      <c r="C81" s="54"/>
      <c r="D81" s="70" t="str">
        <f>IF(D80="","","1er Año")</f>
        <v>1er Año</v>
      </c>
      <c r="E81" s="111">
        <f>IF(E80="","",(VLOOKUP(B81,'TDPrimas Vida'!$B:$N,5,0)))</f>
        <v>645721.93897000002</v>
      </c>
      <c r="F81" s="111">
        <f>IF(E80="","",(VLOOKUP(B81,'TDPrimas Vida'!$B:$N,6,0)))</f>
        <v>1209233.6990800002</v>
      </c>
      <c r="G81" s="112">
        <f>IFERROR((E81/VLOOKUP("TOTAL",$D$12:$L$312,2,0))*100,"")</f>
        <v>0.28135488245055074</v>
      </c>
      <c r="H81" s="112">
        <f>IFERROR((E81/VLOOKUP("TOTAL",$D$12:$L$312,3,0))*100,"")</f>
        <v>0.29959661676384503</v>
      </c>
      <c r="I81" s="111">
        <f>IF(E80="","",E81-F81)</f>
        <v>-563511.76011000015</v>
      </c>
      <c r="J81" s="113">
        <f>IF(E80="","",IFERROR((E81/F81-1)*100,"ND"))</f>
        <v>-46.600732392648901</v>
      </c>
      <c r="K81" s="113">
        <f>IF(E80="","",IFERROR((E81/VLOOKUP(B81&amp;"|"&amp;VLOOKUP(TDPrimas_!$B$4,Cat!R:T,2,0),'TD Operación'!A:D,4,0))*100,"ND"))</f>
        <v>30.416184544838039</v>
      </c>
      <c r="L81" s="113">
        <f>IF(E80="","",(VLOOKUP(B81,'TDPrimas Vida'!$B:$N,7,0)))</f>
        <v>-46.600732392648901</v>
      </c>
    </row>
    <row r="82" spans="1:12" x14ac:dyDescent="0.25">
      <c r="B82" s="83" t="str">
        <f>IF(C82="",B81,D82)</f>
        <v>Seguros Argos</v>
      </c>
      <c r="C82" s="54"/>
      <c r="D82" s="70" t="str">
        <f>IF(D81="","","Renovación")</f>
        <v>Renovación</v>
      </c>
      <c r="E82" s="111">
        <f>IF(E80="","",(VLOOKUP(B82,'TDPrimas Vida'!$B:$N,8,0)))</f>
        <v>1344626.2044600002</v>
      </c>
      <c r="F82" s="111">
        <f>IF(E80="","",(VLOOKUP(B82,'TDPrimas Vida'!$B:$N,9,0)))</f>
        <v>521522.40853999997</v>
      </c>
      <c r="G82" s="112">
        <f>IFERROR((E82/VLOOKUP("TOTAL",$D$12:$L$312,2,0))*100,"")</f>
        <v>0.58588244391886768</v>
      </c>
      <c r="H82" s="112">
        <f>IFERROR((E82/VLOOKUP("TOTAL",$D$12:$L$312,3,0))*100,"")</f>
        <v>0.62386832064403841</v>
      </c>
      <c r="I82" s="111">
        <f>IF(E80="","",E82-F82)</f>
        <v>823103.79592000018</v>
      </c>
      <c r="J82" s="113">
        <f>IF(E80="","",IFERROR((E82/F82-1)*100,"ND"))</f>
        <v>157.82711968681772</v>
      </c>
      <c r="K82" s="113">
        <f>IF(E81="","",IFERROR((E82/VLOOKUP(B82&amp;"|"&amp;VLOOKUP(TDPrimas_!$B$4,Cat!R:T,2,0),'TD Operación'!A:D,4,0))*100,"ND"))</f>
        <v>63.337477496766006</v>
      </c>
      <c r="L82" s="113">
        <f>IF(E80="","",(VLOOKUP(B82,'TDPrimas Vida'!$B:$N,10,0)))</f>
        <v>0.58588244391886768</v>
      </c>
    </row>
    <row r="83" spans="1:12" x14ac:dyDescent="0.25">
      <c r="B83" s="83" t="str">
        <f>IF(C83="",B82,D83)</f>
        <v>Seguros Argos</v>
      </c>
      <c r="C83" s="54"/>
      <c r="D83" s="70" t="str">
        <f>IF(D82="","","Únicas")</f>
        <v>Únicas</v>
      </c>
      <c r="E83" s="111">
        <f>IF(E81="","",(VLOOKUP(B83,'TDPrimas Vida'!$B:$N,11,0)))</f>
        <v>132606.94983</v>
      </c>
      <c r="F83" s="111">
        <f>IF(E81="","",(VLOOKUP(B83,'TDPrimas Vida'!$B:$N,12,0)))</f>
        <v>155656.83701000002</v>
      </c>
      <c r="G83" s="112">
        <f>IFERROR((E83/VLOOKUP("TOTAL",$D$12:$L$312,2,0))*100,"")</f>
        <v>5.7779688949486228E-2</v>
      </c>
      <c r="H83" s="112">
        <f>IFERROR((E83/VLOOKUP("TOTAL",$D$12:$L$312,3,0))*100,"")</f>
        <v>6.1525853669789451E-2</v>
      </c>
      <c r="I83" s="111">
        <f>IF(E80="","",E83-F83)</f>
        <v>-23049.88718000002</v>
      </c>
      <c r="J83" s="113">
        <f>IF(E80="","",IFERROR((E83/F83-1)*100,"ND"))</f>
        <v>-14.808143106826211</v>
      </c>
      <c r="K83" s="113">
        <f>IF(E82="","",IFERROR((E83/VLOOKUP(B83&amp;"|"&amp;VLOOKUP(TDPrimas_!$B$4,Cat!R:T,2,0),'TD Operación'!A:D,4,0))*100,"ND"))</f>
        <v>6.2463379583959728</v>
      </c>
      <c r="L83" s="113">
        <f>IF(E80="","",(VLOOKUP(B83,'TDPrimas Vida'!$B:$N,13,0)))</f>
        <v>5.7779688949486228E-2</v>
      </c>
    </row>
    <row r="84" spans="1:12" s="25" customFormat="1" ht="14.4" x14ac:dyDescent="0.3">
      <c r="A84"/>
      <c r="B84" s="83" t="str">
        <f>IF(C84="",B80,D84)</f>
        <v>Agroasemex</v>
      </c>
      <c r="C84" s="54">
        <f>IF('TDPrimas Vida'!A25="","",'TDPrimas Vida'!A25)</f>
        <v>17</v>
      </c>
      <c r="D84" s="70" t="str">
        <f>IF('TDPrimas Vida'!B25="","",'TDPrimas Vida'!B25)</f>
        <v>Agroasemex</v>
      </c>
      <c r="E84" s="111">
        <f>IF('TDPrimas Vida'!C25="","",'TDPrimas Vida'!C25)</f>
        <v>1501055.2665799998</v>
      </c>
      <c r="F84" s="111">
        <f>IF('TDPrimas Vida'!D25="","",'TDPrimas Vida'!D25)</f>
        <v>369830.19327999995</v>
      </c>
      <c r="G84" s="112">
        <f>IF('TDPrimas Vida'!C25="","",IFERROR((E84/VLOOKUP("TOTAL",$D$12:$L$312,2,0))*100,""))</f>
        <v>0.65404193754676998</v>
      </c>
      <c r="H84" s="112">
        <f>IF('TDPrimas Vida'!C25="","",IFERROR((E84/VLOOKUP("TOTAL",$D$12:$L$312,3,0))*100,""))</f>
        <v>0.69644695696766901</v>
      </c>
      <c r="I84" s="111">
        <f>IF('TDPrimas Vida'!C25="","",E84-F84)</f>
        <v>1131225.0732999998</v>
      </c>
      <c r="J84" s="113">
        <f>IFERROR(IF('TDPrimas Vida'!C25="","",(E84/F84-1)*100),"ND")</f>
        <v>305.87688454185911</v>
      </c>
      <c r="K84" s="113">
        <f>IF(E83="","",IFERROR((E84/VLOOKUP(B84&amp;"|"&amp;VLOOKUP(TDPrimas_!$B$4,Cat!R:T,2,0),'TD Operación'!A:D,4,0))*100,"ND"))</f>
        <v>12.599626409043671</v>
      </c>
      <c r="L84" s="113">
        <f>IF('TDPrimas Vida'!E25="","",'TDPrimas Vida'!E25)</f>
        <v>12.599626409043671</v>
      </c>
    </row>
    <row r="85" spans="1:12" x14ac:dyDescent="0.25">
      <c r="B85" s="83" t="str">
        <f>IF(C85="",B84,D85)</f>
        <v>Agroasemex</v>
      </c>
      <c r="C85" s="54"/>
      <c r="D85" s="70" t="str">
        <f>IF(D84="","","1er Año")</f>
        <v>1er Año</v>
      </c>
      <c r="E85" s="111">
        <f>IF(E84="","",(VLOOKUP(B85,'TDPrimas Vida'!$B:$N,5,0)))</f>
        <v>1501055.2665799998</v>
      </c>
      <c r="F85" s="111">
        <f>IF(E84="","",(VLOOKUP(B85,'TDPrimas Vida'!$B:$N,6,0)))</f>
        <v>369830.19327999995</v>
      </c>
      <c r="G85" s="112">
        <f>IFERROR((E85/VLOOKUP("TOTAL",$D$12:$L$312,2,0))*100,"")</f>
        <v>0.65404193754676998</v>
      </c>
      <c r="H85" s="112">
        <f>IFERROR((E85/VLOOKUP("TOTAL",$D$12:$L$312,3,0))*100,"")</f>
        <v>0.69644695696766901</v>
      </c>
      <c r="I85" s="111">
        <f>IF(E84="","",E85-F85)</f>
        <v>1131225.0732999998</v>
      </c>
      <c r="J85" s="113">
        <f>IF(E84="","",IFERROR((E85/F85-1)*100,"ND"))</f>
        <v>305.87688454185911</v>
      </c>
      <c r="K85" s="113">
        <f>IF(E84="","",IFERROR((E85/VLOOKUP(B85&amp;"|"&amp;VLOOKUP(TDPrimas_!$B$4,Cat!R:T,2,0),'TD Operación'!A:D,4,0))*100,"ND"))</f>
        <v>12.599626409043671</v>
      </c>
      <c r="L85" s="113">
        <f>IF(E84="","",(VLOOKUP(B85,'TDPrimas Vida'!$B:$N,7,0)))</f>
        <v>305.87688454185911</v>
      </c>
    </row>
    <row r="86" spans="1:12" x14ac:dyDescent="0.25">
      <c r="B86" s="83" t="str">
        <f>IF(C86="",B85,D86)</f>
        <v>Agroasemex</v>
      </c>
      <c r="C86" s="54"/>
      <c r="D86" s="70" t="str">
        <f>IF(D85="","","Renovación")</f>
        <v>Renovación</v>
      </c>
      <c r="E86" s="111">
        <f>IF(E84="","",(VLOOKUP(B86,'TDPrimas Vida'!$B:$N,8,0)))</f>
        <v>0</v>
      </c>
      <c r="F86" s="111">
        <f>IF(E84="","",(VLOOKUP(B86,'TDPrimas Vida'!$B:$N,9,0)))</f>
        <v>0</v>
      </c>
      <c r="G86" s="112">
        <f>IFERROR((E86/VLOOKUP("TOTAL",$D$12:$L$312,2,0))*100,"")</f>
        <v>0</v>
      </c>
      <c r="H86" s="112">
        <f>IFERROR((E86/VLOOKUP("TOTAL",$D$12:$L$312,3,0))*100,"")</f>
        <v>0</v>
      </c>
      <c r="I86" s="111">
        <f>IF(E84="","",E86-F86)</f>
        <v>0</v>
      </c>
      <c r="J86" s="113" t="str">
        <f>IF(E84="","",IFERROR((E86/F86-1)*100,"ND"))</f>
        <v>ND</v>
      </c>
      <c r="K86" s="113">
        <f>IF(E85="","",IFERROR((E86/VLOOKUP(B86&amp;"|"&amp;VLOOKUP(TDPrimas_!$B$4,Cat!R:T,2,0),'TD Operación'!A:D,4,0))*100,"ND"))</f>
        <v>0</v>
      </c>
      <c r="L86" s="113">
        <f>IF(E84="","",(VLOOKUP(B86,'TDPrimas Vida'!$B:$N,10,0)))</f>
        <v>0</v>
      </c>
    </row>
    <row r="87" spans="1:12" x14ac:dyDescent="0.25">
      <c r="B87" s="83" t="str">
        <f>IF(C87="",B86,D87)</f>
        <v>Agroasemex</v>
      </c>
      <c r="C87" s="54"/>
      <c r="D87" s="70" t="str">
        <f>IF(D86="","","Únicas")</f>
        <v>Únicas</v>
      </c>
      <c r="E87" s="111">
        <f>IF(E85="","",(VLOOKUP(B87,'TDPrimas Vida'!$B:$N,11,0)))</f>
        <v>0</v>
      </c>
      <c r="F87" s="111">
        <f>IF(E85="","",(VLOOKUP(B87,'TDPrimas Vida'!$B:$N,12,0)))</f>
        <v>0</v>
      </c>
      <c r="G87" s="112">
        <f>IFERROR((E87/VLOOKUP("TOTAL",$D$12:$L$312,2,0))*100,"")</f>
        <v>0</v>
      </c>
      <c r="H87" s="112">
        <f>IFERROR((E87/VLOOKUP("TOTAL",$D$12:$L$312,3,0))*100,"")</f>
        <v>0</v>
      </c>
      <c r="I87" s="111">
        <f>IF(E84="","",E87-F87)</f>
        <v>0</v>
      </c>
      <c r="J87" s="113" t="str">
        <f>IF(E84="","",IFERROR((E87/F87-1)*100,"ND"))</f>
        <v>ND</v>
      </c>
      <c r="K87" s="113">
        <f>IF(E86="","",IFERROR((E87/VLOOKUP(B87&amp;"|"&amp;VLOOKUP(TDPrimas_!$B$4,Cat!R:T,2,0),'TD Operación'!A:D,4,0))*100,"ND"))</f>
        <v>0</v>
      </c>
      <c r="L87" s="113">
        <f>IF(E84="","",(VLOOKUP(B87,'TDPrimas Vida'!$B:$N,13,0)))</f>
        <v>0</v>
      </c>
    </row>
    <row r="88" spans="1:12" s="25" customFormat="1" ht="14.4" x14ac:dyDescent="0.3">
      <c r="A88"/>
      <c r="B88" s="83" t="str">
        <f>IF(C88="",B84,D88)</f>
        <v>Thona</v>
      </c>
      <c r="C88" s="54">
        <f>IF('TDPrimas Vida'!A26="","",'TDPrimas Vida'!A26)</f>
        <v>18</v>
      </c>
      <c r="D88" s="70" t="str">
        <f>IF('TDPrimas Vida'!B26="","",'TDPrimas Vida'!B26)</f>
        <v>Thona</v>
      </c>
      <c r="E88" s="111">
        <f>IF('TDPrimas Vida'!C26="","",'TDPrimas Vida'!C26)</f>
        <v>1472674.5708900001</v>
      </c>
      <c r="F88" s="111">
        <f>IF('TDPrimas Vida'!D26="","",'TDPrimas Vida'!D26)</f>
        <v>1594005.98122</v>
      </c>
      <c r="G88" s="112">
        <f>IF('TDPrimas Vida'!C26="","",IFERROR((E88/VLOOKUP("TOTAL",$D$12:$L$312,2,0))*100,""))</f>
        <v>0.64167586042003988</v>
      </c>
      <c r="H88" s="112">
        <f>IF('TDPrimas Vida'!C26="","",IFERROR((E88/VLOOKUP("TOTAL",$D$12:$L$312,3,0))*100,""))</f>
        <v>0.68327912125235946</v>
      </c>
      <c r="I88" s="111">
        <f>IF('TDPrimas Vida'!C26="","",E88-F88)</f>
        <v>-121331.41032999987</v>
      </c>
      <c r="J88" s="113">
        <f>IFERROR(IF('TDPrimas Vida'!C26="","",(E88/F88-1)*100),"ND")</f>
        <v>-7.6117286735107985</v>
      </c>
      <c r="K88" s="113">
        <f>IF(E87="","",IFERROR((E88/VLOOKUP(B88&amp;"|"&amp;VLOOKUP(TDPrimas_!$B$4,Cat!R:T,2,0),'TD Operación'!A:D,4,0))*100,"ND"))</f>
        <v>95.97525525291249</v>
      </c>
      <c r="L88" s="113">
        <f>IF('TDPrimas Vida'!E26="","",'TDPrimas Vida'!E26)</f>
        <v>95.97525525291249</v>
      </c>
    </row>
    <row r="89" spans="1:12" x14ac:dyDescent="0.25">
      <c r="B89" s="83" t="str">
        <f>IF(C89="",B88,D89)</f>
        <v>Thona</v>
      </c>
      <c r="C89" s="54"/>
      <c r="D89" s="70" t="str">
        <f>IF(D88="","","1er Año")</f>
        <v>1er Año</v>
      </c>
      <c r="E89" s="111">
        <f>IF(E88="","",(VLOOKUP(B89,'TDPrimas Vida'!$B:$N,5,0)))</f>
        <v>1469396.77789</v>
      </c>
      <c r="F89" s="111">
        <f>IF(E88="","",(VLOOKUP(B89,'TDPrimas Vida'!$B:$N,6,0)))</f>
        <v>1593696.4722199996</v>
      </c>
      <c r="G89" s="112">
        <f>IFERROR((E89/VLOOKUP("TOTAL",$D$12:$L$312,2,0))*100,"")</f>
        <v>0.64024765578805343</v>
      </c>
      <c r="H89" s="112">
        <f>IFERROR((E89/VLOOKUP("TOTAL",$D$12:$L$312,3,0))*100,"")</f>
        <v>0.68175831851361612</v>
      </c>
      <c r="I89" s="111">
        <f>IF(E88="","",E89-F89)</f>
        <v>-124299.69432999962</v>
      </c>
      <c r="J89" s="113">
        <f>IF(E88="","",IFERROR((E89/F89-1)*100,"ND"))</f>
        <v>-7.7994584600448835</v>
      </c>
      <c r="K89" s="113">
        <f>IF(E88="","",IFERROR((E89/VLOOKUP(B89&amp;"|"&amp;VLOOKUP(TDPrimas_!$B$4,Cat!R:T,2,0),'TD Operación'!A:D,4,0))*100,"ND"))</f>
        <v>95.761639138354951</v>
      </c>
      <c r="L89" s="113">
        <f>IF(E88="","",(VLOOKUP(B89,'TDPrimas Vida'!$B:$N,7,0)))</f>
        <v>-7.7994584600448835</v>
      </c>
    </row>
    <row r="90" spans="1:12" x14ac:dyDescent="0.25">
      <c r="B90" s="83" t="str">
        <f>IF(C90="",B89,D90)</f>
        <v>Thona</v>
      </c>
      <c r="C90" s="54"/>
      <c r="D90" s="70" t="str">
        <f>IF(D89="","","Renovación")</f>
        <v>Renovación</v>
      </c>
      <c r="E90" s="111">
        <f>IF(E88="","",(VLOOKUP(B90,'TDPrimas Vida'!$B:$N,8,0)))</f>
        <v>0</v>
      </c>
      <c r="F90" s="111">
        <f>IF(E88="","",(VLOOKUP(B90,'TDPrimas Vida'!$B:$N,9,0)))</f>
        <v>0</v>
      </c>
      <c r="G90" s="112">
        <f>IFERROR((E90/VLOOKUP("TOTAL",$D$12:$L$312,2,0))*100,"")</f>
        <v>0</v>
      </c>
      <c r="H90" s="112">
        <f>IFERROR((E90/VLOOKUP("TOTAL",$D$12:$L$312,3,0))*100,"")</f>
        <v>0</v>
      </c>
      <c r="I90" s="111">
        <f>IF(E88="","",E90-F90)</f>
        <v>0</v>
      </c>
      <c r="J90" s="113" t="str">
        <f>IF(E88="","",IFERROR((E90/F90-1)*100,"ND"))</f>
        <v>ND</v>
      </c>
      <c r="K90" s="113">
        <f>IF(E89="","",IFERROR((E90/VLOOKUP(B90&amp;"|"&amp;VLOOKUP(TDPrimas_!$B$4,Cat!R:T,2,0),'TD Operación'!A:D,4,0))*100,"ND"))</f>
        <v>0</v>
      </c>
      <c r="L90" s="113">
        <f>IF(E88="","",(VLOOKUP(B90,'TDPrimas Vida'!$B:$N,10,0)))</f>
        <v>0</v>
      </c>
    </row>
    <row r="91" spans="1:12" x14ac:dyDescent="0.25">
      <c r="B91" s="83" t="str">
        <f>IF(C91="",B90,D91)</f>
        <v>Thona</v>
      </c>
      <c r="C91" s="54"/>
      <c r="D91" s="70" t="str">
        <f>IF(D90="","","Únicas")</f>
        <v>Únicas</v>
      </c>
      <c r="E91" s="111">
        <f>IF(E89="","",(VLOOKUP(B91,'TDPrimas Vida'!$B:$N,11,0)))</f>
        <v>3277.7930000000001</v>
      </c>
      <c r="F91" s="111">
        <f>IF(E89="","",(VLOOKUP(B91,'TDPrimas Vida'!$B:$N,12,0)))</f>
        <v>309.50900000000001</v>
      </c>
      <c r="G91" s="112">
        <f>IFERROR((E91/VLOOKUP("TOTAL",$D$12:$L$312,2,0))*100,"")</f>
        <v>1.4282046319864692E-3</v>
      </c>
      <c r="H91" s="112">
        <f>IFERROR((E91/VLOOKUP("TOTAL",$D$12:$L$312,3,0))*100,"")</f>
        <v>1.520802738743306E-3</v>
      </c>
      <c r="I91" s="111">
        <f>IF(E88="","",E91-F91)</f>
        <v>2968.2840000000001</v>
      </c>
      <c r="J91" s="113">
        <f>IF(E88="","",IFERROR((E91/F91-1)*100,"ND"))</f>
        <v>959.02994743286956</v>
      </c>
      <c r="K91" s="113">
        <f>IF(E90="","",IFERROR((E91/VLOOKUP(B91&amp;"|"&amp;VLOOKUP(TDPrimas_!$B$4,Cat!R:T,2,0),'TD Operación'!A:D,4,0))*100,"ND"))</f>
        <v>0.21361611455753693</v>
      </c>
      <c r="L91" s="113">
        <f>IF(E88="","",(VLOOKUP(B91,'TDPrimas Vida'!$B:$N,13,0)))</f>
        <v>1.4282046319864692E-3</v>
      </c>
    </row>
    <row r="92" spans="1:12" s="25" customFormat="1" ht="14.4" x14ac:dyDescent="0.3">
      <c r="A92"/>
      <c r="B92" s="83" t="str">
        <f>IF(C92="",B88,D92)</f>
        <v>La Latinoamericana</v>
      </c>
      <c r="C92" s="54">
        <f>IF('TDPrimas Vida'!A27="","",'TDPrimas Vida'!A27)</f>
        <v>19</v>
      </c>
      <c r="D92" s="70" t="str">
        <f>IF('TDPrimas Vida'!B27="","",'TDPrimas Vida'!B27)</f>
        <v>La Latinoamericana</v>
      </c>
      <c r="E92" s="111">
        <f>IF('TDPrimas Vida'!C27="","",'TDPrimas Vida'!C27)</f>
        <v>1449357.9200200001</v>
      </c>
      <c r="F92" s="111">
        <f>IF('TDPrimas Vida'!D27="","",'TDPrimas Vida'!D27)</f>
        <v>101667.90251</v>
      </c>
      <c r="G92" s="112">
        <f>IF('TDPrimas Vida'!C27="","",IFERROR((E92/VLOOKUP("TOTAL",$D$12:$L$312,2,0))*100,""))</f>
        <v>0.63151629611108406</v>
      </c>
      <c r="H92" s="112">
        <f>IF('TDPrimas Vida'!C27="","",IFERROR((E92/VLOOKUP("TOTAL",$D$12:$L$312,3,0))*100,""))</f>
        <v>0.67246085832318192</v>
      </c>
      <c r="I92" s="111">
        <f>IF('TDPrimas Vida'!C27="","",E92-F92)</f>
        <v>1347690.0175100002</v>
      </c>
      <c r="J92" s="113">
        <f>IFERROR(IF('TDPrimas Vida'!C27="","",(E92/F92-1)*100),"ND")</f>
        <v>1325.5806249936572</v>
      </c>
      <c r="K92" s="113">
        <f>IF(E91="","",IFERROR((E92/VLOOKUP(B92&amp;"|"&amp;VLOOKUP(TDPrimas_!$B$4,Cat!R:T,2,0),'TD Operación'!A:D,4,0))*100,"ND"))</f>
        <v>54.24099014983387</v>
      </c>
      <c r="L92" s="113">
        <f>IF('TDPrimas Vida'!E27="","",'TDPrimas Vida'!E27)</f>
        <v>54.24099014983387</v>
      </c>
    </row>
    <row r="93" spans="1:12" x14ac:dyDescent="0.25">
      <c r="B93" s="83" t="str">
        <f>IF(C93="",B92,D93)</f>
        <v>La Latinoamericana</v>
      </c>
      <c r="C93" s="54"/>
      <c r="D93" s="70" t="str">
        <f>IF(D92="","","1er Año")</f>
        <v>1er Año</v>
      </c>
      <c r="E93" s="111">
        <f>IF(E92="","",(VLOOKUP(B93,'TDPrimas Vida'!$B:$N,5,0)))</f>
        <v>1360890.79584</v>
      </c>
      <c r="F93" s="111">
        <f>IF(E92="","",(VLOOKUP(B93,'TDPrimas Vida'!$B:$N,6,0)))</f>
        <v>2299.4720799999996</v>
      </c>
      <c r="G93" s="112">
        <f>IFERROR((E93/VLOOKUP("TOTAL",$D$12:$L$312,2,0))*100,"")</f>
        <v>0.5929692748280444</v>
      </c>
      <c r="H93" s="112">
        <f>IFERROR((E93/VLOOKUP("TOTAL",$D$12:$L$312,3,0))*100,"")</f>
        <v>0.63141462851498831</v>
      </c>
      <c r="I93" s="111">
        <f>IF(E92="","",E93-F93)</f>
        <v>1358591.3237600001</v>
      </c>
      <c r="J93" s="113">
        <f>IF(E92="","",IFERROR((E93/F93-1)*100,"ND"))</f>
        <v>59082.749278695323</v>
      </c>
      <c r="K93" s="113">
        <f>IF(E92="","",IFERROR((E93/VLOOKUP(B93&amp;"|"&amp;VLOOKUP(TDPrimas_!$B$4,Cat!R:T,2,0),'TD Operación'!A:D,4,0))*100,"ND"))</f>
        <v>50.930183105590935</v>
      </c>
      <c r="L93" s="113">
        <f>IF(E92="","",(VLOOKUP(B93,'TDPrimas Vida'!$B:$N,7,0)))</f>
        <v>59082.749278695323</v>
      </c>
    </row>
    <row r="94" spans="1:12" x14ac:dyDescent="0.25">
      <c r="B94" s="83" t="str">
        <f>IF(C94="",B93,D94)</f>
        <v>La Latinoamericana</v>
      </c>
      <c r="C94" s="54"/>
      <c r="D94" s="70" t="str">
        <f>IF(D93="","","Renovación")</f>
        <v>Renovación</v>
      </c>
      <c r="E94" s="111">
        <f>IF(E92="","",(VLOOKUP(B94,'TDPrimas Vida'!$B:$N,8,0)))</f>
        <v>88467.124179999999</v>
      </c>
      <c r="F94" s="111">
        <f>IF(E92="","",(VLOOKUP(B94,'TDPrimas Vida'!$B:$N,9,0)))</f>
        <v>99368.430430000008</v>
      </c>
      <c r="G94" s="112">
        <f>IFERROR((E94/VLOOKUP("TOTAL",$D$12:$L$312,2,0))*100,"")</f>
        <v>3.8547021283039579E-2</v>
      </c>
      <c r="H94" s="112">
        <f>IFERROR((E94/VLOOKUP("TOTAL",$D$12:$L$312,3,0))*100,"")</f>
        <v>4.1046229808193543E-2</v>
      </c>
      <c r="I94" s="111">
        <f>IF(E92="","",E94-F94)</f>
        <v>-10901.306250000009</v>
      </c>
      <c r="J94" s="113">
        <f>IF(E92="","",IFERROR((E94/F94-1)*100,"ND"))</f>
        <v>-10.970593178161769</v>
      </c>
      <c r="K94" s="113">
        <f>IF(E93="","",IFERROR((E94/VLOOKUP(B94&amp;"|"&amp;VLOOKUP(TDPrimas_!$B$4,Cat!R:T,2,0),'TD Operación'!A:D,4,0))*100,"ND"))</f>
        <v>3.3108070442429383</v>
      </c>
      <c r="L94" s="113">
        <f>IF(E92="","",(VLOOKUP(B94,'TDPrimas Vida'!$B:$N,10,0)))</f>
        <v>3.8547021283039579E-2</v>
      </c>
    </row>
    <row r="95" spans="1:12" x14ac:dyDescent="0.25">
      <c r="B95" s="83" t="str">
        <f>IF(C95="",B94,D95)</f>
        <v>La Latinoamericana</v>
      </c>
      <c r="C95" s="54"/>
      <c r="D95" s="70" t="str">
        <f>IF(D94="","","Únicas")</f>
        <v>Únicas</v>
      </c>
      <c r="E95" s="111">
        <f>IF(E93="","",(VLOOKUP(B95,'TDPrimas Vida'!$B:$N,11,0)))</f>
        <v>0</v>
      </c>
      <c r="F95" s="111">
        <f>IF(E93="","",(VLOOKUP(B95,'TDPrimas Vida'!$B:$N,12,0)))</f>
        <v>0</v>
      </c>
      <c r="G95" s="112">
        <f>IFERROR((E95/VLOOKUP("TOTAL",$D$12:$L$312,2,0))*100,"")</f>
        <v>0</v>
      </c>
      <c r="H95" s="112">
        <f>IFERROR((E95/VLOOKUP("TOTAL",$D$12:$L$312,3,0))*100,"")</f>
        <v>0</v>
      </c>
      <c r="I95" s="111">
        <f>IF(E92="","",E95-F95)</f>
        <v>0</v>
      </c>
      <c r="J95" s="113" t="str">
        <f>IF(E92="","",IFERROR((E95/F95-1)*100,"ND"))</f>
        <v>ND</v>
      </c>
      <c r="K95" s="113">
        <f>IF(E94="","",IFERROR((E95/VLOOKUP(B95&amp;"|"&amp;VLOOKUP(TDPrimas_!$B$4,Cat!R:T,2,0),'TD Operación'!A:D,4,0))*100,"ND"))</f>
        <v>0</v>
      </c>
      <c r="L95" s="113">
        <f>IF(E92="","",(VLOOKUP(B95,'TDPrimas Vida'!$B:$N,13,0)))</f>
        <v>0</v>
      </c>
    </row>
    <row r="96" spans="1:12" s="25" customFormat="1" ht="14.4" x14ac:dyDescent="0.3">
      <c r="A96"/>
      <c r="B96" s="83" t="str">
        <f>IF(C96="",B92,D96)</f>
        <v>Prudential</v>
      </c>
      <c r="C96" s="54">
        <f>IF('TDPrimas Vida'!A28="","",'TDPrimas Vida'!A28)</f>
        <v>20</v>
      </c>
      <c r="D96" s="70" t="str">
        <f>IF('TDPrimas Vida'!B28="","",'TDPrimas Vida'!B28)</f>
        <v>Prudential</v>
      </c>
      <c r="E96" s="111">
        <f>IF('TDPrimas Vida'!C28="","",'TDPrimas Vida'!C28)</f>
        <v>1325893.5991500001</v>
      </c>
      <c r="F96" s="111">
        <f>IF('TDPrimas Vida'!D28="","",'TDPrimas Vida'!D28)</f>
        <v>1197283.1268800001</v>
      </c>
      <c r="G96" s="112">
        <f>IF('TDPrimas Vida'!C28="","",IFERROR((E96/VLOOKUP("TOTAL",$D$12:$L$312,2,0))*100,""))</f>
        <v>0.57772024646682718</v>
      </c>
      <c r="H96" s="112">
        <f>IF('TDPrimas Vida'!C28="","",IFERROR((E96/VLOOKUP("TOTAL",$D$12:$L$312,3,0))*100,""))</f>
        <v>0.61517692449448125</v>
      </c>
      <c r="I96" s="111">
        <f>IF('TDPrimas Vida'!C28="","",E96-F96)</f>
        <v>128610.47227000003</v>
      </c>
      <c r="J96" s="113">
        <f>IFERROR(IF('TDPrimas Vida'!C28="","",(E96/F96-1)*100),"ND")</f>
        <v>10.741859580460812</v>
      </c>
      <c r="K96" s="113">
        <f>IF(E95="","",IFERROR((E96/VLOOKUP(B96&amp;"|"&amp;VLOOKUP(TDPrimas_!$B$4,Cat!R:T,2,0),'TD Operación'!A:D,4,0))*100,"ND"))</f>
        <v>99.776363717088657</v>
      </c>
      <c r="L96" s="113">
        <f>IF('TDPrimas Vida'!E28="","",'TDPrimas Vida'!E28)</f>
        <v>99.776363717088657</v>
      </c>
    </row>
    <row r="97" spans="1:12" x14ac:dyDescent="0.25">
      <c r="B97" s="83" t="str">
        <f>IF(C97="",B96,D97)</f>
        <v>Prudential</v>
      </c>
      <c r="C97" s="54"/>
      <c r="D97" s="70" t="str">
        <f>IF(D96="","","1er Año")</f>
        <v>1er Año</v>
      </c>
      <c r="E97" s="111">
        <f>IF(E96="","",(VLOOKUP(B97,'TDPrimas Vida'!$B:$N,5,0)))</f>
        <v>236422.91110999999</v>
      </c>
      <c r="F97" s="111">
        <f>IF(E96="","",(VLOOKUP(B97,'TDPrimas Vida'!$B:$N,6,0)))</f>
        <v>237478.87198</v>
      </c>
      <c r="G97" s="112">
        <f>IFERROR((E97/VLOOKUP("TOTAL",$D$12:$L$312,2,0))*100,"")</f>
        <v>0.10301452738322012</v>
      </c>
      <c r="H97" s="112">
        <f>IFERROR((E97/VLOOKUP("TOTAL",$D$12:$L$312,3,0))*100,"")</f>
        <v>0.1096935074050598</v>
      </c>
      <c r="I97" s="111">
        <f>IF(E96="","",E97-F97)</f>
        <v>-1055.9608700000099</v>
      </c>
      <c r="J97" s="113">
        <f>IF(E96="","",IFERROR((E97/F97-1)*100,"ND"))</f>
        <v>-0.44465465967387097</v>
      </c>
      <c r="K97" s="113">
        <f>IF(E96="","",IFERROR((E97/VLOOKUP(B97&amp;"|"&amp;VLOOKUP(TDPrimas_!$B$4,Cat!R:T,2,0),'TD Operación'!A:D,4,0))*100,"ND"))</f>
        <v>17.791335884785106</v>
      </c>
      <c r="L97" s="113">
        <f>IF(E96="","",(VLOOKUP(B97,'TDPrimas Vida'!$B:$N,7,0)))</f>
        <v>-0.44465465967387097</v>
      </c>
    </row>
    <row r="98" spans="1:12" x14ac:dyDescent="0.25">
      <c r="B98" s="83" t="str">
        <f>IF(C98="",B97,D98)</f>
        <v>Prudential</v>
      </c>
      <c r="C98" s="54"/>
      <c r="D98" s="70" t="str">
        <f>IF(D97="","","Renovación")</f>
        <v>Renovación</v>
      </c>
      <c r="E98" s="111">
        <f>IF(E96="","",(VLOOKUP(B98,'TDPrimas Vida'!$B:$N,8,0)))</f>
        <v>1075503.04938</v>
      </c>
      <c r="F98" s="111">
        <f>IF(E96="","",(VLOOKUP(B98,'TDPrimas Vida'!$B:$N,9,0)))</f>
        <v>951896.35109999997</v>
      </c>
      <c r="G98" s="112">
        <f>IFERROR((E98/VLOOKUP("TOTAL",$D$12:$L$312,2,0))*100,"")</f>
        <v>0.46861971968336263</v>
      </c>
      <c r="H98" s="112">
        <f>IFERROR((E98/VLOOKUP("TOTAL",$D$12:$L$312,3,0))*100,"")</f>
        <v>0.49900282996024492</v>
      </c>
      <c r="I98" s="111">
        <f>IF(E96="","",E98-F98)</f>
        <v>123606.69828000001</v>
      </c>
      <c r="J98" s="113">
        <f>IF(E96="","",IFERROR((E98/F98-1)*100,"ND"))</f>
        <v>12.985310652484539</v>
      </c>
      <c r="K98" s="113">
        <f>IF(E97="","",IFERROR((E98/VLOOKUP(B98&amp;"|"&amp;VLOOKUP(TDPrimas_!$B$4,Cat!R:T,2,0),'TD Operación'!A:D,4,0))*100,"ND"))</f>
        <v>80.933932785082192</v>
      </c>
      <c r="L98" s="113">
        <f>IF(E96="","",(VLOOKUP(B98,'TDPrimas Vida'!$B:$N,10,0)))</f>
        <v>0.46861971968336263</v>
      </c>
    </row>
    <row r="99" spans="1:12" x14ac:dyDescent="0.25">
      <c r="B99" s="83" t="str">
        <f>IF(C99="",B98,D99)</f>
        <v>Prudential</v>
      </c>
      <c r="C99" s="54"/>
      <c r="D99" s="70" t="str">
        <f>IF(D98="","","Únicas")</f>
        <v>Únicas</v>
      </c>
      <c r="E99" s="111">
        <f>IF(E97="","",(VLOOKUP(B99,'TDPrimas Vida'!$B:$N,11,0)))</f>
        <v>13967.638660000001</v>
      </c>
      <c r="F99" s="111">
        <f>IF(E97="","",(VLOOKUP(B99,'TDPrimas Vida'!$B:$N,12,0)))</f>
        <v>7907.9038</v>
      </c>
      <c r="G99" s="112">
        <f>IFERROR((E99/VLOOKUP("TOTAL",$D$12:$L$312,2,0))*100,"")</f>
        <v>6.0859994002443957E-3</v>
      </c>
      <c r="H99" s="112">
        <f>IFERROR((E99/VLOOKUP("TOTAL",$D$12:$L$312,3,0))*100,"")</f>
        <v>6.4805871291765162E-3</v>
      </c>
      <c r="I99" s="111">
        <f>IF(E96="","",E99-F99)</f>
        <v>6059.7348600000005</v>
      </c>
      <c r="J99" s="113">
        <f>IF(E96="","",IFERROR((E99/F99-1)*100,"ND"))</f>
        <v>76.628838858661894</v>
      </c>
      <c r="K99" s="113">
        <f>IF(E98="","",IFERROR((E99/VLOOKUP(B99&amp;"|"&amp;VLOOKUP(TDPrimas_!$B$4,Cat!R:T,2,0),'TD Operación'!A:D,4,0))*100,"ND"))</f>
        <v>1.0510950472213301</v>
      </c>
      <c r="L99" s="113">
        <f>IF(E96="","",(VLOOKUP(B99,'TDPrimas Vida'!$B:$N,13,0)))</f>
        <v>6.0859994002443957E-3</v>
      </c>
    </row>
    <row r="100" spans="1:12" s="25" customFormat="1" ht="14.4" x14ac:dyDescent="0.3">
      <c r="A100"/>
      <c r="B100" s="83" t="str">
        <f>IF(C100="",B96,D100)</f>
        <v>Insignia Life</v>
      </c>
      <c r="C100" s="54">
        <f>IF('TDPrimas Vida'!A29="","",'TDPrimas Vida'!A29)</f>
        <v>21</v>
      </c>
      <c r="D100" s="70" t="str">
        <f>IF('TDPrimas Vida'!B29="","",'TDPrimas Vida'!B29)</f>
        <v>Insignia Life</v>
      </c>
      <c r="E100" s="111">
        <f>IF('TDPrimas Vida'!C29="","",'TDPrimas Vida'!C29)</f>
        <v>1298749.58501</v>
      </c>
      <c r="F100" s="111">
        <f>IF('TDPrimas Vida'!D29="","",'TDPrimas Vida'!D29)</f>
        <v>1229341.0126700001</v>
      </c>
      <c r="G100" s="112">
        <f>IF('TDPrimas Vida'!C29="","",IFERROR((E100/VLOOKUP("TOTAL",$D$12:$L$312,2,0))*100,""))</f>
        <v>0.56589301798551239</v>
      </c>
      <c r="H100" s="112">
        <f>IF('TDPrimas Vida'!C29="","",IFERROR((E100/VLOOKUP("TOTAL",$D$12:$L$312,3,0))*100,""))</f>
        <v>0.60258287384985565</v>
      </c>
      <c r="I100" s="111">
        <f>IF('TDPrimas Vida'!C29="","",E100-F100)</f>
        <v>69408.572339999955</v>
      </c>
      <c r="J100" s="113">
        <f>IFERROR(IF('TDPrimas Vida'!C29="","",(E100/F100-1)*100),"ND")</f>
        <v>5.6459982726234648</v>
      </c>
      <c r="K100" s="113">
        <f>IF(E99="","",IFERROR((E100/VLOOKUP(B100&amp;"|"&amp;VLOOKUP(TDPrimas_!$B$4,Cat!R:T,2,0),'TD Operación'!A:D,4,0))*100,"ND"))</f>
        <v>100</v>
      </c>
      <c r="L100" s="113">
        <f>IF('TDPrimas Vida'!E29="","",'TDPrimas Vida'!E29)</f>
        <v>100</v>
      </c>
    </row>
    <row r="101" spans="1:12" x14ac:dyDescent="0.25">
      <c r="B101" s="83" t="str">
        <f>IF(C101="",B100,D101)</f>
        <v>Insignia Life</v>
      </c>
      <c r="C101" s="54"/>
      <c r="D101" s="70" t="str">
        <f>IF(D100="","","1er Año")</f>
        <v>1er Año</v>
      </c>
      <c r="E101" s="111">
        <f>IF(E100="","",(VLOOKUP(B101,'TDPrimas Vida'!$B:$N,5,0)))</f>
        <v>321292.33116</v>
      </c>
      <c r="F101" s="111">
        <f>IF(E100="","",(VLOOKUP(B101,'TDPrimas Vida'!$B:$N,6,0)))</f>
        <v>390187.53134999995</v>
      </c>
      <c r="G101" s="112">
        <f>IFERROR((E101/VLOOKUP("TOTAL",$D$12:$L$312,2,0))*100,"")</f>
        <v>0.13999395190130753</v>
      </c>
      <c r="H101" s="112">
        <f>IFERROR((E101/VLOOKUP("TOTAL",$D$12:$L$312,3,0))*100,"")</f>
        <v>0.14907050480776216</v>
      </c>
      <c r="I101" s="111">
        <f>IF(E100="","",E101-F101)</f>
        <v>-68895.200189999945</v>
      </c>
      <c r="J101" s="113">
        <f>IF(E100="","",IFERROR((E101/F101-1)*100,"ND"))</f>
        <v>-17.656945610648091</v>
      </c>
      <c r="K101" s="113">
        <f>IF(E100="","",IFERROR((E101/VLOOKUP(B101&amp;"|"&amp;VLOOKUP(TDPrimas_!$B$4,Cat!R:T,2,0),'TD Operación'!A:D,4,0))*100,"ND"))</f>
        <v>24.738589707231831</v>
      </c>
      <c r="L101" s="113">
        <f>IF(E100="","",(VLOOKUP(B101,'TDPrimas Vida'!$B:$N,7,0)))</f>
        <v>-17.656945610648091</v>
      </c>
    </row>
    <row r="102" spans="1:12" x14ac:dyDescent="0.25">
      <c r="B102" s="83" t="str">
        <f>IF(C102="",B101,D102)</f>
        <v>Insignia Life</v>
      </c>
      <c r="C102" s="54"/>
      <c r="D102" s="70" t="str">
        <f>IF(D101="","","Renovación")</f>
        <v>Renovación</v>
      </c>
      <c r="E102" s="111">
        <f>IF(E100="","",(VLOOKUP(B102,'TDPrimas Vida'!$B:$N,8,0)))</f>
        <v>977539.88959000004</v>
      </c>
      <c r="F102" s="111">
        <f>IF(E100="","",(VLOOKUP(B102,'TDPrimas Vida'!$B:$N,9,0)))</f>
        <v>839550.00791000004</v>
      </c>
      <c r="G102" s="112">
        <f>IFERROR((E102/VLOOKUP("TOTAL",$D$12:$L$312,2,0))*100,"")</f>
        <v>0.42593507224647187</v>
      </c>
      <c r="H102" s="112">
        <f>IFERROR((E102/VLOOKUP("TOTAL",$D$12:$L$312,3,0))*100,"")</f>
        <v>0.45355070967547401</v>
      </c>
      <c r="I102" s="111">
        <f>IF(E100="","",E102-F102)</f>
        <v>137989.88167999999</v>
      </c>
      <c r="J102" s="113">
        <f>IF(E100="","",IFERROR((E102/F102-1)*100,"ND"))</f>
        <v>16.436171803930534</v>
      </c>
      <c r="K102" s="113">
        <f>IF(E101="","",IFERROR((E102/VLOOKUP(B102&amp;"|"&amp;VLOOKUP(TDPrimas_!$B$4,Cat!R:T,2,0),'TD Operación'!A:D,4,0))*100,"ND"))</f>
        <v>75.267773008179489</v>
      </c>
      <c r="L102" s="113">
        <f>IF(E100="","",(VLOOKUP(B102,'TDPrimas Vida'!$B:$N,10,0)))</f>
        <v>0.42593507224647187</v>
      </c>
    </row>
    <row r="103" spans="1:12" x14ac:dyDescent="0.25">
      <c r="B103" s="83" t="str">
        <f>IF(C103="",B102,D103)</f>
        <v>Insignia Life</v>
      </c>
      <c r="C103" s="54"/>
      <c r="D103" s="70" t="str">
        <f>IF(D102="","","Únicas")</f>
        <v>Únicas</v>
      </c>
      <c r="E103" s="111">
        <f>IF(E101="","",(VLOOKUP(B103,'TDPrimas Vida'!$B:$N,11,0)))</f>
        <v>-82.635739999999998</v>
      </c>
      <c r="F103" s="111">
        <f>IF(E101="","",(VLOOKUP(B103,'TDPrimas Vida'!$B:$N,12,0)))</f>
        <v>-396.52659</v>
      </c>
      <c r="G103" s="112">
        <f>IFERROR((E103/VLOOKUP("TOTAL",$D$12:$L$312,2,0))*100,"")</f>
        <v>-3.6006162266997806E-5</v>
      </c>
      <c r="H103" s="112">
        <f>IFERROR((E103/VLOOKUP("TOTAL",$D$12:$L$312,3,0))*100,"")</f>
        <v>-3.8340633380472699E-5</v>
      </c>
      <c r="I103" s="111">
        <f>IF(E100="","",E103-F103)</f>
        <v>313.89085</v>
      </c>
      <c r="J103" s="113">
        <f>IF(E100="","",IFERROR((E103/F103-1)*100,"ND"))</f>
        <v>-79.160101217928414</v>
      </c>
      <c r="K103" s="113">
        <f>IF(E102="","",IFERROR((E103/VLOOKUP(B103&amp;"|"&amp;VLOOKUP(TDPrimas_!$B$4,Cat!R:T,2,0),'TD Operación'!A:D,4,0))*100,"ND"))</f>
        <v>-6.3627154113287919E-3</v>
      </c>
      <c r="L103" s="113">
        <f>IF(E100="","",(VLOOKUP(B103,'TDPrimas Vida'!$B:$N,13,0)))</f>
        <v>-3.6006162266997806E-5</v>
      </c>
    </row>
    <row r="104" spans="1:12" s="25" customFormat="1" ht="14.4" x14ac:dyDescent="0.3">
      <c r="A104"/>
      <c r="B104" s="83" t="str">
        <f>IF(C104="",B100,D104)</f>
        <v>Seguros Azteca</v>
      </c>
      <c r="C104" s="54">
        <f>IF('TDPrimas Vida'!A30="","",'TDPrimas Vida'!A30)</f>
        <v>22</v>
      </c>
      <c r="D104" s="70" t="str">
        <f>IF('TDPrimas Vida'!B30="","",'TDPrimas Vida'!B30)</f>
        <v>Seguros Azteca</v>
      </c>
      <c r="E104" s="111">
        <f>IF('TDPrimas Vida'!C30="","",'TDPrimas Vida'!C30)</f>
        <v>1290246.3930799998</v>
      </c>
      <c r="F104" s="111">
        <f>IF('TDPrimas Vida'!D30="","",'TDPrimas Vida'!D30)</f>
        <v>1476740.3871900002</v>
      </c>
      <c r="G104" s="112">
        <f>IF('TDPrimas Vida'!C30="","",IFERROR((E104/VLOOKUP("TOTAL",$D$12:$L$312,2,0))*100,""))</f>
        <v>0.56218799509325035</v>
      </c>
      <c r="H104" s="112">
        <f>IF('TDPrimas Vida'!C30="","",IFERROR((E104/VLOOKUP("TOTAL",$D$12:$L$312,3,0))*100,""))</f>
        <v>0.59863763460649766</v>
      </c>
      <c r="I104" s="111">
        <f>IF('TDPrimas Vida'!C30="","",E104-F104)</f>
        <v>-186493.99411000032</v>
      </c>
      <c r="J104" s="113">
        <f>IFERROR(IF('TDPrimas Vida'!C30="","",(E104/F104-1)*100),"ND")</f>
        <v>-12.628759647108211</v>
      </c>
      <c r="K104" s="113">
        <f>IF(E103="","",IFERROR((E104/VLOOKUP(B104&amp;"|"&amp;VLOOKUP(TDPrimas_!$B$4,Cat!R:T,2,0),'TD Operación'!A:D,4,0))*100,"ND"))</f>
        <v>92.507513542107262</v>
      </c>
      <c r="L104" s="113">
        <f>IF('TDPrimas Vida'!E30="","",'TDPrimas Vida'!E30)</f>
        <v>92.507513542107262</v>
      </c>
    </row>
    <row r="105" spans="1:12" x14ac:dyDescent="0.25">
      <c r="B105" s="83" t="str">
        <f>IF(C105="",B104,D105)</f>
        <v>Seguros Azteca</v>
      </c>
      <c r="C105" s="54"/>
      <c r="D105" s="70" t="str">
        <f>IF(D104="","","1er Año")</f>
        <v>1er Año</v>
      </c>
      <c r="E105" s="111">
        <f>IF(E104="","",(VLOOKUP(B105,'TDPrimas Vida'!$B:$N,5,0)))</f>
        <v>1241992.2589400001</v>
      </c>
      <c r="F105" s="111">
        <f>IF(E104="","",(VLOOKUP(B105,'TDPrimas Vida'!$B:$N,6,0)))</f>
        <v>1404785.8520499999</v>
      </c>
      <c r="G105" s="112">
        <f>IFERROR((E105/VLOOKUP("TOTAL",$D$12:$L$312,2,0))*100,"")</f>
        <v>0.54116263507471229</v>
      </c>
      <c r="H105" s="112">
        <f>IFERROR((E105/VLOOKUP("TOTAL",$D$12:$L$312,3,0))*100,"")</f>
        <v>0.57624908860746771</v>
      </c>
      <c r="I105" s="111">
        <f>IF(E104="","",E105-F105)</f>
        <v>-162793.59310999978</v>
      </c>
      <c r="J105" s="113">
        <f>IF(E104="","",IFERROR((E105/F105-1)*100,"ND"))</f>
        <v>-11.588498906964039</v>
      </c>
      <c r="K105" s="113">
        <f>IF(E104="","",IFERROR((E105/VLOOKUP(B105&amp;"|"&amp;VLOOKUP(TDPrimas_!$B$4,Cat!R:T,2,0),'TD Operación'!A:D,4,0))*100,"ND"))</f>
        <v>89.047810037908505</v>
      </c>
      <c r="L105" s="113">
        <f>IF(E104="","",(VLOOKUP(B105,'TDPrimas Vida'!$B:$N,7,0)))</f>
        <v>-11.588498906964039</v>
      </c>
    </row>
    <row r="106" spans="1:12" x14ac:dyDescent="0.25">
      <c r="B106" s="83" t="str">
        <f>IF(C106="",B105,D106)</f>
        <v>Seguros Azteca</v>
      </c>
      <c r="C106" s="54"/>
      <c r="D106" s="70" t="str">
        <f>IF(D105="","","Renovación")</f>
        <v>Renovación</v>
      </c>
      <c r="E106" s="111">
        <f>IF(E104="","",(VLOOKUP(B106,'TDPrimas Vida'!$B:$N,8,0)))</f>
        <v>4098.7827200000002</v>
      </c>
      <c r="F106" s="111">
        <f>IF(E104="","",(VLOOKUP(B106,'TDPrimas Vida'!$B:$N,9,0)))</f>
        <v>4285.0947000000006</v>
      </c>
      <c r="G106" s="112">
        <f>IFERROR((E106/VLOOKUP("TOTAL",$D$12:$L$312,2,0))*100,"")</f>
        <v>1.7859274414858105E-3</v>
      </c>
      <c r="H106" s="112">
        <f>IFERROR((E106/VLOOKUP("TOTAL",$D$12:$L$312,3,0))*100,"")</f>
        <v>1.9017186216731005E-3</v>
      </c>
      <c r="I106" s="111">
        <f>IF(E104="","",E106-F106)</f>
        <v>-186.3119800000004</v>
      </c>
      <c r="J106" s="113">
        <f>IF(E104="","",IFERROR((E106/F106-1)*100,"ND"))</f>
        <v>-4.3479081104088602</v>
      </c>
      <c r="K106" s="113">
        <f>IF(E105="","",IFERROR((E106/VLOOKUP(B106&amp;"|"&amp;VLOOKUP(TDPrimas_!$B$4,Cat!R:T,2,0),'TD Operación'!A:D,4,0))*100,"ND"))</f>
        <v>0.29387270525238779</v>
      </c>
      <c r="L106" s="113">
        <f>IF(E104="","",(VLOOKUP(B106,'TDPrimas Vida'!$B:$N,10,0)))</f>
        <v>1.7859274414858105E-3</v>
      </c>
    </row>
    <row r="107" spans="1:12" x14ac:dyDescent="0.25">
      <c r="B107" s="83" t="str">
        <f>IF(C107="",B106,D107)</f>
        <v>Seguros Azteca</v>
      </c>
      <c r="C107" s="54"/>
      <c r="D107" s="70" t="str">
        <f>IF(D106="","","Únicas")</f>
        <v>Únicas</v>
      </c>
      <c r="E107" s="111">
        <f>IF(E105="","",(VLOOKUP(B107,'TDPrimas Vida'!$B:$N,11,0)))</f>
        <v>44155.351420000006</v>
      </c>
      <c r="F107" s="111">
        <f>IF(E105="","",(VLOOKUP(B107,'TDPrimas Vida'!$B:$N,12,0)))</f>
        <v>67669.440440000006</v>
      </c>
      <c r="G107" s="112">
        <f>IFERROR((E107/VLOOKUP("TOTAL",$D$12:$L$312,2,0))*100,"")</f>
        <v>1.9239432577052403E-2</v>
      </c>
      <c r="H107" s="112">
        <f>IFERROR((E107/VLOOKUP("TOTAL",$D$12:$L$312,3,0))*100,"")</f>
        <v>2.0486827377357002E-2</v>
      </c>
      <c r="I107" s="111">
        <f>IF(E104="","",E107-F107)</f>
        <v>-23514.089019999999</v>
      </c>
      <c r="J107" s="113">
        <f>IF(E104="","",IFERROR((E107/F107-1)*100,"ND"))</f>
        <v>-34.748460851910068</v>
      </c>
      <c r="K107" s="113">
        <f>IF(E106="","",IFERROR((E107/VLOOKUP(B107&amp;"|"&amp;VLOOKUP(TDPrimas_!$B$4,Cat!R:T,2,0),'TD Operación'!A:D,4,0))*100,"ND"))</f>
        <v>3.1658307989463919</v>
      </c>
      <c r="L107" s="113">
        <f>IF(E104="","",(VLOOKUP(B107,'TDPrimas Vida'!$B:$N,13,0)))</f>
        <v>1.9239432577052403E-2</v>
      </c>
    </row>
    <row r="108" spans="1:12" s="25" customFormat="1" ht="14.4" x14ac:dyDescent="0.3">
      <c r="A108"/>
      <c r="B108" s="83" t="str">
        <f>IF(C108="",B104,D108)</f>
        <v>Afirme</v>
      </c>
      <c r="C108" s="54">
        <f>IF('TDPrimas Vida'!A31="","",'TDPrimas Vida'!A31)</f>
        <v>23</v>
      </c>
      <c r="D108" s="70" t="str">
        <f>IF('TDPrimas Vida'!B31="","",'TDPrimas Vida'!B31)</f>
        <v>Afirme</v>
      </c>
      <c r="E108" s="111">
        <f>IF('TDPrimas Vida'!C31="","",'TDPrimas Vida'!C31)</f>
        <v>1242287.0023800002</v>
      </c>
      <c r="F108" s="111">
        <f>IF('TDPrimas Vida'!D31="","",'TDPrimas Vida'!D31)</f>
        <v>1498652.18417</v>
      </c>
      <c r="G108" s="112">
        <f>IF('TDPrimas Vida'!C31="","",IFERROR((E108/VLOOKUP("TOTAL",$D$12:$L$312,2,0))*100,""))</f>
        <v>0.54129106110596426</v>
      </c>
      <c r="H108" s="112">
        <f>IF('TDPrimas Vida'!C31="","",IFERROR((E108/VLOOKUP("TOTAL",$D$12:$L$312,3,0))*100,""))</f>
        <v>0.57638584118176961</v>
      </c>
      <c r="I108" s="111">
        <f>IF('TDPrimas Vida'!C31="","",E108-F108)</f>
        <v>-256365.18178999983</v>
      </c>
      <c r="J108" s="113">
        <f>IFERROR(IF('TDPrimas Vida'!C31="","",(E108/F108-1)*100),"ND")</f>
        <v>-17.106382955160658</v>
      </c>
      <c r="K108" s="113">
        <f>IF(E107="","",IFERROR((E108/VLOOKUP(B108&amp;"|"&amp;VLOOKUP(TDPrimas_!$B$4,Cat!R:T,2,0),'TD Operación'!A:D,4,0))*100,"ND"))</f>
        <v>34.211404015312461</v>
      </c>
      <c r="L108" s="113">
        <f>IF('TDPrimas Vida'!E31="","",'TDPrimas Vida'!E31)</f>
        <v>34.211404015312461</v>
      </c>
    </row>
    <row r="109" spans="1:12" x14ac:dyDescent="0.25">
      <c r="B109" s="83" t="str">
        <f>IF(C109="",B108,D109)</f>
        <v>Afirme</v>
      </c>
      <c r="C109" s="54"/>
      <c r="D109" s="70" t="str">
        <f>IF(D108="","","1er Año")</f>
        <v>1er Año</v>
      </c>
      <c r="E109" s="111">
        <f>IF(E108="","",(VLOOKUP(B109,'TDPrimas Vida'!$B:$N,5,0)))</f>
        <v>1242287.00238</v>
      </c>
      <c r="F109" s="111">
        <f>IF(E108="","",(VLOOKUP(B109,'TDPrimas Vida'!$B:$N,6,0)))</f>
        <v>1498652.1841699998</v>
      </c>
      <c r="G109" s="112">
        <f>IFERROR((E109/VLOOKUP("TOTAL",$D$12:$L$312,2,0))*100,"")</f>
        <v>0.54129106110596426</v>
      </c>
      <c r="H109" s="112">
        <f>IFERROR((E109/VLOOKUP("TOTAL",$D$12:$L$312,3,0))*100,"")</f>
        <v>0.5763858411817695</v>
      </c>
      <c r="I109" s="111">
        <f>IF(E108="","",E109-F109)</f>
        <v>-256365.18178999983</v>
      </c>
      <c r="J109" s="113">
        <f>IF(E108="","",IFERROR((E109/F109-1)*100,"ND"))</f>
        <v>-17.106382955160658</v>
      </c>
      <c r="K109" s="113">
        <f>IF(E108="","",IFERROR((E109/VLOOKUP(B109&amp;"|"&amp;VLOOKUP(TDPrimas_!$B$4,Cat!R:T,2,0),'TD Operación'!A:D,4,0))*100,"ND"))</f>
        <v>34.211404015312453</v>
      </c>
      <c r="L109" s="113">
        <f>IF(E108="","",(VLOOKUP(B109,'TDPrimas Vida'!$B:$N,7,0)))</f>
        <v>-17.106382955160658</v>
      </c>
    </row>
    <row r="110" spans="1:12" x14ac:dyDescent="0.25">
      <c r="B110" s="83" t="str">
        <f>IF(C110="",B109,D110)</f>
        <v>Afirme</v>
      </c>
      <c r="C110" s="54"/>
      <c r="D110" s="70" t="str">
        <f>IF(D109="","","Renovación")</f>
        <v>Renovación</v>
      </c>
      <c r="E110" s="111">
        <f>IF(E108="","",(VLOOKUP(B110,'TDPrimas Vida'!$B:$N,8,0)))</f>
        <v>0</v>
      </c>
      <c r="F110" s="111">
        <f>IF(E108="","",(VLOOKUP(B110,'TDPrimas Vida'!$B:$N,9,0)))</f>
        <v>0</v>
      </c>
      <c r="G110" s="112">
        <f>IFERROR((E110/VLOOKUP("TOTAL",$D$12:$L$312,2,0))*100,"")</f>
        <v>0</v>
      </c>
      <c r="H110" s="112">
        <f>IFERROR((E110/VLOOKUP("TOTAL",$D$12:$L$312,3,0))*100,"")</f>
        <v>0</v>
      </c>
      <c r="I110" s="111">
        <f>IF(E108="","",E110-F110)</f>
        <v>0</v>
      </c>
      <c r="J110" s="113" t="str">
        <f>IF(E108="","",IFERROR((E110/F110-1)*100,"ND"))</f>
        <v>ND</v>
      </c>
      <c r="K110" s="113">
        <f>IF(E109="","",IFERROR((E110/VLOOKUP(B110&amp;"|"&amp;VLOOKUP(TDPrimas_!$B$4,Cat!R:T,2,0),'TD Operación'!A:D,4,0))*100,"ND"))</f>
        <v>0</v>
      </c>
      <c r="L110" s="113">
        <f>IF(E108="","",(VLOOKUP(B110,'TDPrimas Vida'!$B:$N,10,0)))</f>
        <v>0</v>
      </c>
    </row>
    <row r="111" spans="1:12" x14ac:dyDescent="0.25">
      <c r="B111" s="83" t="str">
        <f>IF(C111="",B110,D111)</f>
        <v>Afirme</v>
      </c>
      <c r="C111" s="54"/>
      <c r="D111" s="70" t="str">
        <f>IF(D110="","","Únicas")</f>
        <v>Únicas</v>
      </c>
      <c r="E111" s="111">
        <f>IF(E109="","",(VLOOKUP(B111,'TDPrimas Vida'!$B:$N,11,0)))</f>
        <v>0</v>
      </c>
      <c r="F111" s="111">
        <f>IF(E109="","",(VLOOKUP(B111,'TDPrimas Vida'!$B:$N,12,0)))</f>
        <v>0</v>
      </c>
      <c r="G111" s="112">
        <f>IFERROR((E111/VLOOKUP("TOTAL",$D$12:$L$312,2,0))*100,"")</f>
        <v>0</v>
      </c>
      <c r="H111" s="112">
        <f>IFERROR((E111/VLOOKUP("TOTAL",$D$12:$L$312,3,0))*100,"")</f>
        <v>0</v>
      </c>
      <c r="I111" s="111">
        <f>IF(E108="","",E111-F111)</f>
        <v>0</v>
      </c>
      <c r="J111" s="113" t="str">
        <f>IF(E108="","",IFERROR((E111/F111-1)*100,"ND"))</f>
        <v>ND</v>
      </c>
      <c r="K111" s="113">
        <f>IF(E110="","",IFERROR((E111/VLOOKUP(B111&amp;"|"&amp;VLOOKUP(TDPrimas_!$B$4,Cat!R:T,2,0),'TD Operación'!A:D,4,0))*100,"ND"))</f>
        <v>0</v>
      </c>
      <c r="L111" s="113">
        <f>IF(E108="","",(VLOOKUP(B111,'TDPrimas Vida'!$B:$N,13,0)))</f>
        <v>0</v>
      </c>
    </row>
    <row r="112" spans="1:12" s="25" customFormat="1" ht="14.4" x14ac:dyDescent="0.3">
      <c r="A112"/>
      <c r="B112" s="83" t="str">
        <f>IF(C112="",B108,D112)</f>
        <v>Assurant Vida</v>
      </c>
      <c r="C112" s="54">
        <f>IF('TDPrimas Vida'!A32="","",'TDPrimas Vida'!A32)</f>
        <v>24</v>
      </c>
      <c r="D112" s="70" t="str">
        <f>IF('TDPrimas Vida'!B32="","",'TDPrimas Vida'!B32)</f>
        <v>Assurant Vida</v>
      </c>
      <c r="E112" s="111">
        <f>IF('TDPrimas Vida'!C32="","",'TDPrimas Vida'!C32)</f>
        <v>1187279.3035799998</v>
      </c>
      <c r="F112" s="111">
        <f>IF('TDPrimas Vida'!D32="","",'TDPrimas Vida'!D32)</f>
        <v>1076794.99083</v>
      </c>
      <c r="G112" s="112">
        <f>IF('TDPrimas Vida'!C32="","",IFERROR((E112/VLOOKUP("TOTAL",$D$12:$L$312,2,0))*100,""))</f>
        <v>0.51732302827988985</v>
      </c>
      <c r="H112" s="112">
        <f>IF('TDPrimas Vida'!C32="","",IFERROR((E112/VLOOKUP("TOTAL",$D$12:$L$312,3,0))*100,""))</f>
        <v>0.55086383323709243</v>
      </c>
      <c r="I112" s="111">
        <f>IF('TDPrimas Vida'!C32="","",E112-F112)</f>
        <v>110484.31274999981</v>
      </c>
      <c r="J112" s="113">
        <f>IFERROR(IF('TDPrimas Vida'!C32="","",(E112/F112-1)*100),"ND")</f>
        <v>10.260477963854363</v>
      </c>
      <c r="K112" s="113">
        <f>IF(E111="","",IFERROR((E112/VLOOKUP(B112&amp;"|"&amp;VLOOKUP(TDPrimas_!$B$4,Cat!R:T,2,0),'TD Operación'!A:D,4,0))*100,"ND"))</f>
        <v>100</v>
      </c>
      <c r="L112" s="113">
        <f>IF('TDPrimas Vida'!E32="","",'TDPrimas Vida'!E32)</f>
        <v>100</v>
      </c>
    </row>
    <row r="113" spans="1:12" x14ac:dyDescent="0.25">
      <c r="B113" s="83" t="str">
        <f>IF(C113="",B112,D113)</f>
        <v>Assurant Vida</v>
      </c>
      <c r="C113" s="54"/>
      <c r="D113" s="70" t="str">
        <f>IF(D112="","","1er Año")</f>
        <v>1er Año</v>
      </c>
      <c r="E113" s="111">
        <f>IF(E112="","",(VLOOKUP(B113,'TDPrimas Vida'!$B:$N,5,0)))</f>
        <v>1183209.25973</v>
      </c>
      <c r="F113" s="111">
        <f>IF(E112="","",(VLOOKUP(B113,'TDPrimas Vida'!$B:$N,6,0)))</f>
        <v>1072430.14163</v>
      </c>
      <c r="G113" s="112">
        <f>IFERROR((E113/VLOOKUP("TOTAL",$D$12:$L$312,2,0))*100,"")</f>
        <v>0.51554962297975104</v>
      </c>
      <c r="H113" s="112">
        <f>IFERROR((E113/VLOOKUP("TOTAL",$D$12:$L$312,3,0))*100,"")</f>
        <v>0.54897544863382886</v>
      </c>
      <c r="I113" s="111">
        <f>IF(E112="","",E113-F113)</f>
        <v>110779.11810000008</v>
      </c>
      <c r="J113" s="113">
        <f>IF(E112="","",IFERROR((E113/F113-1)*100,"ND"))</f>
        <v>10.329728137967621</v>
      </c>
      <c r="K113" s="113">
        <f>IF(E112="","",IFERROR((E113/VLOOKUP(B113&amp;"|"&amp;VLOOKUP(TDPrimas_!$B$4,Cat!R:T,2,0),'TD Operación'!A:D,4,0))*100,"ND"))</f>
        <v>99.657195755225629</v>
      </c>
      <c r="L113" s="113">
        <f>IF(E112="","",(VLOOKUP(B113,'TDPrimas Vida'!$B:$N,7,0)))</f>
        <v>10.329728137967621</v>
      </c>
    </row>
    <row r="114" spans="1:12" x14ac:dyDescent="0.25">
      <c r="B114" s="83" t="str">
        <f>IF(C114="",B113,D114)</f>
        <v>Assurant Vida</v>
      </c>
      <c r="C114" s="54"/>
      <c r="D114" s="70" t="str">
        <f>IF(D113="","","Renovación")</f>
        <v>Renovación</v>
      </c>
      <c r="E114" s="111">
        <f>IF(E112="","",(VLOOKUP(B114,'TDPrimas Vida'!$B:$N,8,0)))</f>
        <v>4070.04385</v>
      </c>
      <c r="F114" s="111">
        <f>IF(E112="","",(VLOOKUP(B114,'TDPrimas Vida'!$B:$N,9,0)))</f>
        <v>4364.8492000000006</v>
      </c>
      <c r="G114" s="112">
        <f>IFERROR((E114/VLOOKUP("TOTAL",$D$12:$L$312,2,0))*100,"")</f>
        <v>1.7734053001388561E-3</v>
      </c>
      <c r="H114" s="112">
        <f>IFERROR((E114/VLOOKUP("TOTAL",$D$12:$L$312,3,0))*100,"")</f>
        <v>1.888384603263644E-3</v>
      </c>
      <c r="I114" s="111">
        <f>IF(E112="","",E114-F114)</f>
        <v>-294.80535000000054</v>
      </c>
      <c r="J114" s="113">
        <f>IF(E112="","",IFERROR((E114/F114-1)*100,"ND"))</f>
        <v>-6.7540786976099998</v>
      </c>
      <c r="K114" s="113">
        <f>IF(E113="","",IFERROR((E114/VLOOKUP(B114&amp;"|"&amp;VLOOKUP(TDPrimas_!$B$4,Cat!R:T,2,0),'TD Operación'!A:D,4,0))*100,"ND"))</f>
        <v>0.34280424477438531</v>
      </c>
      <c r="L114" s="113">
        <f>IF(E112="","",(VLOOKUP(B114,'TDPrimas Vida'!$B:$N,10,0)))</f>
        <v>1.7734053001388561E-3</v>
      </c>
    </row>
    <row r="115" spans="1:12" x14ac:dyDescent="0.25">
      <c r="B115" s="83" t="str">
        <f>IF(C115="",B114,D115)</f>
        <v>Assurant Vida</v>
      </c>
      <c r="C115" s="54"/>
      <c r="D115" s="70" t="str">
        <f>IF(D114="","","Únicas")</f>
        <v>Únicas</v>
      </c>
      <c r="E115" s="111">
        <f>IF(E113="","",(VLOOKUP(B115,'TDPrimas Vida'!$B:$N,11,0)))</f>
        <v>0</v>
      </c>
      <c r="F115" s="111">
        <f>IF(E113="","",(VLOOKUP(B115,'TDPrimas Vida'!$B:$N,12,0)))</f>
        <v>0</v>
      </c>
      <c r="G115" s="112">
        <f>IFERROR((E115/VLOOKUP("TOTAL",$D$12:$L$312,2,0))*100,"")</f>
        <v>0</v>
      </c>
      <c r="H115" s="112">
        <f>IFERROR((E115/VLOOKUP("TOTAL",$D$12:$L$312,3,0))*100,"")</f>
        <v>0</v>
      </c>
      <c r="I115" s="111">
        <f>IF(E112="","",E115-F115)</f>
        <v>0</v>
      </c>
      <c r="J115" s="113" t="str">
        <f>IF(E112="","",IFERROR((E115/F115-1)*100,"ND"))</f>
        <v>ND</v>
      </c>
      <c r="K115" s="113">
        <f>IF(E114="","",IFERROR((E115/VLOOKUP(B115&amp;"|"&amp;VLOOKUP(TDPrimas_!$B$4,Cat!R:T,2,0),'TD Operación'!A:D,4,0))*100,"ND"))</f>
        <v>0</v>
      </c>
      <c r="L115" s="113">
        <f>IF(E112="","",(VLOOKUP(B115,'TDPrimas Vida'!$B:$N,13,0)))</f>
        <v>0</v>
      </c>
    </row>
    <row r="116" spans="1:12" s="25" customFormat="1" ht="14.4" x14ac:dyDescent="0.3">
      <c r="A116"/>
      <c r="B116" s="83" t="str">
        <f>IF(C116="",B112,D116)</f>
        <v>Atlas</v>
      </c>
      <c r="C116" s="54">
        <f>IF('TDPrimas Vida'!A33="","",'TDPrimas Vida'!A33)</f>
        <v>25</v>
      </c>
      <c r="D116" s="70" t="str">
        <f>IF('TDPrimas Vida'!B33="","",'TDPrimas Vida'!B33)</f>
        <v>Atlas</v>
      </c>
      <c r="E116" s="111">
        <f>IF('TDPrimas Vida'!C33="","",'TDPrimas Vida'!C33)</f>
        <v>1074711.3102299999</v>
      </c>
      <c r="F116" s="111">
        <f>IF('TDPrimas Vida'!D33="","",'TDPrimas Vida'!D33)</f>
        <v>2179411.2560200002</v>
      </c>
      <c r="G116" s="112">
        <f>IF('TDPrimas Vida'!C33="","",IFERROR((E116/VLOOKUP("TOTAL",$D$12:$L$312,2,0))*100,""))</f>
        <v>0.4682747419738626</v>
      </c>
      <c r="H116" s="112">
        <f>IF('TDPrimas Vida'!C33="","",IFERROR((E116/VLOOKUP("TOTAL",$D$12:$L$312,3,0))*100,""))</f>
        <v>0.49863548550997289</v>
      </c>
      <c r="I116" s="111">
        <f>IF('TDPrimas Vida'!C33="","",E116-F116)</f>
        <v>-1104699.9457900003</v>
      </c>
      <c r="J116" s="113">
        <f>IFERROR(IF('TDPrimas Vida'!C33="","",(E116/F116-1)*100),"ND")</f>
        <v>-50.687998547249059</v>
      </c>
      <c r="K116" s="113">
        <f>IF(E115="","",IFERROR((E116/VLOOKUP(B116&amp;"|"&amp;VLOOKUP(TDPrimas_!$B$4,Cat!R:T,2,0),'TD Operación'!A:D,4,0))*100,"ND"))</f>
        <v>8.4150464828773206</v>
      </c>
      <c r="L116" s="113">
        <f>IF('TDPrimas Vida'!E33="","",'TDPrimas Vida'!E33)</f>
        <v>8.4150464828773206</v>
      </c>
    </row>
    <row r="117" spans="1:12" x14ac:dyDescent="0.25">
      <c r="B117" s="83" t="str">
        <f>IF(C117="",B116,D117)</f>
        <v>Atlas</v>
      </c>
      <c r="C117" s="54"/>
      <c r="D117" s="70" t="str">
        <f>IF(D116="","","1er Año")</f>
        <v>1er Año</v>
      </c>
      <c r="E117" s="111">
        <f>IF(E116="","",(VLOOKUP(B117,'TDPrimas Vida'!$B:$N,5,0)))</f>
        <v>583632.83166999999</v>
      </c>
      <c r="F117" s="111">
        <f>IF(E116="","",(VLOOKUP(B117,'TDPrimas Vida'!$B:$N,6,0)))</f>
        <v>1719761.8052699999</v>
      </c>
      <c r="G117" s="112">
        <f>IFERROR((E117/VLOOKUP("TOTAL",$D$12:$L$312,2,0))*100,"")</f>
        <v>0.25430132823228102</v>
      </c>
      <c r="H117" s="112">
        <f>IFERROR((E117/VLOOKUP("TOTAL",$D$12:$L$312,3,0))*100,"")</f>
        <v>0.27078903665492204</v>
      </c>
      <c r="I117" s="111">
        <f>IF(E116="","",E117-F117)</f>
        <v>-1136128.9735999999</v>
      </c>
      <c r="J117" s="113">
        <f>IF(E116="","",IFERROR((E117/F117-1)*100,"ND"))</f>
        <v>-66.063158869936032</v>
      </c>
      <c r="K117" s="113">
        <f>IF(E116="","",IFERROR((E117/VLOOKUP(B117&amp;"|"&amp;VLOOKUP(TDPrimas_!$B$4,Cat!R:T,2,0),'TD Operación'!A:D,4,0))*100,"ND"))</f>
        <v>4.569875985007819</v>
      </c>
      <c r="L117" s="113">
        <f>IF(E116="","",(VLOOKUP(B117,'TDPrimas Vida'!$B:$N,7,0)))</f>
        <v>-66.063158869936032</v>
      </c>
    </row>
    <row r="118" spans="1:12" x14ac:dyDescent="0.25">
      <c r="B118" s="83" t="str">
        <f>IF(C118="",B117,D118)</f>
        <v>Atlas</v>
      </c>
      <c r="C118" s="54"/>
      <c r="D118" s="70" t="str">
        <f>IF(D117="","","Renovación")</f>
        <v>Renovación</v>
      </c>
      <c r="E118" s="111">
        <f>IF(E116="","",(VLOOKUP(B118,'TDPrimas Vida'!$B:$N,8,0)))</f>
        <v>421838.79476000002</v>
      </c>
      <c r="F118" s="111">
        <f>IF(E116="","",(VLOOKUP(B118,'TDPrimas Vida'!$B:$N,9,0)))</f>
        <v>407336.35785999999</v>
      </c>
      <c r="G118" s="112">
        <f>IFERROR((E118/VLOOKUP("TOTAL",$D$12:$L$312,2,0))*100,"")</f>
        <v>0.18380420015169399</v>
      </c>
      <c r="H118" s="112">
        <f>IFERROR((E118/VLOOKUP("TOTAL",$D$12:$L$312,3,0))*100,"")</f>
        <v>0.19572120459686848</v>
      </c>
      <c r="I118" s="111">
        <f>IF(E116="","",E118-F118)</f>
        <v>14502.43690000003</v>
      </c>
      <c r="J118" s="113">
        <f>IF(E116="","",IFERROR((E118/F118-1)*100,"ND"))</f>
        <v>3.5603099551905215</v>
      </c>
      <c r="K118" s="113">
        <f>IF(E117="","",IFERROR((E118/VLOOKUP(B118&amp;"|"&amp;VLOOKUP(TDPrimas_!$B$4,Cat!R:T,2,0),'TD Operación'!A:D,4,0))*100,"ND"))</f>
        <v>3.3030201063266484</v>
      </c>
      <c r="L118" s="113">
        <f>IF(E116="","",(VLOOKUP(B118,'TDPrimas Vida'!$B:$N,10,0)))</f>
        <v>0.18380420015169399</v>
      </c>
    </row>
    <row r="119" spans="1:12" x14ac:dyDescent="0.25">
      <c r="B119" s="83" t="str">
        <f>IF(C119="",B118,D119)</f>
        <v>Atlas</v>
      </c>
      <c r="C119" s="54"/>
      <c r="D119" s="70" t="str">
        <f>IF(D118="","","Únicas")</f>
        <v>Únicas</v>
      </c>
      <c r="E119" s="111">
        <f>IF(E117="","",(VLOOKUP(B119,'TDPrimas Vida'!$B:$N,11,0)))</f>
        <v>69239.683799999999</v>
      </c>
      <c r="F119" s="111">
        <f>IF(E117="","",(VLOOKUP(B119,'TDPrimas Vida'!$B:$N,12,0)))</f>
        <v>52313.09289</v>
      </c>
      <c r="G119" s="112">
        <f>IFERROR((E119/VLOOKUP("TOTAL",$D$12:$L$312,2,0))*100,"")</f>
        <v>3.0169213589887615E-2</v>
      </c>
      <c r="H119" s="112">
        <f>IFERROR((E119/VLOOKUP("TOTAL",$D$12:$L$312,3,0))*100,"")</f>
        <v>3.2125244258182417E-2</v>
      </c>
      <c r="I119" s="111">
        <f>IF(E116="","",E119-F119)</f>
        <v>16926.590909999999</v>
      </c>
      <c r="J119" s="113">
        <f>IF(E116="","",IFERROR((E119/F119-1)*100,"ND"))</f>
        <v>32.356318418396611</v>
      </c>
      <c r="K119" s="113">
        <f>IF(E118="","",IFERROR((E119/VLOOKUP(B119&amp;"|"&amp;VLOOKUP(TDPrimas_!$B$4,Cat!R:T,2,0),'TD Operación'!A:D,4,0))*100,"ND"))</f>
        <v>0.54215039154285383</v>
      </c>
      <c r="L119" s="113">
        <f>IF(E116="","",(VLOOKUP(B119,'TDPrimas Vida'!$B:$N,13,0)))</f>
        <v>3.0169213589887615E-2</v>
      </c>
    </row>
    <row r="120" spans="1:12" s="25" customFormat="1" ht="14.4" x14ac:dyDescent="0.3">
      <c r="A120"/>
      <c r="B120" s="83" t="str">
        <f>IF(C120="",B116,D120)</f>
        <v>Seguros SURA</v>
      </c>
      <c r="C120" s="54">
        <f>IF('TDPrimas Vida'!A34="","",'TDPrimas Vida'!A34)</f>
        <v>26</v>
      </c>
      <c r="D120" s="70" t="str">
        <f>IF('TDPrimas Vida'!B34="","",'TDPrimas Vida'!B34)</f>
        <v>Seguros SURA</v>
      </c>
      <c r="E120" s="111">
        <f>IF('TDPrimas Vida'!C34="","",'TDPrimas Vida'!C34)</f>
        <v>764229.33588999999</v>
      </c>
      <c r="F120" s="111">
        <f>IF('TDPrimas Vida'!D34="","",'TDPrimas Vida'!D34)</f>
        <v>673735.95550000004</v>
      </c>
      <c r="G120" s="112">
        <f>IF('TDPrimas Vida'!C34="","",IFERROR((E120/VLOOKUP("TOTAL",$D$12:$L$312,2,0))*100,""))</f>
        <v>0.33299109413499905</v>
      </c>
      <c r="H120" s="112">
        <f>IF('TDPrimas Vida'!C34="","",IFERROR((E120/VLOOKUP("TOTAL",$D$12:$L$312,3,0))*100,""))</f>
        <v>0.35458067884381039</v>
      </c>
      <c r="I120" s="111">
        <f>IF('TDPrimas Vida'!C34="","",E120-F120)</f>
        <v>90493.380389999948</v>
      </c>
      <c r="J120" s="113">
        <f>IFERROR(IF('TDPrimas Vida'!C34="","",(E120/F120-1)*100),"ND")</f>
        <v>13.431579486186408</v>
      </c>
      <c r="K120" s="113">
        <f>IF(E119="","",IFERROR((E120/VLOOKUP(B120&amp;"|"&amp;VLOOKUP(TDPrimas_!$B$4,Cat!R:T,2,0),'TD Operación'!A:D,4,0))*100,"ND"))</f>
        <v>22.242703986972504</v>
      </c>
      <c r="L120" s="113">
        <f>IF('TDPrimas Vida'!E34="","",'TDPrimas Vida'!E34)</f>
        <v>22.242703986972504</v>
      </c>
    </row>
    <row r="121" spans="1:12" x14ac:dyDescent="0.25">
      <c r="B121" s="83" t="str">
        <f>IF(C121="",B120,D121)</f>
        <v>Seguros SURA</v>
      </c>
      <c r="C121" s="54"/>
      <c r="D121" s="70" t="str">
        <f>IF(D120="","","1er Año")</f>
        <v>1er Año</v>
      </c>
      <c r="E121" s="111">
        <f>IF(E120="","",(VLOOKUP(B121,'TDPrimas Vida'!$B:$N,5,0)))</f>
        <v>703097.16516999993</v>
      </c>
      <c r="F121" s="111">
        <f>IF(E120="","",(VLOOKUP(B121,'TDPrimas Vida'!$B:$N,6,0)))</f>
        <v>588089.41571999993</v>
      </c>
      <c r="G121" s="112">
        <f>IFERROR((E121/VLOOKUP("TOTAL",$D$12:$L$312,2,0))*100,"")</f>
        <v>0.30635449768559192</v>
      </c>
      <c r="H121" s="112">
        <f>IFERROR((E121/VLOOKUP("TOTAL",$D$12:$L$312,3,0))*100,"")</f>
        <v>0.32621709009482613</v>
      </c>
      <c r="I121" s="111">
        <f>IF(E120="","",E121-F121)</f>
        <v>115007.74945</v>
      </c>
      <c r="J121" s="113">
        <f>IF(E120="","",IFERROR((E121/F121-1)*100,"ND"))</f>
        <v>19.556167204471041</v>
      </c>
      <c r="K121" s="113">
        <f>IF(E120="","",IFERROR((E121/VLOOKUP(B121&amp;"|"&amp;VLOOKUP(TDPrimas_!$B$4,Cat!R:T,2,0),'TD Operación'!A:D,4,0))*100,"ND"))</f>
        <v>20.463467423353144</v>
      </c>
      <c r="L121" s="113">
        <f>IF(E120="","",(VLOOKUP(B121,'TDPrimas Vida'!$B:$N,7,0)))</f>
        <v>19.556167204471041</v>
      </c>
    </row>
    <row r="122" spans="1:12" x14ac:dyDescent="0.25">
      <c r="B122" s="83" t="str">
        <f>IF(C122="",B121,D122)</f>
        <v>Seguros SURA</v>
      </c>
      <c r="C122" s="54"/>
      <c r="D122" s="70" t="str">
        <f>IF(D121="","","Renovación")</f>
        <v>Renovación</v>
      </c>
      <c r="E122" s="111">
        <f>IF(E120="","",(VLOOKUP(B122,'TDPrimas Vida'!$B:$N,8,0)))</f>
        <v>61100.825270000008</v>
      </c>
      <c r="F122" s="111">
        <f>IF(E120="","",(VLOOKUP(B122,'TDPrimas Vida'!$B:$N,9,0)))</f>
        <v>85613.062030000001</v>
      </c>
      <c r="G122" s="112">
        <f>IFERROR((E122/VLOOKUP("TOTAL",$D$12:$L$312,2,0))*100,"")</f>
        <v>2.662293856531206E-2</v>
      </c>
      <c r="H122" s="112">
        <f>IFERROR((E122/VLOOKUP("TOTAL",$D$12:$L$312,3,0))*100,"")</f>
        <v>2.834904535158023E-2</v>
      </c>
      <c r="I122" s="111">
        <f>IF(E120="","",E122-F122)</f>
        <v>-24512.236759999993</v>
      </c>
      <c r="J122" s="113">
        <f>IF(E120="","",IFERROR((E122/F122-1)*100,"ND"))</f>
        <v>-28.631421629809907</v>
      </c>
      <c r="K122" s="113">
        <f>IF(E121="","",IFERROR((E122/VLOOKUP(B122&amp;"|"&amp;VLOOKUP(TDPrimas_!$B$4,Cat!R:T,2,0),'TD Operación'!A:D,4,0))*100,"ND"))</f>
        <v>1.7783242621243149</v>
      </c>
      <c r="L122" s="113">
        <f>IF(E120="","",(VLOOKUP(B122,'TDPrimas Vida'!$B:$N,10,0)))</f>
        <v>2.662293856531206E-2</v>
      </c>
    </row>
    <row r="123" spans="1:12" x14ac:dyDescent="0.25">
      <c r="B123" s="83" t="str">
        <f>IF(C123="",B122,D123)</f>
        <v>Seguros SURA</v>
      </c>
      <c r="C123" s="54"/>
      <c r="D123" s="70" t="str">
        <f>IF(D122="","","Únicas")</f>
        <v>Únicas</v>
      </c>
      <c r="E123" s="111">
        <f>IF(E121="","",(VLOOKUP(B123,'TDPrimas Vida'!$B:$N,11,0)))</f>
        <v>31.34545</v>
      </c>
      <c r="F123" s="111">
        <f>IF(E121="","",(VLOOKUP(B123,'TDPrimas Vida'!$B:$N,12,0)))</f>
        <v>33.47775</v>
      </c>
      <c r="G123" s="112">
        <f>IFERROR((E123/VLOOKUP("TOTAL",$D$12:$L$312,2,0))*100,"")</f>
        <v>1.3657884095090893E-5</v>
      </c>
      <c r="H123" s="112">
        <f>IFERROR((E123/VLOOKUP("TOTAL",$D$12:$L$312,3,0))*100,"")</f>
        <v>1.4543397404028064E-5</v>
      </c>
      <c r="I123" s="111">
        <f>IF(E120="","",E123-F123)</f>
        <v>-2.1323000000000008</v>
      </c>
      <c r="J123" s="113">
        <f>IF(E120="","",IFERROR((E123/F123-1)*100,"ND"))</f>
        <v>-6.3693049861475171</v>
      </c>
      <c r="K123" s="113">
        <f>IF(E122="","",IFERROR((E123/VLOOKUP(B123&amp;"|"&amp;VLOOKUP(TDPrimas_!$B$4,Cat!R:T,2,0),'TD Operación'!A:D,4,0))*100,"ND"))</f>
        <v>9.1230149504336797E-4</v>
      </c>
      <c r="L123" s="113">
        <f>IF(E120="","",(VLOOKUP(B123,'TDPrimas Vida'!$B:$N,13,0)))</f>
        <v>1.3657884095090893E-5</v>
      </c>
    </row>
    <row r="124" spans="1:12" s="25" customFormat="1" ht="14.4" x14ac:dyDescent="0.3">
      <c r="A124"/>
      <c r="B124" s="83" t="str">
        <f>IF(C124="",B120,D124)</f>
        <v>Zurich Aseguradora Mexicana</v>
      </c>
      <c r="C124" s="54">
        <f>IF('TDPrimas Vida'!A35="","",'TDPrimas Vida'!A35)</f>
        <v>27</v>
      </c>
      <c r="D124" s="70" t="str">
        <f>IF('TDPrimas Vida'!B35="","",'TDPrimas Vida'!B35)</f>
        <v>Zurich Aseguradora Mexicana</v>
      </c>
      <c r="E124" s="111">
        <f>IF('TDPrimas Vida'!C35="","",'TDPrimas Vida'!C35)</f>
        <v>755934.31110000005</v>
      </c>
      <c r="F124" s="111">
        <f>IF('TDPrimas Vida'!D35="","",'TDPrimas Vida'!D35)</f>
        <v>542199.58502999996</v>
      </c>
      <c r="G124" s="112">
        <f>IF('TDPrimas Vida'!C35="","",IFERROR((E124/VLOOKUP("TOTAL",$D$12:$L$312,2,0))*100,""))</f>
        <v>0.32937677412530947</v>
      </c>
      <c r="H124" s="112">
        <f>IF('TDPrimas Vida'!C35="","",IFERROR((E124/VLOOKUP("TOTAL",$D$12:$L$312,3,0))*100,""))</f>
        <v>0.35073202323359476</v>
      </c>
      <c r="I124" s="111">
        <f>IF('TDPrimas Vida'!C35="","",E124-F124)</f>
        <v>213734.72607000009</v>
      </c>
      <c r="J124" s="113">
        <f>IFERROR(IF('TDPrimas Vida'!C35="","",(E124/F124-1)*100),"ND")</f>
        <v>39.419935383789365</v>
      </c>
      <c r="K124" s="113">
        <f>IF(E123="","",IFERROR((E124/VLOOKUP(B124&amp;"|"&amp;VLOOKUP(TDPrimas_!$B$4,Cat!R:T,2,0),'TD Operación'!A:D,4,0))*100,"ND"))</f>
        <v>9.5425587578259954</v>
      </c>
      <c r="L124" s="113">
        <f>IF('TDPrimas Vida'!E35="","",'TDPrimas Vida'!E35)</f>
        <v>9.5425587578259954</v>
      </c>
    </row>
    <row r="125" spans="1:12" x14ac:dyDescent="0.25">
      <c r="B125" s="83" t="str">
        <f>IF(C125="",B124,D125)</f>
        <v>Zurich Aseguradora Mexicana</v>
      </c>
      <c r="C125" s="54"/>
      <c r="D125" s="70" t="str">
        <f>IF(D124="","","1er Año")</f>
        <v>1er Año</v>
      </c>
      <c r="E125" s="111">
        <f>IF(E124="","",(VLOOKUP(B125,'TDPrimas Vida'!$B:$N,5,0)))</f>
        <v>320632.37052</v>
      </c>
      <c r="F125" s="111">
        <f>IF(E124="","",(VLOOKUP(B125,'TDPrimas Vida'!$B:$N,6,0)))</f>
        <v>268282.68781000003</v>
      </c>
      <c r="G125" s="112">
        <f>IFERROR((E125/VLOOKUP("TOTAL",$D$12:$L$312,2,0))*100,"")</f>
        <v>0.13970639291177503</v>
      </c>
      <c r="H125" s="112">
        <f>IFERROR((E125/VLOOKUP("TOTAL",$D$12:$L$312,3,0))*100,"")</f>
        <v>0.1487643018386379</v>
      </c>
      <c r="I125" s="111">
        <f>IF(E124="","",E125-F125)</f>
        <v>52349.682709999965</v>
      </c>
      <c r="J125" s="113">
        <f>IF(E124="","",IFERROR((E125/F125-1)*100,"ND"))</f>
        <v>19.512881407791195</v>
      </c>
      <c r="K125" s="113">
        <f>IF(E124="","",IFERROR((E125/VLOOKUP(B125&amp;"|"&amp;VLOOKUP(TDPrimas_!$B$4,Cat!R:T,2,0),'TD Operación'!A:D,4,0))*100,"ND"))</f>
        <v>4.0475120528606139</v>
      </c>
      <c r="L125" s="113">
        <f>IF(E124="","",(VLOOKUP(B125,'TDPrimas Vida'!$B:$N,7,0)))</f>
        <v>19.512881407791195</v>
      </c>
    </row>
    <row r="126" spans="1:12" x14ac:dyDescent="0.25">
      <c r="B126" s="83" t="str">
        <f>IF(C126="",B125,D126)</f>
        <v>Zurich Aseguradora Mexicana</v>
      </c>
      <c r="C126" s="54"/>
      <c r="D126" s="70" t="str">
        <f>IF(D125="","","Renovación")</f>
        <v>Renovación</v>
      </c>
      <c r="E126" s="111">
        <f>IF(E124="","",(VLOOKUP(B126,'TDPrimas Vida'!$B:$N,8,0)))</f>
        <v>215409.31498000002</v>
      </c>
      <c r="F126" s="111">
        <f>IF(E124="","",(VLOOKUP(B126,'TDPrimas Vida'!$B:$N,9,0)))</f>
        <v>136426.49406999999</v>
      </c>
      <c r="G126" s="112">
        <f>IFERROR((E126/VLOOKUP("TOTAL",$D$12:$L$312,2,0))*100,"")</f>
        <v>9.3858453364037434E-2</v>
      </c>
      <c r="H126" s="112">
        <f>IFERROR((E126/VLOOKUP("TOTAL",$D$12:$L$312,3,0))*100,"")</f>
        <v>9.9943796381407685E-2</v>
      </c>
      <c r="I126" s="111">
        <f>IF(E124="","",E126-F126)</f>
        <v>78982.820910000039</v>
      </c>
      <c r="J126" s="113">
        <f>IF(E124="","",IFERROR((E126/F126-1)*100,"ND"))</f>
        <v>57.894048695170767</v>
      </c>
      <c r="K126" s="113">
        <f>IF(E125="","",IFERROR((E126/VLOOKUP(B126&amp;"|"&amp;VLOOKUP(TDPrimas_!$B$4,Cat!R:T,2,0),'TD Operación'!A:D,4,0))*100,"ND"))</f>
        <v>2.7192257514922811</v>
      </c>
      <c r="L126" s="113">
        <f>IF(E124="","",(VLOOKUP(B126,'TDPrimas Vida'!$B:$N,10,0)))</f>
        <v>9.3858453364037434E-2</v>
      </c>
    </row>
    <row r="127" spans="1:12" x14ac:dyDescent="0.25">
      <c r="B127" s="83" t="str">
        <f>IF(C127="",B126,D127)</f>
        <v>Zurich Aseguradora Mexicana</v>
      </c>
      <c r="C127" s="54"/>
      <c r="D127" s="70" t="str">
        <f>IF(D126="","","Únicas")</f>
        <v>Únicas</v>
      </c>
      <c r="E127" s="111">
        <f>IF(E125="","",(VLOOKUP(B127,'TDPrimas Vida'!$B:$N,11,0)))</f>
        <v>219892.6256</v>
      </c>
      <c r="F127" s="111">
        <f>IF(E125="","",(VLOOKUP(B127,'TDPrimas Vida'!$B:$N,12,0)))</f>
        <v>137490.40315</v>
      </c>
      <c r="G127" s="112">
        <f>IFERROR((E127/VLOOKUP("TOTAL",$D$12:$L$312,2,0))*100,"")</f>
        <v>9.5811927849497033E-2</v>
      </c>
      <c r="H127" s="112">
        <f>IFERROR((E127/VLOOKUP("TOTAL",$D$12:$L$312,3,0))*100,"")</f>
        <v>0.10202392501354918</v>
      </c>
      <c r="I127" s="111">
        <f>IF(E124="","",E127-F127)</f>
        <v>82402.222450000001</v>
      </c>
      <c r="J127" s="113">
        <f>IF(E124="","",IFERROR((E127/F127-1)*100,"ND"))</f>
        <v>59.933072099658034</v>
      </c>
      <c r="K127" s="113">
        <f>IF(E126="","",IFERROR((E127/VLOOKUP(B127&amp;"|"&amp;VLOOKUP(TDPrimas_!$B$4,Cat!R:T,2,0),'TD Operación'!A:D,4,0))*100,"ND"))</f>
        <v>2.7758209534730991</v>
      </c>
      <c r="L127" s="113">
        <f>IF(E124="","",(VLOOKUP(B127,'TDPrimas Vida'!$B:$N,13,0)))</f>
        <v>9.5811927849497033E-2</v>
      </c>
    </row>
    <row r="128" spans="1:12" s="25" customFormat="1" ht="14.4" x14ac:dyDescent="0.3">
      <c r="A128"/>
      <c r="B128" s="83" t="str">
        <f>IF(C128="",B124,D128)</f>
        <v>Chubb Seguros México</v>
      </c>
      <c r="C128" s="54">
        <f>IF('TDPrimas Vida'!A36="","",'TDPrimas Vida'!A36)</f>
        <v>28</v>
      </c>
      <c r="D128" s="70" t="str">
        <f>IF('TDPrimas Vida'!B36="","",'TDPrimas Vida'!B36)</f>
        <v>Chubb Seguros México</v>
      </c>
      <c r="E128" s="111">
        <f>IF('TDPrimas Vida'!C36="","",'TDPrimas Vida'!C36)</f>
        <v>703317.6828200001</v>
      </c>
      <c r="F128" s="111">
        <f>IF('TDPrimas Vida'!D36="","",'TDPrimas Vida'!D36)</f>
        <v>685015.24910000002</v>
      </c>
      <c r="G128" s="112">
        <f>IF('TDPrimas Vida'!C36="","",IFERROR((E128/VLOOKUP("TOTAL",$D$12:$L$312,2,0))*100,""))</f>
        <v>0.30645058194996277</v>
      </c>
      <c r="H128" s="112">
        <f>IF('TDPrimas Vida'!C36="","",IFERROR((E128/VLOOKUP("TOTAL",$D$12:$L$312,3,0))*100,""))</f>
        <v>0.32631940401338705</v>
      </c>
      <c r="I128" s="111">
        <f>IF('TDPrimas Vida'!C36="","",E128-F128)</f>
        <v>18302.433720000088</v>
      </c>
      <c r="J128" s="113">
        <f>IFERROR(IF('TDPrimas Vida'!C36="","",(E128/F128-1)*100),"ND")</f>
        <v>2.6718286555002413</v>
      </c>
      <c r="K128" s="113">
        <f>IF(E127="","",IFERROR((E128/VLOOKUP(B128&amp;"|"&amp;VLOOKUP(TDPrimas_!$B$4,Cat!R:T,2,0),'TD Operación'!A:D,4,0))*100,"ND"))</f>
        <v>4.1524926367776365</v>
      </c>
      <c r="L128" s="113">
        <f>IF('TDPrimas Vida'!E36="","",'TDPrimas Vida'!E36)</f>
        <v>4.1524926367776365</v>
      </c>
    </row>
    <row r="129" spans="1:12" x14ac:dyDescent="0.25">
      <c r="B129" s="83" t="str">
        <f>IF(C129="",B128,D129)</f>
        <v>Chubb Seguros México</v>
      </c>
      <c r="C129" s="54"/>
      <c r="D129" s="70" t="str">
        <f>IF(D128="","","1er Año")</f>
        <v>1er Año</v>
      </c>
      <c r="E129" s="111">
        <f>IF(E128="","",(VLOOKUP(B129,'TDPrimas Vida'!$B:$N,5,0)))</f>
        <v>703317.68281999999</v>
      </c>
      <c r="F129" s="111">
        <f>IF(E128="","",(VLOOKUP(B129,'TDPrimas Vida'!$B:$N,6,0)))</f>
        <v>685015.24910000002</v>
      </c>
      <c r="G129" s="112">
        <f>IFERROR((E129/VLOOKUP("TOTAL",$D$12:$L$312,2,0))*100,"")</f>
        <v>0.30645058194996272</v>
      </c>
      <c r="H129" s="112">
        <f>IFERROR((E129/VLOOKUP("TOTAL",$D$12:$L$312,3,0))*100,"")</f>
        <v>0.32631940401338699</v>
      </c>
      <c r="I129" s="111">
        <f>IF(E128="","",E129-F129)</f>
        <v>18302.433719999972</v>
      </c>
      <c r="J129" s="113">
        <f>IF(E128="","",IFERROR((E129/F129-1)*100,"ND"))</f>
        <v>2.6718286555002191</v>
      </c>
      <c r="K129" s="113">
        <f>IF(E128="","",IFERROR((E129/VLOOKUP(B129&amp;"|"&amp;VLOOKUP(TDPrimas_!$B$4,Cat!R:T,2,0),'TD Operación'!A:D,4,0))*100,"ND"))</f>
        <v>4.1524926367776356</v>
      </c>
      <c r="L129" s="113">
        <f>IF(E128="","",(VLOOKUP(B129,'TDPrimas Vida'!$B:$N,7,0)))</f>
        <v>2.6718286555002191</v>
      </c>
    </row>
    <row r="130" spans="1:12" x14ac:dyDescent="0.25">
      <c r="B130" s="83" t="str">
        <f>IF(C130="",B129,D130)</f>
        <v>Chubb Seguros México</v>
      </c>
      <c r="C130" s="54"/>
      <c r="D130" s="70" t="str">
        <f>IF(D129="","","Renovación")</f>
        <v>Renovación</v>
      </c>
      <c r="E130" s="111">
        <f>IF(E128="","",(VLOOKUP(B130,'TDPrimas Vida'!$B:$N,8,0)))</f>
        <v>0</v>
      </c>
      <c r="F130" s="111">
        <f>IF(E128="","",(VLOOKUP(B130,'TDPrimas Vida'!$B:$N,9,0)))</f>
        <v>0</v>
      </c>
      <c r="G130" s="112">
        <f>IFERROR((E130/VLOOKUP("TOTAL",$D$12:$L$312,2,0))*100,"")</f>
        <v>0</v>
      </c>
      <c r="H130" s="112">
        <f>IFERROR((E130/VLOOKUP("TOTAL",$D$12:$L$312,3,0))*100,"")</f>
        <v>0</v>
      </c>
      <c r="I130" s="111">
        <f>IF(E128="","",E130-F130)</f>
        <v>0</v>
      </c>
      <c r="J130" s="113" t="str">
        <f>IF(E128="","",IFERROR((E130/F130-1)*100,"ND"))</f>
        <v>ND</v>
      </c>
      <c r="K130" s="113">
        <f>IF(E129="","",IFERROR((E130/VLOOKUP(B130&amp;"|"&amp;VLOOKUP(TDPrimas_!$B$4,Cat!R:T,2,0),'TD Operación'!A:D,4,0))*100,"ND"))</f>
        <v>0</v>
      </c>
      <c r="L130" s="113">
        <f>IF(E128="","",(VLOOKUP(B130,'TDPrimas Vida'!$B:$N,10,0)))</f>
        <v>0</v>
      </c>
    </row>
    <row r="131" spans="1:12" x14ac:dyDescent="0.25">
      <c r="B131" s="83" t="str">
        <f>IF(C131="",B130,D131)</f>
        <v>Chubb Seguros México</v>
      </c>
      <c r="C131" s="54"/>
      <c r="D131" s="70" t="str">
        <f>IF(D130="","","Únicas")</f>
        <v>Únicas</v>
      </c>
      <c r="E131" s="111">
        <f>IF(E129="","",(VLOOKUP(B131,'TDPrimas Vida'!$B:$N,11,0)))</f>
        <v>0</v>
      </c>
      <c r="F131" s="111">
        <f>IF(E129="","",(VLOOKUP(B131,'TDPrimas Vida'!$B:$N,12,0)))</f>
        <v>0</v>
      </c>
      <c r="G131" s="112">
        <f>IFERROR((E131/VLOOKUP("TOTAL",$D$12:$L$312,2,0))*100,"")</f>
        <v>0</v>
      </c>
      <c r="H131" s="112">
        <f>IFERROR((E131/VLOOKUP("TOTAL",$D$12:$L$312,3,0))*100,"")</f>
        <v>0</v>
      </c>
      <c r="I131" s="111">
        <f>IF(E128="","",E131-F131)</f>
        <v>0</v>
      </c>
      <c r="J131" s="113" t="str">
        <f>IF(E128="","",IFERROR((E131/F131-1)*100,"ND"))</f>
        <v>ND</v>
      </c>
      <c r="K131" s="113">
        <f>IF(E130="","",IFERROR((E131/VLOOKUP(B131&amp;"|"&amp;VLOOKUP(TDPrimas_!$B$4,Cat!R:T,2,0),'TD Operación'!A:D,4,0))*100,"ND"))</f>
        <v>0</v>
      </c>
      <c r="L131" s="113">
        <f>IF(E128="","",(VLOOKUP(B131,'TDPrimas Vida'!$B:$N,13,0)))</f>
        <v>0</v>
      </c>
    </row>
    <row r="132" spans="1:12" s="25" customFormat="1" ht="14.4" x14ac:dyDescent="0.3">
      <c r="A132"/>
      <c r="B132" s="83" t="str">
        <f>IF(C132="",B128,D132)</f>
        <v>Skandia Life</v>
      </c>
      <c r="C132" s="54">
        <f>IF('TDPrimas Vida'!A37="","",'TDPrimas Vida'!A37)</f>
        <v>29</v>
      </c>
      <c r="D132" s="70" t="str">
        <f>IF('TDPrimas Vida'!B37="","",'TDPrimas Vida'!B37)</f>
        <v>Skandia Life</v>
      </c>
      <c r="E132" s="111">
        <f>IF('TDPrimas Vida'!C37="","",'TDPrimas Vida'!C37)</f>
        <v>573009.60021000006</v>
      </c>
      <c r="F132" s="111">
        <f>IF('TDPrimas Vida'!D37="","",'TDPrimas Vida'!D37)</f>
        <v>514524.86040000001</v>
      </c>
      <c r="G132" s="112">
        <f>IF('TDPrimas Vida'!C37="","",IFERROR((E132/VLOOKUP("TOTAL",$D$12:$L$312,2,0))*100,""))</f>
        <v>0.24967255869807425</v>
      </c>
      <c r="H132" s="112">
        <f>IF('TDPrimas Vida'!C37="","",IFERROR((E132/VLOOKUP("TOTAL",$D$12:$L$312,3,0))*100,""))</f>
        <v>0.26586015935892687</v>
      </c>
      <c r="I132" s="111">
        <f>IF('TDPrimas Vida'!C37="","",E132-F132)</f>
        <v>58484.739810000057</v>
      </c>
      <c r="J132" s="113">
        <f>IFERROR(IF('TDPrimas Vida'!C37="","",(E132/F132-1)*100),"ND")</f>
        <v>11.366747131427823</v>
      </c>
      <c r="K132" s="113">
        <f>IF(E131="","",IFERROR((E132/VLOOKUP(B132&amp;"|"&amp;VLOOKUP(TDPrimas_!$B$4,Cat!R:T,2,0),'TD Operación'!A:D,4,0))*100,"ND"))</f>
        <v>100</v>
      </c>
      <c r="L132" s="113">
        <f>IF('TDPrimas Vida'!E37="","",'TDPrimas Vida'!E37)</f>
        <v>100</v>
      </c>
    </row>
    <row r="133" spans="1:12" x14ac:dyDescent="0.25">
      <c r="B133" s="83" t="str">
        <f>IF(C133="",B132,D133)</f>
        <v>Skandia Life</v>
      </c>
      <c r="C133" s="54"/>
      <c r="D133" s="70" t="str">
        <f>IF(D132="","","1er Año")</f>
        <v>1er Año</v>
      </c>
      <c r="E133" s="111">
        <f>IF(E132="","",(VLOOKUP(B133,'TDPrimas Vida'!$B:$N,5,0)))</f>
        <v>397418.10768000002</v>
      </c>
      <c r="F133" s="111">
        <f>IF(E132="","",(VLOOKUP(B133,'TDPrimas Vida'!$B:$N,6,0)))</f>
        <v>383986.88094999996</v>
      </c>
      <c r="G133" s="112">
        <f>IFERROR((E133/VLOOKUP("TOTAL",$D$12:$L$312,2,0))*100,"")</f>
        <v>0.17316358361369169</v>
      </c>
      <c r="H133" s="112">
        <f>IFERROR((E133/VLOOKUP("TOTAL",$D$12:$L$312,3,0))*100,"")</f>
        <v>0.18439070026262369</v>
      </c>
      <c r="I133" s="111">
        <f>IF(E132="","",E133-F133)</f>
        <v>13431.226730000053</v>
      </c>
      <c r="J133" s="113">
        <f>IF(E132="","",IFERROR((E133/F133-1)*100,"ND"))</f>
        <v>3.4978347949728539</v>
      </c>
      <c r="K133" s="113">
        <f>IF(E132="","",IFERROR((E133/VLOOKUP(B133&amp;"|"&amp;VLOOKUP(TDPrimas_!$B$4,Cat!R:T,2,0),'TD Operación'!A:D,4,0))*100,"ND"))</f>
        <v>69.356273879940545</v>
      </c>
      <c r="L133" s="113">
        <f>IF(E132="","",(VLOOKUP(B133,'TDPrimas Vida'!$B:$N,7,0)))</f>
        <v>3.4978347949728539</v>
      </c>
    </row>
    <row r="134" spans="1:12" x14ac:dyDescent="0.25">
      <c r="B134" s="83" t="str">
        <f>IF(C134="",B133,D134)</f>
        <v>Skandia Life</v>
      </c>
      <c r="C134" s="54"/>
      <c r="D134" s="70" t="str">
        <f>IF(D133="","","Renovación")</f>
        <v>Renovación</v>
      </c>
      <c r="E134" s="111">
        <f>IF(E132="","",(VLOOKUP(B134,'TDPrimas Vida'!$B:$N,8,0)))</f>
        <v>175591.49253000002</v>
      </c>
      <c r="F134" s="111">
        <f>IF(E132="","",(VLOOKUP(B134,'TDPrimas Vida'!$B:$N,9,0)))</f>
        <v>130537.97945</v>
      </c>
      <c r="G134" s="112">
        <f>IFERROR((E134/VLOOKUP("TOTAL",$D$12:$L$312,2,0))*100,"")</f>
        <v>7.6508975084382536E-2</v>
      </c>
      <c r="H134" s="112">
        <f>IFERROR((E134/VLOOKUP("TOTAL",$D$12:$L$312,3,0))*100,"")</f>
        <v>8.1469459096303154E-2</v>
      </c>
      <c r="I134" s="111">
        <f>IF(E132="","",E134-F134)</f>
        <v>45053.513080000019</v>
      </c>
      <c r="J134" s="113">
        <f>IF(E132="","",IFERROR((E134/F134-1)*100,"ND"))</f>
        <v>34.51372027499238</v>
      </c>
      <c r="K134" s="113">
        <f>IF(E133="","",IFERROR((E134/VLOOKUP(B134&amp;"|"&amp;VLOOKUP(TDPrimas_!$B$4,Cat!R:T,2,0),'TD Operación'!A:D,4,0))*100,"ND"))</f>
        <v>30.643726120059451</v>
      </c>
      <c r="L134" s="113">
        <f>IF(E132="","",(VLOOKUP(B134,'TDPrimas Vida'!$B:$N,10,0)))</f>
        <v>7.6508975084382536E-2</v>
      </c>
    </row>
    <row r="135" spans="1:12" x14ac:dyDescent="0.25">
      <c r="B135" s="83" t="str">
        <f>IF(C135="",B134,D135)</f>
        <v>Skandia Life</v>
      </c>
      <c r="C135" s="54"/>
      <c r="D135" s="70" t="str">
        <f>IF(D134="","","Únicas")</f>
        <v>Únicas</v>
      </c>
      <c r="E135" s="111">
        <f>IF(E133="","",(VLOOKUP(B135,'TDPrimas Vida'!$B:$N,11,0)))</f>
        <v>0</v>
      </c>
      <c r="F135" s="111">
        <f>IF(E133="","",(VLOOKUP(B135,'TDPrimas Vida'!$B:$N,12,0)))</f>
        <v>0</v>
      </c>
      <c r="G135" s="112">
        <f>IFERROR((E135/VLOOKUP("TOTAL",$D$12:$L$312,2,0))*100,"")</f>
        <v>0</v>
      </c>
      <c r="H135" s="112">
        <f>IFERROR((E135/VLOOKUP("TOTAL",$D$12:$L$312,3,0))*100,"")</f>
        <v>0</v>
      </c>
      <c r="I135" s="111">
        <f>IF(E132="","",E135-F135)</f>
        <v>0</v>
      </c>
      <c r="J135" s="113" t="str">
        <f>IF(E132="","",IFERROR((E135/F135-1)*100,"ND"))</f>
        <v>ND</v>
      </c>
      <c r="K135" s="113">
        <f>IF(E134="","",IFERROR((E135/VLOOKUP(B135&amp;"|"&amp;VLOOKUP(TDPrimas_!$B$4,Cat!R:T,2,0),'TD Operación'!A:D,4,0))*100,"ND"))</f>
        <v>0</v>
      </c>
      <c r="L135" s="113">
        <f>IF(E132="","",(VLOOKUP(B135,'TDPrimas Vida'!$B:$N,13,0)))</f>
        <v>0</v>
      </c>
    </row>
    <row r="136" spans="1:12" s="25" customFormat="1" ht="14.4" x14ac:dyDescent="0.3">
      <c r="A136"/>
      <c r="B136" s="83" t="str">
        <f>IF(C136="",B132,D136)</f>
        <v>General de Seguros</v>
      </c>
      <c r="C136" s="54">
        <f>IF('TDPrimas Vida'!A38="","",'TDPrimas Vida'!A38)</f>
        <v>30</v>
      </c>
      <c r="D136" s="70" t="str">
        <f>IF('TDPrimas Vida'!B38="","",'TDPrimas Vida'!B38)</f>
        <v>General de Seguros</v>
      </c>
      <c r="E136" s="111">
        <f>IF('TDPrimas Vida'!C38="","",'TDPrimas Vida'!C38)</f>
        <v>513410.53420999995</v>
      </c>
      <c r="F136" s="111">
        <f>IF('TDPrimas Vida'!D38="","",'TDPrimas Vida'!D38)</f>
        <v>427919.08993999998</v>
      </c>
      <c r="G136" s="112">
        <f>IF('TDPrimas Vida'!C38="","",IFERROR((E136/VLOOKUP("TOTAL",$D$12:$L$312,2,0))*100,""))</f>
        <v>0.22370396881968127</v>
      </c>
      <c r="H136" s="112">
        <f>IF('TDPrimas Vida'!C38="","",IFERROR((E136/VLOOKUP("TOTAL",$D$12:$L$312,3,0))*100,""))</f>
        <v>0.2382078876018808</v>
      </c>
      <c r="I136" s="111">
        <f>IF('TDPrimas Vida'!C38="","",E136-F136)</f>
        <v>85491.444269999978</v>
      </c>
      <c r="J136" s="113">
        <f>IFERROR(IF('TDPrimas Vida'!C38="","",(E136/F136-1)*100),"ND")</f>
        <v>19.97841327480554</v>
      </c>
      <c r="K136" s="113">
        <f>IF(E135="","",IFERROR((E136/VLOOKUP(B136&amp;"|"&amp;VLOOKUP(TDPrimas_!$B$4,Cat!R:T,2,0),'TD Operación'!A:D,4,0))*100,"ND"))</f>
        <v>24.487382232834815</v>
      </c>
      <c r="L136" s="113">
        <f>IF('TDPrimas Vida'!E38="","",'TDPrimas Vida'!E38)</f>
        <v>24.487382232834815</v>
      </c>
    </row>
    <row r="137" spans="1:12" x14ac:dyDescent="0.25">
      <c r="B137" s="83" t="str">
        <f>IF(C137="",B136,D137)</f>
        <v>General de Seguros</v>
      </c>
      <c r="C137" s="54"/>
      <c r="D137" s="70" t="str">
        <f>IF(D136="","","1er Año")</f>
        <v>1er Año</v>
      </c>
      <c r="E137" s="111">
        <f>IF(E136="","",(VLOOKUP(B137,'TDPrimas Vida'!$B:$N,5,0)))</f>
        <v>97394.992279999991</v>
      </c>
      <c r="F137" s="111">
        <f>IF(E136="","",(VLOOKUP(B137,'TDPrimas Vida'!$B:$N,6,0)))</f>
        <v>310340.57618000003</v>
      </c>
      <c r="G137" s="112">
        <f>IFERROR((E137/VLOOKUP("TOTAL",$D$12:$L$312,2,0))*100,"")</f>
        <v>4.243708468063187E-2</v>
      </c>
      <c r="H137" s="112">
        <f>IFERROR((E137/VLOOKUP("TOTAL",$D$12:$L$312,3,0))*100,"")</f>
        <v>4.5188506717570978E-2</v>
      </c>
      <c r="I137" s="111">
        <f>IF(E136="","",E137-F137)</f>
        <v>-212945.58390000003</v>
      </c>
      <c r="J137" s="113">
        <f>IF(E136="","",IFERROR((E137/F137-1)*100,"ND"))</f>
        <v>-68.616739235700166</v>
      </c>
      <c r="K137" s="113">
        <f>IF(E136="","",IFERROR((E137/VLOOKUP(B137&amp;"|"&amp;VLOOKUP(TDPrimas_!$B$4,Cat!R:T,2,0),'TD Operación'!A:D,4,0))*100,"ND"))</f>
        <v>4.6453047699812915</v>
      </c>
      <c r="L137" s="113">
        <f>IF(E136="","",(VLOOKUP(B137,'TDPrimas Vida'!$B:$N,7,0)))</f>
        <v>-68.616739235700166</v>
      </c>
    </row>
    <row r="138" spans="1:12" x14ac:dyDescent="0.25">
      <c r="B138" s="83" t="str">
        <f>IF(C138="",B137,D138)</f>
        <v>General de Seguros</v>
      </c>
      <c r="C138" s="54"/>
      <c r="D138" s="70" t="str">
        <f>IF(D137="","","Renovación")</f>
        <v>Renovación</v>
      </c>
      <c r="E138" s="111">
        <f>IF(E136="","",(VLOOKUP(B138,'TDPrimas Vida'!$B:$N,8,0)))</f>
        <v>416015.54192999995</v>
      </c>
      <c r="F138" s="111">
        <f>IF(E136="","",(VLOOKUP(B138,'TDPrimas Vida'!$B:$N,9,0)))</f>
        <v>117578.51376</v>
      </c>
      <c r="G138" s="112">
        <f>IFERROR((E138/VLOOKUP("TOTAL",$D$12:$L$312,2,0))*100,"")</f>
        <v>0.18126688413904937</v>
      </c>
      <c r="H138" s="112">
        <f>IFERROR((E138/VLOOKUP("TOTAL",$D$12:$L$312,3,0))*100,"")</f>
        <v>0.19301938088430981</v>
      </c>
      <c r="I138" s="111">
        <f>IF(E136="","",E138-F138)</f>
        <v>298437.02816999995</v>
      </c>
      <c r="J138" s="113">
        <f>IF(E136="","",IFERROR((E138/F138-1)*100,"ND"))</f>
        <v>253.81935748836426</v>
      </c>
      <c r="K138" s="113">
        <f>IF(E137="","",IFERROR((E138/VLOOKUP(B138&amp;"|"&amp;VLOOKUP(TDPrimas_!$B$4,Cat!R:T,2,0),'TD Operación'!A:D,4,0))*100,"ND"))</f>
        <v>19.842077462853521</v>
      </c>
      <c r="L138" s="113">
        <f>IF(E136="","",(VLOOKUP(B138,'TDPrimas Vida'!$B:$N,10,0)))</f>
        <v>0.18126688413904937</v>
      </c>
    </row>
    <row r="139" spans="1:12" x14ac:dyDescent="0.25">
      <c r="B139" s="83" t="str">
        <f>IF(C139="",B138,D139)</f>
        <v>General de Seguros</v>
      </c>
      <c r="C139" s="54"/>
      <c r="D139" s="70" t="str">
        <f>IF(D138="","","Únicas")</f>
        <v>Únicas</v>
      </c>
      <c r="E139" s="111">
        <f>IF(E137="","",(VLOOKUP(B139,'TDPrimas Vida'!$B:$N,11,0)))</f>
        <v>0</v>
      </c>
      <c r="F139" s="111">
        <f>IF(E137="","",(VLOOKUP(B139,'TDPrimas Vida'!$B:$N,12,0)))</f>
        <v>0</v>
      </c>
      <c r="G139" s="112">
        <f>IFERROR((E139/VLOOKUP("TOTAL",$D$12:$L$312,2,0))*100,"")</f>
        <v>0</v>
      </c>
      <c r="H139" s="112">
        <f>IFERROR((E139/VLOOKUP("TOTAL",$D$12:$L$312,3,0))*100,"")</f>
        <v>0</v>
      </c>
      <c r="I139" s="111">
        <f>IF(E136="","",E139-F139)</f>
        <v>0</v>
      </c>
      <c r="J139" s="113" t="str">
        <f>IF(E136="","",IFERROR((E139/F139-1)*100,"ND"))</f>
        <v>ND</v>
      </c>
      <c r="K139" s="113">
        <f>IF(E138="","",IFERROR((E139/VLOOKUP(B139&amp;"|"&amp;VLOOKUP(TDPrimas_!$B$4,Cat!R:T,2,0),'TD Operación'!A:D,4,0))*100,"ND"))</f>
        <v>0</v>
      </c>
      <c r="L139" s="113">
        <f>IF(E136="","",(VLOOKUP(B139,'TDPrimas Vida'!$B:$N,13,0)))</f>
        <v>0</v>
      </c>
    </row>
    <row r="140" spans="1:12" s="25" customFormat="1" ht="14.4" x14ac:dyDescent="0.3">
      <c r="A140"/>
      <c r="B140" s="83" t="str">
        <f>IF(C140="",B136,D140)</f>
        <v>Ve Por Más</v>
      </c>
      <c r="C140" s="54">
        <f>IF('TDPrimas Vida'!A39="","",'TDPrimas Vida'!A39)</f>
        <v>31</v>
      </c>
      <c r="D140" s="70" t="str">
        <f>IF('TDPrimas Vida'!B39="","",'TDPrimas Vida'!B39)</f>
        <v>Ve Por Más</v>
      </c>
      <c r="E140" s="111">
        <f>IF('TDPrimas Vida'!C39="","",'TDPrimas Vida'!C39)</f>
        <v>445192.46273000003</v>
      </c>
      <c r="F140" s="111">
        <f>IF('TDPrimas Vida'!D39="","",'TDPrimas Vida'!D39)</f>
        <v>478266.78831999999</v>
      </c>
      <c r="G140" s="112">
        <f>IF('TDPrimas Vida'!C39="","",IFERROR((E140/VLOOKUP("TOTAL",$D$12:$L$312,2,0))*100,""))</f>
        <v>0.19397989360415668</v>
      </c>
      <c r="H140" s="112">
        <f>IF('TDPrimas Vida'!C39="","",IFERROR((E140/VLOOKUP("TOTAL",$D$12:$L$312,3,0))*100,""))</f>
        <v>0.20655664240776073</v>
      </c>
      <c r="I140" s="111">
        <f>IF('TDPrimas Vida'!C39="","",E140-F140)</f>
        <v>-33074.325589999964</v>
      </c>
      <c r="J140" s="113">
        <f>IFERROR(IF('TDPrimas Vida'!C39="","",(E140/F140-1)*100),"ND")</f>
        <v>-6.9154552224250381</v>
      </c>
      <c r="K140" s="113">
        <f>IF(E139="","",IFERROR((E140/VLOOKUP(B140&amp;"|"&amp;VLOOKUP(TDPrimas_!$B$4,Cat!R:T,2,0),'TD Operación'!A:D,4,0))*100,"ND"))</f>
        <v>15.842671324275537</v>
      </c>
      <c r="L140" s="113">
        <f>IF('TDPrimas Vida'!E39="","",'TDPrimas Vida'!E39)</f>
        <v>15.842671324275537</v>
      </c>
    </row>
    <row r="141" spans="1:12" x14ac:dyDescent="0.25">
      <c r="B141" s="83" t="str">
        <f>IF(C141="",B140,D141)</f>
        <v>Ve Por Más</v>
      </c>
      <c r="C141" s="54"/>
      <c r="D141" s="70" t="str">
        <f>IF(D140="","","1er Año")</f>
        <v>1er Año</v>
      </c>
      <c r="E141" s="111">
        <f>IF(E140="","",(VLOOKUP(B141,'TDPrimas Vida'!$B:$N,5,0)))</f>
        <v>114042.80439999999</v>
      </c>
      <c r="F141" s="111">
        <f>IF(E140="","",(VLOOKUP(B141,'TDPrimas Vida'!$B:$N,6,0)))</f>
        <v>19957.031850000003</v>
      </c>
      <c r="G141" s="112">
        <f>IFERROR((E141/VLOOKUP("TOTAL",$D$12:$L$312,2,0))*100,"")</f>
        <v>4.9690893076166448E-2</v>
      </c>
      <c r="H141" s="112">
        <f>IFERROR((E141/VLOOKUP("TOTAL",$D$12:$L$312,3,0))*100,"")</f>
        <v>5.2912618113922123E-2</v>
      </c>
      <c r="I141" s="111">
        <f>IF(E140="","",E141-F141)</f>
        <v>94085.772549999994</v>
      </c>
      <c r="J141" s="113">
        <f>IF(E140="","",IFERROR((E141/F141-1)*100,"ND"))</f>
        <v>471.44171165914122</v>
      </c>
      <c r="K141" s="113">
        <f>IF(E140="","",IFERROR((E141/VLOOKUP(B141&amp;"|"&amp;VLOOKUP(TDPrimas_!$B$4,Cat!R:T,2,0),'TD Operación'!A:D,4,0))*100,"ND"))</f>
        <v>4.0583406464893272</v>
      </c>
      <c r="L141" s="113">
        <f>IF(E140="","",(VLOOKUP(B141,'TDPrimas Vida'!$B:$N,7,0)))</f>
        <v>471.44171165914122</v>
      </c>
    </row>
    <row r="142" spans="1:12" x14ac:dyDescent="0.25">
      <c r="B142" s="83" t="str">
        <f>IF(C142="",B141,D142)</f>
        <v>Ve Por Más</v>
      </c>
      <c r="C142" s="54"/>
      <c r="D142" s="70" t="str">
        <f>IF(D141="","","Renovación")</f>
        <v>Renovación</v>
      </c>
      <c r="E142" s="111">
        <f>IF(E140="","",(VLOOKUP(B142,'TDPrimas Vida'!$B:$N,8,0)))</f>
        <v>215581.89547000002</v>
      </c>
      <c r="F142" s="111">
        <f>IF(E140="","",(VLOOKUP(B142,'TDPrimas Vida'!$B:$N,9,0)))</f>
        <v>191568.58146999998</v>
      </c>
      <c r="G142" s="112">
        <f>IFERROR((E142/VLOOKUP("TOTAL",$D$12:$L$312,2,0))*100,"")</f>
        <v>9.3933650380813194E-2</v>
      </c>
      <c r="H142" s="112">
        <f>IFERROR((E142/VLOOKUP("TOTAL",$D$12:$L$312,3,0))*100,"")</f>
        <v>0.10002386882095639</v>
      </c>
      <c r="I142" s="111">
        <f>IF(E140="","",E142-F142)</f>
        <v>24013.314000000042</v>
      </c>
      <c r="J142" s="113">
        <f>IF(E140="","",IFERROR((E142/F142-1)*100,"ND"))</f>
        <v>12.535100388453092</v>
      </c>
      <c r="K142" s="113">
        <f>IF(E141="","",IFERROR((E142/VLOOKUP(B142&amp;"|"&amp;VLOOKUP(TDPrimas_!$B$4,Cat!R:T,2,0),'TD Operación'!A:D,4,0))*100,"ND"))</f>
        <v>7.671722680235268</v>
      </c>
      <c r="L142" s="113">
        <f>IF(E140="","",(VLOOKUP(B142,'TDPrimas Vida'!$B:$N,10,0)))</f>
        <v>9.3933650380813194E-2</v>
      </c>
    </row>
    <row r="143" spans="1:12" x14ac:dyDescent="0.25">
      <c r="B143" s="83" t="str">
        <f>IF(C143="",B142,D143)</f>
        <v>Ve Por Más</v>
      </c>
      <c r="C143" s="54"/>
      <c r="D143" s="70" t="str">
        <f>IF(D142="","","Únicas")</f>
        <v>Únicas</v>
      </c>
      <c r="E143" s="111">
        <f>IF(E141="","",(VLOOKUP(B143,'TDPrimas Vida'!$B:$N,11,0)))</f>
        <v>115567.76286</v>
      </c>
      <c r="F143" s="111">
        <f>IF(E141="","",(VLOOKUP(B143,'TDPrimas Vida'!$B:$N,12,0)))</f>
        <v>266741.17499999999</v>
      </c>
      <c r="G143" s="112">
        <f>IFERROR((E143/VLOOKUP("TOTAL",$D$12:$L$312,2,0))*100,"")</f>
        <v>5.0355350147177028E-2</v>
      </c>
      <c r="H143" s="112">
        <f>IFERROR((E143/VLOOKUP("TOTAL",$D$12:$L$312,3,0))*100,"")</f>
        <v>5.3620155472882181E-2</v>
      </c>
      <c r="I143" s="111">
        <f>IF(E140="","",E143-F143)</f>
        <v>-151173.41213999997</v>
      </c>
      <c r="J143" s="113">
        <f>IF(E140="","",IFERROR((E143/F143-1)*100,"ND"))</f>
        <v>-56.674194428362988</v>
      </c>
      <c r="K143" s="113">
        <f>IF(E142="","",IFERROR((E143/VLOOKUP(B143&amp;"|"&amp;VLOOKUP(TDPrimas_!$B$4,Cat!R:T,2,0),'TD Operación'!A:D,4,0))*100,"ND"))</f>
        <v>4.1126079975509411</v>
      </c>
      <c r="L143" s="113">
        <f>IF(E140="","",(VLOOKUP(B143,'TDPrimas Vida'!$B:$N,13,0)))</f>
        <v>5.0355350147177028E-2</v>
      </c>
    </row>
    <row r="144" spans="1:12" s="25" customFormat="1" ht="14.4" x14ac:dyDescent="0.3">
      <c r="A144"/>
      <c r="B144" s="83" t="str">
        <f>IF(C144="",B140,D144)</f>
        <v>El Potosí</v>
      </c>
      <c r="C144" s="54">
        <f>IF('TDPrimas Vida'!A40="","",'TDPrimas Vida'!A40)</f>
        <v>32</v>
      </c>
      <c r="D144" s="70" t="str">
        <f>IF('TDPrimas Vida'!B40="","",'TDPrimas Vida'!B40)</f>
        <v>El Potosí</v>
      </c>
      <c r="E144" s="111">
        <f>IF('TDPrimas Vida'!C40="","",'TDPrimas Vida'!C40)</f>
        <v>228367.85517</v>
      </c>
      <c r="F144" s="111">
        <f>IF('TDPrimas Vida'!D40="","",'TDPrimas Vida'!D40)</f>
        <v>275505.29707999999</v>
      </c>
      <c r="G144" s="112">
        <f>IF('TDPrimas Vida'!C40="","",IFERROR((E144/VLOOKUP("TOTAL",$D$12:$L$312,2,0))*100,""))</f>
        <v>9.9504766942454595E-2</v>
      </c>
      <c r="H144" s="112">
        <f>IF('TDPrimas Vida'!C40="","",IFERROR((E144/VLOOKUP("TOTAL",$D$12:$L$312,3,0))*100,""))</f>
        <v>0.10595619051705543</v>
      </c>
      <c r="I144" s="111">
        <f>IF('TDPrimas Vida'!C40="","",E144-F144)</f>
        <v>-47137.441909999994</v>
      </c>
      <c r="J144" s="113">
        <f>IFERROR(IF('TDPrimas Vida'!C40="","",(E144/F144-1)*100),"ND")</f>
        <v>-17.109450311698527</v>
      </c>
      <c r="K144" s="113">
        <f>IF(E143="","",IFERROR((E144/VLOOKUP(B144&amp;"|"&amp;VLOOKUP(TDPrimas_!$B$4,Cat!R:T,2,0),'TD Operación'!A:D,4,0))*100,"ND"))</f>
        <v>10.819472905930063</v>
      </c>
      <c r="L144" s="113">
        <f>IF('TDPrimas Vida'!E40="","",'TDPrimas Vida'!E40)</f>
        <v>10.819472905930063</v>
      </c>
    </row>
    <row r="145" spans="1:12" x14ac:dyDescent="0.25">
      <c r="B145" s="83" t="str">
        <f>IF(C145="",B144,D145)</f>
        <v>El Potosí</v>
      </c>
      <c r="C145" s="54"/>
      <c r="D145" s="70" t="str">
        <f>IF(D144="","","1er Año")</f>
        <v>1er Año</v>
      </c>
      <c r="E145" s="111">
        <f>IF(E144="","",(VLOOKUP(B145,'TDPrimas Vida'!$B:$N,5,0)))</f>
        <v>72473.693800000008</v>
      </c>
      <c r="F145" s="111">
        <f>IF(E144="","",(VLOOKUP(B145,'TDPrimas Vida'!$B:$N,6,0)))</f>
        <v>46237.908149999996</v>
      </c>
      <c r="G145" s="112">
        <f>IFERROR((E145/VLOOKUP("TOTAL",$D$12:$L$312,2,0))*100,"")</f>
        <v>3.1578341030787806E-2</v>
      </c>
      <c r="H145" s="112">
        <f>IFERROR((E145/VLOOKUP("TOTAL",$D$12:$L$312,3,0))*100,"")</f>
        <v>3.3625732930018387E-2</v>
      </c>
      <c r="I145" s="111">
        <f>IF(E144="","",E145-F145)</f>
        <v>26235.785650000013</v>
      </c>
      <c r="J145" s="113">
        <f>IF(E144="","",IFERROR((E145/F145-1)*100,"ND"))</f>
        <v>56.740857663561961</v>
      </c>
      <c r="K145" s="113">
        <f>IF(E144="","",IFERROR((E145/VLOOKUP(B145&amp;"|"&amp;VLOOKUP(TDPrimas_!$B$4,Cat!R:T,2,0),'TD Operación'!A:D,4,0))*100,"ND"))</f>
        <v>3.4336144457724016</v>
      </c>
      <c r="L145" s="113">
        <f>IF(E144="","",(VLOOKUP(B145,'TDPrimas Vida'!$B:$N,7,0)))</f>
        <v>56.740857663561961</v>
      </c>
    </row>
    <row r="146" spans="1:12" x14ac:dyDescent="0.25">
      <c r="B146" s="83" t="str">
        <f>IF(C146="",B145,D146)</f>
        <v>El Potosí</v>
      </c>
      <c r="C146" s="54"/>
      <c r="D146" s="70" t="str">
        <f>IF(D145="","","Renovación")</f>
        <v>Renovación</v>
      </c>
      <c r="E146" s="111">
        <f>IF(E144="","",(VLOOKUP(B146,'TDPrimas Vida'!$B:$N,8,0)))</f>
        <v>154693.31403000001</v>
      </c>
      <c r="F146" s="111">
        <f>IF(E144="","",(VLOOKUP(B146,'TDPrimas Vida'!$B:$N,9,0)))</f>
        <v>226759.02535000001</v>
      </c>
      <c r="G146" s="112">
        <f>IFERROR((E146/VLOOKUP("TOTAL",$D$12:$L$312,2,0))*100,"")</f>
        <v>6.7403190999243537E-2</v>
      </c>
      <c r="H146" s="112">
        <f>IFERROR((E146/VLOOKUP("TOTAL",$D$12:$L$312,3,0))*100,"")</f>
        <v>7.1773298570746311E-2</v>
      </c>
      <c r="I146" s="111">
        <f>IF(E144="","",E146-F146)</f>
        <v>-72065.711320000002</v>
      </c>
      <c r="J146" s="113">
        <f>IF(E144="","",IFERROR((E146/F146-1)*100,"ND"))</f>
        <v>-31.780746635670788</v>
      </c>
      <c r="K146" s="113">
        <f>IF(E145="","",IFERROR((E146/VLOOKUP(B146&amp;"|"&amp;VLOOKUP(TDPrimas_!$B$4,Cat!R:T,2,0),'TD Operación'!A:D,4,0))*100,"ND"))</f>
        <v>7.3289654475678816</v>
      </c>
      <c r="L146" s="113">
        <f>IF(E144="","",(VLOOKUP(B146,'TDPrimas Vida'!$B:$N,10,0)))</f>
        <v>6.7403190999243537E-2</v>
      </c>
    </row>
    <row r="147" spans="1:12" x14ac:dyDescent="0.25">
      <c r="B147" s="83" t="str">
        <f>IF(C147="",B146,D147)</f>
        <v>El Potosí</v>
      </c>
      <c r="C147" s="54"/>
      <c r="D147" s="70" t="str">
        <f>IF(D146="","","Únicas")</f>
        <v>Únicas</v>
      </c>
      <c r="E147" s="111">
        <f>IF(E145="","",(VLOOKUP(B147,'TDPrimas Vida'!$B:$N,11,0)))</f>
        <v>1200.84734</v>
      </c>
      <c r="F147" s="111">
        <f>IF(E145="","",(VLOOKUP(B147,'TDPrimas Vida'!$B:$N,12,0)))</f>
        <v>2508.3635800000002</v>
      </c>
      <c r="G147" s="112">
        <f>IFERROR((E147/VLOOKUP("TOTAL",$D$12:$L$312,2,0))*100,"")</f>
        <v>5.2323491242327693E-4</v>
      </c>
      <c r="H147" s="112">
        <f>IFERROR((E147/VLOOKUP("TOTAL",$D$12:$L$312,3,0))*100,"")</f>
        <v>5.5715901629072181E-4</v>
      </c>
      <c r="I147" s="111">
        <f>IF(E144="","",E147-F147)</f>
        <v>-1307.5162400000002</v>
      </c>
      <c r="J147" s="113">
        <f>IF(E144="","",IFERROR((E147/F147-1)*100,"ND"))</f>
        <v>-52.126264725945347</v>
      </c>
      <c r="K147" s="113">
        <f>IF(E146="","",IFERROR((E147/VLOOKUP(B147&amp;"|"&amp;VLOOKUP(TDPrimas_!$B$4,Cat!R:T,2,0),'TD Operación'!A:D,4,0))*100,"ND"))</f>
        <v>5.6893012589781404E-2</v>
      </c>
      <c r="L147" s="113">
        <f>IF(E144="","",(VLOOKUP(B147,'TDPrimas Vida'!$B:$N,13,0)))</f>
        <v>5.2323491242327693E-4</v>
      </c>
    </row>
    <row r="148" spans="1:12" s="25" customFormat="1" ht="14.4" x14ac:dyDescent="0.3">
      <c r="A148"/>
      <c r="B148" s="83" t="str">
        <f>IF(C148="",B144,D148)</f>
        <v>Pan-American México</v>
      </c>
      <c r="C148" s="54">
        <f>IF('TDPrimas Vida'!A41="","",'TDPrimas Vida'!A41)</f>
        <v>33</v>
      </c>
      <c r="D148" s="70" t="str">
        <f>IF('TDPrimas Vida'!B41="","",'TDPrimas Vida'!B41)</f>
        <v>Pan-American México</v>
      </c>
      <c r="E148" s="111">
        <f>IF('TDPrimas Vida'!C41="","",'TDPrimas Vida'!C41)</f>
        <v>158225.70638999998</v>
      </c>
      <c r="F148" s="111">
        <f>IF('TDPrimas Vida'!D41="","",'TDPrimas Vida'!D41)</f>
        <v>377706.43232999998</v>
      </c>
      <c r="G148" s="112">
        <f>IF('TDPrimas Vida'!C41="","",IFERROR((E148/VLOOKUP("TOTAL",$D$12:$L$312,2,0))*100,""))</f>
        <v>6.8942330026798226E-2</v>
      </c>
      <c r="H148" s="112">
        <f>IF('TDPrimas Vida'!C41="","",IFERROR((E148/VLOOKUP("TOTAL",$D$12:$L$312,3,0))*100,""))</f>
        <v>7.3412228172281227E-2</v>
      </c>
      <c r="I148" s="111">
        <f>IF('TDPrimas Vida'!C41="","",E148-F148)</f>
        <v>-219480.72594</v>
      </c>
      <c r="J148" s="113">
        <f>IFERROR(IF('TDPrimas Vida'!C41="","",(E148/F148-1)*100),"ND")</f>
        <v>-58.108813394059688</v>
      </c>
      <c r="K148" s="113">
        <f>IF(E147="","",IFERROR((E148/VLOOKUP(B148&amp;"|"&amp;VLOOKUP(TDPrimas_!$B$4,Cat!R:T,2,0),'TD Operación'!A:D,4,0))*100,"ND"))</f>
        <v>27.991694087426549</v>
      </c>
      <c r="L148" s="113">
        <f>IF('TDPrimas Vida'!E41="","",'TDPrimas Vida'!E41)</f>
        <v>27.991694087426549</v>
      </c>
    </row>
    <row r="149" spans="1:12" x14ac:dyDescent="0.25">
      <c r="B149" s="83" t="str">
        <f>IF(C149="",B148,D149)</f>
        <v>Pan-American México</v>
      </c>
      <c r="C149" s="54"/>
      <c r="D149" s="70" t="str">
        <f>IF(D148="","","1er Año")</f>
        <v>1er Año</v>
      </c>
      <c r="E149" s="111">
        <f>IF(E148="","",(VLOOKUP(B149,'TDPrimas Vida'!$B:$N,5,0)))</f>
        <v>76837.220549999998</v>
      </c>
      <c r="F149" s="111">
        <f>IF(E148="","",(VLOOKUP(B149,'TDPrimas Vida'!$B:$N,6,0)))</f>
        <v>40727.13106</v>
      </c>
      <c r="G149" s="112">
        <f>IFERROR((E149/VLOOKUP("TOTAL",$D$12:$L$312,2,0))*100,"")</f>
        <v>3.3479623117895457E-2</v>
      </c>
      <c r="H149" s="112">
        <f>IFERROR((E149/VLOOKUP("TOTAL",$D$12:$L$312,3,0))*100,"")</f>
        <v>3.5650285252870888E-2</v>
      </c>
      <c r="I149" s="111">
        <f>IF(E148="","",E149-F149)</f>
        <v>36110.089489999998</v>
      </c>
      <c r="J149" s="113">
        <f>IF(E148="","",IFERROR((E149/F149-1)*100,"ND"))</f>
        <v>88.663474568836961</v>
      </c>
      <c r="K149" s="113">
        <f>IF(E148="","",IFERROR((E149/VLOOKUP(B149&amp;"|"&amp;VLOOKUP(TDPrimas_!$B$4,Cat!R:T,2,0),'TD Operación'!A:D,4,0))*100,"ND"))</f>
        <v>13.59326509728041</v>
      </c>
      <c r="L149" s="113">
        <f>IF(E148="","",(VLOOKUP(B149,'TDPrimas Vida'!$B:$N,7,0)))</f>
        <v>88.663474568836961</v>
      </c>
    </row>
    <row r="150" spans="1:12" x14ac:dyDescent="0.25">
      <c r="B150" s="83" t="str">
        <f>IF(C150="",B149,D150)</f>
        <v>Pan-American México</v>
      </c>
      <c r="C150" s="54"/>
      <c r="D150" s="70" t="str">
        <f>IF(D149="","","Renovación")</f>
        <v>Renovación</v>
      </c>
      <c r="E150" s="111">
        <f>IF(E148="","",(VLOOKUP(B150,'TDPrimas Vida'!$B:$N,8,0)))</f>
        <v>81388.485840000008</v>
      </c>
      <c r="F150" s="111">
        <f>IF(E148="","",(VLOOKUP(B150,'TDPrimas Vida'!$B:$N,9,0)))</f>
        <v>336979.30127</v>
      </c>
      <c r="G150" s="112">
        <f>IFERROR((E150/VLOOKUP("TOTAL",$D$12:$L$312,2,0))*100,"")</f>
        <v>3.5462706908902776E-2</v>
      </c>
      <c r="H150" s="112">
        <f>IFERROR((E150/VLOOKUP("TOTAL",$D$12:$L$312,3,0))*100,"")</f>
        <v>3.7761942919410339E-2</v>
      </c>
      <c r="I150" s="111">
        <f>IF(E148="","",E150-F150)</f>
        <v>-255590.81542999999</v>
      </c>
      <c r="J150" s="113">
        <f>IF(E148="","",IFERROR((E150/F150-1)*100,"ND"))</f>
        <v>-75.847630541916104</v>
      </c>
      <c r="K150" s="113">
        <f>IF(E149="","",IFERROR((E150/VLOOKUP(B150&amp;"|"&amp;VLOOKUP(TDPrimas_!$B$4,Cat!R:T,2,0),'TD Operación'!A:D,4,0))*100,"ND"))</f>
        <v>14.398428990146146</v>
      </c>
      <c r="L150" s="113">
        <f>IF(E148="","",(VLOOKUP(B150,'TDPrimas Vida'!$B:$N,10,0)))</f>
        <v>3.5462706908902776E-2</v>
      </c>
    </row>
    <row r="151" spans="1:12" x14ac:dyDescent="0.25">
      <c r="B151" s="83" t="str">
        <f>IF(C151="",B150,D151)</f>
        <v>Pan-American México</v>
      </c>
      <c r="C151" s="54"/>
      <c r="D151" s="70" t="str">
        <f>IF(D150="","","Únicas")</f>
        <v>Únicas</v>
      </c>
      <c r="E151" s="111">
        <f>IF(E149="","",(VLOOKUP(B151,'TDPrimas Vida'!$B:$N,11,0)))</f>
        <v>0</v>
      </c>
      <c r="F151" s="111">
        <f>IF(E149="","",(VLOOKUP(B151,'TDPrimas Vida'!$B:$N,12,0)))</f>
        <v>0</v>
      </c>
      <c r="G151" s="112">
        <f>IFERROR((E151/VLOOKUP("TOTAL",$D$12:$L$312,2,0))*100,"")</f>
        <v>0</v>
      </c>
      <c r="H151" s="112">
        <f>IFERROR((E151/VLOOKUP("TOTAL",$D$12:$L$312,3,0))*100,"")</f>
        <v>0</v>
      </c>
      <c r="I151" s="111">
        <f>IF(E148="","",E151-F151)</f>
        <v>0</v>
      </c>
      <c r="J151" s="113" t="str">
        <f>IF(E148="","",IFERROR((E151/F151-1)*100,"ND"))</f>
        <v>ND</v>
      </c>
      <c r="K151" s="113">
        <f>IF(E150="","",IFERROR((E151/VLOOKUP(B151&amp;"|"&amp;VLOOKUP(TDPrimas_!$B$4,Cat!R:T,2,0),'TD Operación'!A:D,4,0))*100,"ND"))</f>
        <v>0</v>
      </c>
      <c r="L151" s="113">
        <f>IF(E148="","",(VLOOKUP(B151,'TDPrimas Vida'!$B:$N,13,0)))</f>
        <v>0</v>
      </c>
    </row>
    <row r="152" spans="1:12" s="25" customFormat="1" ht="14.4" x14ac:dyDescent="0.3">
      <c r="A152"/>
      <c r="B152" s="83" t="str">
        <f>IF(C152="",B148,D152)</f>
        <v>Tokio Marine</v>
      </c>
      <c r="C152" s="54">
        <f>IF('TDPrimas Vida'!A42="","",'TDPrimas Vida'!A42)</f>
        <v>34</v>
      </c>
      <c r="D152" s="70" t="str">
        <f>IF('TDPrimas Vida'!B42="","",'TDPrimas Vida'!B42)</f>
        <v>Tokio Marine</v>
      </c>
      <c r="E152" s="111">
        <f>IF('TDPrimas Vida'!C42="","",'TDPrimas Vida'!C42)</f>
        <v>33100.669289999998</v>
      </c>
      <c r="F152" s="111">
        <f>IF('TDPrimas Vida'!D42="","",'TDPrimas Vida'!D42)</f>
        <v>29930.450539999998</v>
      </c>
      <c r="G152" s="112">
        <f>IF('TDPrimas Vida'!C42="","",IFERROR((E152/VLOOKUP("TOTAL",$D$12:$L$312,2,0))*100,""))</f>
        <v>1.4422670742731547E-2</v>
      </c>
      <c r="H152" s="112">
        <f>IF('TDPrimas Vida'!C42="","",IFERROR((E152/VLOOKUP("TOTAL",$D$12:$L$312,3,0))*100,""))</f>
        <v>1.5357769239994238E-2</v>
      </c>
      <c r="I152" s="111">
        <f>IF('TDPrimas Vida'!C42="","",E152-F152)</f>
        <v>3170.21875</v>
      </c>
      <c r="J152" s="113">
        <f>IFERROR(IF('TDPrimas Vida'!C42="","",(E152/F152-1)*100),"ND")</f>
        <v>10.591951316480252</v>
      </c>
      <c r="K152" s="113">
        <f>IF(E151="","",IFERROR((E152/VLOOKUP(B152&amp;"|"&amp;VLOOKUP(TDPrimas_!$B$4,Cat!R:T,2,0),'TD Operación'!A:D,4,0))*100,"ND"))</f>
        <v>3.8220497969889808</v>
      </c>
      <c r="L152" s="113">
        <f>IF('TDPrimas Vida'!E42="","",'TDPrimas Vida'!E42)</f>
        <v>3.8220497969889808</v>
      </c>
    </row>
    <row r="153" spans="1:12" x14ac:dyDescent="0.25">
      <c r="B153" s="83" t="str">
        <f>IF(C153="",B152,D153)</f>
        <v>Tokio Marine</v>
      </c>
      <c r="C153" s="54"/>
      <c r="D153" s="70" t="str">
        <f>IF(D152="","","1er Año")</f>
        <v>1er Año</v>
      </c>
      <c r="E153" s="111">
        <f>IF(E152="","",(VLOOKUP(B153,'TDPrimas Vida'!$B:$N,5,0)))</f>
        <v>16725.24064</v>
      </c>
      <c r="F153" s="111">
        <f>IF(E152="","",(VLOOKUP(B153,'TDPrimas Vida'!$B:$N,6,0)))</f>
        <v>13826.17655</v>
      </c>
      <c r="G153" s="112">
        <f>IFERROR((E153/VLOOKUP("TOTAL",$D$12:$L$312,2,0))*100,"")</f>
        <v>7.2875456604905601E-3</v>
      </c>
      <c r="H153" s="112">
        <f>IFERROR((E153/VLOOKUP("TOTAL",$D$12:$L$312,3,0))*100,"")</f>
        <v>7.7600360277335512E-3</v>
      </c>
      <c r="I153" s="111">
        <f>IF(E152="","",E153-F153)</f>
        <v>2899.0640899999999</v>
      </c>
      <c r="J153" s="113">
        <f>IF(E152="","",IFERROR((E153/F153-1)*100,"ND"))</f>
        <v>20.967937734022346</v>
      </c>
      <c r="K153" s="113">
        <f>IF(E152="","",IFERROR((E153/VLOOKUP(B153&amp;"|"&amp;VLOOKUP(TDPrimas_!$B$4,Cat!R:T,2,0),'TD Operación'!A:D,4,0))*100,"ND"))</f>
        <v>1.9312208473082464</v>
      </c>
      <c r="L153" s="113">
        <f>IF(E152="","",(VLOOKUP(B153,'TDPrimas Vida'!$B:$N,7,0)))</f>
        <v>20.967937734022346</v>
      </c>
    </row>
    <row r="154" spans="1:12" x14ac:dyDescent="0.25">
      <c r="B154" s="83" t="str">
        <f>IF(C154="",B153,D154)</f>
        <v>Tokio Marine</v>
      </c>
      <c r="C154" s="54"/>
      <c r="D154" s="70" t="str">
        <f>IF(D153="","","Renovación")</f>
        <v>Renovación</v>
      </c>
      <c r="E154" s="111">
        <f>IF(E152="","",(VLOOKUP(B154,'TDPrimas Vida'!$B:$N,8,0)))</f>
        <v>16375.42865</v>
      </c>
      <c r="F154" s="111">
        <f>IF(E152="","",(VLOOKUP(B154,'TDPrimas Vida'!$B:$N,9,0)))</f>
        <v>16104.27399</v>
      </c>
      <c r="G154" s="112">
        <f>IFERROR((E154/VLOOKUP("TOTAL",$D$12:$L$312,2,0))*100,"")</f>
        <v>7.1351250822409866E-3</v>
      </c>
      <c r="H154" s="112">
        <f>IFERROR((E154/VLOOKUP("TOTAL",$D$12:$L$312,3,0))*100,"")</f>
        <v>7.5977332122606879E-3</v>
      </c>
      <c r="I154" s="111">
        <f>IF(E152="","",E154-F154)</f>
        <v>271.15466000000015</v>
      </c>
      <c r="J154" s="113">
        <f>IF(E152="","",IFERROR((E154/F154-1)*100,"ND"))</f>
        <v>1.6837434594591194</v>
      </c>
      <c r="K154" s="113">
        <f>IF(E153="","",IFERROR((E154/VLOOKUP(B154&amp;"|"&amp;VLOOKUP(TDPrimas_!$B$4,Cat!R:T,2,0),'TD Operación'!A:D,4,0))*100,"ND"))</f>
        <v>1.8908289496807344</v>
      </c>
      <c r="L154" s="113">
        <f>IF(E152="","",(VLOOKUP(B154,'TDPrimas Vida'!$B:$N,10,0)))</f>
        <v>7.1351250822409866E-3</v>
      </c>
    </row>
    <row r="155" spans="1:12" x14ac:dyDescent="0.25">
      <c r="B155" s="83" t="str">
        <f>IF(C155="",B154,D155)</f>
        <v>Tokio Marine</v>
      </c>
      <c r="C155" s="54"/>
      <c r="D155" s="70" t="str">
        <f>IF(D154="","","Únicas")</f>
        <v>Únicas</v>
      </c>
      <c r="E155" s="111">
        <f>IF(E153="","",(VLOOKUP(B155,'TDPrimas Vida'!$B:$N,11,0)))</f>
        <v>0</v>
      </c>
      <c r="F155" s="111">
        <f>IF(E153="","",(VLOOKUP(B155,'TDPrimas Vida'!$B:$N,12,0)))</f>
        <v>0</v>
      </c>
      <c r="G155" s="112">
        <f>IFERROR((E155/VLOOKUP("TOTAL",$D$12:$L$312,2,0))*100,"")</f>
        <v>0</v>
      </c>
      <c r="H155" s="112">
        <f>IFERROR((E155/VLOOKUP("TOTAL",$D$12:$L$312,3,0))*100,"")</f>
        <v>0</v>
      </c>
      <c r="I155" s="111">
        <f>IF(E152="","",E155-F155)</f>
        <v>0</v>
      </c>
      <c r="J155" s="113" t="str">
        <f>IF(E152="","",IFERROR((E155/F155-1)*100,"ND"))</f>
        <v>ND</v>
      </c>
      <c r="K155" s="113">
        <f>IF(E154="","",IFERROR((E155/VLOOKUP(B155&amp;"|"&amp;VLOOKUP(TDPrimas_!$B$4,Cat!R:T,2,0),'TD Operación'!A:D,4,0))*100,"ND"))</f>
        <v>0</v>
      </c>
      <c r="L155" s="113">
        <f>IF(E152="","",(VLOOKUP(B155,'TDPrimas Vida'!$B:$N,13,0)))</f>
        <v>0</v>
      </c>
    </row>
    <row r="156" spans="1:12" s="25" customFormat="1" ht="14.4" x14ac:dyDescent="0.3">
      <c r="A156"/>
      <c r="B156" s="83" t="str">
        <f>IF(C156="",B152,D156)</f>
        <v>HDI Seguros</v>
      </c>
      <c r="C156" s="54">
        <f>IF('TDPrimas Vida'!A43="","",'TDPrimas Vida'!A43)</f>
        <v>35</v>
      </c>
      <c r="D156" s="70" t="str">
        <f>IF('TDPrimas Vida'!B43="","",'TDPrimas Vida'!B43)</f>
        <v>HDI Seguros</v>
      </c>
      <c r="E156" s="111">
        <f>IF('TDPrimas Vida'!C43="","",'TDPrimas Vida'!C43)</f>
        <v>172.26935</v>
      </c>
      <c r="F156" s="111">
        <f>IF('TDPrimas Vida'!D43="","",'TDPrimas Vida'!D43)</f>
        <v>922.14588000000003</v>
      </c>
      <c r="G156" s="112">
        <f>IF('TDPrimas Vida'!C43="","",IFERROR((E156/VLOOKUP("TOTAL",$D$12:$L$312,2,0))*100,""))</f>
        <v>7.5061446412051712E-5</v>
      </c>
      <c r="H156" s="112">
        <f>IF('TDPrimas Vida'!C43="","",IFERROR((E156/VLOOKUP("TOTAL",$D$12:$L$312,3,0))*100,""))</f>
        <v>7.9928079436843372E-5</v>
      </c>
      <c r="I156" s="111">
        <f>IF('TDPrimas Vida'!C43="","",E156-F156)</f>
        <v>-749.87653</v>
      </c>
      <c r="J156" s="113">
        <f>IFERROR(IF('TDPrimas Vida'!C43="","",(E156/F156-1)*100),"ND")</f>
        <v>-81.318644507743173</v>
      </c>
      <c r="K156" s="113">
        <f>IF(E155="","",IFERROR((E156/VLOOKUP(B156&amp;"|"&amp;VLOOKUP(TDPrimas_!$B$4,Cat!R:T,2,0),'TD Operación'!A:D,4,0))*100,"ND"))</f>
        <v>2.1909735321359921E-3</v>
      </c>
      <c r="L156" s="113">
        <f>IF('TDPrimas Vida'!E43="","",'TDPrimas Vida'!E43)</f>
        <v>2.1909735321359921E-3</v>
      </c>
    </row>
    <row r="157" spans="1:12" x14ac:dyDescent="0.25">
      <c r="B157" s="83" t="str">
        <f>IF(C157="",B156,D157)</f>
        <v>HDI Seguros</v>
      </c>
      <c r="C157" s="54"/>
      <c r="D157" s="70" t="str">
        <f>IF(D156="","","1er Año")</f>
        <v>1er Año</v>
      </c>
      <c r="E157" s="111">
        <f>IF(E156="","",(VLOOKUP(B157,'TDPrimas Vida'!$B:$N,5,0)))</f>
        <v>0</v>
      </c>
      <c r="F157" s="111">
        <f>IF(E156="","",(VLOOKUP(B157,'TDPrimas Vida'!$B:$N,6,0)))</f>
        <v>0</v>
      </c>
      <c r="G157" s="112">
        <f>IFERROR((E157/VLOOKUP("TOTAL",$D$12:$L$312,2,0))*100,"")</f>
        <v>0</v>
      </c>
      <c r="H157" s="112">
        <f>IFERROR((E157/VLOOKUP("TOTAL",$D$12:$L$312,3,0))*100,"")</f>
        <v>0</v>
      </c>
      <c r="I157" s="111">
        <f>IF(E156="","",E157-F157)</f>
        <v>0</v>
      </c>
      <c r="J157" s="113" t="str">
        <f>IF(E156="","",IFERROR((E157/F157-1)*100,"ND"))</f>
        <v>ND</v>
      </c>
      <c r="K157" s="113">
        <f>IF(E156="","",IFERROR((E157/VLOOKUP(B157&amp;"|"&amp;VLOOKUP(TDPrimas_!$B$4,Cat!R:T,2,0),'TD Operación'!A:D,4,0))*100,"ND"))</f>
        <v>0</v>
      </c>
      <c r="L157" s="113">
        <f>IF(E156="","",(VLOOKUP(B157,'TDPrimas Vida'!$B:$N,7,0)))</f>
        <v>0</v>
      </c>
    </row>
    <row r="158" spans="1:12" x14ac:dyDescent="0.25">
      <c r="B158" s="83" t="str">
        <f>IF(C158="",B157,D158)</f>
        <v>HDI Seguros</v>
      </c>
      <c r="C158" s="54"/>
      <c r="D158" s="70" t="str">
        <f>IF(D157="","","Renovación")</f>
        <v>Renovación</v>
      </c>
      <c r="E158" s="111">
        <f>IF(E156="","",(VLOOKUP(B158,'TDPrimas Vida'!$B:$N,8,0)))</f>
        <v>172.26935</v>
      </c>
      <c r="F158" s="111">
        <f>IF(E156="","",(VLOOKUP(B158,'TDPrimas Vida'!$B:$N,9,0)))</f>
        <v>922.14588000000003</v>
      </c>
      <c r="G158" s="112">
        <f>IFERROR((E158/VLOOKUP("TOTAL",$D$12:$L$312,2,0))*100,"")</f>
        <v>7.5061446412051712E-5</v>
      </c>
      <c r="H158" s="112">
        <f>IFERROR((E158/VLOOKUP("TOTAL",$D$12:$L$312,3,0))*100,"")</f>
        <v>7.9928079436843372E-5</v>
      </c>
      <c r="I158" s="111">
        <f>IF(E156="","",E158-F158)</f>
        <v>-749.87653</v>
      </c>
      <c r="J158" s="113">
        <f>IF(E156="","",IFERROR((E158/F158-1)*100,"ND"))</f>
        <v>-81.318644507743173</v>
      </c>
      <c r="K158" s="113">
        <f>IF(E157="","",IFERROR((E158/VLOOKUP(B158&amp;"|"&amp;VLOOKUP(TDPrimas_!$B$4,Cat!R:T,2,0),'TD Operación'!A:D,4,0))*100,"ND"))</f>
        <v>2.1909735321359921E-3</v>
      </c>
      <c r="L158" s="113">
        <f>IF(E156="","",(VLOOKUP(B158,'TDPrimas Vida'!$B:$N,10,0)))</f>
        <v>7.5061446412051712E-5</v>
      </c>
    </row>
    <row r="159" spans="1:12" x14ac:dyDescent="0.25">
      <c r="B159" s="83" t="str">
        <f>IF(C159="",B158,D159)</f>
        <v>HDI Seguros</v>
      </c>
      <c r="C159" s="54"/>
      <c r="D159" s="70" t="str">
        <f>IF(D158="","","Únicas")</f>
        <v>Únicas</v>
      </c>
      <c r="E159" s="111">
        <f>IF(E157="","",(VLOOKUP(B159,'TDPrimas Vida'!$B:$N,11,0)))</f>
        <v>0</v>
      </c>
      <c r="F159" s="111">
        <f>IF(E157="","",(VLOOKUP(B159,'TDPrimas Vida'!$B:$N,12,0)))</f>
        <v>0</v>
      </c>
      <c r="G159" s="112">
        <f>IFERROR((E159/VLOOKUP("TOTAL",$D$12:$L$312,2,0))*100,"")</f>
        <v>0</v>
      </c>
      <c r="H159" s="112">
        <f>IFERROR((E159/VLOOKUP("TOTAL",$D$12:$L$312,3,0))*100,"")</f>
        <v>0</v>
      </c>
      <c r="I159" s="111">
        <f>IF(E156="","",E159-F159)</f>
        <v>0</v>
      </c>
      <c r="J159" s="113" t="str">
        <f>IF(E156="","",IFERROR((E159/F159-1)*100,"ND"))</f>
        <v>ND</v>
      </c>
      <c r="K159" s="113">
        <f>IF(E158="","",IFERROR((E159/VLOOKUP(B159&amp;"|"&amp;VLOOKUP(TDPrimas_!$B$4,Cat!R:T,2,0),'TD Operación'!A:D,4,0))*100,"ND"))</f>
        <v>0</v>
      </c>
      <c r="L159" s="113">
        <f>IF(E156="","",(VLOOKUP(B159,'TDPrimas Vida'!$B:$N,13,0)))</f>
        <v>0</v>
      </c>
    </row>
    <row r="160" spans="1:12" s="25" customFormat="1" ht="14.4" x14ac:dyDescent="0.3">
      <c r="A160"/>
      <c r="B160" s="83" t="str">
        <f>IF(C160="",B156,D160)</f>
        <v>TOTAL RESTO</v>
      </c>
      <c r="C160" s="54">
        <f>IF('TDPrimas Vida'!A44="","",'TDPrimas Vida'!A44)</f>
        <v>150.1</v>
      </c>
      <c r="D160" s="70" t="str">
        <f>IF('TDPrimas Vida'!B44="","",'TDPrimas Vida'!B44)</f>
        <v>TOTAL RESTO</v>
      </c>
      <c r="E160" s="111">
        <f>IF('TDPrimas Vida'!C44="","",'TDPrimas Vida'!C44)</f>
        <v>18140170.471340001</v>
      </c>
      <c r="F160" s="111">
        <f>IF('TDPrimas Vida'!D44="","",'TDPrimas Vida'!D44)</f>
        <v>16615865.833520001</v>
      </c>
      <c r="G160" s="112">
        <f>IF('TDPrimas Vida'!C44="","",IFERROR((E160/VLOOKUP("TOTAL",$D$12:$L$312,2,0))*100,""))</f>
        <v>7.9040609007926852</v>
      </c>
      <c r="H160" s="112">
        <f>IF('TDPrimas Vida'!C44="","",IFERROR((E160/VLOOKUP("TOTAL",$D$12:$L$312,3,0))*100,""))</f>
        <v>8.4165232319686805</v>
      </c>
      <c r="I160" s="111">
        <f>IF('TDPrimas Vida'!C44="","",E160-F160)</f>
        <v>1524304.6378199998</v>
      </c>
      <c r="J160" s="113">
        <f>IFERROR(IF('TDPrimas Vida'!C44="","",(E160/F160-1)*100),"ND")</f>
        <v>9.1737899974188899</v>
      </c>
      <c r="K160" s="113">
        <f>IF(E159="","",IFERROR((E160/VLOOKUP(B160&amp;"|"&amp;VLOOKUP(TDPrimas_!$B$4,Cat!R:T,2,0),'TD Operación'!A:D,4,0))*100,"ND"))</f>
        <v>15.547920615178576</v>
      </c>
      <c r="L160" s="113">
        <f>IF('TDPrimas Vida'!E44="","",'TDPrimas Vida'!E44)</f>
        <v>21.332755441433516</v>
      </c>
    </row>
    <row r="161" spans="1:12" x14ac:dyDescent="0.25">
      <c r="B161" s="83" t="str">
        <f>IF(C161="",B160,D161)</f>
        <v>TOTAL RESTO</v>
      </c>
      <c r="C161" s="54"/>
      <c r="D161" s="70" t="str">
        <f>IF(D160="","","1er Año")</f>
        <v>1er Año</v>
      </c>
      <c r="E161" s="111">
        <f>IF(E160="","",(VLOOKUP(B161,'TDPrimas Vida'!$B:$N,5,0)))</f>
        <v>12287840.652130002</v>
      </c>
      <c r="F161" s="111">
        <f>IF(E160="","",(VLOOKUP(B161,'TDPrimas Vida'!$B:$N,6,0)))</f>
        <v>11854819.280479999</v>
      </c>
      <c r="G161" s="112">
        <f>IFERROR((E161/VLOOKUP("TOTAL",$D$12:$L$312,2,0))*100,"")</f>
        <v>5.3540754210176491</v>
      </c>
      <c r="H161" s="112">
        <f>IFERROR((E161/VLOOKUP("TOTAL",$D$12:$L$312,3,0))*100,"")</f>
        <v>5.7012086233025201</v>
      </c>
      <c r="I161" s="111">
        <f>IF(E160="","",E161-F161)</f>
        <v>433021.3716500029</v>
      </c>
      <c r="J161" s="113">
        <f>IF(E160="","",IFERROR((E161/F161-1)*100,"ND"))</f>
        <v>3.6527032711752172</v>
      </c>
      <c r="K161" s="113">
        <f>IF(E160="","",IFERROR((E161/VLOOKUP(B161&amp;"|"&amp;VLOOKUP(TDPrimas_!$B$4,Cat!R:T,2,0),'TD Operación'!A:D,4,0))*100,"ND"))</f>
        <v>10.531895016815058</v>
      </c>
      <c r="L161" s="113">
        <f>IF(E160="","",(VLOOKUP(B161,'TDPrimas Vida'!$B:$N,7,0)))</f>
        <v>3.6527032711752172</v>
      </c>
    </row>
    <row r="162" spans="1:12" x14ac:dyDescent="0.25">
      <c r="B162" s="83" t="str">
        <f>IF(C162="",B161,D162)</f>
        <v>TOTAL RESTO</v>
      </c>
      <c r="C162" s="54"/>
      <c r="D162" s="70" t="str">
        <f>IF(D161="","","Renovación")</f>
        <v>Renovación</v>
      </c>
      <c r="E162" s="111">
        <f>IF(E160="","",(VLOOKUP(B162,'TDPrimas Vida'!$B:$N,8,0)))</f>
        <v>5252472.4569900008</v>
      </c>
      <c r="F162" s="111">
        <f>IF(E160="","",(VLOOKUP(B162,'TDPrimas Vida'!$B:$N,9,0)))</f>
        <v>4070812.8770100009</v>
      </c>
      <c r="G162" s="112">
        <f>IFERROR((E162/VLOOKUP("TOTAL",$D$12:$L$312,2,0))*100,"")</f>
        <v>2.2886147759954545</v>
      </c>
      <c r="H162" s="112">
        <f>IFERROR((E162/VLOOKUP("TOTAL",$D$12:$L$312,3,0))*100,"")</f>
        <v>2.4369978512261676</v>
      </c>
      <c r="I162" s="111">
        <f>IF(E160="","",E162-F162)</f>
        <v>1181659.5799799999</v>
      </c>
      <c r="J162" s="113">
        <f>IF(E160="","",IFERROR((E162/F162-1)*100,"ND"))</f>
        <v>29.027607401299306</v>
      </c>
      <c r="K162" s="113">
        <f>IF(E161="","",IFERROR((E162/VLOOKUP(B162&amp;"|"&amp;VLOOKUP(TDPrimas_!$B$4,Cat!R:T,2,0),'TD Operación'!A:D,4,0))*100,"ND"))</f>
        <v>4.5018884978901736</v>
      </c>
      <c r="L162" s="113">
        <f>IF(E160="","",(VLOOKUP(B162,'TDPrimas Vida'!$B:$N,10,0)))</f>
        <v>2.2886147759954545</v>
      </c>
    </row>
    <row r="163" spans="1:12" x14ac:dyDescent="0.25">
      <c r="B163" s="83" t="str">
        <f>IF(C163="",B162,D163)</f>
        <v>TOTAL RESTO</v>
      </c>
      <c r="C163" s="54"/>
      <c r="D163" s="70" t="str">
        <f>IF(D162="","","Únicas")</f>
        <v>Únicas</v>
      </c>
      <c r="E163" s="111">
        <f>IF(E161="","",(VLOOKUP(B163,'TDPrimas Vida'!$B:$N,11,0)))</f>
        <v>599857.36222000001</v>
      </c>
      <c r="F163" s="111">
        <f>IF(E161="","",(VLOOKUP(B163,'TDPrimas Vida'!$B:$N,12,0)))</f>
        <v>690233.67603000009</v>
      </c>
      <c r="G163" s="112">
        <f>IFERROR((E163/VLOOKUP("TOTAL",$D$12:$L$312,2,0))*100,"")</f>
        <v>0.26137070377958255</v>
      </c>
      <c r="H163" s="112">
        <f>IFERROR((E163/VLOOKUP("TOTAL",$D$12:$L$312,3,0))*100,"")</f>
        <v>0.27831675743999434</v>
      </c>
      <c r="I163" s="111">
        <f>IF(E160="","",E163-F163)</f>
        <v>-90376.31381000008</v>
      </c>
      <c r="J163" s="113">
        <f>IF(E160="","",IFERROR((E163/F163-1)*100,"ND"))</f>
        <v>-13.093582209696763</v>
      </c>
      <c r="K163" s="113">
        <f>IF(E162="","",IFERROR((E163/VLOOKUP(B163&amp;"|"&amp;VLOOKUP(TDPrimas_!$B$4,Cat!R:T,2,0),'TD Operación'!A:D,4,0))*100,"ND"))</f>
        <v>0.51413710047334726</v>
      </c>
      <c r="L163" s="113">
        <f>IF(E160="","",(VLOOKUP(B163,'TDPrimas Vida'!$B:$N,13,0)))</f>
        <v>0.26137070377958255</v>
      </c>
    </row>
    <row r="164" spans="1:12" s="25" customFormat="1" ht="14.4" x14ac:dyDescent="0.3">
      <c r="A164"/>
      <c r="B164" s="83" t="str">
        <f>IF(C164="",B160,D164)</f>
        <v>TOTAL</v>
      </c>
      <c r="C164" s="54">
        <f>IF('TDPrimas Vida'!A45="","",'TDPrimas Vida'!A45)</f>
        <v>201.1</v>
      </c>
      <c r="D164" s="70" t="str">
        <f>IF('TDPrimas Vida'!B45="","",'TDPrimas Vida'!B45)</f>
        <v>TOTAL</v>
      </c>
      <c r="E164" s="111">
        <f>IF('TDPrimas Vida'!C45="","",'TDPrimas Vida'!C45)</f>
        <v>229504437.01060998</v>
      </c>
      <c r="F164" s="111">
        <f>IF('TDPrimas Vida'!D45="","",'TDPrimas Vida'!D45)</f>
        <v>215530450.89256996</v>
      </c>
      <c r="G164" s="112">
        <f>IF('TDPrimas Vida'!C45="","",IFERROR((E164/VLOOKUP("TOTAL",$D$12:$L$312,2,0))*100,""))</f>
        <v>100</v>
      </c>
      <c r="H164" s="112">
        <f>IF('TDPrimas Vida'!C45="","",IFERROR((E164/VLOOKUP("TOTAL",$D$12:$L$312,3,0))*100,""))</f>
        <v>106.48353216919928</v>
      </c>
      <c r="I164" s="111">
        <f>IF('TDPrimas Vida'!C45="","",E164-F164)</f>
        <v>13973986.118040025</v>
      </c>
      <c r="J164" s="113">
        <f>IFERROR(IF('TDPrimas Vida'!C45="","",(E164/F164-1)*100),"ND")</f>
        <v>6.4835321691992798</v>
      </c>
      <c r="K164" s="113">
        <f>IF(E163="","",IFERROR((E164/VLOOKUP(B164&amp;"|"&amp;VLOOKUP(TDPrimas_!$B$4,Cat!R:T,2,0),'TD Operación'!A:D,4,0))*100,"ND"))</f>
        <v>41.060644114337641</v>
      </c>
      <c r="L164" s="113">
        <f>IF('TDPrimas Vida'!E45="","",'TDPrimas Vida'!E45)</f>
        <v>49.051817690636042</v>
      </c>
    </row>
    <row r="165" spans="1:12" x14ac:dyDescent="0.25">
      <c r="B165" s="83" t="str">
        <f>IF(C165="",B164,D165)</f>
        <v>TOTAL</v>
      </c>
      <c r="C165" s="54"/>
      <c r="D165" s="70" t="str">
        <f>IF(D164="","","1er Año")</f>
        <v>1er Año</v>
      </c>
      <c r="E165" s="111">
        <f>IF(E164="","",(VLOOKUP(B165,'TDPrimas Vida'!$B:$N,5,0)))</f>
        <v>120162468.09404998</v>
      </c>
      <c r="F165" s="111">
        <f>IF(E164="","",(VLOOKUP(B165,'TDPrimas Vida'!$B:$N,6,0)))</f>
        <v>109698882.03178</v>
      </c>
      <c r="G165" s="112">
        <f>IFERROR((E165/VLOOKUP("TOTAL",$D$12:$L$312,2,0))*100,"")</f>
        <v>52.357361652443721</v>
      </c>
      <c r="H165" s="112">
        <f>IFERROR((E165/VLOOKUP("TOTAL",$D$12:$L$312,3,0))*100,"")</f>
        <v>55.75196803812392</v>
      </c>
      <c r="I165" s="111">
        <f>IF(E164="","",E165-F165)</f>
        <v>10463586.062269971</v>
      </c>
      <c r="J165" s="113">
        <f>IF(E164="","",IFERROR((E165/F165-1)*100,"ND"))</f>
        <v>9.5384618953898261</v>
      </c>
      <c r="K165" s="113">
        <f>IF(E164="","",IFERROR((E165/VLOOKUP(B165&amp;"|"&amp;VLOOKUP(TDPrimas_!$B$4,Cat!R:T,2,0),'TD Operación'!A:D,4,0))*100,"ND"))</f>
        <v>21.498269935766608</v>
      </c>
      <c r="L165" s="113">
        <f>IF(E164="","",(VLOOKUP(B165,'TDPrimas Vida'!$B:$N,7,0)))</f>
        <v>9.5384618953898261</v>
      </c>
    </row>
    <row r="166" spans="1:12" x14ac:dyDescent="0.25">
      <c r="B166" s="83" t="str">
        <f>IF(C166="",B165,D166)</f>
        <v>TOTAL</v>
      </c>
      <c r="C166" s="54"/>
      <c r="D166" s="70" t="str">
        <f>IF(D165="","","Renovación")</f>
        <v>Renovación</v>
      </c>
      <c r="E166" s="111">
        <f>IF(E164="","",(VLOOKUP(B166,'TDPrimas Vida'!$B:$N,8,0)))</f>
        <v>80258205.491140008</v>
      </c>
      <c r="F166" s="111">
        <f>IF(E164="","",(VLOOKUP(B166,'TDPrimas Vida'!$B:$N,9,0)))</f>
        <v>78054151.034270003</v>
      </c>
      <c r="G166" s="112">
        <f>IFERROR((E166/VLOOKUP("TOTAL",$D$12:$L$312,2,0))*100,"")</f>
        <v>34.970219546313032</v>
      </c>
      <c r="H166" s="112">
        <f>IFERROR((E166/VLOOKUP("TOTAL",$D$12:$L$312,3,0))*100,"")</f>
        <v>37.237524980237843</v>
      </c>
      <c r="I166" s="111">
        <f>IF(E164="","",E166-F166)</f>
        <v>2204054.4568700045</v>
      </c>
      <c r="J166" s="113">
        <f>IF(E164="","",IFERROR((E166/F166-1)*100,"ND"))</f>
        <v>2.8237504702373961</v>
      </c>
      <c r="K166" s="113">
        <f>IF(E165="","",IFERROR((E166/VLOOKUP(B166&amp;"|"&amp;VLOOKUP(TDPrimas_!$B$4,Cat!R:T,2,0),'TD Operación'!A:D,4,0))*100,"ND"))</f>
        <v>14.358997393914134</v>
      </c>
      <c r="L166" s="113">
        <f>IF(E164="","",(VLOOKUP(B166,'TDPrimas Vida'!$B:$N,10,0)))</f>
        <v>34.970219546313032</v>
      </c>
    </row>
    <row r="167" spans="1:12" x14ac:dyDescent="0.25">
      <c r="B167" s="83" t="str">
        <f>IF(C167="",B166,D167)</f>
        <v>TOTAL</v>
      </c>
      <c r="C167" s="54"/>
      <c r="D167" s="70" t="str">
        <f>IF(D166="","","Únicas")</f>
        <v>Únicas</v>
      </c>
      <c r="E167" s="111">
        <f>IF(E165="","",(VLOOKUP(B167,'TDPrimas Vida'!$B:$N,11,0)))</f>
        <v>29083763.425420001</v>
      </c>
      <c r="F167" s="111">
        <f>IF(E165="","",(VLOOKUP(B167,'TDPrimas Vida'!$B:$N,12,0)))</f>
        <v>27777417.826520003</v>
      </c>
      <c r="G167" s="112">
        <f>IFERROR((E167/VLOOKUP("TOTAL",$D$12:$L$312,2,0))*100,"")</f>
        <v>12.672418801243246</v>
      </c>
      <c r="H167" s="112">
        <f>IFERROR((E167/VLOOKUP("TOTAL",$D$12:$L$312,3,0))*100,"")</f>
        <v>13.494039150837509</v>
      </c>
      <c r="I167" s="111">
        <f>IF(E164="","",E167-F167)</f>
        <v>1306345.5988999978</v>
      </c>
      <c r="J167" s="113">
        <f>IF(E164="","",IFERROR((E167/F167-1)*100,"ND"))</f>
        <v>4.7029050974377817</v>
      </c>
      <c r="K167" s="113">
        <f>IF(E166="","",IFERROR((E167/VLOOKUP(B167&amp;"|"&amp;VLOOKUP(TDPrimas_!$B$4,Cat!R:T,2,0),'TD Operación'!A:D,4,0))*100,"ND"))</f>
        <v>5.2033767846569008</v>
      </c>
      <c r="L167" s="113">
        <f>IF(E164="","",(VLOOKUP(B167,'TDPrimas Vida'!$B:$N,13,0)))</f>
        <v>12.672418801243246</v>
      </c>
    </row>
    <row r="168" spans="1:12" s="25" customFormat="1" ht="14.4" x14ac:dyDescent="0.3">
      <c r="A168"/>
      <c r="B168" s="83" t="str">
        <f>IF(C168="",B164,D168)</f>
        <v>TOTAL</v>
      </c>
      <c r="C168" s="54" t="str">
        <f>IF('TDPrimas Vida'!A46="","",'TDPrimas Vida'!A46)</f>
        <v/>
      </c>
      <c r="D168" s="70" t="str">
        <f>IF('TDPrimas Vida'!B46="","",'TDPrimas Vida'!B46)</f>
        <v/>
      </c>
      <c r="E168" s="111" t="str">
        <f>IF('TDPrimas Vida'!C46="","",'TDPrimas Vida'!C46)</f>
        <v/>
      </c>
      <c r="F168" s="111" t="str">
        <f>IF('TDPrimas Vida'!D46="","",'TDPrimas Vida'!D46)</f>
        <v/>
      </c>
      <c r="G168" s="112" t="str">
        <f>IF('TDPrimas Vida'!C46="","",IFERROR((E168/VLOOKUP("TOTAL",$D$12:$L$312,2,0))*100,""))</f>
        <v/>
      </c>
      <c r="H168" s="112" t="str">
        <f>IF('TDPrimas Vida'!C46="","",IFERROR((E168/VLOOKUP("TOTAL",$D$12:$L$312,3,0))*100,""))</f>
        <v/>
      </c>
      <c r="I168" s="111" t="str">
        <f>IF('TDPrimas Vida'!C46="","",E168-F168)</f>
        <v/>
      </c>
      <c r="J168" s="113" t="str">
        <f>IFERROR(IF('TDPrimas Vida'!C46="","",(E168/F168-1)*100),"ND")</f>
        <v/>
      </c>
      <c r="K168" s="113" t="str">
        <f>IF(E167="","",IFERROR((E168/VLOOKUP(B168&amp;"|"&amp;VLOOKUP(TDPrimas_!$B$4,Cat!R:T,2,0),'TD Operación'!A:D,4,0))*100,"ND"))</f>
        <v>ND</v>
      </c>
      <c r="L168" s="113" t="str">
        <f>IF('TDPrimas Vida'!E46="","",'TDPrimas Vida'!E46)</f>
        <v/>
      </c>
    </row>
    <row r="169" spans="1:12" x14ac:dyDescent="0.25">
      <c r="B169" s="83" t="str">
        <f>IF(C169="",B168,D169)</f>
        <v>TOTAL</v>
      </c>
      <c r="C169" s="54"/>
      <c r="D169" s="70" t="str">
        <f>IF(D168="","","1er Año")</f>
        <v/>
      </c>
      <c r="E169" s="111" t="str">
        <f>IF(E168="","",(VLOOKUP(B169,'TDPrimas Vida'!$B:$N,5,0)))</f>
        <v/>
      </c>
      <c r="F169" s="111" t="str">
        <f>IF(E168="","",(VLOOKUP(B169,'TDPrimas Vida'!$B:$N,6,0)))</f>
        <v/>
      </c>
      <c r="G169" s="112" t="str">
        <f>IFERROR((E169/VLOOKUP("TOTAL",$D$12:$L$312,2,0))*100,"")</f>
        <v/>
      </c>
      <c r="H169" s="112" t="str">
        <f>IFERROR((E169/VLOOKUP("TOTAL",$D$12:$L$312,3,0))*100,"")</f>
        <v/>
      </c>
      <c r="I169" s="111" t="str">
        <f>IF(E168="","",E169-F169)</f>
        <v/>
      </c>
      <c r="J169" s="113" t="str">
        <f>IF(E168="","",IFERROR((E169/F169-1)*100,"ND"))</f>
        <v/>
      </c>
      <c r="K169" s="113" t="str">
        <f>IF(E168="","",IFERROR((E169/VLOOKUP(B169&amp;"|"&amp;VLOOKUP(TDPrimas_!$B$4,Cat!R:T,2,0),'TD Operación'!A:D,4,0))*100,"ND"))</f>
        <v/>
      </c>
      <c r="L169" s="113" t="str">
        <f>IF(E168="","",(VLOOKUP(B169,'TDPrimas Vida'!$B:$N,7,0)))</f>
        <v/>
      </c>
    </row>
    <row r="170" spans="1:12" x14ac:dyDescent="0.25">
      <c r="B170" s="83" t="str">
        <f>IF(C170="",B169,D170)</f>
        <v>TOTAL</v>
      </c>
      <c r="C170" s="54"/>
      <c r="D170" s="70" t="str">
        <f>IF(D169="","","Renovación")</f>
        <v/>
      </c>
      <c r="E170" s="111" t="str">
        <f>IF(E168="","",(VLOOKUP(B170,'TDPrimas Vida'!$B:$N,8,0)))</f>
        <v/>
      </c>
      <c r="F170" s="111" t="str">
        <f>IF(E168="","",(VLOOKUP(B170,'TDPrimas Vida'!$B:$N,9,0)))</f>
        <v/>
      </c>
      <c r="G170" s="112" t="str">
        <f>IFERROR((E170/VLOOKUP("TOTAL",$D$12:$L$312,2,0))*100,"")</f>
        <v/>
      </c>
      <c r="H170" s="112" t="str">
        <f>IFERROR((E170/VLOOKUP("TOTAL",$D$12:$L$312,3,0))*100,"")</f>
        <v/>
      </c>
      <c r="I170" s="111" t="str">
        <f>IF(E168="","",E170-F170)</f>
        <v/>
      </c>
      <c r="J170" s="113" t="str">
        <f>IF(E168="","",IFERROR((E170/F170-1)*100,"ND"))</f>
        <v/>
      </c>
      <c r="K170" s="113" t="str">
        <f>IF(E169="","",IFERROR((E170/VLOOKUP(B170&amp;"|"&amp;VLOOKUP(TDPrimas_!$B$4,Cat!R:T,2,0),'TD Operación'!A:D,4,0))*100,"ND"))</f>
        <v/>
      </c>
      <c r="L170" s="113" t="str">
        <f>IF(E168="","",(VLOOKUP(B170,'TDPrimas Vida'!$B:$N,10,0)))</f>
        <v/>
      </c>
    </row>
    <row r="171" spans="1:12" x14ac:dyDescent="0.25">
      <c r="B171" s="83" t="str">
        <f>IF(C171="",B170,D171)</f>
        <v>TOTAL</v>
      </c>
      <c r="C171" s="54"/>
      <c r="D171" s="70" t="str">
        <f>IF(D170="","","Únicas")</f>
        <v/>
      </c>
      <c r="E171" s="111" t="str">
        <f>IF(E169="","",(VLOOKUP(B171,'TDPrimas Vida'!$B:$N,11,0)))</f>
        <v/>
      </c>
      <c r="F171" s="111" t="str">
        <f>IF(E169="","",(VLOOKUP(B171,'TDPrimas Vida'!$B:$N,12,0)))</f>
        <v/>
      </c>
      <c r="G171" s="112" t="str">
        <f>IFERROR((E171/VLOOKUP("TOTAL",$D$12:$L$312,2,0))*100,"")</f>
        <v/>
      </c>
      <c r="H171" s="112" t="str">
        <f>IFERROR((E171/VLOOKUP("TOTAL",$D$12:$L$312,3,0))*100,"")</f>
        <v/>
      </c>
      <c r="I171" s="111" t="str">
        <f>IF(E168="","",E171-F171)</f>
        <v/>
      </c>
      <c r="J171" s="113" t="str">
        <f>IF(E168="","",IFERROR((E171/F171-1)*100,"ND"))</f>
        <v/>
      </c>
      <c r="K171" s="113" t="str">
        <f>IF(E170="","",IFERROR((E171/VLOOKUP(B171&amp;"|"&amp;VLOOKUP(TDPrimas_!$B$4,Cat!R:T,2,0),'TD Operación'!A:D,4,0))*100,"ND"))</f>
        <v/>
      </c>
      <c r="L171" s="113" t="str">
        <f>IF(E168="","",(VLOOKUP(B171,'TDPrimas Vida'!$B:$N,13,0)))</f>
        <v/>
      </c>
    </row>
    <row r="172" spans="1:12" s="25" customFormat="1" ht="14.4" x14ac:dyDescent="0.3">
      <c r="A172"/>
      <c r="B172" s="83" t="str">
        <f>IF(C172="",B168,D172)</f>
        <v>TOTAL</v>
      </c>
      <c r="C172" s="54" t="str">
        <f>IF('TDPrimas Vida'!A47="","",'TDPrimas Vida'!A47)</f>
        <v/>
      </c>
      <c r="D172" s="70" t="str">
        <f>IF('TDPrimas Vida'!B47="","",'TDPrimas Vida'!B47)</f>
        <v/>
      </c>
      <c r="E172" s="111" t="str">
        <f>IF('TDPrimas Vida'!C47="","",'TDPrimas Vida'!C47)</f>
        <v/>
      </c>
      <c r="F172" s="111" t="str">
        <f>IF('TDPrimas Vida'!D47="","",'TDPrimas Vida'!D47)</f>
        <v/>
      </c>
      <c r="G172" s="112" t="str">
        <f>IF('TDPrimas Vida'!C47="","",IFERROR((E172/VLOOKUP("TOTAL",$D$12:$L$312,2,0))*100,""))</f>
        <v/>
      </c>
      <c r="H172" s="112" t="str">
        <f>IF('TDPrimas Vida'!C47="","",IFERROR((E172/VLOOKUP("TOTAL",$D$12:$L$312,3,0))*100,""))</f>
        <v/>
      </c>
      <c r="I172" s="111" t="str">
        <f>IF('TDPrimas Vida'!C47="","",E172-F172)</f>
        <v/>
      </c>
      <c r="J172" s="113" t="str">
        <f>IFERROR(IF('TDPrimas Vida'!C47="","",(E172/F172-1)*100),"ND")</f>
        <v/>
      </c>
      <c r="K172" s="113" t="str">
        <f>IF(E171="","",IFERROR((E172/VLOOKUP(B172&amp;"|"&amp;VLOOKUP(TDPrimas_!$B$4,Cat!R:T,2,0),'TD Operación'!A:D,4,0))*100,"ND"))</f>
        <v/>
      </c>
      <c r="L172" s="113" t="str">
        <f>IF('TDPrimas Vida'!E47="","",'TDPrimas Vida'!E47)</f>
        <v/>
      </c>
    </row>
    <row r="173" spans="1:12" x14ac:dyDescent="0.25">
      <c r="B173" s="83" t="str">
        <f>IF(C173="",B172,D173)</f>
        <v>TOTAL</v>
      </c>
      <c r="C173" s="54"/>
      <c r="D173" s="70" t="str">
        <f>IF(D172="","","1er Año")</f>
        <v/>
      </c>
      <c r="E173" s="111" t="str">
        <f>IF(E172="","",(VLOOKUP(B173,'TDPrimas Vida'!$B:$N,5,0)))</f>
        <v/>
      </c>
      <c r="F173" s="111" t="str">
        <f>IF(E172="","",(VLOOKUP(B173,'TDPrimas Vida'!$B:$N,6,0)))</f>
        <v/>
      </c>
      <c r="G173" s="112" t="str">
        <f>IFERROR((E173/VLOOKUP("TOTAL",$D$12:$L$312,2,0))*100,"")</f>
        <v/>
      </c>
      <c r="H173" s="112" t="str">
        <f>IFERROR((E173/VLOOKUP("TOTAL",$D$12:$L$312,3,0))*100,"")</f>
        <v/>
      </c>
      <c r="I173" s="111" t="str">
        <f>IF(E172="","",E173-F173)</f>
        <v/>
      </c>
      <c r="J173" s="113" t="str">
        <f>IF(E172="","",IFERROR((E173/F173-1)*100,"ND"))</f>
        <v/>
      </c>
      <c r="K173" s="113" t="str">
        <f>IF(E172="","",IFERROR((E173/VLOOKUP(B173&amp;"|"&amp;VLOOKUP(TDPrimas_!$B$4,Cat!R:T,2,0),'TD Operación'!A:D,4,0))*100,"ND"))</f>
        <v/>
      </c>
      <c r="L173" s="113" t="str">
        <f>IF(E172="","",(VLOOKUP(B173,'TDPrimas Vida'!$B:$N,7,0)))</f>
        <v/>
      </c>
    </row>
    <row r="174" spans="1:12" x14ac:dyDescent="0.25">
      <c r="B174" s="83" t="str">
        <f>IF(C174="",B173,D174)</f>
        <v>TOTAL</v>
      </c>
      <c r="C174" s="54"/>
      <c r="D174" s="70" t="str">
        <f>IF(D173="","","Renovación")</f>
        <v/>
      </c>
      <c r="E174" s="111" t="str">
        <f>IF(E172="","",(VLOOKUP(B174,'TDPrimas Vida'!$B:$N,8,0)))</f>
        <v/>
      </c>
      <c r="F174" s="111" t="str">
        <f>IF(E172="","",(VLOOKUP(B174,'TDPrimas Vida'!$B:$N,9,0)))</f>
        <v/>
      </c>
      <c r="G174" s="112" t="str">
        <f>IFERROR((E174/VLOOKUP("TOTAL",$D$12:$L$312,2,0))*100,"")</f>
        <v/>
      </c>
      <c r="H174" s="112" t="str">
        <f>IFERROR((E174/VLOOKUP("TOTAL",$D$12:$L$312,3,0))*100,"")</f>
        <v/>
      </c>
      <c r="I174" s="111" t="str">
        <f>IF(E172="","",E174-F174)</f>
        <v/>
      </c>
      <c r="J174" s="113" t="str">
        <f>IF(E172="","",IFERROR((E174/F174-1)*100,"ND"))</f>
        <v/>
      </c>
      <c r="K174" s="113" t="str">
        <f>IF(E173="","",IFERROR((E174/VLOOKUP(B174&amp;"|"&amp;VLOOKUP(TDPrimas_!$B$4,Cat!R:T,2,0),'TD Operación'!A:D,4,0))*100,"ND"))</f>
        <v/>
      </c>
      <c r="L174" s="113" t="str">
        <f>IF(E172="","",(VLOOKUP(B174,'TDPrimas Vida'!$B:$N,10,0)))</f>
        <v/>
      </c>
    </row>
    <row r="175" spans="1:12" x14ac:dyDescent="0.25">
      <c r="B175" s="83" t="str">
        <f>IF(C175="",B174,D175)</f>
        <v>TOTAL</v>
      </c>
      <c r="C175" s="54"/>
      <c r="D175" s="70" t="str">
        <f>IF(D174="","","Únicas")</f>
        <v/>
      </c>
      <c r="E175" s="111" t="str">
        <f>IF(E173="","",(VLOOKUP(B175,'TDPrimas Vida'!$B:$N,11,0)))</f>
        <v/>
      </c>
      <c r="F175" s="111" t="str">
        <f>IF(E173="","",(VLOOKUP(B175,'TDPrimas Vida'!$B:$N,12,0)))</f>
        <v/>
      </c>
      <c r="G175" s="112" t="str">
        <f>IFERROR((E175/VLOOKUP("TOTAL",$D$12:$L$312,2,0))*100,"")</f>
        <v/>
      </c>
      <c r="H175" s="112" t="str">
        <f>IFERROR((E175/VLOOKUP("TOTAL",$D$12:$L$312,3,0))*100,"")</f>
        <v/>
      </c>
      <c r="I175" s="111" t="str">
        <f>IF(E172="","",E175-F175)</f>
        <v/>
      </c>
      <c r="J175" s="113" t="str">
        <f>IF(E172="","",IFERROR((E175/F175-1)*100,"ND"))</f>
        <v/>
      </c>
      <c r="K175" s="113" t="str">
        <f>IF(E174="","",IFERROR((E175/VLOOKUP(B175&amp;"|"&amp;VLOOKUP(TDPrimas_!$B$4,Cat!R:T,2,0),'TD Operación'!A:D,4,0))*100,"ND"))</f>
        <v/>
      </c>
      <c r="L175" s="113" t="str">
        <f>IF(E172="","",(VLOOKUP(B175,'TDPrimas Vida'!$B:$N,13,0)))</f>
        <v/>
      </c>
    </row>
    <row r="176" spans="1:12" s="25" customFormat="1" ht="14.4" x14ac:dyDescent="0.3">
      <c r="A176"/>
      <c r="B176" s="84" t="str">
        <f>IF(C176="",B172,D176)</f>
        <v>TOTAL</v>
      </c>
      <c r="C176" s="54" t="str">
        <f>IF('TDPrimas Vida'!A48="","",'TDPrimas Vida'!A48)</f>
        <v/>
      </c>
      <c r="D176" s="70" t="str">
        <f>IF('TDPrimas Vida'!B48="","",'TDPrimas Vida'!B48)</f>
        <v/>
      </c>
      <c r="E176" s="111" t="str">
        <f>IF('TDPrimas Vida'!C48="","",'TDPrimas Vida'!C48)</f>
        <v/>
      </c>
      <c r="F176" s="111" t="str">
        <f>IF('TDPrimas Vida'!D48="","",'TDPrimas Vida'!D48)</f>
        <v/>
      </c>
      <c r="G176" s="112" t="str">
        <f>IF('TDPrimas Vida'!C48="","",IFERROR((E176/VLOOKUP("TOTAL",$D$12:$L$312,2,0))*100,""))</f>
        <v/>
      </c>
      <c r="H176" s="112" t="str">
        <f>IF('TDPrimas Vida'!C48="","",IFERROR((E176/VLOOKUP("TOTAL",$D$12:$L$312,3,0))*100,""))</f>
        <v/>
      </c>
      <c r="I176" s="111" t="str">
        <f>IF('TDPrimas Vida'!C48="","",E176-F176)</f>
        <v/>
      </c>
      <c r="J176" s="113" t="str">
        <f>IFERROR(IF('TDPrimas Vida'!C48="","",(E176/F176-1)*100),"ND")</f>
        <v/>
      </c>
      <c r="K176" s="113" t="str">
        <f>IF(E175="","",IFERROR((E176/VLOOKUP(B176&amp;"|"&amp;VLOOKUP(TDPrimas_!$B$4,Cat!R:T,2,0),'TD Operación'!A:D,4,0))*100,"ND"))</f>
        <v/>
      </c>
      <c r="L176" s="113" t="str">
        <f>IF('TDPrimas Vida'!E48="","",'TDPrimas Vida'!E48)</f>
        <v/>
      </c>
    </row>
    <row r="177" spans="1:12" x14ac:dyDescent="0.25">
      <c r="B177" s="83" t="str">
        <f>IF(C177="",B176,D177)</f>
        <v>TOTAL</v>
      </c>
      <c r="C177" s="54"/>
      <c r="D177" s="70" t="str">
        <f>IF(D176="","","1er Año")</f>
        <v/>
      </c>
      <c r="E177" s="111" t="str">
        <f>IF(E176="","",(VLOOKUP(B177,'TDPrimas Vida'!$B:$N,5,0)))</f>
        <v/>
      </c>
      <c r="F177" s="111" t="str">
        <f>IF(E176="","",(VLOOKUP(B177,'TDPrimas Vida'!$B:$N,6,0)))</f>
        <v/>
      </c>
      <c r="G177" s="112" t="str">
        <f>IFERROR((E177/VLOOKUP("TOTAL",$D$12:$L$312,2,0))*100,"")</f>
        <v/>
      </c>
      <c r="H177" s="112" t="str">
        <f>IFERROR((E177/VLOOKUP("TOTAL",$D$12:$L$312,3,0))*100,"")</f>
        <v/>
      </c>
      <c r="I177" s="111" t="str">
        <f>IF(E176="","",E177-F177)</f>
        <v/>
      </c>
      <c r="J177" s="113" t="str">
        <f>IF(E176="","",IFERROR((E177/F177-1)*100,"ND"))</f>
        <v/>
      </c>
      <c r="K177" s="113" t="str">
        <f>IF(E176="","",IFERROR((E177/VLOOKUP(B177&amp;"|"&amp;VLOOKUP(TDPrimas_!$B$4,Cat!R:T,2,0),'TD Operación'!A:D,4,0))*100,"ND"))</f>
        <v/>
      </c>
      <c r="L177" s="113" t="str">
        <f>IF(E176="","",(VLOOKUP(B177,'TDPrimas Vida'!$B:$N,7,0)))</f>
        <v/>
      </c>
    </row>
    <row r="178" spans="1:12" x14ac:dyDescent="0.25">
      <c r="B178" s="83" t="str">
        <f>IF(C178="",B177,D178)</f>
        <v>TOTAL</v>
      </c>
      <c r="C178" s="54"/>
      <c r="D178" s="70" t="str">
        <f>IF(D177="","","Renovación")</f>
        <v/>
      </c>
      <c r="E178" s="111" t="str">
        <f>IF(E176="","",(VLOOKUP(B178,'TDPrimas Vida'!$B:$N,8,0)))</f>
        <v/>
      </c>
      <c r="F178" s="111" t="str">
        <f>IF(E176="","",(VLOOKUP(B178,'TDPrimas Vida'!$B:$N,9,0)))</f>
        <v/>
      </c>
      <c r="G178" s="112" t="str">
        <f>IFERROR((E178/VLOOKUP("TOTAL",$D$12:$L$312,2,0))*100,"")</f>
        <v/>
      </c>
      <c r="H178" s="112" t="str">
        <f>IFERROR((E178/VLOOKUP("TOTAL",$D$12:$L$312,3,0))*100,"")</f>
        <v/>
      </c>
      <c r="I178" s="111" t="str">
        <f>IF(E176="","",E178-F178)</f>
        <v/>
      </c>
      <c r="J178" s="113" t="str">
        <f>IF(E176="","",IFERROR((E178/F178-1)*100,"ND"))</f>
        <v/>
      </c>
      <c r="K178" s="113" t="str">
        <f>IF(E177="","",IFERROR((E178/VLOOKUP(B178&amp;"|"&amp;VLOOKUP(TDPrimas_!$B$4,Cat!R:T,2,0),'TD Operación'!A:D,4,0))*100,"ND"))</f>
        <v/>
      </c>
      <c r="L178" s="113" t="str">
        <f>IF(E176="","",(VLOOKUP(B178,'TDPrimas Vida'!$B:$N,10,0)))</f>
        <v/>
      </c>
    </row>
    <row r="179" spans="1:12" x14ac:dyDescent="0.25">
      <c r="B179" s="83" t="str">
        <f>IF(C179="",B178,D179)</f>
        <v>TOTAL</v>
      </c>
      <c r="C179" s="54"/>
      <c r="D179" s="70" t="str">
        <f>IF(D178="","","Únicas")</f>
        <v/>
      </c>
      <c r="E179" s="111" t="str">
        <f>IF(E177="","",(VLOOKUP(B179,'TDPrimas Vida'!$B:$N,11,0)))</f>
        <v/>
      </c>
      <c r="F179" s="111" t="str">
        <f>IF(E177="","",(VLOOKUP(B179,'TDPrimas Vida'!$B:$N,12,0)))</f>
        <v/>
      </c>
      <c r="G179" s="112" t="str">
        <f>IFERROR((E179/VLOOKUP("TOTAL",$D$12:$L$312,2,0))*100,"")</f>
        <v/>
      </c>
      <c r="H179" s="112" t="str">
        <f>IFERROR((E179/VLOOKUP("TOTAL",$D$12:$L$312,3,0))*100,"")</f>
        <v/>
      </c>
      <c r="I179" s="111" t="str">
        <f>IF(E176="","",E179-F179)</f>
        <v/>
      </c>
      <c r="J179" s="113" t="str">
        <f>IF(E176="","",IFERROR((E179/F179-1)*100,"ND"))</f>
        <v/>
      </c>
      <c r="K179" s="113" t="str">
        <f>IF(E178="","",IFERROR((E179/VLOOKUP(B179&amp;"|"&amp;VLOOKUP(TDPrimas_!$B$4,Cat!R:T,2,0),'TD Operación'!A:D,4,0))*100,"ND"))</f>
        <v/>
      </c>
      <c r="L179" s="113" t="str">
        <f>IF(E176="","",(VLOOKUP(B179,'TDPrimas Vida'!$B:$N,13,0)))</f>
        <v/>
      </c>
    </row>
    <row r="180" spans="1:12" s="25" customFormat="1" ht="14.4" x14ac:dyDescent="0.3">
      <c r="A180"/>
      <c r="B180" s="84" t="str">
        <f>IF(C180="",B176,D180)</f>
        <v>TOTAL</v>
      </c>
      <c r="C180" s="54" t="str">
        <f>IF('TDPrimas Vida'!A49="","",'TDPrimas Vida'!A49)</f>
        <v/>
      </c>
      <c r="D180" s="70" t="str">
        <f>IF('TDPrimas Vida'!B49="","",'TDPrimas Vida'!B49)</f>
        <v/>
      </c>
      <c r="E180" s="111" t="str">
        <f>IF('TDPrimas Vida'!C49="","",'TDPrimas Vida'!C49)</f>
        <v/>
      </c>
      <c r="F180" s="111" t="str">
        <f>IF('TDPrimas Vida'!D49="","",'TDPrimas Vida'!D49)</f>
        <v/>
      </c>
      <c r="G180" s="112" t="str">
        <f>IF('TDPrimas Vida'!C49="","",IFERROR((E180/VLOOKUP("TOTAL",$D$12:$L$312,2,0))*100,""))</f>
        <v/>
      </c>
      <c r="H180" s="112" t="str">
        <f>IF('TDPrimas Vida'!C49="","",IFERROR((E180/VLOOKUP("TOTAL",$D$12:$L$312,3,0))*100,""))</f>
        <v/>
      </c>
      <c r="I180" s="111" t="str">
        <f>IF('TDPrimas Vida'!C49="","",E180-F180)</f>
        <v/>
      </c>
      <c r="J180" s="113" t="str">
        <f>IFERROR(IF('TDPrimas Vida'!C49="","",(E180/F180-1)*100),"ND")</f>
        <v/>
      </c>
      <c r="K180" s="113" t="str">
        <f>IF(E179="","",IFERROR((E180/VLOOKUP(B180&amp;"|"&amp;VLOOKUP(TDPrimas_!$B$4,Cat!R:T,2,0),'TD Operación'!A:D,4,0))*100,"ND"))</f>
        <v/>
      </c>
      <c r="L180" s="113" t="str">
        <f>IF('TDPrimas Vida'!E49="","",'TDPrimas Vida'!E49)</f>
        <v/>
      </c>
    </row>
    <row r="181" spans="1:12" x14ac:dyDescent="0.25">
      <c r="B181" s="83" t="str">
        <f t="shared" ref="B181:B187" si="3">IF(C181="",B180,D181)</f>
        <v>TOTAL</v>
      </c>
      <c r="C181" s="54"/>
      <c r="D181" s="70" t="str">
        <f>IF(D180="","","1er Año")</f>
        <v/>
      </c>
      <c r="E181" s="111" t="str">
        <f>IF(E180="","",(VLOOKUP(B181,'TDPrimas Vida'!$B:$N,5,0)))</f>
        <v/>
      </c>
      <c r="F181" s="111" t="str">
        <f>IF(E180="","",(VLOOKUP(B181,'TDPrimas Vida'!$B:$N,6,0)))</f>
        <v/>
      </c>
      <c r="G181" s="112" t="str">
        <f>IFERROR((E181/VLOOKUP("TOTAL",$D$12:$L$312,2,0))*100,"")</f>
        <v/>
      </c>
      <c r="H181" s="112" t="str">
        <f>IFERROR((E181/VLOOKUP("TOTAL",$D$12:$L$312,3,0))*100,"")</f>
        <v/>
      </c>
      <c r="I181" s="111" t="str">
        <f>IF(E180="","",E181-F181)</f>
        <v/>
      </c>
      <c r="J181" s="113" t="str">
        <f>IF(E180="","",IFERROR((E181/F181-1)*100,"ND"))</f>
        <v/>
      </c>
      <c r="K181" s="113" t="str">
        <f>IF(E180="","",IFERROR((E181/VLOOKUP(B181&amp;"|"&amp;VLOOKUP(TDPrimas_!$B$4,Cat!R:T,2,0),'TD Operación'!A:D,4,0))*100,"ND"))</f>
        <v/>
      </c>
      <c r="L181" s="113" t="str">
        <f>IF(E180="","",(VLOOKUP(B181,'TDPrimas Vida'!$B:$N,7,0)))</f>
        <v/>
      </c>
    </row>
    <row r="182" spans="1:12" x14ac:dyDescent="0.25">
      <c r="B182" s="83" t="str">
        <f t="shared" si="3"/>
        <v>TOTAL</v>
      </c>
      <c r="C182" s="54"/>
      <c r="D182" s="70" t="str">
        <f>IF(D181="","","Renovación")</f>
        <v/>
      </c>
      <c r="E182" s="111" t="str">
        <f>IF(E180="","",(VLOOKUP(B182,'TDPrimas Vida'!$B:$N,8,0)))</f>
        <v/>
      </c>
      <c r="F182" s="111" t="str">
        <f>IF(E180="","",(VLOOKUP(B182,'TDPrimas Vida'!$B:$N,9,0)))</f>
        <v/>
      </c>
      <c r="G182" s="112" t="str">
        <f>IFERROR((E182/VLOOKUP("TOTAL",$D$12:$L$312,2,0))*100,"")</f>
        <v/>
      </c>
      <c r="H182" s="112" t="str">
        <f>IFERROR((E182/VLOOKUP("TOTAL",$D$12:$L$312,3,0))*100,"")</f>
        <v/>
      </c>
      <c r="I182" s="111" t="str">
        <f>IF(E180="","",E182-F182)</f>
        <v/>
      </c>
      <c r="J182" s="113" t="str">
        <f>IF(E180="","",IFERROR((E182/F182-1)*100,"ND"))</f>
        <v/>
      </c>
      <c r="K182" s="113" t="str">
        <f>IF(E181="","",IFERROR((E182/VLOOKUP(B182&amp;"|"&amp;VLOOKUP(TDPrimas_!$B$4,Cat!R:T,2,0),'TD Operación'!A:D,4,0))*100,"ND"))</f>
        <v/>
      </c>
      <c r="L182" s="113" t="str">
        <f>IF(E180="","",(VLOOKUP(B182,'TDPrimas Vida'!$B:$N,10,0)))</f>
        <v/>
      </c>
    </row>
    <row r="183" spans="1:12" x14ac:dyDescent="0.25">
      <c r="B183" s="83" t="str">
        <f t="shared" si="3"/>
        <v>TOTAL</v>
      </c>
      <c r="C183" s="54"/>
      <c r="D183" s="70" t="str">
        <f>IF(D182="","","Únicas")</f>
        <v/>
      </c>
      <c r="E183" s="111" t="str">
        <f>IF(E181="","",(VLOOKUP(B183,'TDPrimas Vida'!$B:$N,11,0)))</f>
        <v/>
      </c>
      <c r="F183" s="111" t="str">
        <f>IF(E181="","",(VLOOKUP(B183,'TDPrimas Vida'!$B:$N,12,0)))</f>
        <v/>
      </c>
      <c r="G183" s="112" t="str">
        <f>IFERROR((E183/VLOOKUP("TOTAL",$D$12:$L$312,2,0))*100,"")</f>
        <v/>
      </c>
      <c r="H183" s="112" t="str">
        <f>IFERROR((E183/VLOOKUP("TOTAL",$D$12:$L$312,3,0))*100,"")</f>
        <v/>
      </c>
      <c r="I183" s="111" t="str">
        <f>IF(E180="","",E183-F183)</f>
        <v/>
      </c>
      <c r="J183" s="113" t="str">
        <f>IF(E180="","",IFERROR((E183/F183-1)*100,"ND"))</f>
        <v/>
      </c>
      <c r="K183" s="113" t="str">
        <f>IF(E182="","",IFERROR((E183/VLOOKUP(B183&amp;"|"&amp;VLOOKUP(TDPrimas_!$B$4,Cat!R:T,2,0),'TD Operación'!A:D,4,0))*100,"ND"))</f>
        <v/>
      </c>
      <c r="L183" s="113" t="str">
        <f>IF(E180="","",(VLOOKUP(B183,'TDPrimas Vida'!$B:$N,13,0)))</f>
        <v/>
      </c>
    </row>
    <row r="184" spans="1:12" s="25" customFormat="1" ht="14.4" x14ac:dyDescent="0.3">
      <c r="A184"/>
      <c r="B184" s="84" t="str">
        <f t="shared" si="3"/>
        <v>TOTAL</v>
      </c>
      <c r="C184" s="54" t="str">
        <f>IF('TDPrimas Vida'!A51="","",'TDPrimas Vida'!A51)</f>
        <v/>
      </c>
      <c r="D184" s="70" t="str">
        <f>IF('TDPrimas Vida'!B51="","",'TDPrimas Vida'!B51)</f>
        <v/>
      </c>
      <c r="E184" s="111" t="str">
        <f>IF('TDPrimas Vida'!C51="","",'TDPrimas Vida'!C51)</f>
        <v/>
      </c>
      <c r="F184" s="111" t="str">
        <f>IF('TDPrimas Vida'!D51="","",'TDPrimas Vida'!D51)</f>
        <v/>
      </c>
      <c r="G184" s="112" t="str">
        <f>IF('TDPrimas Vida'!C51="","",IFERROR((E184/VLOOKUP("TOTAL",$D$12:$L$312,2,0))*100,""))</f>
        <v/>
      </c>
      <c r="H184" s="112" t="str">
        <f>IF('TDPrimas Vida'!C51="","",IFERROR((E184/VLOOKUP("TOTAL",$D$12:$L$312,3,0))*100,""))</f>
        <v/>
      </c>
      <c r="I184" s="111" t="str">
        <f>IF('TDPrimas Vida'!C51="","",E184-F184)</f>
        <v/>
      </c>
      <c r="J184" s="113" t="str">
        <f>IFERROR(IF('TDPrimas Vida'!C51="","",(E184/F184-1)*100),"ND")</f>
        <v/>
      </c>
      <c r="K184" s="113" t="str">
        <f>IF(E183="","",IFERROR((E184/VLOOKUP(B184&amp;"|"&amp;VLOOKUP(TDPrimas_!$B$4,Cat!R:T,2,0),'TD Operación'!A:D,4,0))*100,"ND"))</f>
        <v/>
      </c>
      <c r="L184" s="113" t="str">
        <f>IF('TDPrimas Vida'!E51="","",'TDPrimas Vida'!E51)</f>
        <v/>
      </c>
    </row>
    <row r="185" spans="1:12" x14ac:dyDescent="0.25">
      <c r="B185" s="83" t="str">
        <f t="shared" si="3"/>
        <v>TOTAL</v>
      </c>
      <c r="C185" s="54"/>
      <c r="D185" s="70" t="str">
        <f>IF(D184="","","1er Año")</f>
        <v/>
      </c>
      <c r="E185" s="111" t="str">
        <f>IF(E184="","",(VLOOKUP(B185,'TDPrimas Vida'!$B:$N,5,0)))</f>
        <v/>
      </c>
      <c r="F185" s="111" t="str">
        <f>IF(E184="","",(VLOOKUP(B185,'TDPrimas Vida'!$B:$N,6,0)))</f>
        <v/>
      </c>
      <c r="G185" s="112" t="str">
        <f>IFERROR((E185/VLOOKUP("TOTAL",$D$12:$L$312,2,0))*100,"")</f>
        <v/>
      </c>
      <c r="H185" s="112" t="str">
        <f>IFERROR((E185/VLOOKUP("TOTAL",$D$12:$L$312,3,0))*100,"")</f>
        <v/>
      </c>
      <c r="I185" s="111" t="str">
        <f>IF(E184="","",E185-F185)</f>
        <v/>
      </c>
      <c r="J185" s="113" t="str">
        <f>IF(E184="","",IFERROR((E185/F185-1)*100,"ND"))</f>
        <v/>
      </c>
      <c r="K185" s="113" t="str">
        <f>IF(E184="","",IFERROR((E185/VLOOKUP(B185&amp;"|"&amp;VLOOKUP(TDPrimas_!$B$4,Cat!R:T,2,0),'TD Operación'!A:D,4,0))*100,"ND"))</f>
        <v/>
      </c>
      <c r="L185" s="113" t="str">
        <f>IF(E184="","",(VLOOKUP(B185,'TDPrimas Vida'!$B:$N,7,0)))</f>
        <v/>
      </c>
    </row>
    <row r="186" spans="1:12" x14ac:dyDescent="0.25">
      <c r="B186" s="83" t="str">
        <f t="shared" si="3"/>
        <v>TOTAL</v>
      </c>
      <c r="C186" s="54"/>
      <c r="D186" s="70" t="str">
        <f>IF(D185="","","Renovación")</f>
        <v/>
      </c>
      <c r="E186" s="111" t="str">
        <f>IF(E184="","",(VLOOKUP(B186,'TDPrimas Vida'!$B:$N,8,0)))</f>
        <v/>
      </c>
      <c r="F186" s="111" t="str">
        <f>IF(E184="","",(VLOOKUP(B186,'TDPrimas Vida'!$B:$N,9,0)))</f>
        <v/>
      </c>
      <c r="G186" s="112" t="str">
        <f>IFERROR((E186/VLOOKUP("TOTAL",$D$12:$L$312,2,0))*100,"")</f>
        <v/>
      </c>
      <c r="H186" s="112" t="str">
        <f>IFERROR((E186/VLOOKUP("TOTAL",$D$12:$L$312,3,0))*100,"")</f>
        <v/>
      </c>
      <c r="I186" s="111" t="str">
        <f>IF(E184="","",E186-F186)</f>
        <v/>
      </c>
      <c r="J186" s="113" t="str">
        <f>IF(E184="","",IFERROR((E186/F186-1)*100,"ND"))</f>
        <v/>
      </c>
      <c r="K186" s="113" t="str">
        <f>IF(E185="","",IFERROR((E186/VLOOKUP(B186&amp;"|"&amp;VLOOKUP(TDPrimas_!$B$4,Cat!R:T,2,0),'TD Operación'!A:D,4,0))*100,"ND"))</f>
        <v/>
      </c>
      <c r="L186" s="113" t="str">
        <f>IF(E184="","",(VLOOKUP(B186,'TDPrimas Vida'!$B:$N,10,0)))</f>
        <v/>
      </c>
    </row>
    <row r="187" spans="1:12" x14ac:dyDescent="0.25">
      <c r="B187" s="83" t="str">
        <f t="shared" si="3"/>
        <v>TOTAL</v>
      </c>
      <c r="C187" s="54"/>
      <c r="D187" s="70" t="str">
        <f>IF(D186="","","Únicas")</f>
        <v/>
      </c>
      <c r="E187" s="111" t="str">
        <f>IF(E185="","",(VLOOKUP(B187,'TDPrimas Vida'!$B:$N,11,0)))</f>
        <v/>
      </c>
      <c r="F187" s="111" t="str">
        <f>IF(E185="","",(VLOOKUP(B187,'TDPrimas Vida'!$B:$N,12,0)))</f>
        <v/>
      </c>
      <c r="G187" s="112" t="str">
        <f>IFERROR((E187/VLOOKUP("TOTAL",$D$12:$L$312,2,0))*100,"")</f>
        <v/>
      </c>
      <c r="H187" s="112" t="str">
        <f>IFERROR((E187/VLOOKUP("TOTAL",$D$12:$L$312,3,0))*100,"")</f>
        <v/>
      </c>
      <c r="I187" s="111" t="str">
        <f>IF(E184="","",E187-F187)</f>
        <v/>
      </c>
      <c r="J187" s="113" t="str">
        <f>IF(E184="","",IFERROR((E187/F187-1)*100,"ND"))</f>
        <v/>
      </c>
      <c r="K187" s="113" t="str">
        <f>IF(E186="","",IFERROR((E187/VLOOKUP(B187&amp;"|"&amp;VLOOKUP(TDPrimas_!$B$4,Cat!R:T,2,0),'TD Operación'!A:D,4,0))*100,"ND"))</f>
        <v/>
      </c>
      <c r="L187" s="113" t="str">
        <f>IF(E184="","",(VLOOKUP(B187,'TDPrimas Vida'!$B:$N,13,0)))</f>
        <v/>
      </c>
    </row>
    <row r="188" spans="1:12" s="25" customFormat="1" ht="14.4" x14ac:dyDescent="0.3">
      <c r="A188"/>
      <c r="B188" s="84" t="str">
        <f>IF(C188="",B184,D188)</f>
        <v>TOTAL</v>
      </c>
      <c r="C188" s="54" t="str">
        <f>IF('TDPrimas Vida'!A52="","",'TDPrimas Vida'!A52)</f>
        <v/>
      </c>
      <c r="D188" s="70" t="str">
        <f>IF('TDPrimas Vida'!B52="","",'TDPrimas Vida'!B52)</f>
        <v/>
      </c>
      <c r="E188" s="111" t="str">
        <f>IF('TDPrimas Vida'!C52="","",'TDPrimas Vida'!C52)</f>
        <v/>
      </c>
      <c r="F188" s="111" t="str">
        <f>IF('TDPrimas Vida'!D52="","",'TDPrimas Vida'!D52)</f>
        <v/>
      </c>
      <c r="G188" s="112" t="str">
        <f>IF('TDPrimas Vida'!C52="","",IFERROR((E188/VLOOKUP("TOTAL",$D$12:$L$312,2,0))*100,""))</f>
        <v/>
      </c>
      <c r="H188" s="112" t="str">
        <f>IF('TDPrimas Vida'!C52="","",IFERROR((E188/VLOOKUP("TOTAL",$D$12:$L$312,3,0))*100,""))</f>
        <v/>
      </c>
      <c r="I188" s="111" t="str">
        <f>IF('TDPrimas Vida'!C52="","",E188-F188)</f>
        <v/>
      </c>
      <c r="J188" s="113" t="str">
        <f>IFERROR(IF('TDPrimas Vida'!C52="","",(E188/F188-1)*100),"ND")</f>
        <v/>
      </c>
      <c r="K188" s="113" t="str">
        <f>IF(E187="","",IFERROR((E188/VLOOKUP(B188&amp;"|"&amp;VLOOKUP(TDPrimas_!$B$4,Cat!R:T,2,0),'TD Operación'!A:D,4,0))*100,"ND"))</f>
        <v/>
      </c>
      <c r="L188" s="113" t="str">
        <f>IF('TDPrimas Vida'!E52="","",'TDPrimas Vida'!E52)</f>
        <v/>
      </c>
    </row>
    <row r="189" spans="1:12" x14ac:dyDescent="0.25">
      <c r="B189" s="83" t="str">
        <f>IF(C189="",B188,D189)</f>
        <v>TOTAL</v>
      </c>
      <c r="C189" s="54"/>
      <c r="D189" s="70" t="str">
        <f>IF(D188="","","1er Año")</f>
        <v/>
      </c>
      <c r="E189" s="111" t="str">
        <f>IF(E188="","",(VLOOKUP(B189,'TDPrimas Vida'!$B:$N,5,0)))</f>
        <v/>
      </c>
      <c r="F189" s="111" t="str">
        <f>IF(E188="","",(VLOOKUP(B189,'TDPrimas Vida'!$B:$N,6,0)))</f>
        <v/>
      </c>
      <c r="G189" s="112" t="str">
        <f>IFERROR((E189/VLOOKUP("TOTAL",$D$12:$L$312,2,0))*100,"")</f>
        <v/>
      </c>
      <c r="H189" s="112" t="str">
        <f>IFERROR((E189/VLOOKUP("TOTAL",$D$12:$L$312,3,0))*100,"")</f>
        <v/>
      </c>
      <c r="I189" s="111" t="str">
        <f>IF(E188="","",E189-F189)</f>
        <v/>
      </c>
      <c r="J189" s="113" t="str">
        <f>IF(E188="","",IFERROR((E189/F189-1)*100,"ND"))</f>
        <v/>
      </c>
      <c r="K189" s="113" t="str">
        <f>IF(E188="","",IFERROR((E189/VLOOKUP(B189&amp;"|"&amp;VLOOKUP(TDPrimas_!$B$4,Cat!R:T,2,0),'TD Operación'!A:D,4,0))*100,"ND"))</f>
        <v/>
      </c>
      <c r="L189" s="113" t="str">
        <f>IF(E188="","",(VLOOKUP(B189,'TDPrimas Vida'!$B:$N,7,0)))</f>
        <v/>
      </c>
    </row>
    <row r="190" spans="1:12" x14ac:dyDescent="0.25">
      <c r="B190" s="83" t="str">
        <f>IF(C190="",B189,D190)</f>
        <v>TOTAL</v>
      </c>
      <c r="C190" s="54"/>
      <c r="D190" s="70" t="str">
        <f>IF(D189="","","Renovación")</f>
        <v/>
      </c>
      <c r="E190" s="111" t="str">
        <f>IF(E188="","",(VLOOKUP(B190,'TDPrimas Vida'!$B:$N,8,0)))</f>
        <v/>
      </c>
      <c r="F190" s="111" t="str">
        <f>IF(E188="","",(VLOOKUP(B190,'TDPrimas Vida'!$B:$N,9,0)))</f>
        <v/>
      </c>
      <c r="G190" s="112" t="str">
        <f>IFERROR((E190/VLOOKUP("TOTAL",$D$12:$L$312,2,0))*100,"")</f>
        <v/>
      </c>
      <c r="H190" s="112" t="str">
        <f>IFERROR((E190/VLOOKUP("TOTAL",$D$12:$L$312,3,0))*100,"")</f>
        <v/>
      </c>
      <c r="I190" s="111" t="str">
        <f>IF(E188="","",E190-F190)</f>
        <v/>
      </c>
      <c r="J190" s="113" t="str">
        <f>IF(E188="","",IFERROR((E190/F190-1)*100,"ND"))</f>
        <v/>
      </c>
      <c r="K190" s="113" t="str">
        <f>IF(E189="","",IFERROR((E190/VLOOKUP(B190&amp;"|"&amp;VLOOKUP(TDPrimas_!$B$4,Cat!R:T,2,0),'TD Operación'!A:D,4,0))*100,"ND"))</f>
        <v/>
      </c>
      <c r="L190" s="113" t="str">
        <f>IF(E188="","",(VLOOKUP(B190,'TDPrimas Vida'!$B:$N,10,0)))</f>
        <v/>
      </c>
    </row>
    <row r="191" spans="1:12" x14ac:dyDescent="0.25">
      <c r="B191" s="83" t="str">
        <f>IF(C191="",B190,D191)</f>
        <v>TOTAL</v>
      </c>
      <c r="C191" s="54"/>
      <c r="D191" s="70" t="str">
        <f>IF(D190="","","Únicas")</f>
        <v/>
      </c>
      <c r="E191" s="111" t="str">
        <f>IF(E189="","",(VLOOKUP(B191,'TDPrimas Vida'!$B:$N,11,0)))</f>
        <v/>
      </c>
      <c r="F191" s="111" t="str">
        <f>IF(E189="","",(VLOOKUP(B191,'TDPrimas Vida'!$B:$N,12,0)))</f>
        <v/>
      </c>
      <c r="G191" s="112" t="str">
        <f>IFERROR((E191/VLOOKUP("TOTAL",$D$12:$L$312,2,0))*100,"")</f>
        <v/>
      </c>
      <c r="H191" s="112" t="str">
        <f>IFERROR((E191/VLOOKUP("TOTAL",$D$12:$L$312,3,0))*100,"")</f>
        <v/>
      </c>
      <c r="I191" s="111" t="str">
        <f>IF(E188="","",E191-F191)</f>
        <v/>
      </c>
      <c r="J191" s="113" t="str">
        <f>IF(E188="","",IFERROR((E191/F191-1)*100,"ND"))</f>
        <v/>
      </c>
      <c r="K191" s="113" t="str">
        <f>IF(E190="","",IFERROR((E191/VLOOKUP(B191&amp;"|"&amp;VLOOKUP(TDPrimas_!$B$4,Cat!R:T,2,0),'TD Operación'!A:D,4,0))*100,"ND"))</f>
        <v/>
      </c>
      <c r="L191" s="113" t="str">
        <f>IF(E188="","",(VLOOKUP(B191,'TDPrimas Vida'!$B:$N,13,0)))</f>
        <v/>
      </c>
    </row>
    <row r="192" spans="1:12" s="25" customFormat="1" ht="14.4" x14ac:dyDescent="0.3">
      <c r="A192"/>
      <c r="B192" s="84" t="str">
        <f>IF(C192="",B188,D192)</f>
        <v>TOTAL</v>
      </c>
      <c r="C192" s="54" t="str">
        <f>IF('TDPrimas Vida'!A53="","",'TDPrimas Vida'!A53)</f>
        <v/>
      </c>
      <c r="D192" s="70" t="str">
        <f>IF('TDPrimas Vida'!B53="","",'TDPrimas Vida'!B53)</f>
        <v/>
      </c>
      <c r="E192" s="111" t="str">
        <f>IF('TDPrimas Vida'!C53="","",'TDPrimas Vida'!C53)</f>
        <v/>
      </c>
      <c r="F192" s="111" t="str">
        <f>IF('TDPrimas Vida'!D53="","",'TDPrimas Vida'!D53)</f>
        <v/>
      </c>
      <c r="G192" s="112" t="str">
        <f>IF('TDPrimas Vida'!C53="","",IFERROR((E192/VLOOKUP("TOTAL",$D$12:$L$312,2,0))*100,""))</f>
        <v/>
      </c>
      <c r="H192" s="112" t="str">
        <f>IF('TDPrimas Vida'!C53="","",IFERROR((E192/VLOOKUP("TOTAL",$D$12:$L$312,3,0))*100,""))</f>
        <v/>
      </c>
      <c r="I192" s="111" t="str">
        <f>IF('TDPrimas Vida'!C53="","",E192-F192)</f>
        <v/>
      </c>
      <c r="J192" s="113" t="str">
        <f>IFERROR(IF('TDPrimas Vida'!C53="","",(E192/F192-1)*100),"ND")</f>
        <v/>
      </c>
      <c r="K192" s="113" t="str">
        <f>IF(E191="","",IFERROR((E192/VLOOKUP(B192&amp;"|"&amp;VLOOKUP(TDPrimas_!$B$4,Cat!R:T,2,0),'TD Operación'!A:D,4,0))*100,"ND"))</f>
        <v/>
      </c>
      <c r="L192" s="113" t="str">
        <f>IF('TDPrimas Vida'!E53="","",'TDPrimas Vida'!E53)</f>
        <v/>
      </c>
    </row>
    <row r="193" spans="1:12" x14ac:dyDescent="0.25">
      <c r="B193" s="83" t="str">
        <f>IF(C193="",B192,D193)</f>
        <v>TOTAL</v>
      </c>
      <c r="C193" s="54"/>
      <c r="D193" s="70" t="str">
        <f>IF(D192="","","1er Año")</f>
        <v/>
      </c>
      <c r="E193" s="111" t="str">
        <f>IF(E192="","",(VLOOKUP(B193,'TDPrimas Vida'!$B:$N,5,0)))</f>
        <v/>
      </c>
      <c r="F193" s="111" t="str">
        <f>IF(E192="","",(VLOOKUP(B193,'TDPrimas Vida'!$B:$N,6,0)))</f>
        <v/>
      </c>
      <c r="G193" s="112" t="str">
        <f>IFERROR((E193/VLOOKUP("TOTAL",$D$12:$L$312,2,0))*100,"")</f>
        <v/>
      </c>
      <c r="H193" s="112" t="str">
        <f>IFERROR((E193/VLOOKUP("TOTAL",$D$12:$L$312,3,0))*100,"")</f>
        <v/>
      </c>
      <c r="I193" s="111" t="str">
        <f>IF(E192="","",E193-F193)</f>
        <v/>
      </c>
      <c r="J193" s="113" t="str">
        <f>IF(E192="","",IFERROR((E193/F193-1)*100,"ND"))</f>
        <v/>
      </c>
      <c r="K193" s="113" t="str">
        <f>IF(E192="","",IFERROR((E193/VLOOKUP(B193&amp;"|"&amp;VLOOKUP(TDPrimas_!$B$4,Cat!R:T,2,0),'TD Operación'!A:D,4,0))*100,"ND"))</f>
        <v/>
      </c>
      <c r="L193" s="113" t="str">
        <f>IF(E192="","",(VLOOKUP(B193,'TDPrimas Vida'!$B:$N,7,0)))</f>
        <v/>
      </c>
    </row>
    <row r="194" spans="1:12" x14ac:dyDescent="0.25">
      <c r="B194" s="83" t="str">
        <f>IF(C194="",B193,D194)</f>
        <v>TOTAL</v>
      </c>
      <c r="C194" s="54"/>
      <c r="D194" s="70" t="str">
        <f>IF(D193="","","Renovación")</f>
        <v/>
      </c>
      <c r="E194" s="111" t="str">
        <f>IF(E192="","",(VLOOKUP(B194,'TDPrimas Vida'!$B:$N,8,0)))</f>
        <v/>
      </c>
      <c r="F194" s="111" t="str">
        <f>IF(E192="","",(VLOOKUP(B194,'TDPrimas Vida'!$B:$N,9,0)))</f>
        <v/>
      </c>
      <c r="G194" s="112" t="str">
        <f>IFERROR((E194/VLOOKUP("TOTAL",$D$12:$L$312,2,0))*100,"")</f>
        <v/>
      </c>
      <c r="H194" s="112" t="str">
        <f>IFERROR((E194/VLOOKUP("TOTAL",$D$12:$L$312,3,0))*100,"")</f>
        <v/>
      </c>
      <c r="I194" s="111" t="str">
        <f>IF(E192="","",E194-F194)</f>
        <v/>
      </c>
      <c r="J194" s="113" t="str">
        <f>IF(E192="","",IFERROR((E194/F194-1)*100,"ND"))</f>
        <v/>
      </c>
      <c r="K194" s="113" t="str">
        <f>IF(E193="","",IFERROR((E194/VLOOKUP(B194&amp;"|"&amp;VLOOKUP(TDPrimas_!$B$4,Cat!R:T,2,0),'TD Operación'!A:D,4,0))*100,"ND"))</f>
        <v/>
      </c>
      <c r="L194" s="113" t="str">
        <f>IF(E192="","",(VLOOKUP(B194,'TDPrimas Vida'!$B:$N,10,0)))</f>
        <v/>
      </c>
    </row>
    <row r="195" spans="1:12" x14ac:dyDescent="0.25">
      <c r="B195" s="83" t="str">
        <f>IF(C195="",B194,D195)</f>
        <v>TOTAL</v>
      </c>
      <c r="C195" s="54"/>
      <c r="D195" s="70" t="str">
        <f>IF(D194="","","Únicas")</f>
        <v/>
      </c>
      <c r="E195" s="111" t="str">
        <f>IF(E193="","",(VLOOKUP(B195,'TDPrimas Vida'!$B:$N,11,0)))</f>
        <v/>
      </c>
      <c r="F195" s="111" t="str">
        <f>IF(E193="","",(VLOOKUP(B195,'TDPrimas Vida'!$B:$N,12,0)))</f>
        <v/>
      </c>
      <c r="G195" s="112" t="str">
        <f>IFERROR((E195/VLOOKUP("TOTAL",$D$12:$L$312,2,0))*100,"")</f>
        <v/>
      </c>
      <c r="H195" s="112" t="str">
        <f>IFERROR((E195/VLOOKUP("TOTAL",$D$12:$L$312,3,0))*100,"")</f>
        <v/>
      </c>
      <c r="I195" s="111" t="str">
        <f>IF(E192="","",E195-F195)</f>
        <v/>
      </c>
      <c r="J195" s="113" t="str">
        <f>IF(E192="","",IFERROR((E195/F195-1)*100,"ND"))</f>
        <v/>
      </c>
      <c r="K195" s="113" t="str">
        <f>IF(E194="","",IFERROR((E195/VLOOKUP(B195&amp;"|"&amp;VLOOKUP(TDPrimas_!$B$4,Cat!R:T,2,0),'TD Operación'!A:D,4,0))*100,"ND"))</f>
        <v/>
      </c>
      <c r="L195" s="113" t="str">
        <f>IF(E192="","",(VLOOKUP(B195,'TDPrimas Vida'!$B:$N,13,0)))</f>
        <v/>
      </c>
    </row>
    <row r="196" spans="1:12" s="25" customFormat="1" ht="14.4" x14ac:dyDescent="0.3">
      <c r="A196"/>
      <c r="B196" s="84" t="str">
        <f>IF(C196="",B192,D196)</f>
        <v>TOTAL</v>
      </c>
      <c r="C196" s="54" t="str">
        <f>IF('TDPrimas Vida'!A54="","",'TDPrimas Vida'!A54)</f>
        <v/>
      </c>
      <c r="D196" s="70" t="str">
        <f>IF('TDPrimas Vida'!B54="","",'TDPrimas Vida'!B54)</f>
        <v/>
      </c>
      <c r="E196" s="111" t="str">
        <f>IF('TDPrimas Vida'!C54="","",'TDPrimas Vida'!C54)</f>
        <v/>
      </c>
      <c r="F196" s="111" t="str">
        <f>IF('TDPrimas Vida'!D54="","",'TDPrimas Vida'!D54)</f>
        <v/>
      </c>
      <c r="G196" s="112" t="str">
        <f>IF('TDPrimas Vida'!C54="","",IFERROR((E196/VLOOKUP("TOTAL",$D$12:$L$312,2,0))*100,""))</f>
        <v/>
      </c>
      <c r="H196" s="112" t="str">
        <f>IF('TDPrimas Vida'!C54="","",IFERROR((E196/VLOOKUP("TOTAL",$D$12:$L$312,3,0))*100,""))</f>
        <v/>
      </c>
      <c r="I196" s="111" t="str">
        <f>IF('TDPrimas Vida'!C54="","",E196-F196)</f>
        <v/>
      </c>
      <c r="J196" s="113" t="str">
        <f>IFERROR(IF('TDPrimas Vida'!C54="","",(E196/F196-1)*100),"ND")</f>
        <v/>
      </c>
      <c r="K196" s="113" t="str">
        <f>IF(E195="","",IFERROR((E196/VLOOKUP(B196&amp;"|"&amp;VLOOKUP(TDPrimas_!$B$4,Cat!R:T,2,0),'TD Operación'!A:D,4,0))*100,"ND"))</f>
        <v/>
      </c>
      <c r="L196" s="113" t="str">
        <f>IF('TDPrimas Vida'!E54="","",'TDPrimas Vida'!E54)</f>
        <v/>
      </c>
    </row>
    <row r="197" spans="1:12" x14ac:dyDescent="0.25">
      <c r="B197" s="83" t="str">
        <f>IF(C197="",B196,D197)</f>
        <v>TOTAL</v>
      </c>
      <c r="C197" s="54"/>
      <c r="D197" s="70" t="str">
        <f>IF(D196="","","1er Año")</f>
        <v/>
      </c>
      <c r="E197" s="111" t="str">
        <f>IF(E196="","",(VLOOKUP(B197,'TDPrimas Vida'!$B:$N,5,0)))</f>
        <v/>
      </c>
      <c r="F197" s="111" t="str">
        <f>IF(E196="","",(VLOOKUP(B197,'TDPrimas Vida'!$B:$N,6,0)))</f>
        <v/>
      </c>
      <c r="G197" s="112" t="str">
        <f>IFERROR((E197/VLOOKUP("TOTAL",$D$12:$L$312,2,0))*100,"")</f>
        <v/>
      </c>
      <c r="H197" s="112" t="str">
        <f>IFERROR((E197/VLOOKUP("TOTAL",$D$12:$L$312,3,0))*100,"")</f>
        <v/>
      </c>
      <c r="I197" s="111" t="str">
        <f>IF(E196="","",E197-F197)</f>
        <v/>
      </c>
      <c r="J197" s="113" t="str">
        <f>IF(E196="","",IFERROR((E197/F197-1)*100,"ND"))</f>
        <v/>
      </c>
      <c r="K197" s="113" t="str">
        <f>IF(E196="","",IFERROR((E197/VLOOKUP(B197&amp;"|"&amp;VLOOKUP(TDPrimas_!$B$4,Cat!R:T,2,0),'TD Operación'!A:D,4,0))*100,"ND"))</f>
        <v/>
      </c>
      <c r="L197" s="113" t="str">
        <f>IF(E196="","",(VLOOKUP(B197,'TDPrimas Vida'!$B:$N,7,0)))</f>
        <v/>
      </c>
    </row>
    <row r="198" spans="1:12" x14ac:dyDescent="0.25">
      <c r="B198" s="83" t="str">
        <f>IF(C198="",B197,D198)</f>
        <v>TOTAL</v>
      </c>
      <c r="C198" s="54"/>
      <c r="D198" s="70" t="str">
        <f>IF(D197="","","Renovación")</f>
        <v/>
      </c>
      <c r="E198" s="111" t="str">
        <f>IF(E196="","",(VLOOKUP(B198,'TDPrimas Vida'!$B:$N,8,0)))</f>
        <v/>
      </c>
      <c r="F198" s="111" t="str">
        <f>IF(E196="","",(VLOOKUP(B198,'TDPrimas Vida'!$B:$N,9,0)))</f>
        <v/>
      </c>
      <c r="G198" s="112" t="str">
        <f>IFERROR((E198/VLOOKUP("TOTAL",$D$12:$L$312,2,0))*100,"")</f>
        <v/>
      </c>
      <c r="H198" s="112" t="str">
        <f>IFERROR((E198/VLOOKUP("TOTAL",$D$12:$L$312,3,0))*100,"")</f>
        <v/>
      </c>
      <c r="I198" s="111" t="str">
        <f>IF(E196="","",E198-F198)</f>
        <v/>
      </c>
      <c r="J198" s="113" t="str">
        <f>IF(E196="","",IFERROR((E198/F198-1)*100,"ND"))</f>
        <v/>
      </c>
      <c r="K198" s="113" t="str">
        <f>IF(E197="","",IFERROR((E198/VLOOKUP(B198&amp;"|"&amp;VLOOKUP(TDPrimas_!$B$4,Cat!R:T,2,0),'TD Operación'!A:D,4,0))*100,"ND"))</f>
        <v/>
      </c>
      <c r="L198" s="113" t="str">
        <f>IF(E196="","",(VLOOKUP(B198,'TDPrimas Vida'!$B:$N,10,0)))</f>
        <v/>
      </c>
    </row>
    <row r="199" spans="1:12" x14ac:dyDescent="0.25">
      <c r="B199" s="83" t="str">
        <f>IF(C199="",B198,D199)</f>
        <v>TOTAL</v>
      </c>
      <c r="C199" s="54"/>
      <c r="D199" s="70" t="str">
        <f>IF(D198="","","Únicas")</f>
        <v/>
      </c>
      <c r="E199" s="111" t="str">
        <f>IF(E197="","",(VLOOKUP(B199,'TDPrimas Vida'!$B:$N,11,0)))</f>
        <v/>
      </c>
      <c r="F199" s="111" t="str">
        <f>IF(E197="","",(VLOOKUP(B199,'TDPrimas Vida'!$B:$N,12,0)))</f>
        <v/>
      </c>
      <c r="G199" s="112" t="str">
        <f>IFERROR((E199/VLOOKUP("TOTAL",$D$12:$L$312,2,0))*100,"")</f>
        <v/>
      </c>
      <c r="H199" s="112" t="str">
        <f>IFERROR((E199/VLOOKUP("TOTAL",$D$12:$L$312,3,0))*100,"")</f>
        <v/>
      </c>
      <c r="I199" s="111" t="str">
        <f>IF(E196="","",E199-F199)</f>
        <v/>
      </c>
      <c r="J199" s="113" t="str">
        <f>IF(E196="","",IFERROR((E199/F199-1)*100,"ND"))</f>
        <v/>
      </c>
      <c r="K199" s="113" t="str">
        <f>IF(E198="","",IFERROR((E199/VLOOKUP(B199&amp;"|"&amp;VLOOKUP(TDPrimas_!$B$4,Cat!R:T,2,0),'TD Operación'!A:D,4,0))*100,"ND"))</f>
        <v/>
      </c>
      <c r="L199" s="113" t="str">
        <f>IF(E196="","",(VLOOKUP(B199,'TDPrimas Vida'!$B:$N,13,0)))</f>
        <v/>
      </c>
    </row>
    <row r="200" spans="1:12" s="25" customFormat="1" ht="14.4" x14ac:dyDescent="0.3">
      <c r="A200"/>
      <c r="B200" s="85" t="str">
        <f>IF(C200="",B196,D200)</f>
        <v>TOTAL</v>
      </c>
      <c r="C200" s="54" t="str">
        <f>IF('TDPrimas Vida'!A55="","",'TDPrimas Vida'!A55)</f>
        <v/>
      </c>
      <c r="D200" s="70" t="str">
        <f>IF('TDPrimas Vida'!B55="","",'TDPrimas Vida'!B55)</f>
        <v/>
      </c>
      <c r="E200" s="111" t="str">
        <f>IF('TDPrimas Vida'!C55="","",'TDPrimas Vida'!C55)</f>
        <v/>
      </c>
      <c r="F200" s="111" t="str">
        <f>IF('TDPrimas Vida'!D55="","",'TDPrimas Vida'!D55)</f>
        <v/>
      </c>
      <c r="G200" s="112" t="str">
        <f>IF('TDPrimas Vida'!C55="","",IFERROR((E200/VLOOKUP("TOTAL",$D$12:$L$312,2,0))*100,""))</f>
        <v/>
      </c>
      <c r="H200" s="112" t="str">
        <f>IF('TDPrimas Vida'!C55="","",IFERROR((E200/VLOOKUP("TOTAL",$D$12:$L$312,3,0))*100,""))</f>
        <v/>
      </c>
      <c r="I200" s="111" t="str">
        <f>IF('TDPrimas Vida'!C55="","",E200-F200)</f>
        <v/>
      </c>
      <c r="J200" s="113" t="str">
        <f>IFERROR(IF('TDPrimas Vida'!C55="","",(E200/F200-1)*100),"ND")</f>
        <v/>
      </c>
      <c r="K200" s="113" t="str">
        <f>IF(E199="","",IFERROR((E200/VLOOKUP(B200&amp;"|"&amp;VLOOKUP(TDPrimas_!$B$4,Cat!R:T,2,0),'TD Operación'!A:D,4,0))*100,"ND"))</f>
        <v/>
      </c>
      <c r="L200" s="113" t="str">
        <f>IF('TDPrimas Vida'!E55="","",'TDPrimas Vida'!E55)</f>
        <v/>
      </c>
    </row>
    <row r="201" spans="1:12" x14ac:dyDescent="0.25">
      <c r="B201" s="83" t="str">
        <f>IF(C201="",B200,D201)</f>
        <v>TOTAL</v>
      </c>
      <c r="C201" s="54"/>
      <c r="D201" s="70" t="str">
        <f>IF(D200="","","1er Año")</f>
        <v/>
      </c>
      <c r="E201" s="111" t="str">
        <f>IF(E200="","",(VLOOKUP(B201,'TDPrimas Vida'!$B:$N,5,0)))</f>
        <v/>
      </c>
      <c r="F201" s="111" t="str">
        <f>IF(E200="","",(VLOOKUP(B201,'TDPrimas Vida'!$B:$N,6,0)))</f>
        <v/>
      </c>
      <c r="G201" s="112" t="str">
        <f>IFERROR((E201/VLOOKUP("TOTAL",$D$12:$L$312,2,0))*100,"")</f>
        <v/>
      </c>
      <c r="H201" s="112" t="str">
        <f>IFERROR((E201/VLOOKUP("TOTAL",$D$12:$L$312,3,0))*100,"")</f>
        <v/>
      </c>
      <c r="I201" s="111" t="str">
        <f>IF(E200="","",E201-F201)</f>
        <v/>
      </c>
      <c r="J201" s="113" t="str">
        <f>IF(E200="","",IFERROR((E201/F201-1)*100,"ND"))</f>
        <v/>
      </c>
      <c r="K201" s="113" t="str">
        <f>IF(E200="","",IFERROR((E201/VLOOKUP(B201&amp;"|"&amp;VLOOKUP(TDPrimas_!$B$4,Cat!R:T,2,0),'TD Operación'!A:D,4,0))*100,"ND"))</f>
        <v/>
      </c>
      <c r="L201" s="113" t="str">
        <f>IF(E200="","",(VLOOKUP(B201,'TDPrimas Vida'!$B:$N,7,0)))</f>
        <v/>
      </c>
    </row>
    <row r="202" spans="1:12" x14ac:dyDescent="0.25">
      <c r="B202" s="83" t="str">
        <f>IF(C202="",B201,D202)</f>
        <v>TOTAL</v>
      </c>
      <c r="C202" s="54"/>
      <c r="D202" s="70" t="str">
        <f>IF(D201="","","Renovación")</f>
        <v/>
      </c>
      <c r="E202" s="111" t="str">
        <f>IF(E200="","",(VLOOKUP(B202,'TDPrimas Vida'!$B:$N,8,0)))</f>
        <v/>
      </c>
      <c r="F202" s="111" t="str">
        <f>IF(E200="","",(VLOOKUP(B202,'TDPrimas Vida'!$B:$N,9,0)))</f>
        <v/>
      </c>
      <c r="G202" s="112" t="str">
        <f>IFERROR((E202/VLOOKUP("TOTAL",$D$12:$L$312,2,0))*100,"")</f>
        <v/>
      </c>
      <c r="H202" s="112" t="str">
        <f>IFERROR((E202/VLOOKUP("TOTAL",$D$12:$L$312,3,0))*100,"")</f>
        <v/>
      </c>
      <c r="I202" s="111" t="str">
        <f>IF(E200="","",E202-F202)</f>
        <v/>
      </c>
      <c r="J202" s="113" t="str">
        <f>IF(E200="","",IFERROR((E202/F202-1)*100,"ND"))</f>
        <v/>
      </c>
      <c r="K202" s="113" t="str">
        <f>IF(E201="","",IFERROR((E202/VLOOKUP(B202&amp;"|"&amp;VLOOKUP(TDPrimas_!$B$4,Cat!R:T,2,0),'TD Operación'!A:D,4,0))*100,"ND"))</f>
        <v/>
      </c>
      <c r="L202" s="113" t="str">
        <f>IF(E200="","",(VLOOKUP(B202,'TDPrimas Vida'!$B:$N,10,0)))</f>
        <v/>
      </c>
    </row>
    <row r="203" spans="1:12" x14ac:dyDescent="0.25">
      <c r="B203" s="83" t="str">
        <f>IF(C203="",B202,D203)</f>
        <v>TOTAL</v>
      </c>
      <c r="C203" s="54"/>
      <c r="D203" s="70" t="str">
        <f>IF(D202="","","Únicas")</f>
        <v/>
      </c>
      <c r="E203" s="111" t="str">
        <f>IF(E201="","",(VLOOKUP(B203,'TDPrimas Vida'!$B:$N,11,0)))</f>
        <v/>
      </c>
      <c r="F203" s="111" t="str">
        <f>IF(E201="","",(VLOOKUP(B203,'TDPrimas Vida'!$B:$N,12,0)))</f>
        <v/>
      </c>
      <c r="G203" s="112" t="str">
        <f>IFERROR((E203/VLOOKUP("TOTAL",$D$12:$L$312,2,0))*100,"")</f>
        <v/>
      </c>
      <c r="H203" s="112" t="str">
        <f>IFERROR((E203/VLOOKUP("TOTAL",$D$12:$L$312,3,0))*100,"")</f>
        <v/>
      </c>
      <c r="I203" s="111" t="str">
        <f>IF(E200="","",E203-F203)</f>
        <v/>
      </c>
      <c r="J203" s="113" t="str">
        <f>IF(E200="","",IFERROR((E203/F203-1)*100,"ND"))</f>
        <v/>
      </c>
      <c r="K203" s="113" t="str">
        <f>IF(E202="","",IFERROR((E203/VLOOKUP(B203&amp;"|"&amp;VLOOKUP(TDPrimas_!$B$4,Cat!R:T,2,0),'TD Operación'!A:D,4,0))*100,"ND"))</f>
        <v/>
      </c>
      <c r="L203" s="113" t="str">
        <f>IF(E200="","",(VLOOKUP(B203,'TDPrimas Vida'!$B:$N,13,0)))</f>
        <v/>
      </c>
    </row>
    <row r="204" spans="1:12" s="25" customFormat="1" ht="14.4" x14ac:dyDescent="0.3">
      <c r="A204"/>
      <c r="B204" s="85" t="str">
        <f>IF(C204="",B200,D204)</f>
        <v>TOTAL</v>
      </c>
      <c r="C204" s="54" t="str">
        <f>IF('TDPrimas Vida'!A56="","",'TDPrimas Vida'!A56)</f>
        <v/>
      </c>
      <c r="D204" s="70" t="str">
        <f>IF('TDPrimas Vida'!B56="","",'TDPrimas Vida'!B56)</f>
        <v/>
      </c>
      <c r="E204" s="111" t="str">
        <f>IF('TDPrimas Vida'!C56="","",'TDPrimas Vida'!C56)</f>
        <v/>
      </c>
      <c r="F204" s="111" t="str">
        <f>IF('TDPrimas Vida'!D56="","",'TDPrimas Vida'!D56)</f>
        <v/>
      </c>
      <c r="G204" s="112" t="str">
        <f>IF('TDPrimas Vida'!C56="","",IFERROR((E204/VLOOKUP("TOTAL",$D$12:$L$312,2,0))*100,""))</f>
        <v/>
      </c>
      <c r="H204" s="112" t="str">
        <f>IF('TDPrimas Vida'!C56="","",IFERROR((E204/VLOOKUP("TOTAL",$D$12:$L$312,3,0))*100,""))</f>
        <v/>
      </c>
      <c r="I204" s="111" t="str">
        <f>IF('TDPrimas Vida'!C56="","",E204-F204)</f>
        <v/>
      </c>
      <c r="J204" s="113" t="str">
        <f>IFERROR(IF('TDPrimas Vida'!C56="","",(E204/F204-1)*100),"ND")</f>
        <v/>
      </c>
      <c r="K204" s="113" t="str">
        <f>IF(E203="","",IFERROR((E204/VLOOKUP(B204&amp;"|"&amp;VLOOKUP(TDPrimas_!$B$4,Cat!R:T,2,0),'TD Operación'!A:D,4,0))*100,"ND"))</f>
        <v/>
      </c>
      <c r="L204" s="113" t="str">
        <f>IF('TDPrimas Vida'!E56="","",'TDPrimas Vida'!E56)</f>
        <v/>
      </c>
    </row>
    <row r="205" spans="1:12" x14ac:dyDescent="0.25">
      <c r="B205" s="83" t="str">
        <f>IF(C205="",B204,D205)</f>
        <v>TOTAL</v>
      </c>
      <c r="C205" s="54"/>
      <c r="D205" s="70" t="str">
        <f>IF(D204="","","1er Año")</f>
        <v/>
      </c>
      <c r="E205" s="111" t="str">
        <f>IF(E204="","",(VLOOKUP(B205,'TDPrimas Vida'!$B:$N,5,0)))</f>
        <v/>
      </c>
      <c r="F205" s="111" t="str">
        <f>IF(E204="","",(VLOOKUP(B205,'TDPrimas Vida'!$B:$N,6,0)))</f>
        <v/>
      </c>
      <c r="G205" s="112" t="str">
        <f>IFERROR((E205/VLOOKUP("TOTAL",$D$12:$L$312,2,0))*100,"")</f>
        <v/>
      </c>
      <c r="H205" s="112" t="str">
        <f>IFERROR((E205/VLOOKUP("TOTAL",$D$12:$L$312,3,0))*100,"")</f>
        <v/>
      </c>
      <c r="I205" s="111" t="str">
        <f>IF(E204="","",E205-F205)</f>
        <v/>
      </c>
      <c r="J205" s="113" t="str">
        <f>IF(E204="","",IFERROR((E205/F205-1)*100,"ND"))</f>
        <v/>
      </c>
      <c r="K205" s="113" t="str">
        <f>IF(E204="","",IFERROR((E205/VLOOKUP(B205&amp;"|"&amp;VLOOKUP(TDPrimas_!$B$4,Cat!R:T,2,0),'TD Operación'!A:D,4,0))*100,"ND"))</f>
        <v/>
      </c>
      <c r="L205" s="113" t="str">
        <f>IF(E204="","",(VLOOKUP(B205,'TDPrimas Vida'!$B:$N,7,0)))</f>
        <v/>
      </c>
    </row>
    <row r="206" spans="1:12" x14ac:dyDescent="0.25">
      <c r="B206" s="83" t="str">
        <f>IF(C206="",B205,D206)</f>
        <v>TOTAL</v>
      </c>
      <c r="C206" s="54"/>
      <c r="D206" s="70" t="str">
        <f>IF(D205="","","Renovación")</f>
        <v/>
      </c>
      <c r="E206" s="111" t="str">
        <f>IF(E204="","",(VLOOKUP(B206,'TDPrimas Vida'!$B:$N,8,0)))</f>
        <v/>
      </c>
      <c r="F206" s="111" t="str">
        <f>IF(E204="","",(VLOOKUP(B206,'TDPrimas Vida'!$B:$N,9,0)))</f>
        <v/>
      </c>
      <c r="G206" s="112" t="str">
        <f>IFERROR((E206/VLOOKUP("TOTAL",$D$12:$L$312,2,0))*100,"")</f>
        <v/>
      </c>
      <c r="H206" s="112" t="str">
        <f>IFERROR((E206/VLOOKUP("TOTAL",$D$12:$L$312,3,0))*100,"")</f>
        <v/>
      </c>
      <c r="I206" s="111" t="str">
        <f>IF(E204="","",E206-F206)</f>
        <v/>
      </c>
      <c r="J206" s="113" t="str">
        <f>IF(E204="","",IFERROR((E206/F206-1)*100,"ND"))</f>
        <v/>
      </c>
      <c r="K206" s="113" t="str">
        <f>IF(E205="","",IFERROR((E206/VLOOKUP(B206&amp;"|"&amp;VLOOKUP(TDPrimas_!$B$4,Cat!R:T,2,0),'TD Operación'!A:D,4,0))*100,"ND"))</f>
        <v/>
      </c>
      <c r="L206" s="113" t="str">
        <f>IF(E204="","",(VLOOKUP(B206,'TDPrimas Vida'!$B:$N,10,0)))</f>
        <v/>
      </c>
    </row>
    <row r="207" spans="1:12" x14ac:dyDescent="0.25">
      <c r="B207" s="83" t="str">
        <f>IF(C207="",B206,D207)</f>
        <v>TOTAL</v>
      </c>
      <c r="C207" s="54"/>
      <c r="D207" s="70" t="str">
        <f>IF(D206="","","Únicas")</f>
        <v/>
      </c>
      <c r="E207" s="111" t="str">
        <f>IF(E205="","",(VLOOKUP(B207,'TDPrimas Vida'!$B:$N,11,0)))</f>
        <v/>
      </c>
      <c r="F207" s="111" t="str">
        <f>IF(E205="","",(VLOOKUP(B207,'TDPrimas Vida'!$B:$N,12,0)))</f>
        <v/>
      </c>
      <c r="G207" s="112" t="str">
        <f>IFERROR((E207/VLOOKUP("TOTAL",$D$12:$L$312,2,0))*100,"")</f>
        <v/>
      </c>
      <c r="H207" s="112" t="str">
        <f>IFERROR((E207/VLOOKUP("TOTAL",$D$12:$L$312,3,0))*100,"")</f>
        <v/>
      </c>
      <c r="I207" s="111" t="str">
        <f>IF(E204="","",E207-F207)</f>
        <v/>
      </c>
      <c r="J207" s="113" t="str">
        <f>IF(E204="","",IFERROR((E207/F207-1)*100,"ND"))</f>
        <v/>
      </c>
      <c r="K207" s="113" t="str">
        <f>IF(E206="","",IFERROR((E207/VLOOKUP(B207&amp;"|"&amp;VLOOKUP(TDPrimas_!$B$4,Cat!R:T,2,0),'TD Operación'!A:D,4,0))*100,"ND"))</f>
        <v/>
      </c>
      <c r="L207" s="113" t="str">
        <f>IF(E204="","",(VLOOKUP(B207,'TDPrimas Vida'!$B:$N,13,0)))</f>
        <v/>
      </c>
    </row>
    <row r="208" spans="1:12" s="25" customFormat="1" ht="14.4" x14ac:dyDescent="0.3">
      <c r="A208"/>
      <c r="B208" s="85" t="str">
        <f>IF(C208="",B204,D208)</f>
        <v>TOTAL</v>
      </c>
      <c r="C208" s="54" t="str">
        <f>IF('TDPrimas Vida'!A57="","",'TDPrimas Vida'!A57)</f>
        <v/>
      </c>
      <c r="D208" s="70" t="str">
        <f>IF('TDPrimas Vida'!B57="","",'TDPrimas Vida'!B57)</f>
        <v/>
      </c>
      <c r="E208" s="111" t="str">
        <f>IF('TDPrimas Vida'!C57="","",'TDPrimas Vida'!C57)</f>
        <v/>
      </c>
      <c r="F208" s="111" t="str">
        <f>IF('TDPrimas Vida'!D57="","",'TDPrimas Vida'!D57)</f>
        <v/>
      </c>
      <c r="G208" s="112" t="str">
        <f>IF('TDPrimas Vida'!C57="","",IFERROR((E208/VLOOKUP("TOTAL",$D$12:$L$312,2,0))*100,""))</f>
        <v/>
      </c>
      <c r="H208" s="112" t="str">
        <f>IF('TDPrimas Vida'!C57="","",IFERROR((E208/VLOOKUP("TOTAL",$D$12:$L$312,3,0))*100,""))</f>
        <v/>
      </c>
      <c r="I208" s="111" t="str">
        <f>IF('TDPrimas Vida'!C57="","",E208-F208)</f>
        <v/>
      </c>
      <c r="J208" s="113" t="str">
        <f>IFERROR(IF('TDPrimas Vida'!C57="","",(E208/F208-1)*100),"ND")</f>
        <v/>
      </c>
      <c r="K208" s="113" t="str">
        <f>IF(E207="","",IFERROR((E208/VLOOKUP(B208&amp;"|"&amp;VLOOKUP(TDPrimas_!$B$4,Cat!R:T,2,0),'TD Operación'!A:D,4,0))*100,"ND"))</f>
        <v/>
      </c>
      <c r="L208" s="113" t="str">
        <f>IF('TDPrimas Vida'!E57="","",'TDPrimas Vida'!E57)</f>
        <v/>
      </c>
    </row>
    <row r="209" spans="1:12" x14ac:dyDescent="0.25">
      <c r="B209" s="83" t="str">
        <f>IF(C209="",B208,D209)</f>
        <v>TOTAL</v>
      </c>
      <c r="C209" s="54"/>
      <c r="D209" s="70" t="str">
        <f>IF(D208="","","1er Año")</f>
        <v/>
      </c>
      <c r="E209" s="111" t="str">
        <f>IF(E208="","",(VLOOKUP(B209,'TDPrimas Vida'!$B:$N,5,0)))</f>
        <v/>
      </c>
      <c r="F209" s="111" t="str">
        <f>IF(E208="","",(VLOOKUP(B209,'TDPrimas Vida'!$B:$N,6,0)))</f>
        <v/>
      </c>
      <c r="G209" s="112" t="str">
        <f>IFERROR((E209/VLOOKUP("TOTAL",$D$12:$L$312,2,0))*100,"")</f>
        <v/>
      </c>
      <c r="H209" s="112" t="str">
        <f>IFERROR((E209/VLOOKUP("TOTAL",$D$12:$L$312,3,0))*100,"")</f>
        <v/>
      </c>
      <c r="I209" s="111" t="str">
        <f>IF(E208="","",E209-F209)</f>
        <v/>
      </c>
      <c r="J209" s="113" t="str">
        <f>IF(E208="","",IFERROR((E209/F209-1)*100,"ND"))</f>
        <v/>
      </c>
      <c r="K209" s="113" t="str">
        <f>IF(E208="","",IFERROR((E209/VLOOKUP(B209&amp;"|"&amp;VLOOKUP(TDPrimas_!$B$4,Cat!R:T,2,0),'TD Operación'!A:D,4,0))*100,"ND"))</f>
        <v/>
      </c>
      <c r="L209" s="113" t="str">
        <f>IF(E208="","",(VLOOKUP(B209,'TDPrimas Vida'!$B:$N,7,0)))</f>
        <v/>
      </c>
    </row>
    <row r="210" spans="1:12" x14ac:dyDescent="0.25">
      <c r="B210" s="83" t="str">
        <f>IF(C210="",B209,D210)</f>
        <v>TOTAL</v>
      </c>
      <c r="C210" s="54"/>
      <c r="D210" s="70" t="str">
        <f>IF(D209="","","Renovación")</f>
        <v/>
      </c>
      <c r="E210" s="111" t="str">
        <f>IF(E208="","",(VLOOKUP(B210,'TDPrimas Vida'!$B:$N,8,0)))</f>
        <v/>
      </c>
      <c r="F210" s="111" t="str">
        <f>IF(E208="","",(VLOOKUP(B210,'TDPrimas Vida'!$B:$N,9,0)))</f>
        <v/>
      </c>
      <c r="G210" s="112" t="str">
        <f>IFERROR((E210/VLOOKUP("TOTAL",$D$12:$L$312,2,0))*100,"")</f>
        <v/>
      </c>
      <c r="H210" s="112" t="str">
        <f>IFERROR((E210/VLOOKUP("TOTAL",$D$12:$L$312,3,0))*100,"")</f>
        <v/>
      </c>
      <c r="I210" s="111" t="str">
        <f>IF(E208="","",E210-F210)</f>
        <v/>
      </c>
      <c r="J210" s="113" t="str">
        <f>IF(E208="","",IFERROR((E210/F210-1)*100,"ND"))</f>
        <v/>
      </c>
      <c r="K210" s="113" t="str">
        <f>IF(E208="","",IFERROR((E210/VLOOKUP(B210&amp;"|"&amp;VLOOKUP(#REF!,Cat!R:T,2,0),'TD Operación'!A:D,4,0))*100,"ND"))</f>
        <v/>
      </c>
      <c r="L210" s="113" t="str">
        <f>IF(E208="","",(VLOOKUP(B210,'TDPrimas Vida'!$B:$N,10,0)))</f>
        <v/>
      </c>
    </row>
    <row r="211" spans="1:12" x14ac:dyDescent="0.25">
      <c r="B211" s="83" t="str">
        <f>IF(C211="",B210,D211)</f>
        <v>TOTAL</v>
      </c>
      <c r="C211" s="54"/>
      <c r="D211" s="70" t="str">
        <f>IF(D210="","","Únicas")</f>
        <v/>
      </c>
      <c r="E211" s="111" t="str">
        <f>IF(E209="","",(VLOOKUP(B211,'TDPrimas Vida'!$B:$N,11,0)))</f>
        <v/>
      </c>
      <c r="F211" s="111" t="str">
        <f>IF(E209="","",(VLOOKUP(B211,'TDPrimas Vida'!$B:$N,12,0)))</f>
        <v/>
      </c>
      <c r="G211" s="112" t="str">
        <f>IFERROR((E211/VLOOKUP("TOTAL",$D$12:$L$312,2,0))*100,"")</f>
        <v/>
      </c>
      <c r="H211" s="112" t="str">
        <f>IFERROR((E211/VLOOKUP("TOTAL",$D$12:$L$312,3,0))*100,"")</f>
        <v/>
      </c>
      <c r="I211" s="111" t="str">
        <f>IF(E208="","",E211-F211)</f>
        <v/>
      </c>
      <c r="J211" s="113" t="str">
        <f>IF(E208="","",IFERROR((E211/F211-1)*100,"ND"))</f>
        <v/>
      </c>
      <c r="K211" s="113" t="str">
        <f>IF(E208="","",IFERROR((E211/VLOOKUP(B211&amp;"|"&amp;VLOOKUP(#REF!,Cat!R:T,2,0),'TD Operación'!A:D,4,0))*100,"ND"))</f>
        <v/>
      </c>
      <c r="L211" s="113" t="str">
        <f>IF(E208="","",(VLOOKUP(B211,'TDPrimas Vida'!$B:$N,13,0)))</f>
        <v/>
      </c>
    </row>
    <row r="212" spans="1:12" s="25" customFormat="1" ht="14.4" x14ac:dyDescent="0.3">
      <c r="A212"/>
      <c r="B212" s="86"/>
    </row>
    <row r="213" spans="1:12" x14ac:dyDescent="0.25">
      <c r="J213" s="19"/>
    </row>
    <row r="214" spans="1:12" x14ac:dyDescent="0.25">
      <c r="C214" s="124"/>
      <c r="J214" s="19"/>
    </row>
    <row r="215" spans="1:12" x14ac:dyDescent="0.25">
      <c r="C215" s="124"/>
      <c r="J215" s="19"/>
      <c r="K215" s="19"/>
    </row>
    <row r="216" spans="1:12" x14ac:dyDescent="0.25">
      <c r="J216" s="19"/>
      <c r="K216" s="19"/>
    </row>
  </sheetData>
  <sheetProtection algorithmName="SHA-512" hashValue="EFoDE55Op7SqQKrILneVTp4Ra1oQ6Au2ziNpD+k0LFsQt80Jibw1UabAi1wCxT1mWQhSUrgGMOMaQFLCyXSqOw==" saltValue="Yp8d34TY6rk73xw05Bux5A==" spinCount="100000" sheet="1" formatCells="0" formatColumns="0" formatRows="0" insertColumns="0" insertRows="0" insertHyperlinks="0" deleteColumns="0" deleteRows="0" sort="0" autoFilter="0" pivotTables="0"/>
  <mergeCells count="1">
    <mergeCell ref="C2:L2"/>
  </mergeCells>
  <conditionalFormatting sqref="C12:L211">
    <cfRule type="cellIs" dxfId="3" priority="2" operator="notEqual">
      <formula>""</formula>
    </cfRule>
  </conditionalFormatting>
  <conditionalFormatting sqref="D12:D211">
    <cfRule type="containsText" dxfId="2" priority="1" operator="containsText" text="TOTAL">
      <formula>NOT(ISERROR(SEARCH("TOTAL",D12)))</formula>
    </cfRule>
  </conditionalFormatting>
  <pageMargins left="0.7" right="0.7" top="0.75" bottom="0.75" header="0.3" footer="0.3"/>
  <ignoredErrors>
    <ignoredError sqref="D9:D211 E10:J11 E8:L8 E12:F211 C12:C1048576 E9:J9 L9 L10:L11 K9:K209 L1 C2 E6:H6" unlockedFormula="1"/>
    <ignoredError sqref="G210:L211 G12:J209 L12:L209" formula="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AE8F-518D-435D-A5B8-0B8EEF29D2B7}">
  <sheetPr codeName="Hoja11">
    <tabColor rgb="FF33CCCC"/>
  </sheetPr>
  <dimension ref="A1:WVW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4" x14ac:dyDescent="0.3"/>
  <cols>
    <col min="1" max="1" width="2" style="15" customWidth="1"/>
    <col min="2" max="2" width="5.44140625" style="15" customWidth="1"/>
    <col min="3" max="3" width="24.44140625" style="15" customWidth="1"/>
    <col min="4" max="4" width="13.44140625" style="15" bestFit="1" customWidth="1"/>
    <col min="5" max="5" width="8.44140625" style="15" bestFit="1" customWidth="1"/>
    <col min="6" max="6" width="10.5546875" style="27" customWidth="1"/>
    <col min="7" max="9" width="9.44140625" style="27" customWidth="1"/>
    <col min="10" max="10" width="0.5546875" style="25" customWidth="1"/>
    <col min="11" max="11" width="11" style="15" customWidth="1"/>
    <col min="12" max="12" width="9" style="27" bestFit="1" customWidth="1"/>
    <col min="13" max="13" width="9.44140625" style="27" customWidth="1"/>
    <col min="14" max="14" width="9.5546875" style="15" bestFit="1" customWidth="1"/>
    <col min="15" max="16" width="9.5546875" style="15" customWidth="1"/>
    <col min="17" max="19" width="11.44140625" style="15" customWidth="1"/>
    <col min="20" max="259" width="11.44140625" style="15" hidden="1"/>
    <col min="260" max="260" width="2.44140625" style="15" hidden="1"/>
    <col min="261" max="261" width="7.5546875" style="15" hidden="1"/>
    <col min="262" max="262" width="19.44140625" style="15" hidden="1"/>
    <col min="263" max="264" width="12" style="15" hidden="1"/>
    <col min="265" max="266" width="9.44140625" style="15" hidden="1"/>
    <col min="267" max="267" width="12" style="15" hidden="1"/>
    <col min="268" max="270" width="9.44140625" style="15" hidden="1"/>
    <col min="271" max="271" width="3.5546875" style="15" hidden="1"/>
    <col min="272" max="515" width="11.44140625" style="15" hidden="1"/>
    <col min="516" max="516" width="2.44140625" style="15" hidden="1"/>
    <col min="517" max="517" width="7.5546875" style="15" hidden="1"/>
    <col min="518" max="518" width="19.44140625" style="15" hidden="1"/>
    <col min="519" max="520" width="12" style="15" hidden="1"/>
    <col min="521" max="522" width="9.44140625" style="15" hidden="1"/>
    <col min="523" max="523" width="12" style="15" hidden="1"/>
    <col min="524" max="526" width="9.44140625" style="15" hidden="1"/>
    <col min="527" max="527" width="3.5546875" style="15" hidden="1"/>
    <col min="528" max="771" width="11.44140625" style="15" hidden="1"/>
    <col min="772" max="772" width="2.44140625" style="15" hidden="1"/>
    <col min="773" max="773" width="7.5546875" style="15" hidden="1"/>
    <col min="774" max="774" width="19.44140625" style="15" hidden="1"/>
    <col min="775" max="776" width="12" style="15" hidden="1"/>
    <col min="777" max="778" width="9.44140625" style="15" hidden="1"/>
    <col min="779" max="779" width="12" style="15" hidden="1"/>
    <col min="780" max="782" width="9.44140625" style="15" hidden="1"/>
    <col min="783" max="783" width="3.5546875" style="15" hidden="1"/>
    <col min="784" max="1027" width="11.44140625" style="15" hidden="1"/>
    <col min="1028" max="1028" width="2.44140625" style="15" hidden="1"/>
    <col min="1029" max="1029" width="7.5546875" style="15" hidden="1"/>
    <col min="1030" max="1030" width="19.44140625" style="15" hidden="1"/>
    <col min="1031" max="1032" width="12" style="15" hidden="1"/>
    <col min="1033" max="1034" width="9.44140625" style="15" hidden="1"/>
    <col min="1035" max="1035" width="12" style="15" hidden="1"/>
    <col min="1036" max="1038" width="9.44140625" style="15" hidden="1"/>
    <col min="1039" max="1039" width="3.5546875" style="15" hidden="1"/>
    <col min="1040" max="1283" width="11.44140625" style="15" hidden="1"/>
    <col min="1284" max="1284" width="2.44140625" style="15" hidden="1"/>
    <col min="1285" max="1285" width="7.5546875" style="15" hidden="1"/>
    <col min="1286" max="1286" width="19.44140625" style="15" hidden="1"/>
    <col min="1287" max="1288" width="12" style="15" hidden="1"/>
    <col min="1289" max="1290" width="9.44140625" style="15" hidden="1"/>
    <col min="1291" max="1291" width="12" style="15" hidden="1"/>
    <col min="1292" max="1294" width="9.44140625" style="15" hidden="1"/>
    <col min="1295" max="1295" width="3.5546875" style="15" hidden="1"/>
    <col min="1296" max="1539" width="11.44140625" style="15" hidden="1"/>
    <col min="1540" max="1540" width="2.44140625" style="15" hidden="1"/>
    <col min="1541" max="1541" width="7.5546875" style="15" hidden="1"/>
    <col min="1542" max="1542" width="19.44140625" style="15" hidden="1"/>
    <col min="1543" max="1544" width="12" style="15" hidden="1"/>
    <col min="1545" max="1546" width="9.44140625" style="15" hidden="1"/>
    <col min="1547" max="1547" width="12" style="15" hidden="1"/>
    <col min="1548" max="1550" width="9.44140625" style="15" hidden="1"/>
    <col min="1551" max="1551" width="3.5546875" style="15" hidden="1"/>
    <col min="1552" max="1795" width="11.44140625" style="15" hidden="1"/>
    <col min="1796" max="1796" width="2.44140625" style="15" hidden="1"/>
    <col min="1797" max="1797" width="7.5546875" style="15" hidden="1"/>
    <col min="1798" max="1798" width="19.44140625" style="15" hidden="1"/>
    <col min="1799" max="1800" width="12" style="15" hidden="1"/>
    <col min="1801" max="1802" width="9.44140625" style="15" hidden="1"/>
    <col min="1803" max="1803" width="12" style="15" hidden="1"/>
    <col min="1804" max="1806" width="9.44140625" style="15" hidden="1"/>
    <col min="1807" max="1807" width="3.5546875" style="15" hidden="1"/>
    <col min="1808" max="2051" width="11.44140625" style="15" hidden="1"/>
    <col min="2052" max="2052" width="2.44140625" style="15" hidden="1"/>
    <col min="2053" max="2053" width="7.5546875" style="15" hidden="1"/>
    <col min="2054" max="2054" width="19.44140625" style="15" hidden="1"/>
    <col min="2055" max="2056" width="12" style="15" hidden="1"/>
    <col min="2057" max="2058" width="9.44140625" style="15" hidden="1"/>
    <col min="2059" max="2059" width="12" style="15" hidden="1"/>
    <col min="2060" max="2062" width="9.44140625" style="15" hidden="1"/>
    <col min="2063" max="2063" width="3.5546875" style="15" hidden="1"/>
    <col min="2064" max="2307" width="11.44140625" style="15" hidden="1"/>
    <col min="2308" max="2308" width="2.44140625" style="15" hidden="1"/>
    <col min="2309" max="2309" width="7.5546875" style="15" hidden="1"/>
    <col min="2310" max="2310" width="19.44140625" style="15" hidden="1"/>
    <col min="2311" max="2312" width="12" style="15" hidden="1"/>
    <col min="2313" max="2314" width="9.44140625" style="15" hidden="1"/>
    <col min="2315" max="2315" width="12" style="15" hidden="1"/>
    <col min="2316" max="2318" width="9.44140625" style="15" hidden="1"/>
    <col min="2319" max="2319" width="3.5546875" style="15" hidden="1"/>
    <col min="2320" max="2563" width="11.44140625" style="15" hidden="1"/>
    <col min="2564" max="2564" width="2.44140625" style="15" hidden="1"/>
    <col min="2565" max="2565" width="7.5546875" style="15" hidden="1"/>
    <col min="2566" max="2566" width="19.44140625" style="15" hidden="1"/>
    <col min="2567" max="2568" width="12" style="15" hidden="1"/>
    <col min="2569" max="2570" width="9.44140625" style="15" hidden="1"/>
    <col min="2571" max="2571" width="12" style="15" hidden="1"/>
    <col min="2572" max="2574" width="9.44140625" style="15" hidden="1"/>
    <col min="2575" max="2575" width="3.5546875" style="15" hidden="1"/>
    <col min="2576" max="2819" width="11.44140625" style="15" hidden="1"/>
    <col min="2820" max="2820" width="2.44140625" style="15" hidden="1"/>
    <col min="2821" max="2821" width="7.5546875" style="15" hidden="1"/>
    <col min="2822" max="2822" width="19.44140625" style="15" hidden="1"/>
    <col min="2823" max="2824" width="12" style="15" hidden="1"/>
    <col min="2825" max="2826" width="9.44140625" style="15" hidden="1"/>
    <col min="2827" max="2827" width="12" style="15" hidden="1"/>
    <col min="2828" max="2830" width="9.44140625" style="15" hidden="1"/>
    <col min="2831" max="2831" width="3.5546875" style="15" hidden="1"/>
    <col min="2832" max="3075" width="11.44140625" style="15" hidden="1"/>
    <col min="3076" max="3076" width="2.44140625" style="15" hidden="1"/>
    <col min="3077" max="3077" width="7.5546875" style="15" hidden="1"/>
    <col min="3078" max="3078" width="19.44140625" style="15" hidden="1"/>
    <col min="3079" max="3080" width="12" style="15" hidden="1"/>
    <col min="3081" max="3082" width="9.44140625" style="15" hidden="1"/>
    <col min="3083" max="3083" width="12" style="15" hidden="1"/>
    <col min="3084" max="3086" width="9.44140625" style="15" hidden="1"/>
    <col min="3087" max="3087" width="3.5546875" style="15" hidden="1"/>
    <col min="3088" max="3331" width="11.44140625" style="15" hidden="1"/>
    <col min="3332" max="3332" width="2.44140625" style="15" hidden="1"/>
    <col min="3333" max="3333" width="7.5546875" style="15" hidden="1"/>
    <col min="3334" max="3334" width="19.44140625" style="15" hidden="1"/>
    <col min="3335" max="3336" width="12" style="15" hidden="1"/>
    <col min="3337" max="3338" width="9.44140625" style="15" hidden="1"/>
    <col min="3339" max="3339" width="12" style="15" hidden="1"/>
    <col min="3340" max="3342" width="9.44140625" style="15" hidden="1"/>
    <col min="3343" max="3343" width="3.5546875" style="15" hidden="1"/>
    <col min="3344" max="3587" width="11.44140625" style="15" hidden="1"/>
    <col min="3588" max="3588" width="2.44140625" style="15" hidden="1"/>
    <col min="3589" max="3589" width="7.5546875" style="15" hidden="1"/>
    <col min="3590" max="3590" width="19.44140625" style="15" hidden="1"/>
    <col min="3591" max="3592" width="12" style="15" hidden="1"/>
    <col min="3593" max="3594" width="9.44140625" style="15" hidden="1"/>
    <col min="3595" max="3595" width="12" style="15" hidden="1"/>
    <col min="3596" max="3598" width="9.44140625" style="15" hidden="1"/>
    <col min="3599" max="3599" width="3.5546875" style="15" hidden="1"/>
    <col min="3600" max="3843" width="11.44140625" style="15" hidden="1"/>
    <col min="3844" max="3844" width="2.44140625" style="15" hidden="1"/>
    <col min="3845" max="3845" width="7.5546875" style="15" hidden="1"/>
    <col min="3846" max="3846" width="19.44140625" style="15" hidden="1"/>
    <col min="3847" max="3848" width="12" style="15" hidden="1"/>
    <col min="3849" max="3850" width="9.44140625" style="15" hidden="1"/>
    <col min="3851" max="3851" width="12" style="15" hidden="1"/>
    <col min="3852" max="3854" width="9.44140625" style="15" hidden="1"/>
    <col min="3855" max="3855" width="3.5546875" style="15" hidden="1"/>
    <col min="3856" max="4099" width="11.44140625" style="15" hidden="1"/>
    <col min="4100" max="4100" width="2.44140625" style="15" hidden="1"/>
    <col min="4101" max="4101" width="7.5546875" style="15" hidden="1"/>
    <col min="4102" max="4102" width="19.44140625" style="15" hidden="1"/>
    <col min="4103" max="4104" width="12" style="15" hidden="1"/>
    <col min="4105" max="4106" width="9.44140625" style="15" hidden="1"/>
    <col min="4107" max="4107" width="12" style="15" hidden="1"/>
    <col min="4108" max="4110" width="9.44140625" style="15" hidden="1"/>
    <col min="4111" max="4111" width="3.5546875" style="15" hidden="1"/>
    <col min="4112" max="4355" width="11.44140625" style="15" hidden="1"/>
    <col min="4356" max="4356" width="2.44140625" style="15" hidden="1"/>
    <col min="4357" max="4357" width="7.5546875" style="15" hidden="1"/>
    <col min="4358" max="4358" width="19.44140625" style="15" hidden="1"/>
    <col min="4359" max="4360" width="12" style="15" hidden="1"/>
    <col min="4361" max="4362" width="9.44140625" style="15" hidden="1"/>
    <col min="4363" max="4363" width="12" style="15" hidden="1"/>
    <col min="4364" max="4366" width="9.44140625" style="15" hidden="1"/>
    <col min="4367" max="4367" width="3.5546875" style="15" hidden="1"/>
    <col min="4368" max="4611" width="11.44140625" style="15" hidden="1"/>
    <col min="4612" max="4612" width="2.44140625" style="15" hidden="1"/>
    <col min="4613" max="4613" width="7.5546875" style="15" hidden="1"/>
    <col min="4614" max="4614" width="19.44140625" style="15" hidden="1"/>
    <col min="4615" max="4616" width="12" style="15" hidden="1"/>
    <col min="4617" max="4618" width="9.44140625" style="15" hidden="1"/>
    <col min="4619" max="4619" width="12" style="15" hidden="1"/>
    <col min="4620" max="4622" width="9.44140625" style="15" hidden="1"/>
    <col min="4623" max="4623" width="3.5546875" style="15" hidden="1"/>
    <col min="4624" max="4867" width="11.44140625" style="15" hidden="1"/>
    <col min="4868" max="4868" width="2.44140625" style="15" hidden="1"/>
    <col min="4869" max="4869" width="7.5546875" style="15" hidden="1"/>
    <col min="4870" max="4870" width="19.44140625" style="15" hidden="1"/>
    <col min="4871" max="4872" width="12" style="15" hidden="1"/>
    <col min="4873" max="4874" width="9.44140625" style="15" hidden="1"/>
    <col min="4875" max="4875" width="12" style="15" hidden="1"/>
    <col min="4876" max="4878" width="9.44140625" style="15" hidden="1"/>
    <col min="4879" max="4879" width="3.5546875" style="15" hidden="1"/>
    <col min="4880" max="5123" width="11.44140625" style="15" hidden="1"/>
    <col min="5124" max="5124" width="2.44140625" style="15" hidden="1"/>
    <col min="5125" max="5125" width="7.5546875" style="15" hidden="1"/>
    <col min="5126" max="5126" width="19.44140625" style="15" hidden="1"/>
    <col min="5127" max="5128" width="12" style="15" hidden="1"/>
    <col min="5129" max="5130" width="9.44140625" style="15" hidden="1"/>
    <col min="5131" max="5131" width="12" style="15" hidden="1"/>
    <col min="5132" max="5134" width="9.44140625" style="15" hidden="1"/>
    <col min="5135" max="5135" width="3.5546875" style="15" hidden="1"/>
    <col min="5136" max="5379" width="11.44140625" style="15" hidden="1"/>
    <col min="5380" max="5380" width="2.44140625" style="15" hidden="1"/>
    <col min="5381" max="5381" width="7.5546875" style="15" hidden="1"/>
    <col min="5382" max="5382" width="19.44140625" style="15" hidden="1"/>
    <col min="5383" max="5384" width="12" style="15" hidden="1"/>
    <col min="5385" max="5386" width="9.44140625" style="15" hidden="1"/>
    <col min="5387" max="5387" width="12" style="15" hidden="1"/>
    <col min="5388" max="5390" width="9.44140625" style="15" hidden="1"/>
    <col min="5391" max="5391" width="3.5546875" style="15" hidden="1"/>
    <col min="5392" max="5635" width="11.44140625" style="15" hidden="1"/>
    <col min="5636" max="5636" width="2.44140625" style="15" hidden="1"/>
    <col min="5637" max="5637" width="7.5546875" style="15" hidden="1"/>
    <col min="5638" max="5638" width="19.44140625" style="15" hidden="1"/>
    <col min="5639" max="5640" width="12" style="15" hidden="1"/>
    <col min="5641" max="5642" width="9.44140625" style="15" hidden="1"/>
    <col min="5643" max="5643" width="12" style="15" hidden="1"/>
    <col min="5644" max="5646" width="9.44140625" style="15" hidden="1"/>
    <col min="5647" max="5647" width="3.5546875" style="15" hidden="1"/>
    <col min="5648" max="5891" width="11.44140625" style="15" hidden="1"/>
    <col min="5892" max="5892" width="2.44140625" style="15" hidden="1"/>
    <col min="5893" max="5893" width="7.5546875" style="15" hidden="1"/>
    <col min="5894" max="5894" width="19.44140625" style="15" hidden="1"/>
    <col min="5895" max="5896" width="12" style="15" hidden="1"/>
    <col min="5897" max="5898" width="9.44140625" style="15" hidden="1"/>
    <col min="5899" max="5899" width="12" style="15" hidden="1"/>
    <col min="5900" max="5902" width="9.44140625" style="15" hidden="1"/>
    <col min="5903" max="5903" width="3.5546875" style="15" hidden="1"/>
    <col min="5904" max="6147" width="11.44140625" style="15" hidden="1"/>
    <col min="6148" max="6148" width="2.44140625" style="15" hidden="1"/>
    <col min="6149" max="6149" width="7.5546875" style="15" hidden="1"/>
    <col min="6150" max="6150" width="19.44140625" style="15" hidden="1"/>
    <col min="6151" max="6152" width="12" style="15" hidden="1"/>
    <col min="6153" max="6154" width="9.44140625" style="15" hidden="1"/>
    <col min="6155" max="6155" width="12" style="15" hidden="1"/>
    <col min="6156" max="6158" width="9.44140625" style="15" hidden="1"/>
    <col min="6159" max="6159" width="3.5546875" style="15" hidden="1"/>
    <col min="6160" max="6403" width="11.44140625" style="15" hidden="1"/>
    <col min="6404" max="6404" width="2.44140625" style="15" hidden="1"/>
    <col min="6405" max="6405" width="7.5546875" style="15" hidden="1"/>
    <col min="6406" max="6406" width="19.44140625" style="15" hidden="1"/>
    <col min="6407" max="6408" width="12" style="15" hidden="1"/>
    <col min="6409" max="6410" width="9.44140625" style="15" hidden="1"/>
    <col min="6411" max="6411" width="12" style="15" hidden="1"/>
    <col min="6412" max="6414" width="9.44140625" style="15" hidden="1"/>
    <col min="6415" max="6415" width="3.5546875" style="15" hidden="1"/>
    <col min="6416" max="6659" width="11.44140625" style="15" hidden="1"/>
    <col min="6660" max="6660" width="2.44140625" style="15" hidden="1"/>
    <col min="6661" max="6661" width="7.5546875" style="15" hidden="1"/>
    <col min="6662" max="6662" width="19.44140625" style="15" hidden="1"/>
    <col min="6663" max="6664" width="12" style="15" hidden="1"/>
    <col min="6665" max="6666" width="9.44140625" style="15" hidden="1"/>
    <col min="6667" max="6667" width="12" style="15" hidden="1"/>
    <col min="6668" max="6670" width="9.44140625" style="15" hidden="1"/>
    <col min="6671" max="6671" width="3.5546875" style="15" hidden="1"/>
    <col min="6672" max="6915" width="11.44140625" style="15" hidden="1"/>
    <col min="6916" max="6916" width="2.44140625" style="15" hidden="1"/>
    <col min="6917" max="6917" width="7.5546875" style="15" hidden="1"/>
    <col min="6918" max="6918" width="19.44140625" style="15" hidden="1"/>
    <col min="6919" max="6920" width="12" style="15" hidden="1"/>
    <col min="6921" max="6922" width="9.44140625" style="15" hidden="1"/>
    <col min="6923" max="6923" width="12" style="15" hidden="1"/>
    <col min="6924" max="6926" width="9.44140625" style="15" hidden="1"/>
    <col min="6927" max="6927" width="3.5546875" style="15" hidden="1"/>
    <col min="6928" max="7171" width="11.44140625" style="15" hidden="1"/>
    <col min="7172" max="7172" width="2.44140625" style="15" hidden="1"/>
    <col min="7173" max="7173" width="7.5546875" style="15" hidden="1"/>
    <col min="7174" max="7174" width="19.44140625" style="15" hidden="1"/>
    <col min="7175" max="7176" width="12" style="15" hidden="1"/>
    <col min="7177" max="7178" width="9.44140625" style="15" hidden="1"/>
    <col min="7179" max="7179" width="12" style="15" hidden="1"/>
    <col min="7180" max="7182" width="9.44140625" style="15" hidden="1"/>
    <col min="7183" max="7183" width="3.5546875" style="15" hidden="1"/>
    <col min="7184" max="7427" width="11.44140625" style="15" hidden="1"/>
    <col min="7428" max="7428" width="2.44140625" style="15" hidden="1"/>
    <col min="7429" max="7429" width="7.5546875" style="15" hidden="1"/>
    <col min="7430" max="7430" width="19.44140625" style="15" hidden="1"/>
    <col min="7431" max="7432" width="12" style="15" hidden="1"/>
    <col min="7433" max="7434" width="9.44140625" style="15" hidden="1"/>
    <col min="7435" max="7435" width="12" style="15" hidden="1"/>
    <col min="7436" max="7438" width="9.44140625" style="15" hidden="1"/>
    <col min="7439" max="7439" width="3.5546875" style="15" hidden="1"/>
    <col min="7440" max="7683" width="11.44140625" style="15" hidden="1"/>
    <col min="7684" max="7684" width="2.44140625" style="15" hidden="1"/>
    <col min="7685" max="7685" width="7.5546875" style="15" hidden="1"/>
    <col min="7686" max="7686" width="19.44140625" style="15" hidden="1"/>
    <col min="7687" max="7688" width="12" style="15" hidden="1"/>
    <col min="7689" max="7690" width="9.44140625" style="15" hidden="1"/>
    <col min="7691" max="7691" width="12" style="15" hidden="1"/>
    <col min="7692" max="7694" width="9.44140625" style="15" hidden="1"/>
    <col min="7695" max="7695" width="3.5546875" style="15" hidden="1"/>
    <col min="7696" max="7939" width="11.44140625" style="15" hidden="1"/>
    <col min="7940" max="7940" width="2.44140625" style="15" hidden="1"/>
    <col min="7941" max="7941" width="7.5546875" style="15" hidden="1"/>
    <col min="7942" max="7942" width="19.44140625" style="15" hidden="1"/>
    <col min="7943" max="7944" width="12" style="15" hidden="1"/>
    <col min="7945" max="7946" width="9.44140625" style="15" hidden="1"/>
    <col min="7947" max="7947" width="12" style="15" hidden="1"/>
    <col min="7948" max="7950" width="9.44140625" style="15" hidden="1"/>
    <col min="7951" max="7951" width="3.5546875" style="15" hidden="1"/>
    <col min="7952" max="8195" width="11.44140625" style="15" hidden="1"/>
    <col min="8196" max="8196" width="2.44140625" style="15" hidden="1"/>
    <col min="8197" max="8197" width="7.5546875" style="15" hidden="1"/>
    <col min="8198" max="8198" width="19.44140625" style="15" hidden="1"/>
    <col min="8199" max="8200" width="12" style="15" hidden="1"/>
    <col min="8201" max="8202" width="9.44140625" style="15" hidden="1"/>
    <col min="8203" max="8203" width="12" style="15" hidden="1"/>
    <col min="8204" max="8206" width="9.44140625" style="15" hidden="1"/>
    <col min="8207" max="8207" width="3.5546875" style="15" hidden="1"/>
    <col min="8208" max="8451" width="11.44140625" style="15" hidden="1"/>
    <col min="8452" max="8452" width="2.44140625" style="15" hidden="1"/>
    <col min="8453" max="8453" width="7.5546875" style="15" hidden="1"/>
    <col min="8454" max="8454" width="19.44140625" style="15" hidden="1"/>
    <col min="8455" max="8456" width="12" style="15" hidden="1"/>
    <col min="8457" max="8458" width="9.44140625" style="15" hidden="1"/>
    <col min="8459" max="8459" width="12" style="15" hidden="1"/>
    <col min="8460" max="8462" width="9.44140625" style="15" hidden="1"/>
    <col min="8463" max="8463" width="3.5546875" style="15" hidden="1"/>
    <col min="8464" max="8707" width="11.44140625" style="15" hidden="1"/>
    <col min="8708" max="8708" width="2.44140625" style="15" hidden="1"/>
    <col min="8709" max="8709" width="7.5546875" style="15" hidden="1"/>
    <col min="8710" max="8710" width="19.44140625" style="15" hidden="1"/>
    <col min="8711" max="8712" width="12" style="15" hidden="1"/>
    <col min="8713" max="8714" width="9.44140625" style="15" hidden="1"/>
    <col min="8715" max="8715" width="12" style="15" hidden="1"/>
    <col min="8716" max="8718" width="9.44140625" style="15" hidden="1"/>
    <col min="8719" max="8719" width="3.5546875" style="15" hidden="1"/>
    <col min="8720" max="8963" width="11.44140625" style="15" hidden="1"/>
    <col min="8964" max="8964" width="2.44140625" style="15" hidden="1"/>
    <col min="8965" max="8965" width="7.5546875" style="15" hidden="1"/>
    <col min="8966" max="8966" width="19.44140625" style="15" hidden="1"/>
    <col min="8967" max="8968" width="12" style="15" hidden="1"/>
    <col min="8969" max="8970" width="9.44140625" style="15" hidden="1"/>
    <col min="8971" max="8971" width="12" style="15" hidden="1"/>
    <col min="8972" max="8974" width="9.44140625" style="15" hidden="1"/>
    <col min="8975" max="8975" width="3.5546875" style="15" hidden="1"/>
    <col min="8976" max="9219" width="11.44140625" style="15" hidden="1"/>
    <col min="9220" max="9220" width="2.44140625" style="15" hidden="1"/>
    <col min="9221" max="9221" width="7.5546875" style="15" hidden="1"/>
    <col min="9222" max="9222" width="19.44140625" style="15" hidden="1"/>
    <col min="9223" max="9224" width="12" style="15" hidden="1"/>
    <col min="9225" max="9226" width="9.44140625" style="15" hidden="1"/>
    <col min="9227" max="9227" width="12" style="15" hidden="1"/>
    <col min="9228" max="9230" width="9.44140625" style="15" hidden="1"/>
    <col min="9231" max="9231" width="3.5546875" style="15" hidden="1"/>
    <col min="9232" max="9475" width="11.44140625" style="15" hidden="1"/>
    <col min="9476" max="9476" width="2.44140625" style="15" hidden="1"/>
    <col min="9477" max="9477" width="7.5546875" style="15" hidden="1"/>
    <col min="9478" max="9478" width="19.44140625" style="15" hidden="1"/>
    <col min="9479" max="9480" width="12" style="15" hidden="1"/>
    <col min="9481" max="9482" width="9.44140625" style="15" hidden="1"/>
    <col min="9483" max="9483" width="12" style="15" hidden="1"/>
    <col min="9484" max="9486" width="9.44140625" style="15" hidden="1"/>
    <col min="9487" max="9487" width="3.5546875" style="15" hidden="1"/>
    <col min="9488" max="9731" width="11.44140625" style="15" hidden="1"/>
    <col min="9732" max="9732" width="2.44140625" style="15" hidden="1"/>
    <col min="9733" max="9733" width="7.5546875" style="15" hidden="1"/>
    <col min="9734" max="9734" width="19.44140625" style="15" hidden="1"/>
    <col min="9735" max="9736" width="12" style="15" hidden="1"/>
    <col min="9737" max="9738" width="9.44140625" style="15" hidden="1"/>
    <col min="9739" max="9739" width="12" style="15" hidden="1"/>
    <col min="9740" max="9742" width="9.44140625" style="15" hidden="1"/>
    <col min="9743" max="9743" width="3.5546875" style="15" hidden="1"/>
    <col min="9744" max="9987" width="11.44140625" style="15" hidden="1"/>
    <col min="9988" max="9988" width="2.44140625" style="15" hidden="1"/>
    <col min="9989" max="9989" width="7.5546875" style="15" hidden="1"/>
    <col min="9990" max="9990" width="19.44140625" style="15" hidden="1"/>
    <col min="9991" max="9992" width="12" style="15" hidden="1"/>
    <col min="9993" max="9994" width="9.44140625" style="15" hidden="1"/>
    <col min="9995" max="9995" width="12" style="15" hidden="1"/>
    <col min="9996" max="9998" width="9.44140625" style="15" hidden="1"/>
    <col min="9999" max="9999" width="3.5546875" style="15" hidden="1"/>
    <col min="10000" max="10243" width="11.44140625" style="15" hidden="1"/>
    <col min="10244" max="10244" width="2.44140625" style="15" hidden="1"/>
    <col min="10245" max="10245" width="7.5546875" style="15" hidden="1"/>
    <col min="10246" max="10246" width="19.44140625" style="15" hidden="1"/>
    <col min="10247" max="10248" width="12" style="15" hidden="1"/>
    <col min="10249" max="10250" width="9.44140625" style="15" hidden="1"/>
    <col min="10251" max="10251" width="12" style="15" hidden="1"/>
    <col min="10252" max="10254" width="9.44140625" style="15" hidden="1"/>
    <col min="10255" max="10255" width="3.5546875" style="15" hidden="1"/>
    <col min="10256" max="10499" width="11.44140625" style="15" hidden="1"/>
    <col min="10500" max="10500" width="2.44140625" style="15" hidden="1"/>
    <col min="10501" max="10501" width="7.5546875" style="15" hidden="1"/>
    <col min="10502" max="10502" width="19.44140625" style="15" hidden="1"/>
    <col min="10503" max="10504" width="12" style="15" hidden="1"/>
    <col min="10505" max="10506" width="9.44140625" style="15" hidden="1"/>
    <col min="10507" max="10507" width="12" style="15" hidden="1"/>
    <col min="10508" max="10510" width="9.44140625" style="15" hidden="1"/>
    <col min="10511" max="10511" width="3.5546875" style="15" hidden="1"/>
    <col min="10512" max="10755" width="11.44140625" style="15" hidden="1"/>
    <col min="10756" max="10756" width="2.44140625" style="15" hidden="1"/>
    <col min="10757" max="10757" width="7.5546875" style="15" hidden="1"/>
    <col min="10758" max="10758" width="19.44140625" style="15" hidden="1"/>
    <col min="10759" max="10760" width="12" style="15" hidden="1"/>
    <col min="10761" max="10762" width="9.44140625" style="15" hidden="1"/>
    <col min="10763" max="10763" width="12" style="15" hidden="1"/>
    <col min="10764" max="10766" width="9.44140625" style="15" hidden="1"/>
    <col min="10767" max="10767" width="3.5546875" style="15" hidden="1"/>
    <col min="10768" max="11011" width="11.44140625" style="15" hidden="1"/>
    <col min="11012" max="11012" width="2.44140625" style="15" hidden="1"/>
    <col min="11013" max="11013" width="7.5546875" style="15" hidden="1"/>
    <col min="11014" max="11014" width="19.44140625" style="15" hidden="1"/>
    <col min="11015" max="11016" width="12" style="15" hidden="1"/>
    <col min="11017" max="11018" width="9.44140625" style="15" hidden="1"/>
    <col min="11019" max="11019" width="12" style="15" hidden="1"/>
    <col min="11020" max="11022" width="9.44140625" style="15" hidden="1"/>
    <col min="11023" max="11023" width="3.5546875" style="15" hidden="1"/>
    <col min="11024" max="11267" width="11.44140625" style="15" hidden="1"/>
    <col min="11268" max="11268" width="2.44140625" style="15" hidden="1"/>
    <col min="11269" max="11269" width="7.5546875" style="15" hidden="1"/>
    <col min="11270" max="11270" width="19.44140625" style="15" hidden="1"/>
    <col min="11271" max="11272" width="12" style="15" hidden="1"/>
    <col min="11273" max="11274" width="9.44140625" style="15" hidden="1"/>
    <col min="11275" max="11275" width="12" style="15" hidden="1"/>
    <col min="11276" max="11278" width="9.44140625" style="15" hidden="1"/>
    <col min="11279" max="11279" width="3.5546875" style="15" hidden="1"/>
    <col min="11280" max="11523" width="11.44140625" style="15" hidden="1"/>
    <col min="11524" max="11524" width="2.44140625" style="15" hidden="1"/>
    <col min="11525" max="11525" width="7.5546875" style="15" hidden="1"/>
    <col min="11526" max="11526" width="19.44140625" style="15" hidden="1"/>
    <col min="11527" max="11528" width="12" style="15" hidden="1"/>
    <col min="11529" max="11530" width="9.44140625" style="15" hidden="1"/>
    <col min="11531" max="11531" width="12" style="15" hidden="1"/>
    <col min="11532" max="11534" width="9.44140625" style="15" hidden="1"/>
    <col min="11535" max="11535" width="3.5546875" style="15" hidden="1"/>
    <col min="11536" max="11779" width="11.44140625" style="15" hidden="1"/>
    <col min="11780" max="11780" width="2.44140625" style="15" hidden="1"/>
    <col min="11781" max="11781" width="7.5546875" style="15" hidden="1"/>
    <col min="11782" max="11782" width="19.44140625" style="15" hidden="1"/>
    <col min="11783" max="11784" width="12" style="15" hidden="1"/>
    <col min="11785" max="11786" width="9.44140625" style="15" hidden="1"/>
    <col min="11787" max="11787" width="12" style="15" hidden="1"/>
    <col min="11788" max="11790" width="9.44140625" style="15" hidden="1"/>
    <col min="11791" max="11791" width="3.5546875" style="15" hidden="1"/>
    <col min="11792" max="12035" width="11.44140625" style="15" hidden="1"/>
    <col min="12036" max="12036" width="2.44140625" style="15" hidden="1"/>
    <col min="12037" max="12037" width="7.5546875" style="15" hidden="1"/>
    <col min="12038" max="12038" width="19.44140625" style="15" hidden="1"/>
    <col min="12039" max="12040" width="12" style="15" hidden="1"/>
    <col min="12041" max="12042" width="9.44140625" style="15" hidden="1"/>
    <col min="12043" max="12043" width="12" style="15" hidden="1"/>
    <col min="12044" max="12046" width="9.44140625" style="15" hidden="1"/>
    <col min="12047" max="12047" width="3.5546875" style="15" hidden="1"/>
    <col min="12048" max="12291" width="11.44140625" style="15" hidden="1"/>
    <col min="12292" max="12292" width="2.44140625" style="15" hidden="1"/>
    <col min="12293" max="12293" width="7.5546875" style="15" hidden="1"/>
    <col min="12294" max="12294" width="19.44140625" style="15" hidden="1"/>
    <col min="12295" max="12296" width="12" style="15" hidden="1"/>
    <col min="12297" max="12298" width="9.44140625" style="15" hidden="1"/>
    <col min="12299" max="12299" width="12" style="15" hidden="1"/>
    <col min="12300" max="12302" width="9.44140625" style="15" hidden="1"/>
    <col min="12303" max="12303" width="3.5546875" style="15" hidden="1"/>
    <col min="12304" max="12547" width="11.44140625" style="15" hidden="1"/>
    <col min="12548" max="12548" width="2.44140625" style="15" hidden="1"/>
    <col min="12549" max="12549" width="7.5546875" style="15" hidden="1"/>
    <col min="12550" max="12550" width="19.44140625" style="15" hidden="1"/>
    <col min="12551" max="12552" width="12" style="15" hidden="1"/>
    <col min="12553" max="12554" width="9.44140625" style="15" hidden="1"/>
    <col min="12555" max="12555" width="12" style="15" hidden="1"/>
    <col min="12556" max="12558" width="9.44140625" style="15" hidden="1"/>
    <col min="12559" max="12559" width="3.5546875" style="15" hidden="1"/>
    <col min="12560" max="12803" width="11.44140625" style="15" hidden="1"/>
    <col min="12804" max="12804" width="2.44140625" style="15" hidden="1"/>
    <col min="12805" max="12805" width="7.5546875" style="15" hidden="1"/>
    <col min="12806" max="12806" width="19.44140625" style="15" hidden="1"/>
    <col min="12807" max="12808" width="12" style="15" hidden="1"/>
    <col min="12809" max="12810" width="9.44140625" style="15" hidden="1"/>
    <col min="12811" max="12811" width="12" style="15" hidden="1"/>
    <col min="12812" max="12814" width="9.44140625" style="15" hidden="1"/>
    <col min="12815" max="12815" width="3.5546875" style="15" hidden="1"/>
    <col min="12816" max="13059" width="11.44140625" style="15" hidden="1"/>
    <col min="13060" max="13060" width="2.44140625" style="15" hidden="1"/>
    <col min="13061" max="13061" width="7.5546875" style="15" hidden="1"/>
    <col min="13062" max="13062" width="19.44140625" style="15" hidden="1"/>
    <col min="13063" max="13064" width="12" style="15" hidden="1"/>
    <col min="13065" max="13066" width="9.44140625" style="15" hidden="1"/>
    <col min="13067" max="13067" width="12" style="15" hidden="1"/>
    <col min="13068" max="13070" width="9.44140625" style="15" hidden="1"/>
    <col min="13071" max="13071" width="3.5546875" style="15" hidden="1"/>
    <col min="13072" max="13315" width="11.44140625" style="15" hidden="1"/>
    <col min="13316" max="13316" width="2.44140625" style="15" hidden="1"/>
    <col min="13317" max="13317" width="7.5546875" style="15" hidden="1"/>
    <col min="13318" max="13318" width="19.44140625" style="15" hidden="1"/>
    <col min="13319" max="13320" width="12" style="15" hidden="1"/>
    <col min="13321" max="13322" width="9.44140625" style="15" hidden="1"/>
    <col min="13323" max="13323" width="12" style="15" hidden="1"/>
    <col min="13324" max="13326" width="9.44140625" style="15" hidden="1"/>
    <col min="13327" max="13327" width="3.5546875" style="15" hidden="1"/>
    <col min="13328" max="13571" width="11.44140625" style="15" hidden="1"/>
    <col min="13572" max="13572" width="2.44140625" style="15" hidden="1"/>
    <col min="13573" max="13573" width="7.5546875" style="15" hidden="1"/>
    <col min="13574" max="13574" width="19.44140625" style="15" hidden="1"/>
    <col min="13575" max="13576" width="12" style="15" hidden="1"/>
    <col min="13577" max="13578" width="9.44140625" style="15" hidden="1"/>
    <col min="13579" max="13579" width="12" style="15" hidden="1"/>
    <col min="13580" max="13582" width="9.44140625" style="15" hidden="1"/>
    <col min="13583" max="13583" width="3.5546875" style="15" hidden="1"/>
    <col min="13584" max="13827" width="11.44140625" style="15" hidden="1"/>
    <col min="13828" max="13828" width="2.44140625" style="15" hidden="1"/>
    <col min="13829" max="13829" width="7.5546875" style="15" hidden="1"/>
    <col min="13830" max="13830" width="19.44140625" style="15" hidden="1"/>
    <col min="13831" max="13832" width="12" style="15" hidden="1"/>
    <col min="13833" max="13834" width="9.44140625" style="15" hidden="1"/>
    <col min="13835" max="13835" width="12" style="15" hidden="1"/>
    <col min="13836" max="13838" width="9.44140625" style="15" hidden="1"/>
    <col min="13839" max="13839" width="3.5546875" style="15" hidden="1"/>
    <col min="13840" max="14083" width="11.44140625" style="15" hidden="1"/>
    <col min="14084" max="14084" width="2.44140625" style="15" hidden="1"/>
    <col min="14085" max="14085" width="7.5546875" style="15" hidden="1"/>
    <col min="14086" max="14086" width="19.44140625" style="15" hidden="1"/>
    <col min="14087" max="14088" width="12" style="15" hidden="1"/>
    <col min="14089" max="14090" width="9.44140625" style="15" hidden="1"/>
    <col min="14091" max="14091" width="12" style="15" hidden="1"/>
    <col min="14092" max="14094" width="9.44140625" style="15" hidden="1"/>
    <col min="14095" max="14095" width="3.5546875" style="15" hidden="1"/>
    <col min="14096" max="14339" width="11.44140625" style="15" hidden="1"/>
    <col min="14340" max="14340" width="2.44140625" style="15" hidden="1"/>
    <col min="14341" max="14341" width="7.5546875" style="15" hidden="1"/>
    <col min="14342" max="14342" width="19.44140625" style="15" hidden="1"/>
    <col min="14343" max="14344" width="12" style="15" hidden="1"/>
    <col min="14345" max="14346" width="9.44140625" style="15" hidden="1"/>
    <col min="14347" max="14347" width="12" style="15" hidden="1"/>
    <col min="14348" max="14350" width="9.44140625" style="15" hidden="1"/>
    <col min="14351" max="14351" width="3.5546875" style="15" hidden="1"/>
    <col min="14352" max="14595" width="11.44140625" style="15" hidden="1"/>
    <col min="14596" max="14596" width="2.44140625" style="15" hidden="1"/>
    <col min="14597" max="14597" width="7.5546875" style="15" hidden="1"/>
    <col min="14598" max="14598" width="19.44140625" style="15" hidden="1"/>
    <col min="14599" max="14600" width="12" style="15" hidden="1"/>
    <col min="14601" max="14602" width="9.44140625" style="15" hidden="1"/>
    <col min="14603" max="14603" width="12" style="15" hidden="1"/>
    <col min="14604" max="14606" width="9.44140625" style="15" hidden="1"/>
    <col min="14607" max="14607" width="3.5546875" style="15" hidden="1"/>
    <col min="14608" max="14851" width="11.44140625" style="15" hidden="1"/>
    <col min="14852" max="14852" width="2.44140625" style="15" hidden="1"/>
    <col min="14853" max="14853" width="7.5546875" style="15" hidden="1"/>
    <col min="14854" max="14854" width="19.44140625" style="15" hidden="1"/>
    <col min="14855" max="14856" width="12" style="15" hidden="1"/>
    <col min="14857" max="14858" width="9.44140625" style="15" hidden="1"/>
    <col min="14859" max="14859" width="12" style="15" hidden="1"/>
    <col min="14860" max="14862" width="9.44140625" style="15" hidden="1"/>
    <col min="14863" max="14863" width="3.5546875" style="15" hidden="1"/>
    <col min="14864" max="15107" width="11.44140625" style="15" hidden="1"/>
    <col min="15108" max="15108" width="2.44140625" style="15" hidden="1"/>
    <col min="15109" max="15109" width="7.5546875" style="15" hidden="1"/>
    <col min="15110" max="15110" width="19.44140625" style="15" hidden="1"/>
    <col min="15111" max="15112" width="12" style="15" hidden="1"/>
    <col min="15113" max="15114" width="9.44140625" style="15" hidden="1"/>
    <col min="15115" max="15115" width="12" style="15" hidden="1"/>
    <col min="15116" max="15118" width="9.44140625" style="15" hidden="1"/>
    <col min="15119" max="15119" width="3.5546875" style="15" hidden="1"/>
    <col min="15120" max="15363" width="11.44140625" style="15" hidden="1"/>
    <col min="15364" max="15364" width="2.44140625" style="15" hidden="1"/>
    <col min="15365" max="15365" width="7.5546875" style="15" hidden="1"/>
    <col min="15366" max="15366" width="19.44140625" style="15" hidden="1"/>
    <col min="15367" max="15368" width="12" style="15" hidden="1"/>
    <col min="15369" max="15370" width="9.44140625" style="15" hidden="1"/>
    <col min="15371" max="15371" width="12" style="15" hidden="1"/>
    <col min="15372" max="15374" width="9.44140625" style="15" hidden="1"/>
    <col min="15375" max="15375" width="3.5546875" style="15" hidden="1"/>
    <col min="15376" max="15619" width="11.44140625" style="15" hidden="1"/>
    <col min="15620" max="15620" width="2.44140625" style="15" hidden="1"/>
    <col min="15621" max="15621" width="7.5546875" style="15" hidden="1"/>
    <col min="15622" max="15622" width="19.44140625" style="15" hidden="1"/>
    <col min="15623" max="15624" width="12" style="15" hidden="1"/>
    <col min="15625" max="15626" width="9.44140625" style="15" hidden="1"/>
    <col min="15627" max="15627" width="12" style="15" hidden="1"/>
    <col min="15628" max="15630" width="9.44140625" style="15" hidden="1"/>
    <col min="15631" max="15631" width="3.5546875" style="15" hidden="1"/>
    <col min="15632" max="15875" width="11.44140625" style="15" hidden="1"/>
    <col min="15876" max="15876" width="2.44140625" style="15" hidden="1"/>
    <col min="15877" max="15877" width="7.5546875" style="15" hidden="1"/>
    <col min="15878" max="15878" width="19.44140625" style="15" hidden="1"/>
    <col min="15879" max="15880" width="12" style="15" hidden="1"/>
    <col min="15881" max="15882" width="9.44140625" style="15" hidden="1"/>
    <col min="15883" max="15883" width="12" style="15" hidden="1"/>
    <col min="15884" max="15886" width="9.44140625" style="15" hidden="1"/>
    <col min="15887" max="15887" width="3.5546875" style="15" hidden="1"/>
    <col min="15888" max="16131" width="11.44140625" style="15" hidden="1"/>
    <col min="16132" max="16132" width="2.44140625" style="15" hidden="1"/>
    <col min="16133" max="16133" width="7.5546875" style="15" hidden="1"/>
    <col min="16134" max="16134" width="19.44140625" style="15" hidden="1"/>
    <col min="16135" max="16136" width="12" style="15" hidden="1"/>
    <col min="16137" max="16138" width="9.44140625" style="15" hidden="1"/>
    <col min="16139" max="16139" width="12" style="15" hidden="1"/>
    <col min="16140" max="16142" width="9.44140625" style="15" hidden="1"/>
    <col min="16143" max="16143" width="3.5546875" style="15" hidden="1"/>
    <col min="16144" max="16384" width="11.44140625" style="15" hidden="1"/>
  </cols>
  <sheetData>
    <row r="1" spans="2:19" ht="21" customHeight="1" x14ac:dyDescent="0.3">
      <c r="B1" s="73" t="s">
        <v>388</v>
      </c>
      <c r="C1" s="74"/>
      <c r="D1" s="75"/>
      <c r="E1" s="75"/>
      <c r="F1" s="74"/>
      <c r="G1" s="74"/>
      <c r="H1" s="74"/>
      <c r="I1" s="74"/>
      <c r="J1" s="77"/>
      <c r="K1" s="75"/>
      <c r="L1" s="74"/>
      <c r="M1" s="74"/>
      <c r="N1" s="78"/>
      <c r="O1" s="78"/>
      <c r="P1" s="76" t="str">
        <f>VLOOKUP(RIGHT('TD Siniestros Daños'!B2,2),Cat!$N$2:$O$5,2,0)&amp;" "&amp;LEFT('TD Siniestros Daños'!B2,4)</f>
        <v>Segundo Trimestre 2026</v>
      </c>
    </row>
    <row r="2" spans="2:19" ht="21" customHeight="1" x14ac:dyDescent="0.25">
      <c r="B2" s="181" t="str">
        <f>UPPER(RIGHT('TD Siniestros Daños'!$B$3,LEN('TD Siniestros Daños'!$B$3)-3))</f>
        <v>DAÑOS TOTAL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</row>
    <row r="3" spans="2:19" ht="15" thickBot="1" x14ac:dyDescent="0.35">
      <c r="B3" s="20"/>
      <c r="C3" s="20"/>
      <c r="D3" s="20"/>
      <c r="E3" s="20"/>
      <c r="F3" s="20"/>
      <c r="G3" s="20"/>
      <c r="H3" s="20"/>
      <c r="I3" s="20"/>
      <c r="J3" s="28"/>
      <c r="K3" s="20"/>
      <c r="L3" s="20"/>
      <c r="M3" s="20"/>
      <c r="N3" s="79"/>
      <c r="P3" s="80" t="s">
        <v>373</v>
      </c>
    </row>
    <row r="4" spans="2:19" s="16" customFormat="1" ht="18" customHeight="1" thickBot="1" x14ac:dyDescent="0.35">
      <c r="B4" s="56"/>
      <c r="C4" s="57"/>
      <c r="D4" s="186" t="s">
        <v>389</v>
      </c>
      <c r="E4" s="186"/>
      <c r="F4" s="186"/>
      <c r="G4" s="186"/>
      <c r="H4" s="186"/>
      <c r="I4" s="186"/>
      <c r="J4" s="28"/>
      <c r="K4" s="179" t="s">
        <v>395</v>
      </c>
      <c r="L4" s="179"/>
      <c r="M4" s="179"/>
      <c r="N4" s="179"/>
      <c r="O4" s="179"/>
      <c r="P4" s="179"/>
    </row>
    <row r="5" spans="2:19" ht="15.6" customHeight="1" thickBot="1" x14ac:dyDescent="0.35">
      <c r="B5" s="36" t="s">
        <v>378</v>
      </c>
      <c r="C5" s="37"/>
      <c r="D5" s="33" t="s">
        <v>379</v>
      </c>
      <c r="E5" s="183" t="s">
        <v>390</v>
      </c>
      <c r="F5" s="185" t="s">
        <v>391</v>
      </c>
      <c r="G5" s="186" t="s">
        <v>392</v>
      </c>
      <c r="H5" s="186"/>
      <c r="I5" s="185" t="s">
        <v>393</v>
      </c>
      <c r="J5" s="28"/>
      <c r="K5" s="33" t="s">
        <v>379</v>
      </c>
      <c r="L5" s="33" t="s">
        <v>396</v>
      </c>
      <c r="M5" s="32" t="s">
        <v>397</v>
      </c>
      <c r="N5" s="33" t="s">
        <v>396</v>
      </c>
      <c r="O5" s="179" t="s">
        <v>398</v>
      </c>
      <c r="P5" s="179"/>
    </row>
    <row r="6" spans="2:19" s="16" customFormat="1" ht="21" customHeight="1" x14ac:dyDescent="0.3">
      <c r="B6" s="38"/>
      <c r="C6" s="39"/>
      <c r="D6" s="40" t="str">
        <f>'Primas Directas'!D6</f>
        <v>2026</v>
      </c>
      <c r="E6" s="184"/>
      <c r="F6" s="184"/>
      <c r="G6" s="40" t="str">
        <f>'Primas Directas'!D6</f>
        <v>2026</v>
      </c>
      <c r="H6" s="40">
        <f>'Primas Directas'!E6</f>
        <v>2025</v>
      </c>
      <c r="I6" s="187"/>
      <c r="J6" s="28"/>
      <c r="K6" s="40" t="str">
        <f>D6</f>
        <v>2026</v>
      </c>
      <c r="L6" s="40" t="s">
        <v>399</v>
      </c>
      <c r="M6" s="40" t="s">
        <v>400</v>
      </c>
      <c r="N6" s="40" t="s">
        <v>399</v>
      </c>
      <c r="O6" s="40" t="str">
        <f>G6</f>
        <v>2026</v>
      </c>
      <c r="P6" s="40">
        <f>H6</f>
        <v>2025</v>
      </c>
      <c r="Q6" s="17"/>
      <c r="R6" s="17"/>
      <c r="S6" s="17"/>
    </row>
    <row r="7" spans="2:19" ht="15" customHeight="1" x14ac:dyDescent="0.3">
      <c r="B7" s="41"/>
      <c r="C7" s="42" t="s">
        <v>208</v>
      </c>
      <c r="D7" s="43">
        <f>VLOOKUP(C7,'TD Siniestros Daños'!$B$7:$M$154,2,0)</f>
        <v>90289903.28847</v>
      </c>
      <c r="E7" s="58">
        <f>VLOOKUP(C7,'TD Siniestros Daños'!$B$7:$M$154,3,0)</f>
        <v>9.9693363438908769</v>
      </c>
      <c r="F7" s="44">
        <f>VLOOKUP(C7,'TD Siniestros Daños'!$B$7:$M$154,4,0)</f>
        <v>521289.01540999988</v>
      </c>
      <c r="G7" s="44">
        <f>VLOOKUP(C7,'TD Siniestros Daños'!$B$7:$M$154,5,0)</f>
        <v>44.904712443476456</v>
      </c>
      <c r="H7" s="44">
        <f>VLOOKUP(C7,'TD Siniestros Daños'!$B$7:$M$154,6,0)</f>
        <v>40.975096216395265</v>
      </c>
      <c r="I7" s="44">
        <f>IFERROR(D7/VLOOKUP("TOTAL",$C$8:$D$124,2,0)*100,"")</f>
        <v>100</v>
      </c>
      <c r="J7" s="28"/>
      <c r="K7" s="69">
        <f>VLOOKUP(C7,'TD Siniestros Daños'!$B$7:$M$154,7,0)</f>
        <v>69920864.001200005</v>
      </c>
      <c r="L7" s="44">
        <f>VLOOKUP(C7,'TD Siniestros Daños'!$B$7:$M$154,8,0)</f>
        <v>12.221248173887901</v>
      </c>
      <c r="M7" s="69">
        <f>VLOOKUP(C7,'TD Siniestros Daños'!$B$7:$M$154,9,0)</f>
        <v>118038734.68765</v>
      </c>
      <c r="N7" s="46">
        <f>VLOOKUP(C7,'TD Siniestros Daños'!$B$7:$M$154,10,0)</f>
        <v>4.5683479345113742</v>
      </c>
      <c r="O7" s="46">
        <f>VLOOKUP(C7,'TD Siniestros Daños'!$B$7:$M$154,11,0)</f>
        <v>59.235524835319666</v>
      </c>
      <c r="P7" s="46">
        <f>VLOOKUP(C7,'TD Siniestros Daños'!$B$7:$M$154,12,0)</f>
        <v>55.195972882650388</v>
      </c>
    </row>
    <row r="8" spans="2:19" ht="15" customHeight="1" x14ac:dyDescent="0.3">
      <c r="B8" s="8">
        <f>IF('TD Siniestros Daños'!A7="","",'TD Siniestros Daños'!A7)</f>
        <v>1</v>
      </c>
      <c r="C8" s="9" t="str">
        <f>IF('TD Siniestros Daños'!B7="","",'TD Siniestros Daños'!B7)</f>
        <v>Quálitas</v>
      </c>
      <c r="D8" s="10">
        <f>IF('TD Siniestros Daños'!C7="","",'TD Siniestros Daños'!C7)</f>
        <v>21547525.231319997</v>
      </c>
      <c r="E8" s="65">
        <f>IF('TD Siniestros Daños'!D7="","",'TD Siniestros Daños'!D7)</f>
        <v>14.571225172009017</v>
      </c>
      <c r="F8" s="11">
        <f>IF('TD Siniestros Daños'!E7="","",'TD Siniestros Daños'!E7)</f>
        <v>109937.84663</v>
      </c>
      <c r="G8" s="11">
        <f>IF('TD Siniestros Daños'!F7="","",'TD Siniestros Daños'!F7)</f>
        <v>57.911010351164968</v>
      </c>
      <c r="H8" s="11">
        <f>IF('TD Siniestros Daños'!G7="","",'TD Siniestros Daños'!G7)</f>
        <v>54.85170579047589</v>
      </c>
      <c r="I8" s="11">
        <f>IFERROR(D8/VLOOKUP("TOTAL",$C$8:$D$124,2,0)*100,"")</f>
        <v>23.864822584289566</v>
      </c>
      <c r="J8" s="28"/>
      <c r="K8" s="11">
        <f>IF('TD Siniestros Daños'!H7="","",'TD Siniestros Daños'!H7)</f>
        <v>21515903.643490002</v>
      </c>
      <c r="L8" s="11">
        <f>IF('TD Siniestros Daños'!I7="","",'TD Siniestros Daños'!I7)</f>
        <v>14.45847758922547</v>
      </c>
      <c r="M8" s="68">
        <f>IF('TD Siniestros Daños'!J7="","",'TD Siniestros Daños'!J7)</f>
        <v>34431085.833109997</v>
      </c>
      <c r="N8" s="13">
        <f>IF('TD Siniestros Daños'!K7="","",'TD Siniestros Daños'!K7)</f>
        <v>8.6466668936930233</v>
      </c>
      <c r="O8" s="13">
        <f>IF('TD Siniestros Daños'!L7="","",'TD Siniestros Daños'!L7)</f>
        <v>62.489762152083053</v>
      </c>
      <c r="P8" s="13">
        <f>IF('TD Siniestros Daños'!M7="","",'TD Siniestros Daños'!M7)</f>
        <v>59.3167453892693</v>
      </c>
      <c r="Q8" s="26"/>
      <c r="R8" s="19"/>
      <c r="S8" s="18"/>
    </row>
    <row r="9" spans="2:19" ht="15" customHeight="1" x14ac:dyDescent="0.3">
      <c r="B9" s="8">
        <f>IF('TD Siniestros Daños'!A8="","",'TD Siniestros Daños'!A8)</f>
        <v>2</v>
      </c>
      <c r="C9" s="9" t="str">
        <f>IF('TD Siniestros Daños'!B8="","",'TD Siniestros Daños'!B8)</f>
        <v>G.N.P.</v>
      </c>
      <c r="D9" s="10">
        <f>IF('TD Siniestros Daños'!C8="","",'TD Siniestros Daños'!C8)</f>
        <v>8856630.0196099989</v>
      </c>
      <c r="E9" s="65">
        <f>IF('TD Siniestros Daños'!D8="","",'TD Siniestros Daños'!D8)</f>
        <v>-4.3762369017939502</v>
      </c>
      <c r="F9" s="11">
        <f>IF('TD Siniestros Daños'!E8="","",'TD Siniestros Daños'!E8)</f>
        <v>20778.468209999999</v>
      </c>
      <c r="G9" s="11">
        <f>IF('TD Siniestros Daños'!F8="","",'TD Siniestros Daños'!F8)</f>
        <v>51.504991748720443</v>
      </c>
      <c r="H9" s="11">
        <f>IF('TD Siniestros Daños'!G8="","",'TD Siniestros Daños'!G8)</f>
        <v>47.156227896005845</v>
      </c>
      <c r="I9" s="11">
        <f t="shared" ref="I9:I72" si="0">IFERROR(D9/VLOOKUP("TOTAL",$C$8:$D$124,2,0)*100,"")</f>
        <v>9.8091034512615192</v>
      </c>
      <c r="J9" s="28"/>
      <c r="K9" s="68">
        <f>IF('TD Siniestros Daños'!H8="","",'TD Siniestros Daños'!H8)</f>
        <v>8991986.906059999</v>
      </c>
      <c r="L9" s="11">
        <f>IF('TD Siniestros Daños'!I8="","",'TD Siniestros Daños'!I8)</f>
        <v>9.5716753849154568</v>
      </c>
      <c r="M9" s="68">
        <f>IF('TD Siniestros Daños'!J8="","",'TD Siniestros Daños'!J8)</f>
        <v>13174979.81137</v>
      </c>
      <c r="N9" s="13">
        <f>IF('TD Siniestros Daños'!K8="","",'TD Siniestros Daños'!K8)</f>
        <v>-7.6544377764973692</v>
      </c>
      <c r="O9" s="13">
        <f>IF('TD Siniestros Daños'!L8="","",'TD Siniestros Daños'!L8)</f>
        <v>68.25047958175935</v>
      </c>
      <c r="P9" s="13">
        <f>IF('TD Siniestros Daños'!M8="","",'TD Siniestros Daños'!M8)</f>
        <v>57.520603631008512</v>
      </c>
      <c r="Q9" s="26"/>
    </row>
    <row r="10" spans="2:19" ht="15" customHeight="1" x14ac:dyDescent="0.3">
      <c r="B10" s="8">
        <f>IF('TD Siniestros Daños'!A9="","",'TD Siniestros Daños'!A9)</f>
        <v>3</v>
      </c>
      <c r="C10" s="9" t="str">
        <f>IF('TD Siniestros Daños'!B9="","",'TD Siniestros Daños'!B9)</f>
        <v>AXA Seguros</v>
      </c>
      <c r="D10" s="10">
        <f>IF('TD Siniestros Daños'!C9="","",'TD Siniestros Daños'!C9)</f>
        <v>7340610.3713000035</v>
      </c>
      <c r="E10" s="65">
        <f>IF('TD Siniestros Daños'!D9="","",'TD Siniestros Daños'!D9)</f>
        <v>-4.5419521254492672</v>
      </c>
      <c r="F10" s="11">
        <f>IF('TD Siniestros Daños'!E9="","",'TD Siniestros Daños'!E9)</f>
        <v>147659.08140999998</v>
      </c>
      <c r="G10" s="11">
        <f>IF('TD Siniestros Daños'!F9="","",'TD Siniestros Daños'!F9)</f>
        <v>47.727992340134442</v>
      </c>
      <c r="H10" s="11">
        <f>IF('TD Siniestros Daños'!G9="","",'TD Siniestros Daños'!G9)</f>
        <v>49.963519889134005</v>
      </c>
      <c r="I10" s="11">
        <f t="shared" si="0"/>
        <v>8.1300456683924676</v>
      </c>
      <c r="J10" s="28"/>
      <c r="K10" s="68">
        <f>IF('TD Siniestros Daños'!H9="","",'TD Siniestros Daños'!H9)</f>
        <v>6663627.7183299996</v>
      </c>
      <c r="L10" s="11">
        <f>IF('TD Siniestros Daños'!I9="","",'TD Siniestros Daños'!I9)</f>
        <v>6.2130501930864668</v>
      </c>
      <c r="M10" s="68">
        <f>IF('TD Siniestros Daños'!J9="","",'TD Siniestros Daños'!J9)</f>
        <v>9818623.8977000006</v>
      </c>
      <c r="N10" s="13">
        <f>IF('TD Siniestros Daños'!K9="","",'TD Siniestros Daños'!K9)</f>
        <v>-0.3801791177577063</v>
      </c>
      <c r="O10" s="13">
        <f>IF('TD Siniestros Daños'!L9="","",'TD Siniestros Daños'!L9)</f>
        <v>67.86722648467007</v>
      </c>
      <c r="P10" s="13">
        <f>IF('TD Siniestros Daños'!M9="","",'TD Siniestros Daños'!M9)</f>
        <v>63.654333755471782</v>
      </c>
    </row>
    <row r="11" spans="2:19" ht="15" customHeight="1" x14ac:dyDescent="0.3">
      <c r="B11" s="8">
        <f>IF('TD Siniestros Daños'!A10="","",'TD Siniestros Daños'!A10)</f>
        <v>4</v>
      </c>
      <c r="C11" s="9" t="str">
        <f>IF('TD Siniestros Daños'!B10="","",'TD Siniestros Daños'!B10)</f>
        <v>Chubb Seguros México</v>
      </c>
      <c r="D11" s="10">
        <f>IF('TD Siniestros Daños'!C10="","",'TD Siniestros Daños'!C10)</f>
        <v>8392789.1855300069</v>
      </c>
      <c r="E11" s="65">
        <f>IF('TD Siniestros Daños'!D10="","",'TD Siniestros Daños'!D10)</f>
        <v>47.195222423132407</v>
      </c>
      <c r="F11" s="11">
        <f>IF('TD Siniestros Daños'!E10="","",'TD Siniestros Daños'!E10)</f>
        <v>41784.227839999992</v>
      </c>
      <c r="G11" s="11">
        <f>IF('TD Siniestros Daños'!F10="","",'TD Siniestros Daños'!F10)</f>
        <v>54.681583826763443</v>
      </c>
      <c r="H11" s="11">
        <f>IF('TD Siniestros Daños'!G10="","",'TD Siniestros Daños'!G10)</f>
        <v>36.932207278771422</v>
      </c>
      <c r="I11" s="11">
        <f t="shared" si="0"/>
        <v>9.2953795273383175</v>
      </c>
      <c r="J11" s="28"/>
      <c r="K11" s="68">
        <f>IF('TD Siniestros Daños'!H10="","",'TD Siniestros Daños'!H10)</f>
        <v>3170859.3952500001</v>
      </c>
      <c r="L11" s="11">
        <f>IF('TD Siniestros Daños'!I10="","",'TD Siniestros Daños'!I10)</f>
        <v>29.762142814462432</v>
      </c>
      <c r="M11" s="68">
        <f>IF('TD Siniestros Daños'!J10="","",'TD Siniestros Daños'!J10)</f>
        <v>5648511.36534</v>
      </c>
      <c r="N11" s="13">
        <f>IF('TD Siniestros Daños'!K10="","",'TD Siniestros Daños'!K10)</f>
        <v>8.9967800982036383</v>
      </c>
      <c r="O11" s="13">
        <f>IF('TD Siniestros Daños'!L10="","",'TD Siniestros Daños'!L10)</f>
        <v>56.136195718872152</v>
      </c>
      <c r="P11" s="13">
        <f>IF('TD Siniestros Daños'!M10="","",'TD Siniestros Daños'!M10)</f>
        <v>47.152924941045917</v>
      </c>
    </row>
    <row r="12" spans="2:19" ht="15" customHeight="1" x14ac:dyDescent="0.3">
      <c r="B12" s="8">
        <f>IF('TD Siniestros Daños'!A11="","",'TD Siniestros Daños'!A11)</f>
        <v>5</v>
      </c>
      <c r="C12" s="9" t="str">
        <f>IF('TD Siniestros Daños'!B11="","",'TD Siniestros Daños'!B11)</f>
        <v>Mapfre México</v>
      </c>
      <c r="D12" s="10">
        <f>IF('TD Siniestros Daños'!C11="","",'TD Siniestros Daños'!C11)</f>
        <v>4815489.3994600009</v>
      </c>
      <c r="E12" s="65">
        <f>IF('TD Siniestros Daños'!D11="","",'TD Siniestros Daños'!D11)</f>
        <v>-329.2566351787957</v>
      </c>
      <c r="F12" s="11">
        <f>IF('TD Siniestros Daños'!E11="","",'TD Siniestros Daños'!E11)</f>
        <v>74882.00765</v>
      </c>
      <c r="G12" s="11">
        <f>IF('TD Siniestros Daños'!F11="","",'TD Siniestros Daños'!F11)</f>
        <v>34.753924761651419</v>
      </c>
      <c r="H12" s="11">
        <f>IF('TD Siniestros Daños'!G11="","",'TD Siniestros Daños'!G11)</f>
        <v>-14.706019961038203</v>
      </c>
      <c r="I12" s="11">
        <f t="shared" si="0"/>
        <v>5.3333642235442928</v>
      </c>
      <c r="J12" s="28"/>
      <c r="K12" s="68">
        <f>IF('TD Siniestros Daños'!H11="","",'TD Siniestros Daños'!H11)</f>
        <v>1884979.35507</v>
      </c>
      <c r="L12" s="11">
        <f>IF('TD Siniestros Daños'!I11="","",'TD Siniestros Daños'!I11)</f>
        <v>38.849162619881916</v>
      </c>
      <c r="M12" s="68">
        <f>IF('TD Siniestros Daños'!J11="","",'TD Siniestros Daños'!J11)</f>
        <v>2815721.1147399996</v>
      </c>
      <c r="N12" s="13">
        <f>IF('TD Siniestros Daños'!K11="","",'TD Siniestros Daños'!K11)</f>
        <v>7.3223175012457009</v>
      </c>
      <c r="O12" s="13">
        <f>IF('TD Siniestros Daños'!L11="","",'TD Siniestros Daños'!L11)</f>
        <v>66.944817269094386</v>
      </c>
      <c r="P12" s="13">
        <f>IF('TD Siniestros Daños'!M11="","",'TD Siniestros Daños'!M11)</f>
        <v>51.744445544015441</v>
      </c>
    </row>
    <row r="13" spans="2:19" ht="15" customHeight="1" x14ac:dyDescent="0.3">
      <c r="B13" s="54">
        <f>IF('TD Siniestros Daños'!A12="","",'TD Siniestros Daños'!A12)</f>
        <v>5.0999999999999996</v>
      </c>
      <c r="C13" s="49" t="str">
        <f>IF('TD Siniestros Daños'!B12="","",'TD Siniestros Daños'!B12)</f>
        <v>TOTAL GRANDES</v>
      </c>
      <c r="D13" s="50">
        <f>IF('TD Siniestros Daños'!C12="","",'TD Siniestros Daños'!C12)</f>
        <v>50953044.207220003</v>
      </c>
      <c r="E13" s="71">
        <f>IF('TD Siniestros Daños'!D12="","",'TD Siniestros Daños'!D12)</f>
        <v>29.453001516550458</v>
      </c>
      <c r="F13" s="51">
        <f>IF('TD Siniestros Daños'!E12="","",'TD Siniestros Daños'!E12)</f>
        <v>395041.63173999998</v>
      </c>
      <c r="G13" s="51">
        <f>IF('TD Siniestros Daños'!F12="","",'TD Siniestros Daños'!F12)</f>
        <v>51.473859225948303</v>
      </c>
      <c r="H13" s="51">
        <f>IF('TD Siniestros Daños'!G12="","",'TD Siniestros Daños'!G12)</f>
        <v>39.741434501656386</v>
      </c>
      <c r="I13" s="51">
        <f t="shared" si="0"/>
        <v>56.432715454826166</v>
      </c>
      <c r="J13" s="158"/>
      <c r="K13" s="72">
        <f>IF('TD Siniestros Daños'!H12="","",'TD Siniestros Daños'!H12)</f>
        <v>42227357.018200003</v>
      </c>
      <c r="L13" s="51">
        <f>IF('TD Siniestros Daños'!I12="","",'TD Siniestros Daños'!I12)</f>
        <v>13.883339545436391</v>
      </c>
      <c r="M13" s="72">
        <f>IF('TD Siniestros Daños'!J12="","",'TD Siniestros Daños'!J12)</f>
        <v>65888922.022259995</v>
      </c>
      <c r="N13" s="51">
        <f>IF('TD Siniestros Daños'!K12="","",'TD Siniestros Daños'!K12)</f>
        <v>3.5665241945573856</v>
      </c>
      <c r="O13" s="51">
        <f>IF('TD Siniestros Daños'!L12="","",'TD Siniestros Daños'!L12)</f>
        <v>64.088705236266975</v>
      </c>
      <c r="P13" s="51">
        <f>IF('TD Siniestros Daños'!M12="","",'TD Siniestros Daños'!M12)</f>
        <v>58.282839860009005</v>
      </c>
    </row>
    <row r="14" spans="2:19" ht="15" customHeight="1" x14ac:dyDescent="0.3">
      <c r="B14" s="8">
        <f>IF('TD Siniestros Daños'!A13="","",'TD Siniestros Daños'!A13)</f>
        <v>6</v>
      </c>
      <c r="C14" s="9" t="str">
        <f>IF('TD Siniestros Daños'!B13="","",'TD Siniestros Daños'!B13)</f>
        <v>BBVA</v>
      </c>
      <c r="D14" s="10">
        <f>IF('TD Siniestros Daños'!C13="","",'TD Siniestros Daños'!C13)</f>
        <v>4475733.6190299988</v>
      </c>
      <c r="E14" s="65">
        <f>IF('TD Siniestros Daños'!D13="","",'TD Siniestros Daños'!D13)</f>
        <v>-3.1086263512612899</v>
      </c>
      <c r="F14" s="11">
        <f>IF('TD Siniestros Daños'!E13="","",'TD Siniestros Daños'!E13)</f>
        <v>0</v>
      </c>
      <c r="G14" s="11">
        <f>IF('TD Siniestros Daños'!F13="","",'TD Siniestros Daños'!F13)</f>
        <v>40.490292869279457</v>
      </c>
      <c r="H14" s="11">
        <f>IF('TD Siniestros Daños'!G13="","",'TD Siniestros Daños'!G13)</f>
        <v>46.199724373025077</v>
      </c>
      <c r="I14" s="11">
        <f t="shared" si="0"/>
        <v>4.9570699004188086</v>
      </c>
      <c r="J14" s="28"/>
      <c r="K14" s="68">
        <f>IF('TD Siniestros Daños'!H13="","",'TD Siniestros Daños'!H13)</f>
        <v>4183711.1471100003</v>
      </c>
      <c r="L14" s="11">
        <f>IF('TD Siniestros Daños'!I13="","",'TD Siniestros Daños'!I13)</f>
        <v>-0.94070862041383263</v>
      </c>
      <c r="M14" s="68">
        <f>IF('TD Siniestros Daños'!J13="","",'TD Siniestros Daños'!J13)</f>
        <v>10134610.276729999</v>
      </c>
      <c r="N14" s="13">
        <f>IF('TD Siniestros Daños'!K13="","",'TD Siniestros Daños'!K13)</f>
        <v>5.9206171060799839</v>
      </c>
      <c r="O14" s="13">
        <f>IF('TD Siniestros Daños'!L13="","",'TD Siniestros Daños'!L13)</f>
        <v>41.281421119035898</v>
      </c>
      <c r="P14" s="13">
        <f>IF('TD Siniestros Daños'!M13="","",'TD Siniestros Daños'!M13)</f>
        <v>44.140772047207747</v>
      </c>
    </row>
    <row r="15" spans="2:19" ht="15" customHeight="1" x14ac:dyDescent="0.3">
      <c r="B15" s="8">
        <f>IF('TD Siniestros Daños'!A14="","",'TD Siniestros Daños'!A14)</f>
        <v>7</v>
      </c>
      <c r="C15" s="9" t="str">
        <f>IF('TD Siniestros Daños'!B14="","",'TD Siniestros Daños'!B14)</f>
        <v>Inbursa</v>
      </c>
      <c r="D15" s="10">
        <f>IF('TD Siniestros Daños'!C14="","",'TD Siniestros Daños'!C14)</f>
        <v>5045646.9275500001</v>
      </c>
      <c r="E15" s="65">
        <f>IF('TD Siniestros Daños'!D14="","",'TD Siniestros Daños'!D14)</f>
        <v>-26.050023094559172</v>
      </c>
      <c r="F15" s="11">
        <f>IF('TD Siniestros Daños'!E14="","",'TD Siniestros Daños'!E14)</f>
        <v>0</v>
      </c>
      <c r="G15" s="11">
        <f>IF('TD Siniestros Daños'!F14="","",'TD Siniestros Daños'!F14)</f>
        <v>46.381092656736655</v>
      </c>
      <c r="H15" s="11">
        <f>IF('TD Siniestros Daños'!G14="","",'TD Siniestros Daños'!G14)</f>
        <v>62.24653363533578</v>
      </c>
      <c r="I15" s="11">
        <f t="shared" si="0"/>
        <v>5.5882737092202959</v>
      </c>
      <c r="J15" s="28"/>
      <c r="K15" s="68">
        <f>IF('TD Siniestros Daños'!H14="","",'TD Siniestros Daños'!H14)</f>
        <v>3315830.2739800001</v>
      </c>
      <c r="L15" s="11">
        <f>IF('TD Siniestros Daños'!I14="","",'TD Siniestros Daños'!I14)</f>
        <v>27.16282735901585</v>
      </c>
      <c r="M15" s="68">
        <f>IF('TD Siniestros Daños'!J14="","",'TD Siniestros Daños'!J14)</f>
        <v>5206644.9663000004</v>
      </c>
      <c r="N15" s="13">
        <f>IF('TD Siniestros Daños'!K14="","",'TD Siniestros Daños'!K14)</f>
        <v>18.449480641010595</v>
      </c>
      <c r="O15" s="13">
        <f>IF('TD Siniestros Daños'!L14="","",'TD Siniestros Daños'!L14)</f>
        <v>63.684585667770797</v>
      </c>
      <c r="P15" s="13">
        <f>IF('TD Siniestros Daños'!M14="","",'TD Siniestros Daños'!M14)</f>
        <v>59.320842842604279</v>
      </c>
    </row>
    <row r="16" spans="2:19" ht="15" customHeight="1" x14ac:dyDescent="0.3">
      <c r="B16" s="8">
        <f>IF('TD Siniestros Daños'!A15="","",'TD Siniestros Daños'!A15)</f>
        <v>8</v>
      </c>
      <c r="C16" s="9" t="str">
        <f>IF('TD Siniestros Daños'!B15="","",'TD Siniestros Daños'!B15)</f>
        <v>Banorte</v>
      </c>
      <c r="D16" s="10">
        <f>IF('TD Siniestros Daños'!C15="","",'TD Siniestros Daños'!C15)</f>
        <v>3920162.3565200027</v>
      </c>
      <c r="E16" s="65">
        <f>IF('TD Siniestros Daños'!D15="","",'TD Siniestros Daños'!D15)</f>
        <v>-7.7190589581505931</v>
      </c>
      <c r="F16" s="11">
        <f>IF('TD Siniestros Daños'!E15="","",'TD Siniestros Daños'!E15)</f>
        <v>7630.33176</v>
      </c>
      <c r="G16" s="11">
        <f>IF('TD Siniestros Daños'!F15="","",'TD Siniestros Daños'!F15)</f>
        <v>37.358726485438581</v>
      </c>
      <c r="H16" s="11">
        <f>IF('TD Siniestros Daños'!G15="","",'TD Siniestros Daños'!G15)</f>
        <v>44.727586478502715</v>
      </c>
      <c r="I16" s="11">
        <f t="shared" si="0"/>
        <v>4.3417505321667642</v>
      </c>
      <c r="J16" s="28"/>
      <c r="K16" s="68">
        <f>IF('TD Siniestros Daños'!H15="","",'TD Siniestros Daños'!H15)</f>
        <v>3303075.5343499999</v>
      </c>
      <c r="L16" s="11">
        <f>IF('TD Siniestros Daños'!I15="","",'TD Siniestros Daños'!I15)</f>
        <v>6.999012183044151</v>
      </c>
      <c r="M16" s="68">
        <f>IF('TD Siniestros Daños'!J15="","",'TD Siniestros Daños'!J15)</f>
        <v>6342254.0357499998</v>
      </c>
      <c r="N16" s="13">
        <f>IF('TD Siniestros Daños'!K15="","",'TD Siniestros Daños'!K15)</f>
        <v>13.379071169265288</v>
      </c>
      <c r="O16" s="13">
        <f>IF('TD Siniestros Daños'!L15="","",'TD Siniestros Daños'!L15)</f>
        <v>52.080467223974836</v>
      </c>
      <c r="P16" s="13">
        <f>IF('TD Siniestros Daños'!M15="","",'TD Siniestros Daños'!M15)</f>
        <v>55.185883303428795</v>
      </c>
    </row>
    <row r="17" spans="2:16" ht="15" customHeight="1" x14ac:dyDescent="0.3">
      <c r="B17" s="8">
        <f>IF('TD Siniestros Daños'!A16="","",'TD Siniestros Daños'!A16)</f>
        <v>9</v>
      </c>
      <c r="C17" s="9" t="str">
        <f>IF('TD Siniestros Daños'!B16="","",'TD Siniestros Daños'!B16)</f>
        <v>Agroasemex</v>
      </c>
      <c r="D17" s="10">
        <f>IF('TD Siniestros Daños'!C16="","",'TD Siniestros Daños'!C16)</f>
        <v>2637170.2312899996</v>
      </c>
      <c r="E17" s="65">
        <f>IF('TD Siniestros Daños'!D16="","",'TD Siniestros Daños'!D16)</f>
        <v>103.11423793758863</v>
      </c>
      <c r="F17" s="11">
        <f>IF('TD Siniestros Daños'!E16="","",'TD Siniestros Daños'!E16)</f>
        <v>14175.980320000001</v>
      </c>
      <c r="G17" s="11">
        <f>IF('TD Siniestros Daños'!F16="","",'TD Siniestros Daños'!F16)</f>
        <v>25.327123097109222</v>
      </c>
      <c r="H17" s="11">
        <f>IF('TD Siniestros Daños'!G16="","",'TD Siniestros Daños'!G16)</f>
        <v>10.994121471053104</v>
      </c>
      <c r="I17" s="11">
        <f t="shared" si="0"/>
        <v>2.9207808794128653</v>
      </c>
      <c r="J17" s="28"/>
      <c r="K17" s="68">
        <f>IF('TD Siniestros Daños'!H16="","",'TD Siniestros Daños'!H16)</f>
        <v>1754319.90212</v>
      </c>
      <c r="L17" s="11">
        <f>IF('TD Siniestros Daños'!I16="","",'TD Siniestros Daños'!I16)</f>
        <v>45.651206617985032</v>
      </c>
      <c r="M17" s="68">
        <f>IF('TD Siniestros Daños'!J16="","",'TD Siniestros Daños'!J16)</f>
        <v>1888115.5454300002</v>
      </c>
      <c r="N17" s="13">
        <f>IF('TD Siniestros Daños'!K16="","",'TD Siniestros Daños'!K16)</f>
        <v>-23.637663539775865</v>
      </c>
      <c r="O17" s="13">
        <f>IF('TD Siniestros Daños'!L16="","",'TD Siniestros Daños'!L16)</f>
        <v>92.913800024906351</v>
      </c>
      <c r="P17" s="13">
        <f>IF('TD Siniestros Daños'!M16="","",'TD Siniestros Daños'!M16)</f>
        <v>48.713052394471376</v>
      </c>
    </row>
    <row r="18" spans="2:16" ht="15" customHeight="1" x14ac:dyDescent="0.3">
      <c r="B18" s="8">
        <f>IF('TD Siniestros Daños'!A17="","",'TD Siniestros Daños'!A17)</f>
        <v>10</v>
      </c>
      <c r="C18" s="9" t="str">
        <f>IF('TD Siniestros Daños'!B17="","",'TD Siniestros Daños'!B17)</f>
        <v>HDI Seguros</v>
      </c>
      <c r="D18" s="10">
        <f>IF('TD Siniestros Daños'!C17="","",'TD Siniestros Daños'!C17)</f>
        <v>3798207.9651699984</v>
      </c>
      <c r="E18" s="65">
        <f>IF('TD Siniestros Daños'!D17="","",'TD Siniestros Daños'!D17)</f>
        <v>-4.8886052879785646</v>
      </c>
      <c r="F18" s="11">
        <f>IF('TD Siniestros Daños'!E17="","",'TD Siniestros Daños'!E17)</f>
        <v>0</v>
      </c>
      <c r="G18" s="11">
        <f>IF('TD Siniestros Daños'!F17="","",'TD Siniestros Daños'!F17)</f>
        <v>48.912778880312928</v>
      </c>
      <c r="H18" s="11">
        <f>IF('TD Siniestros Daños'!G17="","",'TD Siniestros Daños'!G17)</f>
        <v>54.255671545800411</v>
      </c>
      <c r="I18" s="11">
        <f t="shared" si="0"/>
        <v>4.2066807326562161</v>
      </c>
      <c r="J18" s="28"/>
      <c r="K18" s="68">
        <f>IF('TD Siniestros Daños'!H17="","",'TD Siniestros Daños'!H17)</f>
        <v>3807126.0534000001</v>
      </c>
      <c r="L18" s="11">
        <f>IF('TD Siniestros Daños'!I17="","",'TD Siniestros Daños'!I17)</f>
        <v>5.3240211407052263</v>
      </c>
      <c r="M18" s="68">
        <f>IF('TD Siniestros Daños'!J17="","",'TD Siniestros Daños'!J17)</f>
        <v>6747586.2225799998</v>
      </c>
      <c r="N18" s="13">
        <f>IF('TD Siniestros Daños'!K17="","",'TD Siniestros Daños'!K17)</f>
        <v>7.4309043244272788</v>
      </c>
      <c r="O18" s="13">
        <f>IF('TD Siniestros Daños'!L17="","",'TD Siniestros Daños'!L17)</f>
        <v>56.422043791895582</v>
      </c>
      <c r="P18" s="13">
        <f>IF('TD Siniestros Daños'!M17="","",'TD Siniestros Daños'!M17)</f>
        <v>57.55070042662058</v>
      </c>
    </row>
    <row r="19" spans="2:16" ht="15" customHeight="1" x14ac:dyDescent="0.3">
      <c r="B19" s="8">
        <f>IF('TD Siniestros Daños'!A18="","",'TD Siniestros Daños'!A18)</f>
        <v>11</v>
      </c>
      <c r="C19" s="9" t="str">
        <f>IF('TD Siniestros Daños'!B18="","",'TD Siniestros Daños'!B18)</f>
        <v>Atlas</v>
      </c>
      <c r="D19" s="10">
        <f>IF('TD Siniestros Daños'!C18="","",'TD Siniestros Daños'!C18)</f>
        <v>3041549.6588800005</v>
      </c>
      <c r="E19" s="65">
        <f>IF('TD Siniestros Daños'!D18="","",'TD Siniestros Daños'!D18)</f>
        <v>28.974305556714498</v>
      </c>
      <c r="F19" s="11">
        <f>IF('TD Siniestros Daños'!E18="","",'TD Siniestros Daños'!E18)</f>
        <v>28706.291989999998</v>
      </c>
      <c r="G19" s="11">
        <f>IF('TD Siniestros Daños'!F18="","",'TD Siniestros Daños'!F18)</f>
        <v>41.507903147898077</v>
      </c>
      <c r="H19" s="11">
        <f>IF('TD Siniestros Daños'!G18="","",'TD Siniestros Daños'!G18)</f>
        <v>34.884761713450061</v>
      </c>
      <c r="I19" s="11">
        <f t="shared" si="0"/>
        <v>3.3686487061155215</v>
      </c>
      <c r="J19" s="28"/>
      <c r="K19" s="68">
        <f>IF('TD Siniestros Daños'!H18="","",'TD Siniestros Daños'!H18)</f>
        <v>2078398.3093800002</v>
      </c>
      <c r="L19" s="11">
        <f>IF('TD Siniestros Daños'!I18="","",'TD Siniestros Daños'!I18)</f>
        <v>19.459249241963271</v>
      </c>
      <c r="M19" s="68">
        <f>IF('TD Siniestros Daños'!J18="","",'TD Siniestros Daños'!J18)</f>
        <v>2967579.6705800002</v>
      </c>
      <c r="N19" s="13">
        <f>IF('TD Siniestros Daños'!K18="","",'TD Siniestros Daños'!K18)</f>
        <v>4.0462884901973251</v>
      </c>
      <c r="O19" s="13">
        <f>IF('TD Siniestros Daños'!L18="","",'TD Siniestros Daños'!L18)</f>
        <v>70.036815859901964</v>
      </c>
      <c r="P19" s="13">
        <f>IF('TD Siniestros Daños'!M18="","",'TD Siniestros Daños'!M18)</f>
        <v>61.000473334084951</v>
      </c>
    </row>
    <row r="20" spans="2:16" ht="15" customHeight="1" x14ac:dyDescent="0.3">
      <c r="B20" s="8">
        <f>IF('TD Siniestros Daños'!A19="","",'TD Siniestros Daños'!A19)</f>
        <v>12</v>
      </c>
      <c r="C20" s="9" t="str">
        <f>IF('TD Siniestros Daños'!B19="","",'TD Siniestros Daños'!B19)</f>
        <v>GMX Seguros</v>
      </c>
      <c r="D20" s="10">
        <f>IF('TD Siniestros Daños'!C19="","",'TD Siniestros Daños'!C19)</f>
        <v>3157824.9529499998</v>
      </c>
      <c r="E20" s="65">
        <f>IF('TD Siniestros Daños'!D19="","",'TD Siniestros Daños'!D19)</f>
        <v>21.279750370083271</v>
      </c>
      <c r="F20" s="11">
        <f>IF('TD Siniestros Daños'!E19="","",'TD Siniestros Daños'!E19)</f>
        <v>0</v>
      </c>
      <c r="G20" s="11">
        <f>IF('TD Siniestros Daños'!F19="","",'TD Siniestros Daños'!F19)</f>
        <v>46.802473066086549</v>
      </c>
      <c r="H20" s="11">
        <f>IF('TD Siniestros Daños'!G19="","",'TD Siniestros Daños'!G19)</f>
        <v>40.809827058255962</v>
      </c>
      <c r="I20" s="11">
        <f t="shared" si="0"/>
        <v>3.4974286580648641</v>
      </c>
      <c r="J20" s="28"/>
      <c r="K20" s="68">
        <f>IF('TD Siniestros Daños'!H19="","",'TD Siniestros Daños'!H19)</f>
        <v>692863.35395000002</v>
      </c>
      <c r="L20" s="11">
        <f>IF('TD Siniestros Daños'!I19="","",'TD Siniestros Daños'!I19)</f>
        <v>-3.1589476871049627</v>
      </c>
      <c r="M20" s="68">
        <f>IF('TD Siniestros Daños'!J19="","",'TD Siniestros Daños'!J19)</f>
        <v>1813483.7524699999</v>
      </c>
      <c r="N20" s="13">
        <f>IF('TD Siniestros Daños'!K19="","",'TD Siniestros Daños'!K19)</f>
        <v>-3.2897837280193465</v>
      </c>
      <c r="O20" s="13">
        <f>IF('TD Siniestros Daños'!L19="","",'TD Siniestros Daños'!L19)</f>
        <v>38.206206866000684</v>
      </c>
      <c r="P20" s="13">
        <f>IF('TD Siniestros Daños'!M19="","",'TD Siniestros Daños'!M19)</f>
        <v>38.154588789520552</v>
      </c>
    </row>
    <row r="21" spans="2:16" ht="15" customHeight="1" x14ac:dyDescent="0.3">
      <c r="B21" s="8">
        <f>IF('TD Siniestros Daños'!A20="","",'TD Siniestros Daños'!A20)</f>
        <v>13</v>
      </c>
      <c r="C21" s="9" t="str">
        <f>IF('TD Siniestros Daños'!B20="","",'TD Siniestros Daños'!B20)</f>
        <v>Zurich Aseguradora Mexicana</v>
      </c>
      <c r="D21" s="10">
        <f>IF('TD Siniestros Daños'!C20="","",'TD Siniestros Daños'!C20)</f>
        <v>1876024.6085900008</v>
      </c>
      <c r="E21" s="65">
        <f>IF('TD Siniestros Daños'!D20="","",'TD Siniestros Daños'!D20)</f>
        <v>-4.1825685038543226</v>
      </c>
      <c r="F21" s="11">
        <f>IF('TD Siniestros Daños'!E20="","",'TD Siniestros Daños'!E20)</f>
        <v>14139.020259999999</v>
      </c>
      <c r="G21" s="11">
        <f>IF('TD Siniestros Daños'!F20="","",'TD Siniestros Daños'!F20)</f>
        <v>32.994936705346937</v>
      </c>
      <c r="H21" s="11">
        <f>IF('TD Siniestros Daños'!G20="","",'TD Siniestros Daños'!G20)</f>
        <v>36.799797573455059</v>
      </c>
      <c r="I21" s="11">
        <f t="shared" si="0"/>
        <v>2.0777789545263237</v>
      </c>
      <c r="J21" s="28"/>
      <c r="K21" s="68">
        <f>IF('TD Siniestros Daños'!H20="","",'TD Siniestros Daños'!H20)</f>
        <v>1602573.73144</v>
      </c>
      <c r="L21" s="11">
        <f>IF('TD Siniestros Daños'!I20="","",'TD Siniestros Daños'!I20)</f>
        <v>7.2995011663684384</v>
      </c>
      <c r="M21" s="68">
        <f>IF('TD Siniestros Daños'!J20="","",'TD Siniestros Daños'!J20)</f>
        <v>3253769.9173499998</v>
      </c>
      <c r="N21" s="13">
        <f>IF('TD Siniestros Daños'!K20="","",'TD Siniestros Daños'!K20)</f>
        <v>17.090464485839064</v>
      </c>
      <c r="O21" s="13">
        <f>IF('TD Siniestros Daños'!L20="","",'TD Siniestros Daños'!L20)</f>
        <v>49.252828938353453</v>
      </c>
      <c r="P21" s="13">
        <f>IF('TD Siniestros Daños'!M20="","",'TD Siniestros Daños'!M20)</f>
        <v>53.747096258085691</v>
      </c>
    </row>
    <row r="22" spans="2:16" ht="15" customHeight="1" x14ac:dyDescent="0.3">
      <c r="B22" s="8">
        <f>IF('TD Siniestros Daños'!A21="","",'TD Siniestros Daños'!A21)</f>
        <v>14</v>
      </c>
      <c r="C22" s="9" t="str">
        <f>IF('TD Siniestros Daños'!B21="","",'TD Siniestros Daños'!B21)</f>
        <v>Allianz México</v>
      </c>
      <c r="D22" s="10">
        <f>IF('TD Siniestros Daños'!C21="","",'TD Siniestros Daños'!C21)</f>
        <v>965652.8528099996</v>
      </c>
      <c r="E22" s="65">
        <f>IF('TD Siniestros Daños'!D21="","",'TD Siniestros Daños'!D21)</f>
        <v>-256.52918759012886</v>
      </c>
      <c r="F22" s="11">
        <f>IF('TD Siniestros Daños'!E21="","",'TD Siniestros Daños'!E21)</f>
        <v>8886.7553399999997</v>
      </c>
      <c r="G22" s="11">
        <f>IF('TD Siniestros Daños'!F21="","",'TD Siniestros Daños'!F21)</f>
        <v>23.019353507618725</v>
      </c>
      <c r="H22" s="11">
        <f>IF('TD Siniestros Daños'!G21="","",'TD Siniestros Daños'!G21)</f>
        <v>-14.89702897567847</v>
      </c>
      <c r="I22" s="11">
        <f t="shared" si="0"/>
        <v>1.0695025884841247</v>
      </c>
      <c r="J22" s="28"/>
      <c r="K22" s="68">
        <f>IF('TD Siniestros Daños'!H21="","",'TD Siniestros Daños'!H21)</f>
        <v>303421.5491</v>
      </c>
      <c r="L22" s="11">
        <f>IF('TD Siniestros Daños'!I21="","",'TD Siniestros Daños'!I21)</f>
        <v>89.491470262346496</v>
      </c>
      <c r="M22" s="68">
        <f>IF('TD Siniestros Daños'!J21="","",'TD Siniestros Daños'!J21)</f>
        <v>453005.23275000002</v>
      </c>
      <c r="N22" s="13">
        <f>IF('TD Siniestros Daños'!K21="","",'TD Siniestros Daños'!K21)</f>
        <v>-2.7373282934697762</v>
      </c>
      <c r="O22" s="13">
        <f>IF('TD Siniestros Daños'!L21="","",'TD Siniestros Daños'!L21)</f>
        <v>66.979700710752994</v>
      </c>
      <c r="P22" s="13">
        <f>IF('TD Siniestros Daños'!M21="","",'TD Siniestros Daños'!M21)</f>
        <v>34.37951392858092</v>
      </c>
    </row>
    <row r="23" spans="2:16" ht="15" customHeight="1" x14ac:dyDescent="0.3">
      <c r="B23" s="8">
        <f>IF('TD Siniestros Daños'!A22="","",'TD Siniestros Daños'!A22)</f>
        <v>15</v>
      </c>
      <c r="C23" s="9" t="str">
        <f>IF('TD Siniestros Daños'!B22="","",'TD Siniestros Daños'!B22)</f>
        <v>ANA</v>
      </c>
      <c r="D23" s="10">
        <f>IF('TD Siniestros Daños'!C22="","",'TD Siniestros Daños'!C22)</f>
        <v>1654168.4228299998</v>
      </c>
      <c r="E23" s="65">
        <f>IF('TD Siniestros Daños'!D22="","",'TD Siniestros Daños'!D22)</f>
        <v>41.239567639721827</v>
      </c>
      <c r="F23" s="11">
        <f>IF('TD Siniestros Daños'!E22="","",'TD Siniestros Daños'!E22)</f>
        <v>10100.036269999999</v>
      </c>
      <c r="G23" s="11">
        <f>IF('TD Siniestros Daños'!F22="","",'TD Siniestros Daños'!F22)</f>
        <v>53.74238009497364</v>
      </c>
      <c r="H23" s="11">
        <f>IF('TD Siniestros Daños'!G22="","",'TD Siniestros Daños'!G22)</f>
        <v>52.891644388098591</v>
      </c>
      <c r="I23" s="11">
        <f t="shared" si="0"/>
        <v>1.8320635670026646</v>
      </c>
      <c r="J23" s="28"/>
      <c r="K23" s="68">
        <f>IF('TD Siniestros Daños'!H22="","",'TD Siniestros Daños'!H22)</f>
        <v>1355536.04125</v>
      </c>
      <c r="L23" s="11">
        <f>IF('TD Siniestros Daños'!I22="","",'TD Siniestros Daños'!I22)</f>
        <v>35.678190927738562</v>
      </c>
      <c r="M23" s="68">
        <f>IF('TD Siniestros Daños'!J22="","",'TD Siniestros Daños'!J22)</f>
        <v>2231653.7675600001</v>
      </c>
      <c r="N23" s="13">
        <f>IF('TD Siniestros Daños'!K22="","",'TD Siniestros Daños'!K22)</f>
        <v>42.396043705745853</v>
      </c>
      <c r="O23" s="13">
        <f>IF('TD Siniestros Daños'!L22="","",'TD Siniestros Daños'!L22)</f>
        <v>60.741323809028323</v>
      </c>
      <c r="P23" s="13">
        <f>IF('TD Siniestros Daños'!M22="","",'TD Siniestros Daños'!M22)</f>
        <v>63.748817261735468</v>
      </c>
    </row>
    <row r="24" spans="2:16" ht="15" customHeight="1" x14ac:dyDescent="0.3">
      <c r="B24" s="54">
        <f>IF('TD Siniestros Daños'!A23="","",'TD Siniestros Daños'!A23)</f>
        <v>15.1</v>
      </c>
      <c r="C24" s="49" t="str">
        <f>IF('TD Siniestros Daños'!B23="","",'TD Siniestros Daños'!B23)</f>
        <v>TOTAL MEDIANAS</v>
      </c>
      <c r="D24" s="50">
        <f>IF('TD Siniestros Daños'!C23="","",'TD Siniestros Daños'!C23)</f>
        <v>30572141.595619999</v>
      </c>
      <c r="E24" s="71">
        <f>IF('TD Siniestros Daños'!D23="","",'TD Siniestros Daños'!D23)</f>
        <v>7.4348379384501007</v>
      </c>
      <c r="F24" s="51">
        <f>IF('TD Siniestros Daños'!E23="","",'TD Siniestros Daños'!E23)</f>
        <v>83638.415939999992</v>
      </c>
      <c r="G24" s="51">
        <f>IF('TD Siniestros Daños'!F23="","",'TD Siniestros Daños'!F23)</f>
        <v>39.378312381760303</v>
      </c>
      <c r="H24" s="51">
        <f>IF('TD Siniestros Daños'!G23="","",'TD Siniestros Daños'!G23)</f>
        <v>38.225328537902556</v>
      </c>
      <c r="I24" s="51">
        <f t="shared" si="0"/>
        <v>33.859978228068449</v>
      </c>
      <c r="J24" s="28"/>
      <c r="K24" s="72">
        <f>IF('TD Siniestros Daños'!H23="","",'TD Siniestros Daños'!H23)</f>
        <v>22396855.896080002</v>
      </c>
      <c r="L24" s="51">
        <f>IF('TD Siniestros Daños'!I23="","",'TD Siniestros Daños'!I23)</f>
        <v>12.857739535185519</v>
      </c>
      <c r="M24" s="72">
        <f>IF('TD Siniestros Daños'!J23="","",'TD Siniestros Daños'!J23)</f>
        <v>41038703.387499996</v>
      </c>
      <c r="N24" s="51">
        <f>IF('TD Siniestros Daños'!K23="","",'TD Siniestros Daños'!K23)</f>
        <v>8.4238981019996153</v>
      </c>
      <c r="O24" s="51">
        <f>IF('TD Siniestros Daños'!L23="","",'TD Siniestros Daños'!L23)</f>
        <v>54.574959848516748</v>
      </c>
      <c r="P24" s="51">
        <f>IF('TD Siniestros Daños'!M23="","",'TD Siniestros Daños'!M23)</f>
        <v>52.430873681387993</v>
      </c>
    </row>
    <row r="25" spans="2:16" ht="15" customHeight="1" x14ac:dyDescent="0.3">
      <c r="B25" s="8">
        <f>IF('TD Siniestros Daños'!A24="","",'TD Siniestros Daños'!A24)</f>
        <v>16</v>
      </c>
      <c r="C25" s="9" t="str">
        <f>IF('TD Siniestros Daños'!B24="","",'TD Siniestros Daños'!B24)</f>
        <v>AIG Seguros</v>
      </c>
      <c r="D25" s="10">
        <f>IF('TD Siniestros Daños'!C24="","",'TD Siniestros Daños'!C24)</f>
        <v>1403610.0250200001</v>
      </c>
      <c r="E25" s="65">
        <f>IF('TD Siniestros Daños'!D24="","",'TD Siniestros Daños'!D24)</f>
        <v>-2.2064386448088502</v>
      </c>
      <c r="F25" s="11">
        <f>IF('TD Siniestros Daños'!E24="","",'TD Siniestros Daños'!E24)</f>
        <v>12591.808669999999</v>
      </c>
      <c r="G25" s="11">
        <f>IF('TD Siniestros Daños'!F24="","",'TD Siniestros Daños'!F24)</f>
        <v>50.573181600853303</v>
      </c>
      <c r="H25" s="11">
        <f>IF('TD Siniestros Daños'!G24="","",'TD Siniestros Daños'!G24)</f>
        <v>33.980593776923122</v>
      </c>
      <c r="I25" s="11">
        <f t="shared" si="0"/>
        <v>1.5545592296577868</v>
      </c>
      <c r="J25" s="28"/>
      <c r="K25" s="68">
        <f>IF('TD Siniestros Daños'!H24="","",'TD Siniestros Daños'!H24)</f>
        <v>316168.40526999999</v>
      </c>
      <c r="L25" s="11">
        <f>IF('TD Siniestros Daños'!I24="","",'TD Siniestros Daños'!I24)</f>
        <v>-0.68082901302179977</v>
      </c>
      <c r="M25" s="68">
        <f>IF('TD Siniestros Daños'!J24="","",'TD Siniestros Daños'!J24)</f>
        <v>589022.82997000008</v>
      </c>
      <c r="N25" s="13">
        <f>IF('TD Siniestros Daños'!K24="","",'TD Siniestros Daños'!K24)</f>
        <v>0.99196586574561429</v>
      </c>
      <c r="O25" s="13">
        <f>IF('TD Siniestros Daños'!L24="","",'TD Siniestros Daños'!L24)</f>
        <v>53.676765854067654</v>
      </c>
      <c r="P25" s="13">
        <f>IF('TD Siniestros Daños'!M24="","",'TD Siniestros Daños'!M24)</f>
        <v>54.580823128581699</v>
      </c>
    </row>
    <row r="26" spans="2:16" ht="15" customHeight="1" x14ac:dyDescent="0.3">
      <c r="B26" s="8">
        <f>IF('TD Siniestros Daños'!A25="","",'TD Siniestros Daños'!A25)</f>
        <v>17</v>
      </c>
      <c r="C26" s="9" t="str">
        <f>IF('TD Siniestros Daños'!B25="","",'TD Siniestros Daños'!B25)</f>
        <v>Afirme</v>
      </c>
      <c r="D26" s="10">
        <f>IF('TD Siniestros Daños'!C25="","",'TD Siniestros Daños'!C25)</f>
        <v>1125895.5493599998</v>
      </c>
      <c r="E26" s="65">
        <f>IF('TD Siniestros Daños'!D25="","",'TD Siniestros Daños'!D25)</f>
        <v>40.439284477902504</v>
      </c>
      <c r="F26" s="11">
        <f>IF('TD Siniestros Daños'!E25="","",'TD Siniestros Daños'!E25)</f>
        <v>-114.11998000000001</v>
      </c>
      <c r="G26" s="11">
        <f>IF('TD Siniestros Daños'!F25="","",'TD Siniestros Daños'!F25)</f>
        <v>47.129891577098398</v>
      </c>
      <c r="H26" s="11">
        <f>IF('TD Siniestros Daños'!G25="","",'TD Siniestros Daños'!G25)</f>
        <v>34.335799681951343</v>
      </c>
      <c r="I26" s="11">
        <f t="shared" si="0"/>
        <v>1.2469783534520371</v>
      </c>
      <c r="J26" s="28"/>
      <c r="K26" s="68">
        <f>IF('TD Siniestros Daños'!H25="","",'TD Siniestros Daños'!H25)</f>
        <v>1002105.20632</v>
      </c>
      <c r="L26" s="11">
        <f>IF('TD Siniestros Daños'!I25="","",'TD Siniestros Daños'!I25)</f>
        <v>2.8928340736905866</v>
      </c>
      <c r="M26" s="68">
        <f>IF('TD Siniestros Daños'!J25="","",'TD Siniestros Daños'!J25)</f>
        <v>1522622.3229</v>
      </c>
      <c r="N26" s="13">
        <f>IF('TD Siniestros Daños'!K25="","",'TD Siniestros Daños'!K25)</f>
        <v>-0.70737678903601831</v>
      </c>
      <c r="O26" s="13">
        <f>IF('TD Siniestros Daños'!L25="","",'TD Siniestros Daños'!L25)</f>
        <v>65.814430226622548</v>
      </c>
      <c r="P26" s="13">
        <f>IF('TD Siniestros Daños'!M25="","",'TD Siniestros Daños'!M25)</f>
        <v>63.51158932658133</v>
      </c>
    </row>
    <row r="27" spans="2:16" ht="15" customHeight="1" x14ac:dyDescent="0.3">
      <c r="B27" s="8">
        <f>IF('TD Siniestros Daños'!A26="","",'TD Siniestros Daños'!A26)</f>
        <v>18</v>
      </c>
      <c r="C27" s="9" t="str">
        <f>IF('TD Siniestros Daños'!B26="","",'TD Siniestros Daños'!B26)</f>
        <v>Seguros SURA</v>
      </c>
      <c r="D27" s="10">
        <f>IF('TD Siniestros Daños'!C26="","",'TD Siniestros Daños'!C26)</f>
        <v>1192143.8726600006</v>
      </c>
      <c r="E27" s="65">
        <f>IF('TD Siniestros Daños'!D26="","",'TD Siniestros Daños'!D26)</f>
        <v>12.369796029267022</v>
      </c>
      <c r="F27" s="11">
        <f>IF('TD Siniestros Daños'!E26="","",'TD Siniestros Daños'!E26)</f>
        <v>1441.8301000000001</v>
      </c>
      <c r="G27" s="11">
        <f>IF('TD Siniestros Daños'!F26="","",'TD Siniestros Daños'!F26)</f>
        <v>54.326167645855229</v>
      </c>
      <c r="H27" s="11">
        <f>IF('TD Siniestros Daños'!G26="","",'TD Siniestros Daños'!G26)</f>
        <v>50.343034011396114</v>
      </c>
      <c r="I27" s="11">
        <f t="shared" si="0"/>
        <v>1.3203512566085971</v>
      </c>
      <c r="J27" s="28"/>
      <c r="K27" s="68">
        <f>IF('TD Siniestros Daños'!H26="","",'TD Siniestros Daños'!H26)</f>
        <v>1044840.02913</v>
      </c>
      <c r="L27" s="11">
        <f>IF('TD Siniestros Daños'!I26="","",'TD Siniestros Daños'!I26)</f>
        <v>16.79674978293675</v>
      </c>
      <c r="M27" s="68">
        <f>IF('TD Siniestros Daños'!J26="","",'TD Siniestros Daños'!J26)</f>
        <v>1453782.9578100001</v>
      </c>
      <c r="N27" s="13">
        <f>IF('TD Siniestros Daños'!K26="","",'TD Siniestros Daños'!K26)</f>
        <v>7.9375025079535977</v>
      </c>
      <c r="O27" s="13">
        <f>IF('TD Siniestros Daños'!L26="","",'TD Siniestros Daños'!L26)</f>
        <v>71.870427667136937</v>
      </c>
      <c r="P27" s="13">
        <f>IF('TD Siniestros Daños'!M26="","",'TD Siniestros Daños'!M26)</f>
        <v>66.41892416515357</v>
      </c>
    </row>
    <row r="28" spans="2:16" ht="15" customHeight="1" x14ac:dyDescent="0.3">
      <c r="B28" s="8">
        <f>IF('TD Siniestros Daños'!A27="","",'TD Siniestros Daños'!A27)</f>
        <v>19</v>
      </c>
      <c r="C28" s="9" t="str">
        <f>IF('TD Siniestros Daños'!B27="","",'TD Siniestros Daños'!B27)</f>
        <v>Zurich Santander</v>
      </c>
      <c r="D28" s="10">
        <f>IF('TD Siniestros Daños'!C27="","",'TD Siniestros Daños'!C27)</f>
        <v>69554.196590000007</v>
      </c>
      <c r="E28" s="65">
        <f>IF('TD Siniestros Daños'!D27="","",'TD Siniestros Daños'!D27)</f>
        <v>86.746695596583749</v>
      </c>
      <c r="F28" s="11">
        <f>IF('TD Siniestros Daños'!E27="","",'TD Siniestros Daños'!E27)</f>
        <v>0</v>
      </c>
      <c r="G28" s="11">
        <f>IF('TD Siniestros Daños'!F27="","",'TD Siniestros Daños'!F27)</f>
        <v>3.1926798085955119</v>
      </c>
      <c r="H28" s="11">
        <f>IF('TD Siniestros Daños'!G27="","",'TD Siniestros Daños'!G27)</f>
        <v>1.7664112408122707</v>
      </c>
      <c r="I28" s="11">
        <f t="shared" si="0"/>
        <v>7.7034301795383647E-2</v>
      </c>
      <c r="J28" s="28"/>
      <c r="K28" s="68">
        <f>IF('TD Siniestros Daños'!H27="","",'TD Siniestros Daños'!H27)</f>
        <v>51663.211659999994</v>
      </c>
      <c r="L28" s="11">
        <f>IF('TD Siniestros Daños'!I27="","",'TD Siniestros Daños'!I27)</f>
        <v>22.878241129941411</v>
      </c>
      <c r="M28" s="68">
        <f>IF('TD Siniestros Daños'!J27="","",'TD Siniestros Daños'!J27)</f>
        <v>1720233.2297799999</v>
      </c>
      <c r="N28" s="13">
        <f>IF('TD Siniestros Daños'!K27="","",'TD Siniestros Daños'!K27)</f>
        <v>6.9793004554183469</v>
      </c>
      <c r="O28" s="13">
        <f>IF('TD Siniestros Daños'!L27="","",'TD Siniestros Daños'!L27)</f>
        <v>3.0032678572664935</v>
      </c>
      <c r="P28" s="13">
        <f>IF('TD Siniestros Daños'!M27="","",'TD Siniestros Daños'!M27)</f>
        <v>2.6146817491540855</v>
      </c>
    </row>
    <row r="29" spans="2:16" ht="15" customHeight="1" x14ac:dyDescent="0.3">
      <c r="B29" s="8">
        <f>IF('TD Siniestros Daños'!A28="","",'TD Siniestros Daños'!A28)</f>
        <v>20</v>
      </c>
      <c r="C29" s="9" t="str">
        <f>IF('TD Siniestros Daños'!B28="","",'TD Siniestros Daños'!B28)</f>
        <v>El Potosí</v>
      </c>
      <c r="D29" s="10">
        <f>IF('TD Siniestros Daños'!C28="","",'TD Siniestros Daños'!C28)</f>
        <v>674426.75807999994</v>
      </c>
      <c r="E29" s="65">
        <f>IF('TD Siniestros Daños'!D28="","",'TD Siniestros Daños'!D28)</f>
        <v>9.8484464015609507</v>
      </c>
      <c r="F29" s="11">
        <f>IF('TD Siniestros Daños'!E28="","",'TD Siniestros Daños'!E28)</f>
        <v>0</v>
      </c>
      <c r="G29" s="11">
        <f>IF('TD Siniestros Daños'!F28="","",'TD Siniestros Daños'!F28)</f>
        <v>36.397426993316692</v>
      </c>
      <c r="H29" s="11">
        <f>IF('TD Siniestros Daños'!G28="","",'TD Siniestros Daños'!G28)</f>
        <v>39.381363724706148</v>
      </c>
      <c r="I29" s="11">
        <f t="shared" si="0"/>
        <v>0.74695700572992429</v>
      </c>
      <c r="J29" s="28"/>
      <c r="K29" s="68">
        <f>IF('TD Siniestros Daños'!H28="","",'TD Siniestros Daños'!H28)</f>
        <v>632803.99138999998</v>
      </c>
      <c r="L29" s="11">
        <f>IF('TD Siniestros Daños'!I28="","",'TD Siniestros Daños'!I28)</f>
        <v>10.623973713032587</v>
      </c>
      <c r="M29" s="68">
        <f>IF('TD Siniestros Daños'!J28="","",'TD Siniestros Daños'!J28)</f>
        <v>1268892.7419499999</v>
      </c>
      <c r="N29" s="13">
        <f>IF('TD Siniestros Daños'!K28="","",'TD Siniestros Daños'!K28)</f>
        <v>17.450032758207556</v>
      </c>
      <c r="O29" s="13">
        <f>IF('TD Siniestros Daños'!L28="","",'TD Siniestros Daños'!L28)</f>
        <v>49.870565924864849</v>
      </c>
      <c r="P29" s="13">
        <f>IF('TD Siniestros Daños'!M28="","",'TD Siniestros Daños'!M28)</f>
        <v>52.94783223697992</v>
      </c>
    </row>
    <row r="30" spans="2:16" ht="15" customHeight="1" x14ac:dyDescent="0.3">
      <c r="B30" s="8">
        <f>IF('TD Siniestros Daños'!A29="","",'TD Siniestros Daños'!A29)</f>
        <v>21</v>
      </c>
      <c r="C30" s="9" t="str">
        <f>IF('TD Siniestros Daños'!B29="","",'TD Siniestros Daños'!B29)</f>
        <v>FM Global</v>
      </c>
      <c r="D30" s="10">
        <f>IF('TD Siniestros Daños'!C29="","",'TD Siniestros Daños'!C29)</f>
        <v>341391.63523999997</v>
      </c>
      <c r="E30" s="65">
        <f>IF('TD Siniestros Daños'!D29="","",'TD Siniestros Daños'!D29)</f>
        <v>-91.905980180626358</v>
      </c>
      <c r="F30" s="11">
        <f>IF('TD Siniestros Daños'!E29="","",'TD Siniestros Daños'!E29)</f>
        <v>0</v>
      </c>
      <c r="G30" s="11">
        <f>IF('TD Siniestros Daños'!F29="","",'TD Siniestros Daños'!F29)</f>
        <v>21.573003235762332</v>
      </c>
      <c r="H30" s="11">
        <f>IF('TD Siniestros Daños'!G29="","",'TD Siniestros Daños'!G29)</f>
        <v>227.77846180498375</v>
      </c>
      <c r="I30" s="11">
        <f t="shared" si="0"/>
        <v>0.37810610356872054</v>
      </c>
      <c r="J30" s="28"/>
      <c r="K30" s="68">
        <f>IF('TD Siniestros Daños'!H29="","",'TD Siniestros Daños'!H29)</f>
        <v>-11779.24877</v>
      </c>
      <c r="L30" s="11">
        <f>IF('TD Siniestros Daños'!I29="","",'TD Siniestros Daños'!I29)</f>
        <v>-164.01718805904821</v>
      </c>
      <c r="M30" s="68">
        <f>IF('TD Siniestros Daños'!J29="","",'TD Siniestros Daños'!J29)</f>
        <v>19845.989510000003</v>
      </c>
      <c r="N30" s="13">
        <f>IF('TD Siniestros Daños'!K29="","",'TD Siniestros Daños'!K29)</f>
        <v>-67.916665732262899</v>
      </c>
      <c r="O30" s="13">
        <f>IF('TD Siniestros Daños'!L29="","",'TD Siniestros Daños'!L29)</f>
        <v>-59.353295355037197</v>
      </c>
      <c r="P30" s="13">
        <f>IF('TD Siniestros Daños'!M29="","",'TD Siniestros Daños'!M29)</f>
        <v>29.745942808530433</v>
      </c>
    </row>
    <row r="31" spans="2:16" ht="15" customHeight="1" x14ac:dyDescent="0.3">
      <c r="B31" s="8">
        <f>IF('TD Siniestros Daños'!A30="","",'TD Siniestros Daños'!A30)</f>
        <v>22</v>
      </c>
      <c r="C31" s="9" t="str">
        <f>IF('TD Siniestros Daños'!B30="","",'TD Siniestros Daños'!B30)</f>
        <v>General de Seguros</v>
      </c>
      <c r="D31" s="10">
        <f>IF('TD Siniestros Daños'!C30="","",'TD Siniestros Daños'!C30)</f>
        <v>1017942.0467600001</v>
      </c>
      <c r="E31" s="65">
        <f>IF('TD Siniestros Daños'!D30="","",'TD Siniestros Daños'!D30)</f>
        <v>29.509991814742385</v>
      </c>
      <c r="F31" s="11">
        <f>IF('TD Siniestros Daños'!E30="","",'TD Siniestros Daños'!E30)</f>
        <v>259.27278000000001</v>
      </c>
      <c r="G31" s="11">
        <f>IF('TD Siniestros Daños'!F30="","",'TD Siniestros Daños'!F30)</f>
        <v>65.004010632556813</v>
      </c>
      <c r="H31" s="11">
        <f>IF('TD Siniestros Daños'!G30="","",'TD Siniestros Daños'!G30)</f>
        <v>62.437956032337006</v>
      </c>
      <c r="I31" s="11">
        <f t="shared" si="0"/>
        <v>1.127415147968146</v>
      </c>
      <c r="J31" s="28"/>
      <c r="K31" s="68">
        <f>IF('TD Siniestros Daños'!H30="","",'TD Siniestros Daños'!H30)</f>
        <v>876868.09946000006</v>
      </c>
      <c r="L31" s="11">
        <f>IF('TD Siniestros Daños'!I30="","",'TD Siniestros Daños'!I30)</f>
        <v>20.869247479380682</v>
      </c>
      <c r="M31" s="68">
        <f>IF('TD Siniestros Daños'!J30="","",'TD Siniestros Daños'!J30)</f>
        <v>1241384.2988399998</v>
      </c>
      <c r="N31" s="13">
        <f>IF('TD Siniestros Daños'!K30="","",'TD Siniestros Daños'!K30)</f>
        <v>7.6856945247482766</v>
      </c>
      <c r="O31" s="13">
        <f>IF('TD Siniestros Daños'!L30="","",'TD Siniestros Daños'!L30)</f>
        <v>70.63631304821412</v>
      </c>
      <c r="P31" s="13">
        <f>IF('TD Siniestros Daños'!M30="","",'TD Siniestros Daños'!M30)</f>
        <v>62.931809272346854</v>
      </c>
    </row>
    <row r="32" spans="2:16" ht="15" customHeight="1" x14ac:dyDescent="0.3">
      <c r="B32" s="8">
        <f>IF('TD Siniestros Daños'!A31="","",'TD Siniestros Daños'!A31)</f>
        <v>23</v>
      </c>
      <c r="C32" s="9" t="str">
        <f>IF('TD Siniestros Daños'!B31="","",'TD Siniestros Daños'!B31)</f>
        <v>HDI Global Seguros</v>
      </c>
      <c r="D32" s="10">
        <f>IF('TD Siniestros Daños'!C31="","",'TD Siniestros Daños'!C31)</f>
        <v>217677.30605000007</v>
      </c>
      <c r="E32" s="65">
        <f>IF('TD Siniestros Daños'!D31="","",'TD Siniestros Daños'!D31)</f>
        <v>-65.973591726508701</v>
      </c>
      <c r="F32" s="11">
        <f>IF('TD Siniestros Daños'!E31="","",'TD Siniestros Daños'!E31)</f>
        <v>0</v>
      </c>
      <c r="G32" s="11">
        <f>IF('TD Siniestros Daños'!F31="","",'TD Siniestros Daños'!F31)</f>
        <v>14.070002393061417</v>
      </c>
      <c r="H32" s="11">
        <f>IF('TD Siniestros Daños'!G31="","",'TD Siniestros Daños'!G31)</f>
        <v>37.39566632502396</v>
      </c>
      <c r="I32" s="11">
        <f t="shared" si="0"/>
        <v>0.24108709625542085</v>
      </c>
      <c r="J32" s="28"/>
      <c r="K32" s="68">
        <f>IF('TD Siniestros Daños'!H31="","",'TD Siniestros Daños'!H31)</f>
        <v>12245.480740000001</v>
      </c>
      <c r="L32" s="11">
        <f>IF('TD Siniestros Daños'!I31="","",'TD Siniestros Daños'!I31)</f>
        <v>-24.183572796345043</v>
      </c>
      <c r="M32" s="68">
        <f>IF('TD Siniestros Daños'!J31="","",'TD Siniestros Daños'!J31)</f>
        <v>-17608.73099</v>
      </c>
      <c r="N32" s="13">
        <f>IF('TD Siniestros Daños'!K31="","",'TD Siniestros Daños'!K31)</f>
        <v>-3.593611911661021</v>
      </c>
      <c r="O32" s="13">
        <f>IF('TD Siniestros Daños'!L31="","",'TD Siniestros Daños'!L31)</f>
        <v>-69.542096741407491</v>
      </c>
      <c r="P32" s="13">
        <f>IF('TD Siniestros Daños'!M31="","",'TD Siniestros Daños'!M31)</f>
        <v>-88.428096841336554</v>
      </c>
    </row>
    <row r="33" spans="2:16" ht="15" customHeight="1" x14ac:dyDescent="0.3">
      <c r="B33" s="8">
        <f>IF('TD Siniestros Daños'!A32="","",'TD Siniestros Daños'!A32)</f>
        <v>24</v>
      </c>
      <c r="C33" s="9" t="str">
        <f>IF('TD Siniestros Daños'!B32="","",'TD Siniestros Daños'!B32)</f>
        <v>Cardif Seguros Generales</v>
      </c>
      <c r="D33" s="10">
        <f>IF('TD Siniestros Daños'!C32="","",'TD Siniestros Daños'!C32)</f>
        <v>149319.30049000002</v>
      </c>
      <c r="E33" s="65">
        <f>IF('TD Siniestros Daños'!D32="","",'TD Siniestros Daños'!D32)</f>
        <v>3.3152867527881824</v>
      </c>
      <c r="F33" s="11">
        <f>IF('TD Siniestros Daños'!E32="","",'TD Siniestros Daños'!E32)</f>
        <v>0</v>
      </c>
      <c r="G33" s="11">
        <f>IF('TD Siniestros Daños'!F32="","",'TD Siniestros Daños'!F32)</f>
        <v>13.563867430155607</v>
      </c>
      <c r="H33" s="11">
        <f>IF('TD Siniestros Daños'!G32="","",'TD Siniestros Daños'!G32)</f>
        <v>13.111874906306999</v>
      </c>
      <c r="I33" s="11">
        <f t="shared" si="0"/>
        <v>0.16537762811965276</v>
      </c>
      <c r="J33" s="28"/>
      <c r="K33" s="68">
        <f>IF('TD Siniestros Daños'!H32="","",'TD Siniestros Daños'!H32)</f>
        <v>143483.62546000001</v>
      </c>
      <c r="L33" s="11">
        <f>IF('TD Siniestros Daños'!I32="","",'TD Siniestros Daños'!I32)</f>
        <v>-6.9375312095025681</v>
      </c>
      <c r="M33" s="68">
        <f>IF('TD Siniestros Daños'!J32="","",'TD Siniestros Daños'!J32)</f>
        <v>1127509.3877000001</v>
      </c>
      <c r="N33" s="13">
        <f>IF('TD Siniestros Daños'!K32="","",'TD Siniestros Daños'!K32)</f>
        <v>-0.26090451107781965</v>
      </c>
      <c r="O33" s="13">
        <f>IF('TD Siniestros Daños'!L32="","",'TD Siniestros Daños'!L32)</f>
        <v>12.725714484088815</v>
      </c>
      <c r="P33" s="13">
        <f>IF('TD Siniestros Daños'!M32="","",'TD Siniestros Daños'!M32)</f>
        <v>13.638701708533407</v>
      </c>
    </row>
    <row r="34" spans="2:16" ht="15" customHeight="1" x14ac:dyDescent="0.3">
      <c r="B34" s="8">
        <f>IF('TD Siniestros Daños'!A33="","",'TD Siniestros Daños'!A33)</f>
        <v>25</v>
      </c>
      <c r="C34" s="9" t="str">
        <f>IF('TD Siniestros Daños'!B33="","",'TD Siniestros Daños'!B33)</f>
        <v>El Águila</v>
      </c>
      <c r="D34" s="10">
        <f>IF('TD Siniestros Daños'!C33="","",'TD Siniestros Daños'!C33)</f>
        <v>405974.69400000008</v>
      </c>
      <c r="E34" s="65">
        <f>IF('TD Siniestros Daños'!D33="","",'TD Siniestros Daños'!D33)</f>
        <v>-45.878550500960891</v>
      </c>
      <c r="F34" s="11">
        <f>IF('TD Siniestros Daños'!E33="","",'TD Siniestros Daños'!E33)</f>
        <v>0</v>
      </c>
      <c r="G34" s="11">
        <f>IF('TD Siniestros Daños'!F33="","",'TD Siniestros Daños'!F33)</f>
        <v>42.46230987790188</v>
      </c>
      <c r="H34" s="11">
        <f>IF('TD Siniestros Daños'!G33="","",'TD Siniestros Daños'!G33)</f>
        <v>80.15490062215143</v>
      </c>
      <c r="I34" s="11">
        <f t="shared" si="0"/>
        <v>0.44963465372527756</v>
      </c>
      <c r="J34" s="28"/>
      <c r="K34" s="68">
        <f>IF('TD Siniestros Daños'!H33="","",'TD Siniestros Daños'!H33)</f>
        <v>304101.53818999999</v>
      </c>
      <c r="L34" s="11">
        <f>IF('TD Siniestros Daños'!I33="","",'TD Siniestros Daños'!I33)</f>
        <v>-20.511417223214256</v>
      </c>
      <c r="M34" s="68">
        <f>IF('TD Siniestros Daños'!J33="","",'TD Siniestros Daños'!J33)</f>
        <v>694038.33588999999</v>
      </c>
      <c r="N34" s="13">
        <f>IF('TD Siniestros Daños'!K33="","",'TD Siniestros Daños'!K33)</f>
        <v>-2.1590515601884075</v>
      </c>
      <c r="O34" s="13">
        <f>IF('TD Siniestros Daños'!L33="","",'TD Siniestros Daños'!L33)</f>
        <v>43.816245078167825</v>
      </c>
      <c r="P34" s="13">
        <f>IF('TD Siniestros Daños'!M33="","",'TD Siniestros Daños'!M33)</f>
        <v>53.932562712278866</v>
      </c>
    </row>
    <row r="35" spans="2:16" ht="15" customHeight="1" x14ac:dyDescent="0.3">
      <c r="B35" s="8">
        <f>IF('TD Siniestros Daños'!A34="","",'TD Siniestros Daños'!A34)</f>
        <v>26</v>
      </c>
      <c r="C35" s="9" t="str">
        <f>IF('TD Siniestros Daños'!B34="","",'TD Siniestros Daños'!B34)</f>
        <v>Tokio Marine</v>
      </c>
      <c r="D35" s="10">
        <f>IF('TD Siniestros Daños'!C34="","",'TD Siniestros Daños'!C34)</f>
        <v>130305.46840000004</v>
      </c>
      <c r="E35" s="65">
        <f>IF('TD Siniestros Daños'!D34="","",'TD Siniestros Daños'!D34)</f>
        <v>-52.698282402351303</v>
      </c>
      <c r="F35" s="11">
        <f>IF('TD Siniestros Daños'!E34="","",'TD Siniestros Daños'!E34)</f>
        <v>-208.19415999999995</v>
      </c>
      <c r="G35" s="11">
        <f>IF('TD Siniestros Daños'!F34="","",'TD Siniestros Daños'!F34)</f>
        <v>15.646587882286914</v>
      </c>
      <c r="H35" s="11">
        <f>IF('TD Siniestros Daños'!G34="","",'TD Siniestros Daños'!G34)</f>
        <v>31.14938585825886</v>
      </c>
      <c r="I35" s="11">
        <f t="shared" si="0"/>
        <v>0.14431898103122678</v>
      </c>
      <c r="J35" s="28"/>
      <c r="K35" s="68">
        <f>IF('TD Siniestros Daños'!H34="","",'TD Siniestros Daños'!H34)</f>
        <v>35415.803220000002</v>
      </c>
      <c r="L35" s="11">
        <f>IF('TD Siniestros Daños'!I34="","",'TD Siniestros Daños'!I34)</f>
        <v>-10.499828659642995</v>
      </c>
      <c r="M35" s="68">
        <f>IF('TD Siniestros Daños'!J34="","",'TD Siniestros Daños'!J34)</f>
        <v>83375.680099999998</v>
      </c>
      <c r="N35" s="13">
        <f>IF('TD Siniestros Daños'!K34="","",'TD Siniestros Daños'!K34)</f>
        <v>17.845055800632469</v>
      </c>
      <c r="O35" s="13">
        <f>IF('TD Siniestros Daños'!L34="","",'TD Siniestros Daños'!L34)</f>
        <v>42.477378508364339</v>
      </c>
      <c r="P35" s="13">
        <f>IF('TD Siniestros Daños'!M34="","",'TD Siniestros Daños'!M34)</f>
        <v>55.930049804559566</v>
      </c>
    </row>
    <row r="36" spans="2:16" ht="15" customHeight="1" x14ac:dyDescent="0.3">
      <c r="B36" s="8">
        <f>IF('TD Siniestros Daños'!A35="","",'TD Siniestros Daños'!A35)</f>
        <v>27</v>
      </c>
      <c r="C36" s="9" t="str">
        <f>IF('TD Siniestros Daños'!B35="","",'TD Siniestros Daños'!B35)</f>
        <v>Ve Por Más</v>
      </c>
      <c r="D36" s="10">
        <f>IF('TD Siniestros Daños'!C35="","",'TD Siniestros Daños'!C35)</f>
        <v>177862.27784999998</v>
      </c>
      <c r="E36" s="65">
        <f>IF('TD Siniestros Daños'!D35="","",'TD Siniestros Daños'!D35)</f>
        <v>-59.402343087768806</v>
      </c>
      <c r="F36" s="11">
        <f>IF('TD Siniestros Daños'!E35="","",'TD Siniestros Daños'!E35)</f>
        <v>0</v>
      </c>
      <c r="G36" s="11">
        <f>IF('TD Siniestros Daños'!F35="","",'TD Siniestros Daños'!F35)</f>
        <v>22.089232314522377</v>
      </c>
      <c r="H36" s="11">
        <f>IF('TD Siniestros Daños'!G35="","",'TD Siniestros Daños'!G35)</f>
        <v>54.820857327759107</v>
      </c>
      <c r="I36" s="11">
        <f t="shared" si="0"/>
        <v>0.19699021858705762</v>
      </c>
      <c r="J36" s="28"/>
      <c r="K36" s="68">
        <f>IF('TD Siniestros Daños'!H35="","",'TD Siniestros Daños'!H35)</f>
        <v>133209.62873</v>
      </c>
      <c r="L36" s="11">
        <f>IF('TD Siniestros Daños'!I35="","",'TD Siniestros Daños'!I35)</f>
        <v>15.79820219012964</v>
      </c>
      <c r="M36" s="68">
        <f>IF('TD Siniestros Daños'!J35="","",'TD Siniestros Daños'!J35)</f>
        <v>223471.00581</v>
      </c>
      <c r="N36" s="13">
        <f>IF('TD Siniestros Daños'!K35="","",'TD Siniestros Daños'!K35)</f>
        <v>-18.150823586813768</v>
      </c>
      <c r="O36" s="13">
        <f>IF('TD Siniestros Daños'!L35="","",'TD Siniestros Daños'!L35)</f>
        <v>59.609356590652197</v>
      </c>
      <c r="P36" s="13">
        <f>IF('TD Siniestros Daños'!M35="","",'TD Siniestros Daños'!M35)</f>
        <v>42.133441203638043</v>
      </c>
    </row>
    <row r="37" spans="2:16" ht="15" customHeight="1" x14ac:dyDescent="0.3">
      <c r="B37" s="8">
        <f>IF('TD Siniestros Daños'!A36="","",'TD Siniestros Daños'!A36)</f>
        <v>28</v>
      </c>
      <c r="C37" s="9" t="str">
        <f>IF('TD Siniestros Daños'!B36="","",'TD Siniestros Daños'!B36)</f>
        <v>Seguros Azteca Daños</v>
      </c>
      <c r="D37" s="10">
        <f>IF('TD Siniestros Daños'!C36="","",'TD Siniestros Daños'!C36)</f>
        <v>98566.939890000023</v>
      </c>
      <c r="E37" s="65">
        <f>IF('TD Siniestros Daños'!D36="","",'TD Siniestros Daños'!D36)</f>
        <v>-55.886963405763865</v>
      </c>
      <c r="F37" s="11">
        <f>IF('TD Siniestros Daños'!E36="","",'TD Siniestros Daños'!E36)</f>
        <v>6698.5981700000002</v>
      </c>
      <c r="G37" s="11">
        <f>IF('TD Siniestros Daños'!F36="","",'TD Siniestros Daños'!F36)</f>
        <v>12.55375867574679</v>
      </c>
      <c r="H37" s="11">
        <f>IF('TD Siniestros Daños'!G36="","",'TD Siniestros Daños'!G36)</f>
        <v>13.640834658981221</v>
      </c>
      <c r="I37" s="11">
        <f t="shared" si="0"/>
        <v>0.10916717849955544</v>
      </c>
      <c r="J37" s="28"/>
      <c r="K37" s="68">
        <f>IF('TD Siniestros Daños'!H36="","",'TD Siniestros Daños'!H36)</f>
        <v>85172.880989999991</v>
      </c>
      <c r="L37" s="11">
        <f>IF('TD Siniestros Daños'!I36="","",'TD Siniestros Daños'!I36)</f>
        <v>54.992115576476763</v>
      </c>
      <c r="M37" s="68">
        <f>IF('TD Siniestros Daños'!J36="","",'TD Siniestros Daños'!J36)</f>
        <v>303779.27707999997</v>
      </c>
      <c r="N37" s="13">
        <f>IF('TD Siniestros Daños'!K36="","",'TD Siniestros Daños'!K36)</f>
        <v>33.855029710596639</v>
      </c>
      <c r="O37" s="13">
        <f>IF('TD Siniestros Daños'!L36="","",'TD Siniestros Daños'!L36)</f>
        <v>28.037752215589673</v>
      </c>
      <c r="P37" s="13">
        <f>IF('TD Siniestros Daños'!M36="","",'TD Siniestros Daños'!M36)</f>
        <v>24.214097226024936</v>
      </c>
    </row>
    <row r="38" spans="2:16" ht="15" customHeight="1" x14ac:dyDescent="0.3">
      <c r="B38" s="8">
        <f>IF('TD Siniestros Daños'!A37="","",'TD Siniestros Daños'!A37)</f>
        <v>29</v>
      </c>
      <c r="C38" s="9" t="str">
        <f>IF('TD Siniestros Daños'!B37="","",'TD Siniestros Daños'!B37)</f>
        <v>Swiss Re Corporate Solutions</v>
      </c>
      <c r="D38" s="10">
        <f>IF('TD Siniestros Daños'!C37="","",'TD Siniestros Daños'!C37)</f>
        <v>428689.73336000001</v>
      </c>
      <c r="E38" s="65">
        <f>IF('TD Siniestros Daños'!D37="","",'TD Siniestros Daños'!D37)</f>
        <v>-25.308058138479705</v>
      </c>
      <c r="F38" s="11">
        <f>IF('TD Siniestros Daños'!E37="","",'TD Siniestros Daños'!E37)</f>
        <v>0</v>
      </c>
      <c r="G38" s="11">
        <f>IF('TD Siniestros Daños'!F37="","",'TD Siniestros Daños'!F37)</f>
        <v>72.547133992471174</v>
      </c>
      <c r="H38" s="11">
        <f>IF('TD Siniestros Daños'!G37="","",'TD Siniestros Daños'!G37)</f>
        <v>68.83403900686352</v>
      </c>
      <c r="I38" s="11">
        <f t="shared" si="0"/>
        <v>0.47479254905209722</v>
      </c>
      <c r="J38" s="28"/>
      <c r="K38" s="68">
        <f>IF('TD Siniestros Daños'!H37="","",'TD Siniestros Daños'!H37)</f>
        <v>10570.47885</v>
      </c>
      <c r="L38" s="11">
        <f>IF('TD Siniestros Daños'!I37="","",'TD Siniestros Daños'!I37)</f>
        <v>77.899555661710735</v>
      </c>
      <c r="M38" s="68">
        <f>IF('TD Siniestros Daños'!J37="","",'TD Siniestros Daños'!J37)</f>
        <v>3987.09157</v>
      </c>
      <c r="N38" s="13">
        <f>IF('TD Siniestros Daños'!K37="","",'TD Siniestros Daños'!K37)</f>
        <v>-41.768885447699397</v>
      </c>
      <c r="O38" s="13">
        <f>IF('TD Siniestros Daños'!L37="","",'TD Siniestros Daños'!L37)</f>
        <v>265.11753403245763</v>
      </c>
      <c r="P38" s="13">
        <f>IF('TD Siniestros Daños'!M37="","",'TD Siniestros Daños'!M37)</f>
        <v>86.779809183021058</v>
      </c>
    </row>
    <row r="39" spans="2:16" ht="15" customHeight="1" x14ac:dyDescent="0.3">
      <c r="B39" s="8">
        <f>IF('TD Siniestros Daños'!A38="","",'TD Siniestros Daños'!A38)</f>
        <v>30</v>
      </c>
      <c r="C39" s="9" t="str">
        <f>IF('TD Siniestros Daños'!B38="","",'TD Siniestros Daños'!B38)</f>
        <v>Berkley Seguros</v>
      </c>
      <c r="D39" s="10">
        <f>IF('TD Siniestros Daños'!C38="","",'TD Siniestros Daños'!C38)</f>
        <v>217022.51626999993</v>
      </c>
      <c r="E39" s="65">
        <f>IF('TD Siniestros Daños'!D38="","",'TD Siniestros Daños'!D38)</f>
        <v>25.426517991198239</v>
      </c>
      <c r="F39" s="11">
        <f>IF('TD Siniestros Daños'!E38="","",'TD Siniestros Daños'!E38)</f>
        <v>15386.43317</v>
      </c>
      <c r="G39" s="11">
        <f>IF('TD Siniestros Daños'!F38="","",'TD Siniestros Daños'!F38)</f>
        <v>42.359356844502507</v>
      </c>
      <c r="H39" s="11">
        <f>IF('TD Siniestros Daños'!G38="","",'TD Siniestros Daños'!G38)</f>
        <v>34.048809826576573</v>
      </c>
      <c r="I39" s="11">
        <f t="shared" si="0"/>
        <v>0.24036188805810102</v>
      </c>
      <c r="J39" s="28"/>
      <c r="K39" s="68">
        <f>IF('TD Siniestros Daños'!H38="","",'TD Siniestros Daños'!H38)</f>
        <v>25366.884180000001</v>
      </c>
      <c r="L39" s="11">
        <f>IF('TD Siniestros Daños'!I38="","",'TD Siniestros Daños'!I38)</f>
        <v>119.06827336098011</v>
      </c>
      <c r="M39" s="68">
        <f>IF('TD Siniestros Daños'!J38="","",'TD Siniestros Daños'!J38)</f>
        <v>17441.262559999999</v>
      </c>
      <c r="N39" s="13">
        <f>IF('TD Siniestros Daños'!K38="","",'TD Siniestros Daños'!K38)</f>
        <v>-16.522416644989434</v>
      </c>
      <c r="O39" s="13">
        <f>IF('TD Siniestros Daños'!L38="","",'TD Siniestros Daños'!L38)</f>
        <v>145.44178836099124</v>
      </c>
      <c r="P39" s="13">
        <f>IF('TD Siniestros Daños'!M38="","",'TD Siniestros Daños'!M38)</f>
        <v>55.421667523714547</v>
      </c>
    </row>
    <row r="40" spans="2:16" ht="15" customHeight="1" x14ac:dyDescent="0.3">
      <c r="B40" s="8">
        <f>IF('TD Siniestros Daños'!A39="","",'TD Siniestros Daños'!A39)</f>
        <v>31</v>
      </c>
      <c r="C40" s="9" t="str">
        <f>IF('TD Siniestros Daños'!B39="","",'TD Siniestros Daños'!B39)</f>
        <v>Atradius</v>
      </c>
      <c r="D40" s="10">
        <f>IF('TD Siniestros Daños'!C39="","",'TD Siniestros Daños'!C39)</f>
        <v>211374.07954999997</v>
      </c>
      <c r="E40" s="65">
        <f>IF('TD Siniestros Daños'!D39="","",'TD Siniestros Daños'!D39)</f>
        <v>-28.734781188514212</v>
      </c>
      <c r="F40" s="11">
        <f>IF('TD Siniestros Daños'!E39="","",'TD Siniestros Daños'!E39)</f>
        <v>-43.690489999999997</v>
      </c>
      <c r="G40" s="11">
        <f>IF('TD Siniestros Daños'!F39="","",'TD Siniestros Daños'!F39)</f>
        <v>43.964198936675189</v>
      </c>
      <c r="H40" s="11">
        <f>IF('TD Siniestros Daños'!G39="","",'TD Siniestros Daños'!G39)</f>
        <v>58.662422238940536</v>
      </c>
      <c r="I40" s="11">
        <f t="shared" si="0"/>
        <v>0.23410599840236221</v>
      </c>
      <c r="J40" s="28"/>
      <c r="K40" s="68">
        <f>IF('TD Siniestros Daños'!H39="","",'TD Siniestros Daños'!H39)</f>
        <v>56747.51496</v>
      </c>
      <c r="L40" s="11">
        <f>IF('TD Siniestros Daños'!I39="","",'TD Siniestros Daños'!I39)</f>
        <v>175.16009474141532</v>
      </c>
      <c r="M40" s="68">
        <f>IF('TD Siniestros Daños'!J39="","",'TD Siniestros Daños'!J39)</f>
        <v>99334.127059999999</v>
      </c>
      <c r="N40" s="13">
        <f>IF('TD Siniestros Daños'!K39="","",'TD Siniestros Daños'!K39)</f>
        <v>-10.529182727748342</v>
      </c>
      <c r="O40" s="13">
        <f>IF('TD Siniestros Daños'!L39="","",'TD Siniestros Daños'!L39)</f>
        <v>57.127914282392858</v>
      </c>
      <c r="P40" s="13">
        <f>IF('TD Siniestros Daños'!M39="","",'TD Siniestros Daños'!M39)</f>
        <v>18.575662959806028</v>
      </c>
    </row>
    <row r="41" spans="2:16" ht="15" customHeight="1" x14ac:dyDescent="0.3">
      <c r="B41" s="8">
        <f>IF('TD Siniestros Daños'!A40="","",'TD Siniestros Daños'!A40)</f>
        <v>32</v>
      </c>
      <c r="C41" s="9" t="str">
        <f>IF('TD Siniestros Daños'!B40="","",'TD Siniestros Daños'!B40)</f>
        <v>Sompo Japan</v>
      </c>
      <c r="D41" s="10">
        <f>IF('TD Siniestros Daños'!C40="","",'TD Siniestros Daños'!C40)</f>
        <v>66894.640970000008</v>
      </c>
      <c r="E41" s="65">
        <f>IF('TD Siniestros Daños'!D40="","",'TD Siniestros Daños'!D40)</f>
        <v>-25.943661386349383</v>
      </c>
      <c r="F41" s="11">
        <f>IF('TD Siniestros Daños'!E40="","",'TD Siniestros Daños'!E40)</f>
        <v>502.73422999999997</v>
      </c>
      <c r="G41" s="11">
        <f>IF('TD Siniestros Daños'!F40="","",'TD Siniestros Daños'!F40)</f>
        <v>16.184135833922944</v>
      </c>
      <c r="H41" s="11">
        <f>IF('TD Siniestros Daños'!G40="","",'TD Siniestros Daños'!G40)</f>
        <v>16.690960467816414</v>
      </c>
      <c r="I41" s="11">
        <f t="shared" si="0"/>
        <v>7.4088728123095055E-2</v>
      </c>
      <c r="J41" s="28"/>
      <c r="K41" s="68">
        <f>IF('TD Siniestros Daños'!H40="","",'TD Siniestros Daños'!H40)</f>
        <v>27489.778879999998</v>
      </c>
      <c r="L41" s="11">
        <f>IF('TD Siniestros Daños'!I40="","",'TD Siniestros Daños'!I40)</f>
        <v>56.329130113820788</v>
      </c>
      <c r="M41" s="68">
        <f>IF('TD Siniestros Daños'!J40="","",'TD Siniestros Daños'!J40)</f>
        <v>44953.516490000002</v>
      </c>
      <c r="N41" s="13">
        <f>IF('TD Siniestros Daños'!K40="","",'TD Siniestros Daños'!K40)</f>
        <v>-17.071813056080675</v>
      </c>
      <c r="O41" s="13">
        <f>IF('TD Siniestros Daños'!L40="","",'TD Siniestros Daños'!L40)</f>
        <v>61.1515650530146</v>
      </c>
      <c r="P41" s="13">
        <f>IF('TD Siniestros Daños'!M40="","",'TD Siniestros Daños'!M40)</f>
        <v>32.439177617999825</v>
      </c>
    </row>
    <row r="42" spans="2:16" ht="15" customHeight="1" x14ac:dyDescent="0.3">
      <c r="B42" s="8">
        <f>IF('TD Siniestros Daños'!A41="","",'TD Siniestros Daños'!A41)</f>
        <v>33</v>
      </c>
      <c r="C42" s="9" t="str">
        <f>IF('TD Siniestros Daños'!B41="","",'TD Siniestros Daños'!B41)</f>
        <v>Solunion Crédito</v>
      </c>
      <c r="D42" s="10">
        <f>IF('TD Siniestros Daños'!C41="","",'TD Siniestros Daños'!C41)</f>
        <v>142974.99321000002</v>
      </c>
      <c r="E42" s="65">
        <f>IF('TD Siniestros Daños'!D41="","",'TD Siniestros Daños'!D41)</f>
        <v>-67.780796173240731</v>
      </c>
      <c r="F42" s="11">
        <f>IF('TD Siniestros Daños'!E41="","",'TD Siniestros Daños'!E41)</f>
        <v>173.84393</v>
      </c>
      <c r="G42" s="11">
        <f>IF('TD Siniestros Daños'!F41="","",'TD Siniestros Daños'!F41)</f>
        <v>42.213328450167317</v>
      </c>
      <c r="H42" s="11">
        <f>IF('TD Siniestros Daños'!G41="","",'TD Siniestros Daños'!G41)</f>
        <v>126.50786951961695</v>
      </c>
      <c r="I42" s="11">
        <f t="shared" si="0"/>
        <v>0.1583510315136841</v>
      </c>
      <c r="J42" s="28"/>
      <c r="K42" s="68">
        <f>IF('TD Siniestros Daños'!H41="","",'TD Siniestros Daños'!H41)</f>
        <v>14114.471869999999</v>
      </c>
      <c r="L42" s="11">
        <f>IF('TD Siniestros Daños'!I41="","",'TD Siniestros Daños'!I41)</f>
        <v>-17.672829946941004</v>
      </c>
      <c r="M42" s="68">
        <f>IF('TD Siniestros Daños'!J41="","",'TD Siniestros Daños'!J41)</f>
        <v>16564.15727</v>
      </c>
      <c r="N42" s="13">
        <f>IF('TD Siniestros Daños'!K41="","",'TD Siniestros Daños'!K41)</f>
        <v>19.304825979451223</v>
      </c>
      <c r="O42" s="13">
        <f>IF('TD Siniestros Daños'!L41="","",'TD Siniestros Daños'!L41)</f>
        <v>85.210926459647169</v>
      </c>
      <c r="P42" s="13">
        <f>IF('TD Siniestros Daños'!M41="","",'TD Siniestros Daños'!M41)</f>
        <v>123.48383584986698</v>
      </c>
    </row>
    <row r="43" spans="2:16" ht="15" customHeight="1" x14ac:dyDescent="0.3">
      <c r="B43" s="8">
        <f>IF('TD Siniestros Daños'!A42="","",'TD Siniestros Daños'!A42)</f>
        <v>34</v>
      </c>
      <c r="C43" s="9" t="str">
        <f>IF('TD Siniestros Daños'!B42="","",'TD Siniestros Daños'!B42)</f>
        <v>La Latinoamericana</v>
      </c>
      <c r="D43" s="10">
        <f>IF('TD Siniestros Daños'!C42="","",'TD Siniestros Daños'!C42)</f>
        <v>116243.79145</v>
      </c>
      <c r="E43" s="65">
        <f>IF('TD Siniestros Daños'!D42="","",'TD Siniestros Daños'!D42)</f>
        <v>17.269472224822422</v>
      </c>
      <c r="F43" s="11">
        <f>IF('TD Siniestros Daños'!E42="","",'TD Siniestros Daños'!E42)</f>
        <v>1600</v>
      </c>
      <c r="G43" s="11">
        <f>IF('TD Siniestros Daños'!F42="","",'TD Siniestros Daños'!F42)</f>
        <v>43.286629436554023</v>
      </c>
      <c r="H43" s="11">
        <f>IF('TD Siniestros Daños'!G42="","",'TD Siniestros Daños'!G42)</f>
        <v>47.854004436095821</v>
      </c>
      <c r="I43" s="11">
        <f t="shared" si="0"/>
        <v>0.12874506142576</v>
      </c>
      <c r="J43" s="28"/>
      <c r="K43" s="68">
        <f>IF('TD Siniestros Daños'!H42="","",'TD Siniestros Daños'!H42)</f>
        <v>79915.58170000001</v>
      </c>
      <c r="L43" s="11">
        <f>IF('TD Siniestros Daños'!I42="","",'TD Siniestros Daños'!I42)</f>
        <v>37.588361278790416</v>
      </c>
      <c r="M43" s="68">
        <f>IF('TD Siniestros Daños'!J42="","",'TD Siniestros Daños'!J42)</f>
        <v>173025.41743</v>
      </c>
      <c r="N43" s="13">
        <f>IF('TD Siniestros Daños'!K42="","",'TD Siniestros Daños'!K42)</f>
        <v>29.095521094775624</v>
      </c>
      <c r="O43" s="13">
        <f>IF('TD Siniestros Daños'!L42="","",'TD Siniestros Daños'!L42)</f>
        <v>46.187191966943843</v>
      </c>
      <c r="P43" s="13">
        <f>IF('TD Siniestros Daños'!M42="","",'TD Siniestros Daños'!M42)</f>
        <v>43.336220879870261</v>
      </c>
    </row>
    <row r="44" spans="2:16" ht="15" customHeight="1" x14ac:dyDescent="0.3">
      <c r="B44" s="8">
        <f>IF('TD Siniestros Daños'!A43="","",'TD Siniestros Daños'!A43)</f>
        <v>35</v>
      </c>
      <c r="C44" s="9" t="str">
        <f>IF('TD Siniestros Daños'!B43="","",'TD Siniestros Daños'!B43)</f>
        <v>SHF Cred Vivienda</v>
      </c>
      <c r="D44" s="10">
        <f>IF('TD Siniestros Daños'!C43="","",'TD Siniestros Daños'!C43)</f>
        <v>113245.53668999999</v>
      </c>
      <c r="E44" s="65">
        <f>IF('TD Siniestros Daños'!D43="","",'TD Siniestros Daños'!D43)</f>
        <v>-7.2050135158479804</v>
      </c>
      <c r="F44" s="11">
        <f>IF('TD Siniestros Daños'!E43="","",'TD Siniestros Daños'!E43)</f>
        <v>0</v>
      </c>
      <c r="G44" s="11">
        <f>IF('TD Siniestros Daños'!F43="","",'TD Siniestros Daños'!F43)</f>
        <v>48.278541578280013</v>
      </c>
      <c r="H44" s="11">
        <f>IF('TD Siniestros Daños'!G43="","",'TD Siniestros Daños'!G43)</f>
        <v>48.638124927861114</v>
      </c>
      <c r="I44" s="11">
        <f t="shared" si="0"/>
        <v>0.12542436370563864</v>
      </c>
      <c r="J44" s="28"/>
      <c r="K44" s="68">
        <f>IF('TD Siniestros Daños'!H43="","",'TD Siniestros Daños'!H43)</f>
        <v>110851.92401999999</v>
      </c>
      <c r="L44" s="11">
        <f>IF('TD Siniestros Daños'!I43="","",'TD Siniestros Daños'!I43)</f>
        <v>-6.9236207795798865</v>
      </c>
      <c r="M44" s="68">
        <f>IF('TD Siniestros Daños'!J43="","",'TD Siniestros Daños'!J43)</f>
        <v>-147844.36277000001</v>
      </c>
      <c r="N44" s="13">
        <f>IF('TD Siniestros Daños'!K43="","",'TD Siniestros Daños'!K43)</f>
        <v>-147.94682104361701</v>
      </c>
      <c r="O44" s="13">
        <f>IF('TD Siniestros Daños'!L43="","",'TD Siniestros Daños'!L43)</f>
        <v>-74.978796582492109</v>
      </c>
      <c r="P44" s="13">
        <f>IF('TD Siniestros Daños'!M43="","",'TD Siniestros Daños'!M43)</f>
        <v>38.624138282098116</v>
      </c>
    </row>
    <row r="45" spans="2:16" ht="15" customHeight="1" x14ac:dyDescent="0.3">
      <c r="B45" s="8">
        <f>IF('TD Siniestros Daños'!A44="","",'TD Siniestros Daños'!A44)</f>
        <v>36</v>
      </c>
      <c r="C45" s="9" t="str">
        <f>IF('TD Siniestros Daños'!B44="","",'TD Siniestros Daños'!B44)</f>
        <v>Crabi</v>
      </c>
      <c r="D45" s="10">
        <f>IF('TD Siniestros Daños'!C44="","",'TD Siniestros Daños'!C44)</f>
        <v>175746.80841000006</v>
      </c>
      <c r="E45" s="65">
        <f>IF('TD Siniestros Daños'!D44="","",'TD Siniestros Daños'!D44)</f>
        <v>61.468912596035175</v>
      </c>
      <c r="F45" s="11">
        <f>IF('TD Siniestros Daños'!E44="","",'TD Siniestros Daños'!E44)</f>
        <v>0</v>
      </c>
      <c r="G45" s="11">
        <f>IF('TD Siniestros Daños'!F44="","",'TD Siniestros Daños'!F44)</f>
        <v>76.356149457949513</v>
      </c>
      <c r="H45" s="11">
        <f>IF('TD Siniestros Daños'!G44="","",'TD Siniestros Daños'!G44)</f>
        <v>64.690723494548209</v>
      </c>
      <c r="I45" s="11">
        <f t="shared" si="0"/>
        <v>0.19464724405396819</v>
      </c>
      <c r="J45" s="28"/>
      <c r="K45" s="68">
        <f>IF('TD Siniestros Daños'!H44="","",'TD Siniestros Daños'!H44)</f>
        <v>175591.25519999999</v>
      </c>
      <c r="L45" s="11">
        <f>IF('TD Siniestros Daños'!I44="","",'TD Siniestros Daños'!I44)</f>
        <v>60.250901525231271</v>
      </c>
      <c r="M45" s="68">
        <f>IF('TD Siniestros Daños'!J44="","",'TD Siniestros Daños'!J44)</f>
        <v>204790.47701</v>
      </c>
      <c r="N45" s="13">
        <f>IF('TD Siniestros Daños'!K44="","",'TD Siniestros Daños'!K44)</f>
        <v>47.756054353933465</v>
      </c>
      <c r="O45" s="13">
        <f>IF('TD Siniestros Daños'!L44="","",'TD Siniestros Daños'!L44)</f>
        <v>85.741904488764774</v>
      </c>
      <c r="P45" s="13">
        <f>IF('TD Siniestros Daños'!M44="","",'TD Siniestros Daños'!M44)</f>
        <v>79.05656304877013</v>
      </c>
    </row>
    <row r="46" spans="2:16" ht="15" customHeight="1" x14ac:dyDescent="0.3">
      <c r="B46" s="8">
        <f>IF('TD Siniestros Daños'!A45="","",'TD Siniestros Daños'!A45)</f>
        <v>37</v>
      </c>
      <c r="C46" s="9" t="str">
        <f>IF('TD Siniestros Daños'!B45="","",'TD Siniestros Daños'!B45)</f>
        <v>Primero Seguros</v>
      </c>
      <c r="D46" s="10">
        <f>IF('TD Siniestros Daños'!C45="","",'TD Siniestros Daños'!C45)</f>
        <v>-12521.389849999994</v>
      </c>
      <c r="E46" s="65">
        <f>IF('TD Siniestros Daños'!D45="","",'TD Siniestros Daños'!D45)</f>
        <v>-101.87007888309026</v>
      </c>
      <c r="F46" s="11">
        <f>IF('TD Siniestros Daños'!E45="","",'TD Siniestros Daños'!E45)</f>
        <v>0</v>
      </c>
      <c r="G46" s="11">
        <f>IF('TD Siniestros Daños'!F45="","",'TD Siniestros Daños'!F45)</f>
        <v>-6.5958963485348185</v>
      </c>
      <c r="H46" s="11">
        <f>IF('TD Siniestros Daños'!G45="","",'TD Siniestros Daños'!G45)</f>
        <v>147.01002243213762</v>
      </c>
      <c r="I46" s="11">
        <f t="shared" si="0"/>
        <v>-1.3867984563008135E-2</v>
      </c>
      <c r="J46" s="28"/>
      <c r="K46" s="68">
        <f>IF('TD Siniestros Daños'!H45="","",'TD Siniestros Daños'!H45)</f>
        <v>4984.2539100000004</v>
      </c>
      <c r="L46" s="11">
        <f>IF('TD Siniestros Daños'!I45="","",'TD Siniestros Daños'!I45)</f>
        <v>-99.105576336504768</v>
      </c>
      <c r="M46" s="68">
        <f>IF('TD Siniestros Daños'!J45="","",'TD Siniestros Daños'!J45)</f>
        <v>185219.55455999999</v>
      </c>
      <c r="N46" s="13">
        <f>IF('TD Siniestros Daños'!K45="","",'TD Siniestros Daños'!K45)</f>
        <v>-67.872270598392078</v>
      </c>
      <c r="O46" s="13">
        <f>IF('TD Siniestros Daños'!L45="","",'TD Siniestros Daños'!L45)</f>
        <v>2.6909976766980086</v>
      </c>
      <c r="P46" s="13">
        <f>IF('TD Siniestros Daños'!M45="","",'TD Siniestros Daños'!M45)</f>
        <v>96.66073104490269</v>
      </c>
    </row>
    <row r="47" spans="2:16" ht="15" customHeight="1" x14ac:dyDescent="0.3">
      <c r="B47" s="8">
        <f>IF('TD Siniestros Daños'!A46="","",'TD Siniestros Daños'!A46)</f>
        <v>38</v>
      </c>
      <c r="C47" s="9" t="str">
        <f>IF('TD Siniestros Daños'!B46="","",'TD Siniestros Daños'!B46)</f>
        <v>Coface</v>
      </c>
      <c r="D47" s="10">
        <f>IF('TD Siniestros Daños'!C46="","",'TD Siniestros Daños'!C46)</f>
        <v>63612.610930000003</v>
      </c>
      <c r="E47" s="65">
        <f>IF('TD Siniestros Daños'!D46="","",'TD Siniestros Daños'!D46)</f>
        <v>-46.756857399034772</v>
      </c>
      <c r="F47" s="11">
        <f>IF('TD Siniestros Daños'!E46="","",'TD Siniestros Daños'!E46)</f>
        <v>4320.4513099999995</v>
      </c>
      <c r="G47" s="11">
        <f>IF('TD Siniestros Daños'!F46="","",'TD Siniestros Daños'!F46)</f>
        <v>34.330737293496469</v>
      </c>
      <c r="H47" s="11">
        <f>IF('TD Siniestros Daños'!G46="","",'TD Siniestros Daños'!G46)</f>
        <v>54.141637497520847</v>
      </c>
      <c r="I47" s="11">
        <f t="shared" si="0"/>
        <v>7.0453736922014537E-2</v>
      </c>
      <c r="J47" s="28"/>
      <c r="K47" s="68">
        <f>IF('TD Siniestros Daños'!H46="","",'TD Siniestros Daños'!H46)</f>
        <v>16890.649140000001</v>
      </c>
      <c r="L47" s="11">
        <f>IF('TD Siniestros Daños'!I46="","",'TD Siniestros Daños'!I46)</f>
        <v>-3.799923409228656</v>
      </c>
      <c r="M47" s="68">
        <f>IF('TD Siniestros Daños'!J46="","",'TD Siniestros Daños'!J46)</f>
        <v>31026.64084</v>
      </c>
      <c r="N47" s="13">
        <f>IF('TD Siniestros Daños'!K46="","",'TD Siniestros Daños'!K46)</f>
        <v>-20.382623487877151</v>
      </c>
      <c r="O47" s="13">
        <f>IF('TD Siniestros Daños'!L46="","",'TD Siniestros Daños'!L46)</f>
        <v>54.439180919077543</v>
      </c>
      <c r="P47" s="13">
        <f>IF('TD Siniestros Daños'!M46="","",'TD Siniestros Daños'!M46)</f>
        <v>45.055107208319725</v>
      </c>
    </row>
    <row r="48" spans="2:16" ht="15" customHeight="1" x14ac:dyDescent="0.3">
      <c r="B48" s="8">
        <f>IF('TD Siniestros Daños'!A47="","",'TD Siniestros Daños'!A47)</f>
        <v>39</v>
      </c>
      <c r="C48" s="9" t="str">
        <f>IF('TD Siniestros Daños'!B47="","",'TD Siniestros Daños'!B47)</f>
        <v>Momento Seguros</v>
      </c>
      <c r="D48" s="10">
        <f>IF('TD Siniestros Daños'!C47="","",'TD Siniestros Daños'!C47)</f>
        <v>51176.123400000011</v>
      </c>
      <c r="E48" s="65">
        <f>IF('TD Siniestros Daños'!D47="","",'TD Siniestros Daños'!D47)</f>
        <v>152.32866846697215</v>
      </c>
      <c r="F48" s="11">
        <f>IF('TD Siniestros Daños'!E47="","",'TD Siniestros Daños'!E47)</f>
        <v>0</v>
      </c>
      <c r="G48" s="11">
        <f>IF('TD Siniestros Daños'!F47="","",'TD Siniestros Daños'!F47)</f>
        <v>43.594118353761871</v>
      </c>
      <c r="H48" s="11">
        <f>IF('TD Siniestros Daños'!G47="","",'TD Siniestros Daños'!G47)</f>
        <v>41.200335040981649</v>
      </c>
      <c r="I48" s="11">
        <f t="shared" si="0"/>
        <v>5.6679785375886194E-2</v>
      </c>
      <c r="J48" s="28"/>
      <c r="K48" s="68">
        <f>IF('TD Siniestros Daños'!H47="","",'TD Siniestros Daños'!H47)</f>
        <v>21148.4771</v>
      </c>
      <c r="L48" s="11">
        <f>IF('TD Siniestros Daños'!I47="","",'TD Siniestros Daños'!I47)</f>
        <v>219.34765896606029</v>
      </c>
      <c r="M48" s="68">
        <f>IF('TD Siniestros Daños'!J47="","",'TD Siniestros Daños'!J47)</f>
        <v>39623.628810000002</v>
      </c>
      <c r="N48" s="13">
        <f>IF('TD Siniestros Daños'!K47="","",'TD Siniestros Daños'!K47)</f>
        <v>224.47809311498577</v>
      </c>
      <c r="O48" s="13">
        <f>IF('TD Siniestros Daños'!L47="","",'TD Siniestros Daños'!L47)</f>
        <v>53.373397982828521</v>
      </c>
      <c r="P48" s="13">
        <f>IF('TD Siniestros Daños'!M47="","",'TD Siniestros Daños'!M47)</f>
        <v>54.230860675812885</v>
      </c>
    </row>
    <row r="49" spans="2:16" ht="15" customHeight="1" x14ac:dyDescent="0.3">
      <c r="B49" s="8">
        <f>IF('TD Siniestros Daños'!A48="","",'TD Siniestros Daños'!A48)</f>
        <v>40</v>
      </c>
      <c r="C49" s="9" t="str">
        <f>IF('TD Siniestros Daños'!B48="","",'TD Siniestros Daños'!B48)</f>
        <v>Genworth Seg. de Crédito</v>
      </c>
      <c r="D49" s="10">
        <f>IF('TD Siniestros Daños'!C48="","",'TD Siniestros Daños'!C48)</f>
        <v>72259.978739999991</v>
      </c>
      <c r="E49" s="65">
        <f>IF('TD Siniestros Daños'!D48="","",'TD Siniestros Daños'!D48)</f>
        <v>-13.541734294340612</v>
      </c>
      <c r="F49" s="11">
        <f>IF('TD Siniestros Daños'!E48="","",'TD Siniestros Daños'!E48)</f>
        <v>0</v>
      </c>
      <c r="G49" s="11">
        <f>IF('TD Siniestros Daños'!F48="","",'TD Siniestros Daños'!F48)</f>
        <v>83.319138911846082</v>
      </c>
      <c r="H49" s="11">
        <f>IF('TD Siniestros Daños'!G48="","",'TD Siniestros Daños'!G48)</f>
        <v>98.691209840002642</v>
      </c>
      <c r="I49" s="11">
        <f t="shared" si="0"/>
        <v>8.0031073362803754E-2</v>
      </c>
      <c r="J49" s="28"/>
      <c r="K49" s="68">
        <f>IF('TD Siniestros Daños'!H48="","",'TD Siniestros Daños'!H48)</f>
        <v>72905.713909999991</v>
      </c>
      <c r="L49" s="11">
        <f>IF('TD Siniestros Daños'!I48="","",'TD Siniestros Daños'!I48)</f>
        <v>-15.552827337491504</v>
      </c>
      <c r="M49" s="68">
        <f>IF('TD Siniestros Daños'!J48="","",'TD Siniestros Daños'!J48)</f>
        <v>57106.800569999999</v>
      </c>
      <c r="N49" s="13">
        <f>IF('TD Siniestros Daños'!K48="","",'TD Siniestros Daños'!K48)</f>
        <v>-42.952404873231472</v>
      </c>
      <c r="O49" s="13">
        <f>IF('TD Siniestros Daños'!L48="","",'TD Siniestros Daños'!L48)</f>
        <v>127.6655550342627</v>
      </c>
      <c r="P49" s="13">
        <f>IF('TD Siniestros Daños'!M48="","",'TD Siniestros Daños'!M48)</f>
        <v>86.243418999179809</v>
      </c>
    </row>
    <row r="50" spans="2:16" ht="15" customHeight="1" x14ac:dyDescent="0.3">
      <c r="B50" s="8">
        <f>IF('TD Siniestros Daños'!A49="","",'TD Siniestros Daños'!A49)</f>
        <v>41</v>
      </c>
      <c r="C50" s="9" t="str">
        <f>IF('TD Siniestros Daños'!B49="","",'TD Siniestros Daños'!B49)</f>
        <v>Virginia Surety</v>
      </c>
      <c r="D50" s="10">
        <f>IF('TD Siniestros Daños'!C49="","",'TD Siniestros Daños'!C49)</f>
        <v>38667.079299999998</v>
      </c>
      <c r="E50" s="65">
        <f>IF('TD Siniestros Daños'!D49="","",'TD Siniestros Daños'!D49)</f>
        <v>106.04193713900547</v>
      </c>
      <c r="F50" s="11">
        <f>IF('TD Siniestros Daños'!E49="","",'TD Siniestros Daños'!E49)</f>
        <v>0</v>
      </c>
      <c r="G50" s="11">
        <f>IF('TD Siniestros Daños'!F49="","",'TD Siniestros Daños'!F49)</f>
        <v>52.402319737668776</v>
      </c>
      <c r="H50" s="11">
        <f>IF('TD Siniestros Daños'!G49="","",'TD Siniestros Daños'!G49)</f>
        <v>26.149035283179821</v>
      </c>
      <c r="I50" s="11">
        <f t="shared" si="0"/>
        <v>4.2825474268658098E-2</v>
      </c>
      <c r="J50" s="28"/>
      <c r="K50" s="68">
        <f>IF('TD Siniestros Daños'!H49="","",'TD Siniestros Daños'!H49)</f>
        <v>34854.057630000003</v>
      </c>
      <c r="L50" s="11">
        <f>IF('TD Siniestros Daños'!I49="","",'TD Siniestros Daños'!I49)</f>
        <v>145.68912816112868</v>
      </c>
      <c r="M50" s="68">
        <f>IF('TD Siniestros Daños'!J49="","",'TD Siniestros Daños'!J49)</f>
        <v>65340.855640000002</v>
      </c>
      <c r="N50" s="13">
        <f>IF('TD Siniestros Daños'!K49="","",'TD Siniestros Daños'!K49)</f>
        <v>29.180254759517133</v>
      </c>
      <c r="O50" s="13">
        <f>IF('TD Siniestros Daños'!L49="","",'TD Siniestros Daños'!L49)</f>
        <v>53.34190574734874</v>
      </c>
      <c r="P50" s="13">
        <f>IF('TD Siniestros Daños'!M49="","",'TD Siniestros Daños'!M49)</f>
        <v>28.046503422331188</v>
      </c>
    </row>
    <row r="51" spans="2:16" ht="15" customHeight="1" x14ac:dyDescent="0.3">
      <c r="B51" s="8">
        <f>IF('TD Siniestros Daños'!A50="","",'TD Siniestros Daños'!A50)</f>
        <v>42</v>
      </c>
      <c r="C51" s="9" t="str">
        <f>IF('TD Siniestros Daños'!B50="","",'TD Siniestros Daños'!B50)</f>
        <v>Tláloc Seguros</v>
      </c>
      <c r="D51" s="10">
        <f>IF('TD Siniestros Daños'!C50="","",'TD Siniestros Daños'!C50)</f>
        <v>62156.575510000017</v>
      </c>
      <c r="E51" s="65">
        <f>IF('TD Siniestros Daños'!D50="","",'TD Siniestros Daños'!D50)</f>
        <v>357.38821483580159</v>
      </c>
      <c r="F51" s="11">
        <f>IF('TD Siniestros Daños'!E50="","",'TD Siniestros Daños'!E50)</f>
        <v>0</v>
      </c>
      <c r="G51" s="11">
        <f>IF('TD Siniestros Daños'!F50="","",'TD Siniestros Daños'!F50)</f>
        <v>92.083593041841539</v>
      </c>
      <c r="H51" s="11">
        <f>IF('TD Siniestros Daños'!G50="","",'TD Siniestros Daños'!G50)</f>
        <v>32.501918319994431</v>
      </c>
      <c r="I51" s="11">
        <f t="shared" si="0"/>
        <v>6.8841114284300495E-2</v>
      </c>
      <c r="J51" s="28"/>
      <c r="K51" s="68">
        <f>IF('TD Siniestros Daños'!H50="","",'TD Siniestros Daños'!H50)</f>
        <v>6451.4662500000004</v>
      </c>
      <c r="L51" s="11">
        <f>IF('TD Siniestros Daños'!I50="","",'TD Siniestros Daños'!I50)</f>
        <v>453.01899203075874</v>
      </c>
      <c r="M51" s="68">
        <f>IF('TD Siniestros Daños'!J50="","",'TD Siniestros Daños'!J50)</f>
        <v>12080.69651</v>
      </c>
      <c r="N51" s="13">
        <f>IF('TD Siniestros Daños'!K50="","",'TD Siniestros Daños'!K50)</f>
        <v>42.435335347733094</v>
      </c>
      <c r="O51" s="13">
        <f>IF('TD Siniestros Daños'!L50="","",'TD Siniestros Daños'!L50)</f>
        <v>53.403098444362797</v>
      </c>
      <c r="P51" s="13">
        <f>IF('TD Siniestros Daños'!M50="","",'TD Siniestros Daños'!M50)</f>
        <v>13.754479222492504</v>
      </c>
    </row>
    <row r="52" spans="2:16" ht="15" customHeight="1" x14ac:dyDescent="0.3">
      <c r="B52" s="8">
        <f>IF('TD Siniestros Daños'!A51="","",'TD Siniestros Daños'!A51)</f>
        <v>43</v>
      </c>
      <c r="C52" s="9" t="str">
        <f>IF('TD Siniestros Daños'!B51="","",'TD Siniestros Daños'!B51)</f>
        <v>SPP Seguros</v>
      </c>
      <c r="D52" s="10">
        <f>IF('TD Siniestros Daños'!C51="","",'TD Siniestros Daños'!C51)</f>
        <v>9602.7232699999986</v>
      </c>
      <c r="E52" s="65">
        <f>IF('TD Siniestros Daños'!D51="","",'TD Siniestros Daños'!D51)</f>
        <v>108.89175363106935</v>
      </c>
      <c r="F52" s="11">
        <f>IF('TD Siniestros Daños'!E51="","",'TD Siniestros Daños'!E51)</f>
        <v>0</v>
      </c>
      <c r="G52" s="11">
        <f>IF('TD Siniestros Daños'!F51="","",'TD Siniestros Daños'!F51)</f>
        <v>16.949232380115049</v>
      </c>
      <c r="H52" s="11">
        <f>IF('TD Siniestros Daños'!G51="","",'TD Siniestros Daños'!G51)</f>
        <v>7.9818536102835624</v>
      </c>
      <c r="I52" s="11">
        <f t="shared" si="0"/>
        <v>1.0635434218286801E-2</v>
      </c>
      <c r="J52" s="28"/>
      <c r="K52" s="68">
        <f>IF('TD Siniestros Daños'!H51="","",'TD Siniestros Daños'!H51)</f>
        <v>9553.6641500000005</v>
      </c>
      <c r="L52" s="11">
        <f>IF('TD Siniestros Daños'!I51="","",'TD Siniestros Daños'!I51)</f>
        <v>84.438983973974629</v>
      </c>
      <c r="M52" s="68">
        <f>IF('TD Siniestros Daños'!J51="","",'TD Siniestros Daños'!J51)</f>
        <v>49710.74697</v>
      </c>
      <c r="N52" s="13">
        <f>IF('TD Siniestros Daños'!K51="","",'TD Siniestros Daños'!K51)</f>
        <v>-0.3154427999851106</v>
      </c>
      <c r="O52" s="13">
        <f>IF('TD Siniestros Daños'!L51="","",'TD Siniestros Daños'!L51)</f>
        <v>19.218508536525416</v>
      </c>
      <c r="P52" s="13">
        <f>IF('TD Siniestros Daños'!M51="","",'TD Siniestros Daños'!M51)</f>
        <v>10.38711270377943</v>
      </c>
    </row>
    <row r="53" spans="2:16" ht="15" customHeight="1" x14ac:dyDescent="0.3">
      <c r="B53" s="8">
        <f>IF('TD Siniestros Daños'!A52="","",'TD Siniestros Daños'!A52)</f>
        <v>44</v>
      </c>
      <c r="C53" s="9" t="str">
        <f>IF('TD Siniestros Daños'!B52="","",'TD Siniestros Daños'!B52)</f>
        <v>SPT</v>
      </c>
      <c r="D53" s="10">
        <f>IF('TD Siniestros Daños'!C52="","",'TD Siniestros Daños'!C52)</f>
        <v>22580.62256</v>
      </c>
      <c r="E53" s="65">
        <f>IF('TD Siniestros Daños'!D52="","",'TD Siniestros Daños'!D52)</f>
        <v>-13.328478807706157</v>
      </c>
      <c r="F53" s="11">
        <f>IF('TD Siniestros Daños'!E52="","",'TD Siniestros Daños'!E52)</f>
        <v>0</v>
      </c>
      <c r="G53" s="11">
        <f>IF('TD Siniestros Daños'!F52="","",'TD Siniestros Daños'!F52)</f>
        <v>69.819579375693465</v>
      </c>
      <c r="H53" s="11">
        <f>IF('TD Siniestros Daños'!G52="","",'TD Siniestros Daños'!G52)</f>
        <v>85.625580410619548</v>
      </c>
      <c r="I53" s="11">
        <f t="shared" si="0"/>
        <v>2.5009022866993743E-2</v>
      </c>
      <c r="J53" s="28"/>
      <c r="K53" s="68">
        <f>IF('TD Siniestros Daños'!H52="","",'TD Siniestros Daños'!H52)</f>
        <v>22580.62256</v>
      </c>
      <c r="L53" s="11">
        <f>IF('TD Siniestros Daños'!I52="","",'TD Siniestros Daños'!I52)</f>
        <v>-13.328478807706157</v>
      </c>
      <c r="M53" s="68">
        <f>IF('TD Siniestros Daños'!J52="","",'TD Siniestros Daños'!J52)</f>
        <v>28399.34102</v>
      </c>
      <c r="N53" s="13">
        <f>IF('TD Siniestros Daños'!K52="","",'TD Siniestros Daños'!K52)</f>
        <v>0.2643589770244148</v>
      </c>
      <c r="O53" s="13">
        <f>IF('TD Siniestros Daños'!L52="","",'TD Siniestros Daños'!L52)</f>
        <v>79.511079303205605</v>
      </c>
      <c r="P53" s="13">
        <f>IF('TD Siniestros Daños'!M52="","",'TD Siniestros Daños'!M52)</f>
        <v>91.980933162807844</v>
      </c>
    </row>
    <row r="54" spans="2:16" ht="15" customHeight="1" x14ac:dyDescent="0.3">
      <c r="B54" s="8">
        <f>IF('TD Siniestros Daños'!A53="","",'TD Siniestros Daños'!A53)</f>
        <v>46</v>
      </c>
      <c r="C54" s="9" t="str">
        <f>IF('TD Siniestros Daños'!B53="","",'TD Siniestros Daños'!B53)</f>
        <v>Banamex Seguros</v>
      </c>
      <c r="D54" s="10">
        <f>IF('TD Siniestros Daños'!C53="","",'TD Siniestros Daños'!C53)</f>
        <v>-19679.008529999996</v>
      </c>
      <c r="E54" s="65">
        <f>IF('TD Siniestros Daños'!D53="","",'TD Siniestros Daños'!D53)</f>
        <v>-152057.70089078858</v>
      </c>
      <c r="F54" s="11">
        <f>IF('TD Siniestros Daños'!E53="","",'TD Siniestros Daños'!E53)</f>
        <v>0</v>
      </c>
      <c r="G54" s="11">
        <f>IF('TD Siniestros Daños'!F53="","",'TD Siniestros Daños'!F53)</f>
        <v>11721370.260289475</v>
      </c>
      <c r="H54" s="11">
        <f>IF('TD Siniestros Daños'!G53="","",'TD Siniestros Daños'!G53)</f>
        <v>-1320.3698983493252</v>
      </c>
      <c r="I54" s="11">
        <f t="shared" si="0"/>
        <v>-2.1795358964032695E-2</v>
      </c>
      <c r="J54" s="28"/>
      <c r="K54" s="68">
        <f>IF('TD Siniestros Daños'!H53="","",'TD Siniestros Daños'!H53)</f>
        <v>-19664.359179999999</v>
      </c>
      <c r="L54" s="11">
        <f>IF('TD Siniestros Daños'!I53="","",'TD Siniestros Daños'!I53)</f>
        <v>-6142.3876877414741</v>
      </c>
      <c r="M54" s="68">
        <f>IF('TD Siniestros Daños'!J53="","",'TD Siniestros Daños'!J53)</f>
        <v>0</v>
      </c>
      <c r="N54" s="13">
        <f>IF('TD Siniestros Daños'!K53="","",'TD Siniestros Daños'!K53)</f>
        <v>0</v>
      </c>
      <c r="O54" s="13">
        <f>IF('TD Siniestros Daños'!L53="","",'TD Siniestros Daños'!L53)</f>
        <v>0</v>
      </c>
      <c r="P54" s="13">
        <f>IF('TD Siniestros Daños'!M53="","",'TD Siniestros Daños'!M53)</f>
        <v>0</v>
      </c>
    </row>
    <row r="55" spans="2:16" ht="15" customHeight="1" x14ac:dyDescent="0.3">
      <c r="B55" s="8">
        <f>IF('TD Siniestros Daños'!A54="","",'TD Siniestros Daños'!A54)</f>
        <v>150.1</v>
      </c>
      <c r="C55" s="9" t="str">
        <f>IF('TD Siniestros Daños'!B54="","",'TD Siniestros Daños'!B54)</f>
        <v>TOTAL RESTO</v>
      </c>
      <c r="D55" s="10">
        <f>IF('TD Siniestros Daños'!C54="","",'TD Siniestros Daños'!C54)</f>
        <v>8764717.4856300019</v>
      </c>
      <c r="E55" s="65">
        <f>IF('TD Siniestros Daños'!D54="","",'TD Siniestros Daños'!D54)</f>
        <v>-38.656373322922043</v>
      </c>
      <c r="F55" s="11">
        <f>IF('TD Siniestros Daños'!E54="","",'TD Siniestros Daños'!E54)</f>
        <v>42608.967729999997</v>
      </c>
      <c r="G55" s="11">
        <f>IF('TD Siniestros Daños'!F54="","",'TD Siniestros Daños'!F54)</f>
        <v>35.855144873649529</v>
      </c>
      <c r="H55" s="11">
        <f>IF('TD Siniestros Daños'!G54="","",'TD Siniestros Daños'!G54)</f>
        <v>53.130612099197258</v>
      </c>
      <c r="I55" s="11">
        <f t="shared" si="0"/>
        <v>9.707306317105397</v>
      </c>
      <c r="J55" s="28"/>
      <c r="K55" s="68">
        <f>IF('TD Siniestros Daños'!H54="","",'TD Siniestros Daños'!H54)</f>
        <v>5296651.0869199988</v>
      </c>
      <c r="L55" s="11">
        <f>IF('TD Siniestros Daños'!I54="","",'TD Siniestros Daños'!I54)</f>
        <v>-1.5778610107690771</v>
      </c>
      <c r="M55" s="68">
        <f>IF('TD Siniestros Daños'!J54="","",'TD Siniestros Daños'!J54)</f>
        <v>11111109.27789</v>
      </c>
      <c r="N55" s="13">
        <f>IF('TD Siniestros Daños'!K54="","",'TD Siniestros Daños'!K54)</f>
        <v>-2.6345366113857405</v>
      </c>
      <c r="O55" s="13">
        <f>IF('TD Siniestros Daños'!L54="","",'TD Siniestros Daños'!L54)</f>
        <v>47.669867647326683</v>
      </c>
      <c r="P55" s="13">
        <f>IF('TD Siniestros Daños'!M54="","",'TD Siniestros Daños'!M54)</f>
        <v>47.158076433024107</v>
      </c>
    </row>
    <row r="56" spans="2:16" ht="15" customHeight="1" x14ac:dyDescent="0.3">
      <c r="B56" s="8">
        <f>IF('TD Siniestros Daños'!A55="","",'TD Siniestros Daños'!A55)</f>
        <v>200</v>
      </c>
      <c r="C56" s="9" t="str">
        <f>IF('TD Siniestros Daños'!B55="","",'TD Siniestros Daños'!B55)</f>
        <v>Patria</v>
      </c>
      <c r="D56" s="10">
        <f>IF('TD Siniestros Daños'!C55="","",'TD Siniestros Daños'!C55)</f>
        <v>0</v>
      </c>
      <c r="E56" s="65">
        <f>IF('TD Siniestros Daños'!D55="","",'TD Siniestros Daños'!D55)</f>
        <v>0</v>
      </c>
      <c r="F56" s="11">
        <f>IF('TD Siniestros Daños'!E55="","",'TD Siniestros Daños'!E55)</f>
        <v>0</v>
      </c>
      <c r="G56" s="11">
        <f>IF('TD Siniestros Daños'!F55="","",'TD Siniestros Daños'!F55)</f>
        <v>0</v>
      </c>
      <c r="H56" s="11">
        <f>IF('TD Siniestros Daños'!G55="","",'TD Siniestros Daños'!G55)</f>
        <v>0</v>
      </c>
      <c r="I56" s="11">
        <f t="shared" si="0"/>
        <v>0</v>
      </c>
      <c r="J56" s="28"/>
      <c r="K56" s="68">
        <f>IF('TD Siniestros Daños'!H55="","",'TD Siniestros Daños'!H55)</f>
        <v>2814880.0924999998</v>
      </c>
      <c r="L56" s="11">
        <f>IF('TD Siniestros Daños'!I55="","",'TD Siniestros Daños'!I55)</f>
        <v>-6.9581452549649203</v>
      </c>
      <c r="M56" s="68">
        <f>IF('TD Siniestros Daños'!J55="","",'TD Siniestros Daños'!J55)</f>
        <v>5849360.8173700003</v>
      </c>
      <c r="N56" s="13">
        <f>IF('TD Siniestros Daños'!K55="","",'TD Siniestros Daños'!K55)</f>
        <v>-3.0432068465791606</v>
      </c>
      <c r="O56" s="13">
        <f>IF('TD Siniestros Daños'!L55="","",'TD Siniestros Daños'!L55)</f>
        <v>48.122866418858237</v>
      </c>
      <c r="P56" s="13">
        <f>IF('TD Siniestros Daños'!M55="","",'TD Siniestros Daños'!M55)</f>
        <v>50.147740692711416</v>
      </c>
    </row>
    <row r="57" spans="2:16" ht="15" customHeight="1" x14ac:dyDescent="0.3">
      <c r="B57" s="8">
        <f>IF('TD Siniestros Daños'!A56="","",'TD Siniestros Daños'!A56)</f>
        <v>201.1</v>
      </c>
      <c r="C57" s="9" t="str">
        <f>IF('TD Siniestros Daños'!B56="","",'TD Siniestros Daños'!B56)</f>
        <v>TOTAL</v>
      </c>
      <c r="D57" s="10">
        <f>IF('TD Siniestros Daños'!C56="","",'TD Siniestros Daños'!C56)</f>
        <v>90289903.28847</v>
      </c>
      <c r="E57" s="65">
        <f>IF('TD Siniestros Daños'!D56="","",'TD Siniestros Daños'!D56)</f>
        <v>9.9693363438908769</v>
      </c>
      <c r="F57" s="11">
        <f>IF('TD Siniestros Daños'!E56="","",'TD Siniestros Daños'!E56)</f>
        <v>521289.01540999988</v>
      </c>
      <c r="G57" s="11">
        <f>IF('TD Siniestros Daños'!F56="","",'TD Siniestros Daños'!F56)</f>
        <v>44.904712443476456</v>
      </c>
      <c r="H57" s="11">
        <f>IF('TD Siniestros Daños'!G56="","",'TD Siniestros Daños'!G56)</f>
        <v>40.975096216395265</v>
      </c>
      <c r="I57" s="11">
        <f t="shared" si="0"/>
        <v>100</v>
      </c>
      <c r="J57" s="28"/>
      <c r="K57" s="68">
        <f>IF('TD Siniestros Daños'!H56="","",'TD Siniestros Daños'!H56)</f>
        <v>69920864.001200005</v>
      </c>
      <c r="L57" s="11">
        <f>IF('TD Siniestros Daños'!I56="","",'TD Siniestros Daños'!I56)</f>
        <v>12.221248173887901</v>
      </c>
      <c r="M57" s="68">
        <f>IF('TD Siniestros Daños'!J56="","",'TD Siniestros Daños'!J56)</f>
        <v>118038734.68765</v>
      </c>
      <c r="N57" s="13">
        <f>IF('TD Siniestros Daños'!K56="","",'TD Siniestros Daños'!K56)</f>
        <v>4.5683479345113742</v>
      </c>
      <c r="O57" s="13">
        <f>IF('TD Siniestros Daños'!L56="","",'TD Siniestros Daños'!L56)</f>
        <v>59.235524835319666</v>
      </c>
      <c r="P57" s="13">
        <f>IF('TD Siniestros Daños'!M56="","",'TD Siniestros Daños'!M56)</f>
        <v>55.195972882650388</v>
      </c>
    </row>
    <row r="58" spans="2:16" ht="15" customHeight="1" x14ac:dyDescent="0.3">
      <c r="B58" s="8" t="str">
        <f>IF('TD Siniestros Daños'!A57="","",'TD Siniestros Daños'!A57)</f>
        <v/>
      </c>
      <c r="C58" s="9" t="str">
        <f>IF('TD Siniestros Daños'!B57="","",'TD Siniestros Daños'!B57)</f>
        <v/>
      </c>
      <c r="D58" s="10" t="str">
        <f>IF('TD Siniestros Daños'!C57="","",'TD Siniestros Daños'!C57)</f>
        <v/>
      </c>
      <c r="E58" s="65" t="str">
        <f>IF('TD Siniestros Daños'!D57="","",'TD Siniestros Daños'!D57)</f>
        <v/>
      </c>
      <c r="F58" s="11" t="str">
        <f>IF('TD Siniestros Daños'!E57="","",'TD Siniestros Daños'!E57)</f>
        <v/>
      </c>
      <c r="G58" s="11" t="str">
        <f>IF('TD Siniestros Daños'!F57="","",'TD Siniestros Daños'!F57)</f>
        <v/>
      </c>
      <c r="H58" s="11" t="str">
        <f>IF('TD Siniestros Daños'!G57="","",'TD Siniestros Daños'!G57)</f>
        <v/>
      </c>
      <c r="I58" s="11" t="str">
        <f t="shared" si="0"/>
        <v/>
      </c>
      <c r="J58" s="28"/>
      <c r="K58" s="68" t="str">
        <f>IF('TD Siniestros Daños'!H57="","",'TD Siniestros Daños'!H57)</f>
        <v/>
      </c>
      <c r="L58" s="11" t="str">
        <f>IF('TD Siniestros Daños'!I57="","",'TD Siniestros Daños'!I57)</f>
        <v/>
      </c>
      <c r="M58" s="68" t="str">
        <f>IF('TD Siniestros Daños'!J57="","",'TD Siniestros Daños'!J57)</f>
        <v/>
      </c>
      <c r="N58" s="13" t="str">
        <f>IF('TD Siniestros Daños'!K57="","",'TD Siniestros Daños'!K57)</f>
        <v/>
      </c>
      <c r="O58" s="13" t="str">
        <f>IF('TD Siniestros Daños'!L57="","",'TD Siniestros Daños'!L57)</f>
        <v/>
      </c>
      <c r="P58" s="13" t="str">
        <f>IF('TD Siniestros Daños'!M57="","",'TD Siniestros Daños'!M57)</f>
        <v/>
      </c>
    </row>
    <row r="59" spans="2:16" ht="15" customHeight="1" x14ac:dyDescent="0.3">
      <c r="B59" s="8" t="str">
        <f>IF('TD Siniestros Daños'!A58="","",'TD Siniestros Daños'!A58)</f>
        <v/>
      </c>
      <c r="C59" s="9" t="str">
        <f>IF('TD Siniestros Daños'!B58="","",'TD Siniestros Daños'!B58)</f>
        <v/>
      </c>
      <c r="D59" s="10" t="str">
        <f>IF('TD Siniestros Daños'!C58="","",'TD Siniestros Daños'!C58)</f>
        <v/>
      </c>
      <c r="E59" s="65" t="str">
        <f>IF('TD Siniestros Daños'!D58="","",'TD Siniestros Daños'!D58)</f>
        <v/>
      </c>
      <c r="F59" s="11" t="str">
        <f>IF('TD Siniestros Daños'!E58="","",'TD Siniestros Daños'!E58)</f>
        <v/>
      </c>
      <c r="G59" s="11" t="str">
        <f>IF('TD Siniestros Daños'!F58="","",'TD Siniestros Daños'!F58)</f>
        <v/>
      </c>
      <c r="H59" s="11" t="str">
        <f>IF('TD Siniestros Daños'!G58="","",'TD Siniestros Daños'!G58)</f>
        <v/>
      </c>
      <c r="I59" s="11" t="str">
        <f t="shared" si="0"/>
        <v/>
      </c>
      <c r="J59" s="28"/>
      <c r="K59" s="68" t="str">
        <f>IF('TD Siniestros Daños'!H58="","",'TD Siniestros Daños'!H58)</f>
        <v/>
      </c>
      <c r="L59" s="11" t="str">
        <f>IF('TD Siniestros Daños'!I58="","",'TD Siniestros Daños'!I58)</f>
        <v/>
      </c>
      <c r="M59" s="68" t="str">
        <f>IF('TD Siniestros Daños'!J58="","",'TD Siniestros Daños'!J58)</f>
        <v/>
      </c>
      <c r="N59" s="13" t="str">
        <f>IF('TD Siniestros Daños'!K58="","",'TD Siniestros Daños'!K58)</f>
        <v/>
      </c>
      <c r="O59" s="13" t="str">
        <f>IF('TD Siniestros Daños'!L58="","",'TD Siniestros Daños'!L58)</f>
        <v/>
      </c>
      <c r="P59" s="13" t="str">
        <f>IF('TD Siniestros Daños'!M58="","",'TD Siniestros Daños'!M58)</f>
        <v/>
      </c>
    </row>
    <row r="60" spans="2:16" ht="15" customHeight="1" x14ac:dyDescent="0.3">
      <c r="B60" s="8" t="str">
        <f>IF('TD Siniestros Daños'!A59="","",'TD Siniestros Daños'!A59)</f>
        <v/>
      </c>
      <c r="C60" s="9" t="str">
        <f>IF('TD Siniestros Daños'!B59="","",'TD Siniestros Daños'!B59)</f>
        <v/>
      </c>
      <c r="D60" s="10" t="str">
        <f>IF('TD Siniestros Daños'!C59="","",'TD Siniestros Daños'!C59)</f>
        <v/>
      </c>
      <c r="E60" s="65" t="str">
        <f>IF('TD Siniestros Daños'!D59="","",'TD Siniestros Daños'!D59)</f>
        <v/>
      </c>
      <c r="F60" s="11" t="str">
        <f>IF('TD Siniestros Daños'!E59="","",'TD Siniestros Daños'!E59)</f>
        <v/>
      </c>
      <c r="G60" s="11" t="str">
        <f>IF('TD Siniestros Daños'!F59="","",'TD Siniestros Daños'!F59)</f>
        <v/>
      </c>
      <c r="H60" s="11" t="str">
        <f>IF('TD Siniestros Daños'!G59="","",'TD Siniestros Daños'!G59)</f>
        <v/>
      </c>
      <c r="I60" s="11" t="str">
        <f t="shared" si="0"/>
        <v/>
      </c>
      <c r="J60" s="28"/>
      <c r="K60" s="68" t="str">
        <f>IF('TD Siniestros Daños'!H59="","",'TD Siniestros Daños'!H59)</f>
        <v/>
      </c>
      <c r="L60" s="11" t="str">
        <f>IF('TD Siniestros Daños'!I59="","",'TD Siniestros Daños'!I59)</f>
        <v/>
      </c>
      <c r="M60" s="68" t="str">
        <f>IF('TD Siniestros Daños'!J59="","",'TD Siniestros Daños'!J59)</f>
        <v/>
      </c>
      <c r="N60" s="13" t="str">
        <f>IF('TD Siniestros Daños'!K59="","",'TD Siniestros Daños'!K59)</f>
        <v/>
      </c>
      <c r="O60" s="13" t="str">
        <f>IF('TD Siniestros Daños'!L59="","",'TD Siniestros Daños'!L59)</f>
        <v/>
      </c>
      <c r="P60" s="13" t="str">
        <f>IF('TD Siniestros Daños'!M59="","",'TD Siniestros Daños'!M59)</f>
        <v/>
      </c>
    </row>
    <row r="61" spans="2:16" ht="15" customHeight="1" x14ac:dyDescent="0.3">
      <c r="B61" s="8" t="str">
        <f>IF('TD Siniestros Daños'!A60="","",'TD Siniestros Daños'!A60)</f>
        <v/>
      </c>
      <c r="C61" s="9" t="str">
        <f>IF('TD Siniestros Daños'!B60="","",'TD Siniestros Daños'!B60)</f>
        <v/>
      </c>
      <c r="D61" s="10" t="str">
        <f>IF('TD Siniestros Daños'!C60="","",'TD Siniestros Daños'!C60)</f>
        <v/>
      </c>
      <c r="E61" s="65" t="str">
        <f>IF('TD Siniestros Daños'!D60="","",'TD Siniestros Daños'!D60)</f>
        <v/>
      </c>
      <c r="F61" s="11" t="str">
        <f>IF('TD Siniestros Daños'!E60="","",'TD Siniestros Daños'!E60)</f>
        <v/>
      </c>
      <c r="G61" s="11" t="str">
        <f>IF('TD Siniestros Daños'!F60="","",'TD Siniestros Daños'!F60)</f>
        <v/>
      </c>
      <c r="H61" s="11" t="str">
        <f>IF('TD Siniestros Daños'!G60="","",'TD Siniestros Daños'!G60)</f>
        <v/>
      </c>
      <c r="I61" s="11" t="str">
        <f t="shared" si="0"/>
        <v/>
      </c>
      <c r="J61" s="28"/>
      <c r="K61" s="68" t="str">
        <f>IF('TD Siniestros Daños'!H60="","",'TD Siniestros Daños'!H60)</f>
        <v/>
      </c>
      <c r="L61" s="11" t="str">
        <f>IF('TD Siniestros Daños'!I60="","",'TD Siniestros Daños'!I60)</f>
        <v/>
      </c>
      <c r="M61" s="68" t="str">
        <f>IF('TD Siniestros Daños'!J60="","",'TD Siniestros Daños'!J60)</f>
        <v/>
      </c>
      <c r="N61" s="13" t="str">
        <f>IF('TD Siniestros Daños'!K60="","",'TD Siniestros Daños'!K60)</f>
        <v/>
      </c>
      <c r="O61" s="13" t="str">
        <f>IF('TD Siniestros Daños'!L60="","",'TD Siniestros Daños'!L60)</f>
        <v/>
      </c>
      <c r="P61" s="13" t="str">
        <f>IF('TD Siniestros Daños'!M60="","",'TD Siniestros Daños'!M60)</f>
        <v/>
      </c>
    </row>
    <row r="62" spans="2:16" ht="15" customHeight="1" x14ac:dyDescent="0.3">
      <c r="B62" s="8" t="str">
        <f>IF('TD Siniestros Daños'!A61="","",'TD Siniestros Daños'!A61)</f>
        <v/>
      </c>
      <c r="C62" s="9" t="str">
        <f>IF('TD Siniestros Daños'!B61="","",'TD Siniestros Daños'!B61)</f>
        <v/>
      </c>
      <c r="D62" s="10" t="str">
        <f>IF('TD Siniestros Daños'!C61="","",'TD Siniestros Daños'!C61)</f>
        <v/>
      </c>
      <c r="E62" s="65" t="str">
        <f>IF('TD Siniestros Daños'!D61="","",'TD Siniestros Daños'!D61)</f>
        <v/>
      </c>
      <c r="F62" s="11" t="str">
        <f>IF('TD Siniestros Daños'!E61="","",'TD Siniestros Daños'!E61)</f>
        <v/>
      </c>
      <c r="G62" s="11" t="str">
        <f>IF('TD Siniestros Daños'!F61="","",'TD Siniestros Daños'!F61)</f>
        <v/>
      </c>
      <c r="H62" s="11" t="str">
        <f>IF('TD Siniestros Daños'!G61="","",'TD Siniestros Daños'!G61)</f>
        <v/>
      </c>
      <c r="I62" s="11" t="str">
        <f t="shared" si="0"/>
        <v/>
      </c>
      <c r="J62" s="28"/>
      <c r="K62" s="68" t="str">
        <f>IF('TD Siniestros Daños'!H61="","",'TD Siniestros Daños'!H61)</f>
        <v/>
      </c>
      <c r="L62" s="11" t="str">
        <f>IF('TD Siniestros Daños'!I61="","",'TD Siniestros Daños'!I61)</f>
        <v/>
      </c>
      <c r="M62" s="68" t="str">
        <f>IF('TD Siniestros Daños'!J61="","",'TD Siniestros Daños'!J61)</f>
        <v/>
      </c>
      <c r="N62" s="13" t="str">
        <f>IF('TD Siniestros Daños'!K61="","",'TD Siniestros Daños'!K61)</f>
        <v/>
      </c>
      <c r="O62" s="13" t="str">
        <f>IF('TD Siniestros Daños'!L61="","",'TD Siniestros Daños'!L61)</f>
        <v/>
      </c>
      <c r="P62" s="13" t="str">
        <f>IF('TD Siniestros Daños'!M61="","",'TD Siniestros Daños'!M61)</f>
        <v/>
      </c>
    </row>
    <row r="63" spans="2:16" ht="15" customHeight="1" x14ac:dyDescent="0.3">
      <c r="B63" s="8" t="str">
        <f>IF('TD Siniestros Daños'!A62="","",'TD Siniestros Daños'!A62)</f>
        <v/>
      </c>
      <c r="C63" s="9" t="str">
        <f>IF('TD Siniestros Daños'!B62="","",'TD Siniestros Daños'!B62)</f>
        <v/>
      </c>
      <c r="D63" s="10" t="str">
        <f>IF('TD Siniestros Daños'!C62="","",'TD Siniestros Daños'!C62)</f>
        <v/>
      </c>
      <c r="E63" s="65" t="str">
        <f>IF('TD Siniestros Daños'!D62="","",'TD Siniestros Daños'!D62)</f>
        <v/>
      </c>
      <c r="F63" s="11" t="str">
        <f>IF('TD Siniestros Daños'!E62="","",'TD Siniestros Daños'!E62)</f>
        <v/>
      </c>
      <c r="G63" s="11" t="str">
        <f>IF('TD Siniestros Daños'!F62="","",'TD Siniestros Daños'!F62)</f>
        <v/>
      </c>
      <c r="H63" s="11" t="str">
        <f>IF('TD Siniestros Daños'!G62="","",'TD Siniestros Daños'!G62)</f>
        <v/>
      </c>
      <c r="I63" s="11" t="str">
        <f t="shared" si="0"/>
        <v/>
      </c>
      <c r="J63" s="28"/>
      <c r="K63" s="68" t="str">
        <f>IF('TD Siniestros Daños'!H62="","",'TD Siniestros Daños'!H62)</f>
        <v/>
      </c>
      <c r="L63" s="11" t="str">
        <f>IF('TD Siniestros Daños'!I62="","",'TD Siniestros Daños'!I62)</f>
        <v/>
      </c>
      <c r="M63" s="68" t="str">
        <f>IF('TD Siniestros Daños'!J62="","",'TD Siniestros Daños'!J62)</f>
        <v/>
      </c>
      <c r="N63" s="13" t="str">
        <f>IF('TD Siniestros Daños'!K62="","",'TD Siniestros Daños'!K62)</f>
        <v/>
      </c>
      <c r="O63" s="13" t="str">
        <f>IF('TD Siniestros Daños'!L62="","",'TD Siniestros Daños'!L62)</f>
        <v/>
      </c>
      <c r="P63" s="13" t="str">
        <f>IF('TD Siniestros Daños'!M62="","",'TD Siniestros Daños'!M62)</f>
        <v/>
      </c>
    </row>
    <row r="64" spans="2:16" ht="15" customHeight="1" x14ac:dyDescent="0.3">
      <c r="B64" s="8" t="str">
        <f>IF('TD Siniestros Daños'!A63="","",'TD Siniestros Daños'!A63)</f>
        <v/>
      </c>
      <c r="C64" s="9" t="str">
        <f>IF('TD Siniestros Daños'!B63="","",'TD Siniestros Daños'!B63)</f>
        <v/>
      </c>
      <c r="D64" s="10" t="str">
        <f>IF('TD Siniestros Daños'!C63="","",'TD Siniestros Daños'!C63)</f>
        <v/>
      </c>
      <c r="E64" s="65" t="str">
        <f>IF('TD Siniestros Daños'!D63="","",'TD Siniestros Daños'!D63)</f>
        <v/>
      </c>
      <c r="F64" s="11" t="str">
        <f>IF('TD Siniestros Daños'!E63="","",'TD Siniestros Daños'!E63)</f>
        <v/>
      </c>
      <c r="G64" s="11" t="str">
        <f>IF('TD Siniestros Daños'!F63="","",'TD Siniestros Daños'!F63)</f>
        <v/>
      </c>
      <c r="H64" s="11" t="str">
        <f>IF('TD Siniestros Daños'!G63="","",'TD Siniestros Daños'!G63)</f>
        <v/>
      </c>
      <c r="I64" s="11" t="str">
        <f t="shared" si="0"/>
        <v/>
      </c>
      <c r="J64" s="28"/>
      <c r="K64" s="68" t="str">
        <f>IF('TD Siniestros Daños'!H63="","",'TD Siniestros Daños'!H63)</f>
        <v/>
      </c>
      <c r="L64" s="11" t="str">
        <f>IF('TD Siniestros Daños'!I63="","",'TD Siniestros Daños'!I63)</f>
        <v/>
      </c>
      <c r="M64" s="68" t="str">
        <f>IF('TD Siniestros Daños'!J63="","",'TD Siniestros Daños'!J63)</f>
        <v/>
      </c>
      <c r="N64" s="13" t="str">
        <f>IF('TD Siniestros Daños'!K63="","",'TD Siniestros Daños'!K63)</f>
        <v/>
      </c>
      <c r="O64" s="13" t="str">
        <f>IF('TD Siniestros Daños'!L63="","",'TD Siniestros Daños'!L63)</f>
        <v/>
      </c>
      <c r="P64" s="13" t="str">
        <f>IF('TD Siniestros Daños'!M63="","",'TD Siniestros Daños'!M63)</f>
        <v/>
      </c>
    </row>
    <row r="65" spans="2:16" ht="15" customHeight="1" x14ac:dyDescent="0.3">
      <c r="B65" s="8" t="str">
        <f>IF('TD Siniestros Daños'!A64="","",'TD Siniestros Daños'!A64)</f>
        <v/>
      </c>
      <c r="C65" s="9" t="str">
        <f>IF('TD Siniestros Daños'!B64="","",'TD Siniestros Daños'!B64)</f>
        <v/>
      </c>
      <c r="D65" s="10" t="str">
        <f>IF('TD Siniestros Daños'!C64="","",'TD Siniestros Daños'!C64)</f>
        <v/>
      </c>
      <c r="E65" s="65" t="str">
        <f>IF('TD Siniestros Daños'!D64="","",'TD Siniestros Daños'!D64)</f>
        <v/>
      </c>
      <c r="F65" s="11" t="str">
        <f>IF('TD Siniestros Daños'!E64="","",'TD Siniestros Daños'!E64)</f>
        <v/>
      </c>
      <c r="G65" s="11" t="str">
        <f>IF('TD Siniestros Daños'!F64="","",'TD Siniestros Daños'!F64)</f>
        <v/>
      </c>
      <c r="H65" s="11" t="str">
        <f>IF('TD Siniestros Daños'!G64="","",'TD Siniestros Daños'!G64)</f>
        <v/>
      </c>
      <c r="I65" s="11" t="str">
        <f t="shared" si="0"/>
        <v/>
      </c>
      <c r="J65" s="28"/>
      <c r="K65" s="68" t="str">
        <f>IF('TD Siniestros Daños'!H64="","",'TD Siniestros Daños'!H64)</f>
        <v/>
      </c>
      <c r="L65" s="11" t="str">
        <f>IF('TD Siniestros Daños'!I64="","",'TD Siniestros Daños'!I64)</f>
        <v/>
      </c>
      <c r="M65" s="68" t="str">
        <f>IF('TD Siniestros Daños'!J64="","",'TD Siniestros Daños'!J64)</f>
        <v/>
      </c>
      <c r="N65" s="13" t="str">
        <f>IF('TD Siniestros Daños'!K64="","",'TD Siniestros Daños'!K64)</f>
        <v/>
      </c>
      <c r="O65" s="13" t="str">
        <f>IF('TD Siniestros Daños'!L64="","",'TD Siniestros Daños'!L64)</f>
        <v/>
      </c>
      <c r="P65" s="13" t="str">
        <f>IF('TD Siniestros Daños'!M64="","",'TD Siniestros Daños'!M64)</f>
        <v/>
      </c>
    </row>
    <row r="66" spans="2:16" ht="15" customHeight="1" x14ac:dyDescent="0.3">
      <c r="B66" s="8" t="str">
        <f>IF('TD Siniestros Daños'!A65="","",'TD Siniestros Daños'!A65)</f>
        <v/>
      </c>
      <c r="C66" s="9" t="str">
        <f>IF('TD Siniestros Daños'!B65="","",'TD Siniestros Daños'!B65)</f>
        <v/>
      </c>
      <c r="D66" s="10" t="str">
        <f>IF('TD Siniestros Daños'!C65="","",'TD Siniestros Daños'!C65)</f>
        <v/>
      </c>
      <c r="E66" s="65" t="str">
        <f>IF('TD Siniestros Daños'!D65="","",'TD Siniestros Daños'!D65)</f>
        <v/>
      </c>
      <c r="F66" s="11" t="str">
        <f>IF('TD Siniestros Daños'!E65="","",'TD Siniestros Daños'!E65)</f>
        <v/>
      </c>
      <c r="G66" s="11" t="str">
        <f>IF('TD Siniestros Daños'!F65="","",'TD Siniestros Daños'!F65)</f>
        <v/>
      </c>
      <c r="H66" s="11" t="str">
        <f>IF('TD Siniestros Daños'!G65="","",'TD Siniestros Daños'!G65)</f>
        <v/>
      </c>
      <c r="I66" s="11" t="str">
        <f t="shared" si="0"/>
        <v/>
      </c>
      <c r="J66" s="28"/>
      <c r="K66" s="68" t="str">
        <f>IF('TD Siniestros Daños'!H65="","",'TD Siniestros Daños'!H65)</f>
        <v/>
      </c>
      <c r="L66" s="11" t="str">
        <f>IF('TD Siniestros Daños'!I65="","",'TD Siniestros Daños'!I65)</f>
        <v/>
      </c>
      <c r="M66" s="68" t="str">
        <f>IF('TD Siniestros Daños'!J65="","",'TD Siniestros Daños'!J65)</f>
        <v/>
      </c>
      <c r="N66" s="13" t="str">
        <f>IF('TD Siniestros Daños'!K65="","",'TD Siniestros Daños'!K65)</f>
        <v/>
      </c>
      <c r="O66" s="13" t="str">
        <f>IF('TD Siniestros Daños'!L65="","",'TD Siniestros Daños'!L65)</f>
        <v/>
      </c>
      <c r="P66" s="13" t="str">
        <f>IF('TD Siniestros Daños'!M65="","",'TD Siniestros Daños'!M65)</f>
        <v/>
      </c>
    </row>
    <row r="67" spans="2:16" ht="15" customHeight="1" x14ac:dyDescent="0.3">
      <c r="B67" s="8" t="str">
        <f>IF('TD Siniestros Daños'!A66="","",'TD Siniestros Daños'!A66)</f>
        <v/>
      </c>
      <c r="C67" s="9" t="str">
        <f>IF('TD Siniestros Daños'!B66="","",'TD Siniestros Daños'!B66)</f>
        <v/>
      </c>
      <c r="D67" s="10" t="str">
        <f>IF('TD Siniestros Daños'!C66="","",'TD Siniestros Daños'!C66)</f>
        <v/>
      </c>
      <c r="E67" s="65" t="str">
        <f>IF('TD Siniestros Daños'!D66="","",'TD Siniestros Daños'!D66)</f>
        <v/>
      </c>
      <c r="F67" s="11" t="str">
        <f>IF('TD Siniestros Daños'!E66="","",'TD Siniestros Daños'!E66)</f>
        <v/>
      </c>
      <c r="G67" s="11" t="str">
        <f>IF('TD Siniestros Daños'!F66="","",'TD Siniestros Daños'!F66)</f>
        <v/>
      </c>
      <c r="H67" s="11" t="str">
        <f>IF('TD Siniestros Daños'!G66="","",'TD Siniestros Daños'!G66)</f>
        <v/>
      </c>
      <c r="I67" s="11" t="str">
        <f t="shared" si="0"/>
        <v/>
      </c>
      <c r="J67" s="28"/>
      <c r="K67" s="68" t="str">
        <f>IF('TD Siniestros Daños'!H66="","",'TD Siniestros Daños'!H66)</f>
        <v/>
      </c>
      <c r="L67" s="11" t="str">
        <f>IF('TD Siniestros Daños'!I66="","",'TD Siniestros Daños'!I66)</f>
        <v/>
      </c>
      <c r="M67" s="68" t="str">
        <f>IF('TD Siniestros Daños'!J66="","",'TD Siniestros Daños'!J66)</f>
        <v/>
      </c>
      <c r="N67" s="13" t="str">
        <f>IF('TD Siniestros Daños'!K66="","",'TD Siniestros Daños'!K66)</f>
        <v/>
      </c>
      <c r="O67" s="13" t="str">
        <f>IF('TD Siniestros Daños'!L66="","",'TD Siniestros Daños'!L66)</f>
        <v/>
      </c>
      <c r="P67" s="13" t="str">
        <f>IF('TD Siniestros Daños'!M66="","",'TD Siniestros Daños'!M66)</f>
        <v/>
      </c>
    </row>
    <row r="68" spans="2:16" ht="15" customHeight="1" x14ac:dyDescent="0.3">
      <c r="B68" s="8" t="str">
        <f>IF('TD Siniestros Daños'!A67="","",'TD Siniestros Daños'!A67)</f>
        <v/>
      </c>
      <c r="C68" s="9" t="str">
        <f>IF('TD Siniestros Daños'!B67="","",'TD Siniestros Daños'!B67)</f>
        <v/>
      </c>
      <c r="D68" s="10" t="str">
        <f>IF('TD Siniestros Daños'!C67="","",'TD Siniestros Daños'!C67)</f>
        <v/>
      </c>
      <c r="E68" s="65" t="str">
        <f>IF('TD Siniestros Daños'!D67="","",'TD Siniestros Daños'!D67)</f>
        <v/>
      </c>
      <c r="F68" s="11" t="str">
        <f>IF('TD Siniestros Daños'!E67="","",'TD Siniestros Daños'!E67)</f>
        <v/>
      </c>
      <c r="G68" s="11" t="str">
        <f>IF('TD Siniestros Daños'!F67="","",'TD Siniestros Daños'!F67)</f>
        <v/>
      </c>
      <c r="H68" s="11" t="str">
        <f>IF('TD Siniestros Daños'!G67="","",'TD Siniestros Daños'!G67)</f>
        <v/>
      </c>
      <c r="I68" s="11" t="str">
        <f t="shared" si="0"/>
        <v/>
      </c>
      <c r="J68" s="28"/>
      <c r="K68" s="68" t="str">
        <f>IF('TD Siniestros Daños'!H67="","",'TD Siniestros Daños'!H67)</f>
        <v/>
      </c>
      <c r="L68" s="11" t="str">
        <f>IF('TD Siniestros Daños'!I67="","",'TD Siniestros Daños'!I67)</f>
        <v/>
      </c>
      <c r="M68" s="68" t="str">
        <f>IF('TD Siniestros Daños'!J67="","",'TD Siniestros Daños'!J67)</f>
        <v/>
      </c>
      <c r="N68" s="13" t="str">
        <f>IF('TD Siniestros Daños'!K67="","",'TD Siniestros Daños'!K67)</f>
        <v/>
      </c>
      <c r="O68" s="13" t="str">
        <f>IF('TD Siniestros Daños'!L67="","",'TD Siniestros Daños'!L67)</f>
        <v/>
      </c>
      <c r="P68" s="13" t="str">
        <f>IF('TD Siniestros Daños'!M67="","",'TD Siniestros Daños'!M67)</f>
        <v/>
      </c>
    </row>
    <row r="69" spans="2:16" ht="15" customHeight="1" x14ac:dyDescent="0.3">
      <c r="B69" s="8" t="str">
        <f>IF('TD Siniestros Daños'!A68="","",'TD Siniestros Daños'!A68)</f>
        <v/>
      </c>
      <c r="C69" s="9" t="str">
        <f>IF('TD Siniestros Daños'!B68="","",'TD Siniestros Daños'!B68)</f>
        <v/>
      </c>
      <c r="D69" s="10" t="str">
        <f>IF('TD Siniestros Daños'!C68="","",'TD Siniestros Daños'!C68)</f>
        <v/>
      </c>
      <c r="E69" s="65" t="str">
        <f>IF('TD Siniestros Daños'!D68="","",'TD Siniestros Daños'!D68)</f>
        <v/>
      </c>
      <c r="F69" s="11" t="str">
        <f>IF('TD Siniestros Daños'!E68="","",'TD Siniestros Daños'!E68)</f>
        <v/>
      </c>
      <c r="G69" s="11" t="str">
        <f>IF('TD Siniestros Daños'!F68="","",'TD Siniestros Daños'!F68)</f>
        <v/>
      </c>
      <c r="H69" s="11" t="str">
        <f>IF('TD Siniestros Daños'!G68="","",'TD Siniestros Daños'!G68)</f>
        <v/>
      </c>
      <c r="I69" s="11" t="str">
        <f t="shared" si="0"/>
        <v/>
      </c>
      <c r="J69" s="28"/>
      <c r="K69" s="68" t="str">
        <f>IF('TD Siniestros Daños'!H68="","",'TD Siniestros Daños'!H68)</f>
        <v/>
      </c>
      <c r="L69" s="11" t="str">
        <f>IF('TD Siniestros Daños'!I68="","",'TD Siniestros Daños'!I68)</f>
        <v/>
      </c>
      <c r="M69" s="68" t="str">
        <f>IF('TD Siniestros Daños'!J68="","",'TD Siniestros Daños'!J68)</f>
        <v/>
      </c>
      <c r="N69" s="13" t="str">
        <f>IF('TD Siniestros Daños'!K68="","",'TD Siniestros Daños'!K68)</f>
        <v/>
      </c>
      <c r="O69" s="13" t="str">
        <f>IF('TD Siniestros Daños'!L68="","",'TD Siniestros Daños'!L68)</f>
        <v/>
      </c>
      <c r="P69" s="13" t="str">
        <f>IF('TD Siniestros Daños'!M68="","",'TD Siniestros Daños'!M68)</f>
        <v/>
      </c>
    </row>
    <row r="70" spans="2:16" ht="15" customHeight="1" x14ac:dyDescent="0.3">
      <c r="B70" s="8" t="str">
        <f>IF('TD Siniestros Daños'!A69="","",'TD Siniestros Daños'!A69)</f>
        <v/>
      </c>
      <c r="C70" s="9" t="str">
        <f>IF('TD Siniestros Daños'!B69="","",'TD Siniestros Daños'!B69)</f>
        <v/>
      </c>
      <c r="D70" s="10" t="str">
        <f>IF('TD Siniestros Daños'!C69="","",'TD Siniestros Daños'!C69)</f>
        <v/>
      </c>
      <c r="E70" s="65" t="str">
        <f>IF('TD Siniestros Daños'!D69="","",'TD Siniestros Daños'!D69)</f>
        <v/>
      </c>
      <c r="F70" s="11" t="str">
        <f>IF('TD Siniestros Daños'!E69="","",'TD Siniestros Daños'!E69)</f>
        <v/>
      </c>
      <c r="G70" s="11" t="str">
        <f>IF('TD Siniestros Daños'!F69="","",'TD Siniestros Daños'!F69)</f>
        <v/>
      </c>
      <c r="H70" s="11" t="str">
        <f>IF('TD Siniestros Daños'!G69="","",'TD Siniestros Daños'!G69)</f>
        <v/>
      </c>
      <c r="I70" s="11" t="str">
        <f t="shared" si="0"/>
        <v/>
      </c>
      <c r="J70" s="28"/>
      <c r="K70" s="68" t="str">
        <f>IF('TD Siniestros Daños'!H69="","",'TD Siniestros Daños'!H69)</f>
        <v/>
      </c>
      <c r="L70" s="11" t="str">
        <f>IF('TD Siniestros Daños'!I69="","",'TD Siniestros Daños'!I69)</f>
        <v/>
      </c>
      <c r="M70" s="68" t="str">
        <f>IF('TD Siniestros Daños'!J69="","",'TD Siniestros Daños'!J69)</f>
        <v/>
      </c>
      <c r="N70" s="13" t="str">
        <f>IF('TD Siniestros Daños'!K69="","",'TD Siniestros Daños'!K69)</f>
        <v/>
      </c>
      <c r="O70" s="13" t="str">
        <f>IF('TD Siniestros Daños'!L69="","",'TD Siniestros Daños'!L69)</f>
        <v/>
      </c>
      <c r="P70" s="13" t="str">
        <f>IF('TD Siniestros Daños'!M69="","",'TD Siniestros Daños'!M69)</f>
        <v/>
      </c>
    </row>
    <row r="71" spans="2:16" ht="15" customHeight="1" x14ac:dyDescent="0.3">
      <c r="B71" s="8" t="str">
        <f>IF('TD Siniestros Daños'!A70="","",'TD Siniestros Daños'!A70)</f>
        <v/>
      </c>
      <c r="C71" s="9" t="str">
        <f>IF('TD Siniestros Daños'!B70="","",'TD Siniestros Daños'!B70)</f>
        <v/>
      </c>
      <c r="D71" s="10" t="str">
        <f>IF('TD Siniestros Daños'!C70="","",'TD Siniestros Daños'!C70)</f>
        <v/>
      </c>
      <c r="E71" s="65" t="str">
        <f>IF('TD Siniestros Daños'!D70="","",'TD Siniestros Daños'!D70)</f>
        <v/>
      </c>
      <c r="F71" s="11" t="str">
        <f>IF('TD Siniestros Daños'!E70="","",'TD Siniestros Daños'!E70)</f>
        <v/>
      </c>
      <c r="G71" s="11" t="str">
        <f>IF('TD Siniestros Daños'!F70="","",'TD Siniestros Daños'!F70)</f>
        <v/>
      </c>
      <c r="H71" s="11" t="str">
        <f>IF('TD Siniestros Daños'!G70="","",'TD Siniestros Daños'!G70)</f>
        <v/>
      </c>
      <c r="I71" s="11" t="str">
        <f t="shared" si="0"/>
        <v/>
      </c>
      <c r="J71" s="28"/>
      <c r="K71" s="68" t="str">
        <f>IF('TD Siniestros Daños'!H70="","",'TD Siniestros Daños'!H70)</f>
        <v/>
      </c>
      <c r="L71" s="11" t="str">
        <f>IF('TD Siniestros Daños'!I70="","",'TD Siniestros Daños'!I70)</f>
        <v/>
      </c>
      <c r="M71" s="68" t="str">
        <f>IF('TD Siniestros Daños'!J70="","",'TD Siniestros Daños'!J70)</f>
        <v/>
      </c>
      <c r="N71" s="13" t="str">
        <f>IF('TD Siniestros Daños'!K70="","",'TD Siniestros Daños'!K70)</f>
        <v/>
      </c>
      <c r="O71" s="13" t="str">
        <f>IF('TD Siniestros Daños'!L70="","",'TD Siniestros Daños'!L70)</f>
        <v/>
      </c>
      <c r="P71" s="13" t="str">
        <f>IF('TD Siniestros Daños'!M70="","",'TD Siniestros Daños'!M70)</f>
        <v/>
      </c>
    </row>
    <row r="72" spans="2:16" ht="15" customHeight="1" x14ac:dyDescent="0.3">
      <c r="B72" s="8" t="str">
        <f>IF('TD Siniestros Daños'!A71="","",'TD Siniestros Daños'!A71)</f>
        <v/>
      </c>
      <c r="C72" s="9" t="str">
        <f>IF('TD Siniestros Daños'!B71="","",'TD Siniestros Daños'!B71)</f>
        <v/>
      </c>
      <c r="D72" s="10" t="str">
        <f>IF('TD Siniestros Daños'!C71="","",'TD Siniestros Daños'!C71)</f>
        <v/>
      </c>
      <c r="E72" s="65" t="str">
        <f>IF('TD Siniestros Daños'!D71="","",'TD Siniestros Daños'!D71)</f>
        <v/>
      </c>
      <c r="F72" s="11" t="str">
        <f>IF('TD Siniestros Daños'!E71="","",'TD Siniestros Daños'!E71)</f>
        <v/>
      </c>
      <c r="G72" s="11" t="str">
        <f>IF('TD Siniestros Daños'!F71="","",'TD Siniestros Daños'!F71)</f>
        <v/>
      </c>
      <c r="H72" s="11" t="str">
        <f>IF('TD Siniestros Daños'!G71="","",'TD Siniestros Daños'!G71)</f>
        <v/>
      </c>
      <c r="I72" s="11" t="str">
        <f t="shared" si="0"/>
        <v/>
      </c>
      <c r="J72" s="28"/>
      <c r="K72" s="68" t="str">
        <f>IF('TD Siniestros Daños'!H71="","",'TD Siniestros Daños'!H71)</f>
        <v/>
      </c>
      <c r="L72" s="11" t="str">
        <f>IF('TD Siniestros Daños'!I71="","",'TD Siniestros Daños'!I71)</f>
        <v/>
      </c>
      <c r="M72" s="68" t="str">
        <f>IF('TD Siniestros Daños'!J71="","",'TD Siniestros Daños'!J71)</f>
        <v/>
      </c>
      <c r="N72" s="13" t="str">
        <f>IF('TD Siniestros Daños'!K71="","",'TD Siniestros Daños'!K71)</f>
        <v/>
      </c>
      <c r="O72" s="13" t="str">
        <f>IF('TD Siniestros Daños'!L71="","",'TD Siniestros Daños'!L71)</f>
        <v/>
      </c>
      <c r="P72" s="13" t="str">
        <f>IF('TD Siniestros Daños'!M71="","",'TD Siniestros Daños'!M71)</f>
        <v/>
      </c>
    </row>
    <row r="73" spans="2:16" ht="15" customHeight="1" x14ac:dyDescent="0.3">
      <c r="B73" s="8" t="str">
        <f>IF('TD Siniestros Daños'!A72="","",'TD Siniestros Daños'!A72)</f>
        <v/>
      </c>
      <c r="C73" s="9" t="str">
        <f>IF('TD Siniestros Daños'!B72="","",'TD Siniestros Daños'!B72)</f>
        <v/>
      </c>
      <c r="D73" s="10" t="str">
        <f>IF('TD Siniestros Daños'!C72="","",'TD Siniestros Daños'!C72)</f>
        <v/>
      </c>
      <c r="E73" s="65" t="str">
        <f>IF('TD Siniestros Daños'!D72="","",'TD Siniestros Daños'!D72)</f>
        <v/>
      </c>
      <c r="F73" s="11" t="str">
        <f>IF('TD Siniestros Daños'!E72="","",'TD Siniestros Daños'!E72)</f>
        <v/>
      </c>
      <c r="G73" s="11" t="str">
        <f>IF('TD Siniestros Daños'!F72="","",'TD Siniestros Daños'!F72)</f>
        <v/>
      </c>
      <c r="H73" s="11" t="str">
        <f>IF('TD Siniestros Daños'!G72="","",'TD Siniestros Daños'!G72)</f>
        <v/>
      </c>
      <c r="I73" s="11" t="str">
        <f t="shared" ref="I73:I124" si="1">IFERROR(D73/VLOOKUP("TOTAL",$C$8:$D$124,2,0)*100,"")</f>
        <v/>
      </c>
      <c r="J73" s="28"/>
      <c r="K73" s="68" t="str">
        <f>IF('TD Siniestros Daños'!H72="","",'TD Siniestros Daños'!H72)</f>
        <v/>
      </c>
      <c r="L73" s="11" t="str">
        <f>IF('TD Siniestros Daños'!I72="","",'TD Siniestros Daños'!I72)</f>
        <v/>
      </c>
      <c r="M73" s="68" t="str">
        <f>IF('TD Siniestros Daños'!J72="","",'TD Siniestros Daños'!J72)</f>
        <v/>
      </c>
      <c r="N73" s="13" t="str">
        <f>IF('TD Siniestros Daños'!K72="","",'TD Siniestros Daños'!K72)</f>
        <v/>
      </c>
      <c r="O73" s="13" t="str">
        <f>IF('TD Siniestros Daños'!L72="","",'TD Siniestros Daños'!L72)</f>
        <v/>
      </c>
      <c r="P73" s="13" t="str">
        <f>IF('TD Siniestros Daños'!M72="","",'TD Siniestros Daños'!M72)</f>
        <v/>
      </c>
    </row>
    <row r="74" spans="2:16" ht="15" customHeight="1" x14ac:dyDescent="0.3">
      <c r="B74" s="8" t="str">
        <f>IF('TD Siniestros Daños'!A73="","",'TD Siniestros Daños'!A73)</f>
        <v/>
      </c>
      <c r="C74" s="9" t="str">
        <f>IF('TD Siniestros Daños'!B73="","",'TD Siniestros Daños'!B73)</f>
        <v/>
      </c>
      <c r="D74" s="10" t="str">
        <f>IF('TD Siniestros Daños'!C73="","",'TD Siniestros Daños'!C73)</f>
        <v/>
      </c>
      <c r="E74" s="65" t="str">
        <f>IF('TD Siniestros Daños'!D73="","",'TD Siniestros Daños'!D73)</f>
        <v/>
      </c>
      <c r="F74" s="11" t="str">
        <f>IF('TD Siniestros Daños'!E73="","",'TD Siniestros Daños'!E73)</f>
        <v/>
      </c>
      <c r="G74" s="11" t="str">
        <f>IF('TD Siniestros Daños'!F73="","",'TD Siniestros Daños'!F73)</f>
        <v/>
      </c>
      <c r="H74" s="11" t="str">
        <f>IF('TD Siniestros Daños'!G73="","",'TD Siniestros Daños'!G73)</f>
        <v/>
      </c>
      <c r="I74" s="11" t="str">
        <f t="shared" si="1"/>
        <v/>
      </c>
      <c r="J74" s="28"/>
      <c r="K74" s="68" t="str">
        <f>IF('TD Siniestros Daños'!H73="","",'TD Siniestros Daños'!H73)</f>
        <v/>
      </c>
      <c r="L74" s="11" t="str">
        <f>IF('TD Siniestros Daños'!I73="","",'TD Siniestros Daños'!I73)</f>
        <v/>
      </c>
      <c r="M74" s="68" t="str">
        <f>IF('TD Siniestros Daños'!J73="","",'TD Siniestros Daños'!J73)</f>
        <v/>
      </c>
      <c r="N74" s="13" t="str">
        <f>IF('TD Siniestros Daños'!K73="","",'TD Siniestros Daños'!K73)</f>
        <v/>
      </c>
      <c r="O74" s="13" t="str">
        <f>IF('TD Siniestros Daños'!L73="","",'TD Siniestros Daños'!L73)</f>
        <v/>
      </c>
      <c r="P74" s="13" t="str">
        <f>IF('TD Siniestros Daños'!M73="","",'TD Siniestros Daños'!M73)</f>
        <v/>
      </c>
    </row>
    <row r="75" spans="2:16" ht="15" customHeight="1" x14ac:dyDescent="0.3">
      <c r="B75" s="8" t="str">
        <f>IF('TD Siniestros Daños'!A74="","",'TD Siniestros Daños'!A74)</f>
        <v/>
      </c>
      <c r="C75" s="9" t="str">
        <f>IF('TD Siniestros Daños'!B74="","",'TD Siniestros Daños'!B74)</f>
        <v/>
      </c>
      <c r="D75" s="10" t="str">
        <f>IF('TD Siniestros Daños'!C74="","",'TD Siniestros Daños'!C74)</f>
        <v/>
      </c>
      <c r="E75" s="65" t="str">
        <f>IF('TD Siniestros Daños'!D74="","",'TD Siniestros Daños'!D74)</f>
        <v/>
      </c>
      <c r="F75" s="11" t="str">
        <f>IF('TD Siniestros Daños'!E74="","",'TD Siniestros Daños'!E74)</f>
        <v/>
      </c>
      <c r="G75" s="11" t="str">
        <f>IF('TD Siniestros Daños'!F74="","",'TD Siniestros Daños'!F74)</f>
        <v/>
      </c>
      <c r="H75" s="11" t="str">
        <f>IF('TD Siniestros Daños'!G74="","",'TD Siniestros Daños'!G74)</f>
        <v/>
      </c>
      <c r="I75" s="11" t="str">
        <f t="shared" si="1"/>
        <v/>
      </c>
      <c r="J75" s="28"/>
      <c r="K75" s="68" t="str">
        <f>IF('TD Siniestros Daños'!H74="","",'TD Siniestros Daños'!H74)</f>
        <v/>
      </c>
      <c r="L75" s="11" t="str">
        <f>IF('TD Siniestros Daños'!I74="","",'TD Siniestros Daños'!I74)</f>
        <v/>
      </c>
      <c r="M75" s="68" t="str">
        <f>IF('TD Siniestros Daños'!J74="","",'TD Siniestros Daños'!J74)</f>
        <v/>
      </c>
      <c r="N75" s="13" t="str">
        <f>IF('TD Siniestros Daños'!K74="","",'TD Siniestros Daños'!K74)</f>
        <v/>
      </c>
      <c r="O75" s="13" t="str">
        <f>IF('TD Siniestros Daños'!L74="","",'TD Siniestros Daños'!L74)</f>
        <v/>
      </c>
      <c r="P75" s="13" t="str">
        <f>IF('TD Siniestros Daños'!M74="","",'TD Siniestros Daños'!M74)</f>
        <v/>
      </c>
    </row>
    <row r="76" spans="2:16" ht="15" customHeight="1" x14ac:dyDescent="0.3">
      <c r="B76" s="8" t="str">
        <f>IF('TD Siniestros Daños'!A75="","",'TD Siniestros Daños'!A75)</f>
        <v/>
      </c>
      <c r="C76" s="9" t="str">
        <f>IF('TD Siniestros Daños'!B75="","",'TD Siniestros Daños'!B75)</f>
        <v/>
      </c>
      <c r="D76" s="10" t="str">
        <f>IF('TD Siniestros Daños'!C75="","",'TD Siniestros Daños'!C75)</f>
        <v/>
      </c>
      <c r="E76" s="65" t="str">
        <f>IF('TD Siniestros Daños'!D75="","",'TD Siniestros Daños'!D75)</f>
        <v/>
      </c>
      <c r="F76" s="11" t="str">
        <f>IF('TD Siniestros Daños'!E75="","",'TD Siniestros Daños'!E75)</f>
        <v/>
      </c>
      <c r="G76" s="11" t="str">
        <f>IF('TD Siniestros Daños'!F75="","",'TD Siniestros Daños'!F75)</f>
        <v/>
      </c>
      <c r="H76" s="11" t="str">
        <f>IF('TD Siniestros Daños'!G75="","",'TD Siniestros Daños'!G75)</f>
        <v/>
      </c>
      <c r="I76" s="11" t="str">
        <f t="shared" si="1"/>
        <v/>
      </c>
      <c r="J76" s="28"/>
      <c r="K76" s="68" t="str">
        <f>IF('TD Siniestros Daños'!H75="","",'TD Siniestros Daños'!H75)</f>
        <v/>
      </c>
      <c r="L76" s="11" t="str">
        <f>IF('TD Siniestros Daños'!I75="","",'TD Siniestros Daños'!I75)</f>
        <v/>
      </c>
      <c r="M76" s="68" t="str">
        <f>IF('TD Siniestros Daños'!J75="","",'TD Siniestros Daños'!J75)</f>
        <v/>
      </c>
      <c r="N76" s="13" t="str">
        <f>IF('TD Siniestros Daños'!K75="","",'TD Siniestros Daños'!K75)</f>
        <v/>
      </c>
      <c r="O76" s="13" t="str">
        <f>IF('TD Siniestros Daños'!L75="","",'TD Siniestros Daños'!L75)</f>
        <v/>
      </c>
      <c r="P76" s="13" t="str">
        <f>IF('TD Siniestros Daños'!M75="","",'TD Siniestros Daños'!M75)</f>
        <v/>
      </c>
    </row>
    <row r="77" spans="2:16" ht="15" customHeight="1" x14ac:dyDescent="0.3">
      <c r="B77" s="8" t="str">
        <f>IF('TD Siniestros Daños'!A76="","",'TD Siniestros Daños'!A76)</f>
        <v/>
      </c>
      <c r="C77" s="9" t="str">
        <f>IF('TD Siniestros Daños'!B76="","",'TD Siniestros Daños'!B76)</f>
        <v/>
      </c>
      <c r="D77" s="10" t="str">
        <f>IF('TD Siniestros Daños'!C76="","",'TD Siniestros Daños'!C76)</f>
        <v/>
      </c>
      <c r="E77" s="65" t="str">
        <f>IF('TD Siniestros Daños'!D76="","",'TD Siniestros Daños'!D76)</f>
        <v/>
      </c>
      <c r="F77" s="11" t="str">
        <f>IF('TD Siniestros Daños'!E76="","",'TD Siniestros Daños'!E76)</f>
        <v/>
      </c>
      <c r="G77" s="11" t="str">
        <f>IF('TD Siniestros Daños'!F76="","",'TD Siniestros Daños'!F76)</f>
        <v/>
      </c>
      <c r="H77" s="11" t="str">
        <f>IF('TD Siniestros Daños'!G76="","",'TD Siniestros Daños'!G76)</f>
        <v/>
      </c>
      <c r="I77" s="11" t="str">
        <f t="shared" si="1"/>
        <v/>
      </c>
      <c r="J77" s="28"/>
      <c r="K77" s="68" t="str">
        <f>IF('TD Siniestros Daños'!H76="","",'TD Siniestros Daños'!H76)</f>
        <v/>
      </c>
      <c r="L77" s="11" t="str">
        <f>IF('TD Siniestros Daños'!I76="","",'TD Siniestros Daños'!I76)</f>
        <v/>
      </c>
      <c r="M77" s="68" t="str">
        <f>IF('TD Siniestros Daños'!J76="","",'TD Siniestros Daños'!J76)</f>
        <v/>
      </c>
      <c r="N77" s="13" t="str">
        <f>IF('TD Siniestros Daños'!K76="","",'TD Siniestros Daños'!K76)</f>
        <v/>
      </c>
      <c r="O77" s="13" t="str">
        <f>IF('TD Siniestros Daños'!L76="","",'TD Siniestros Daños'!L76)</f>
        <v/>
      </c>
      <c r="P77" s="13" t="str">
        <f>IF('TD Siniestros Daños'!M76="","",'TD Siniestros Daños'!M76)</f>
        <v/>
      </c>
    </row>
    <row r="78" spans="2:16" ht="15" customHeight="1" x14ac:dyDescent="0.3">
      <c r="B78" s="8" t="str">
        <f>IF('TD Siniestros Daños'!A77="","",'TD Siniestros Daños'!A77)</f>
        <v/>
      </c>
      <c r="C78" s="9" t="str">
        <f>IF('TD Siniestros Daños'!B77="","",'TD Siniestros Daños'!B77)</f>
        <v/>
      </c>
      <c r="D78" s="10" t="str">
        <f>IF('TD Siniestros Daños'!C77="","",'TD Siniestros Daños'!C77)</f>
        <v/>
      </c>
      <c r="E78" s="65" t="str">
        <f>IF('TD Siniestros Daños'!D77="","",'TD Siniestros Daños'!D77)</f>
        <v/>
      </c>
      <c r="F78" s="11" t="str">
        <f>IF('TD Siniestros Daños'!E77="","",'TD Siniestros Daños'!E77)</f>
        <v/>
      </c>
      <c r="G78" s="11" t="str">
        <f>IF('TD Siniestros Daños'!F77="","",'TD Siniestros Daños'!F77)</f>
        <v/>
      </c>
      <c r="H78" s="11" t="str">
        <f>IF('TD Siniestros Daños'!G77="","",'TD Siniestros Daños'!G77)</f>
        <v/>
      </c>
      <c r="I78" s="11" t="str">
        <f t="shared" si="1"/>
        <v/>
      </c>
      <c r="J78" s="28"/>
      <c r="K78" s="68" t="str">
        <f>IF('TD Siniestros Daños'!H77="","",'TD Siniestros Daños'!H77)</f>
        <v/>
      </c>
      <c r="L78" s="11" t="str">
        <f>IF('TD Siniestros Daños'!I77="","",'TD Siniestros Daños'!I77)</f>
        <v/>
      </c>
      <c r="M78" s="68" t="str">
        <f>IF('TD Siniestros Daños'!J77="","",'TD Siniestros Daños'!J77)</f>
        <v/>
      </c>
      <c r="N78" s="13" t="str">
        <f>IF('TD Siniestros Daños'!K77="","",'TD Siniestros Daños'!K77)</f>
        <v/>
      </c>
      <c r="O78" s="13" t="str">
        <f>IF('TD Siniestros Daños'!L77="","",'TD Siniestros Daños'!L77)</f>
        <v/>
      </c>
      <c r="P78" s="13" t="str">
        <f>IF('TD Siniestros Daños'!M77="","",'TD Siniestros Daños'!M77)</f>
        <v/>
      </c>
    </row>
    <row r="79" spans="2:16" ht="15" customHeight="1" x14ac:dyDescent="0.3">
      <c r="B79" s="8" t="str">
        <f>IF('TD Siniestros Daños'!A78="","",'TD Siniestros Daños'!A78)</f>
        <v/>
      </c>
      <c r="C79" s="9" t="str">
        <f>IF('TD Siniestros Daños'!B78="","",'TD Siniestros Daños'!B78)</f>
        <v/>
      </c>
      <c r="D79" s="10" t="str">
        <f>IF('TD Siniestros Daños'!C78="","",'TD Siniestros Daños'!C78)</f>
        <v/>
      </c>
      <c r="E79" s="65" t="str">
        <f>IF('TD Siniestros Daños'!D78="","",'TD Siniestros Daños'!D78)</f>
        <v/>
      </c>
      <c r="F79" s="11" t="str">
        <f>IF('TD Siniestros Daños'!E78="","",'TD Siniestros Daños'!E78)</f>
        <v/>
      </c>
      <c r="G79" s="11" t="str">
        <f>IF('TD Siniestros Daños'!F78="","",'TD Siniestros Daños'!F78)</f>
        <v/>
      </c>
      <c r="H79" s="11" t="str">
        <f>IF('TD Siniestros Daños'!G78="","",'TD Siniestros Daños'!G78)</f>
        <v/>
      </c>
      <c r="I79" s="11" t="str">
        <f t="shared" si="1"/>
        <v/>
      </c>
      <c r="J79" s="28"/>
      <c r="K79" s="68" t="str">
        <f>IF('TD Siniestros Daños'!H78="","",'TD Siniestros Daños'!H78)</f>
        <v/>
      </c>
      <c r="L79" s="11" t="str">
        <f>IF('TD Siniestros Daños'!I78="","",'TD Siniestros Daños'!I78)</f>
        <v/>
      </c>
      <c r="M79" s="68" t="str">
        <f>IF('TD Siniestros Daños'!J78="","",'TD Siniestros Daños'!J78)</f>
        <v/>
      </c>
      <c r="N79" s="13" t="str">
        <f>IF('TD Siniestros Daños'!K78="","",'TD Siniestros Daños'!K78)</f>
        <v/>
      </c>
      <c r="O79" s="13" t="str">
        <f>IF('TD Siniestros Daños'!L78="","",'TD Siniestros Daños'!L78)</f>
        <v/>
      </c>
      <c r="P79" s="13" t="str">
        <f>IF('TD Siniestros Daños'!M78="","",'TD Siniestros Daños'!M78)</f>
        <v/>
      </c>
    </row>
    <row r="80" spans="2:16" ht="15" customHeight="1" x14ac:dyDescent="0.3">
      <c r="B80" s="8" t="str">
        <f>IF('TD Siniestros Daños'!A79="","",'TD Siniestros Daños'!A79)</f>
        <v/>
      </c>
      <c r="C80" s="9" t="str">
        <f>IF('TD Siniestros Daños'!B79="","",'TD Siniestros Daños'!B79)</f>
        <v/>
      </c>
      <c r="D80" s="10" t="str">
        <f>IF('TD Siniestros Daños'!C79="","",'TD Siniestros Daños'!C79)</f>
        <v/>
      </c>
      <c r="E80" s="65" t="str">
        <f>IF('TD Siniestros Daños'!D79="","",'TD Siniestros Daños'!D79)</f>
        <v/>
      </c>
      <c r="F80" s="11" t="str">
        <f>IF('TD Siniestros Daños'!E79="","",'TD Siniestros Daños'!E79)</f>
        <v/>
      </c>
      <c r="G80" s="11" t="str">
        <f>IF('TD Siniestros Daños'!F79="","",'TD Siniestros Daños'!F79)</f>
        <v/>
      </c>
      <c r="H80" s="11" t="str">
        <f>IF('TD Siniestros Daños'!G79="","",'TD Siniestros Daños'!G79)</f>
        <v/>
      </c>
      <c r="I80" s="11" t="str">
        <f t="shared" si="1"/>
        <v/>
      </c>
      <c r="J80" s="28"/>
      <c r="K80" s="68" t="str">
        <f>IF('TD Siniestros Daños'!H79="","",'TD Siniestros Daños'!H79)</f>
        <v/>
      </c>
      <c r="L80" s="11" t="str">
        <f>IF('TD Siniestros Daños'!I79="","",'TD Siniestros Daños'!I79)</f>
        <v/>
      </c>
      <c r="M80" s="68" t="str">
        <f>IF('TD Siniestros Daños'!J79="","",'TD Siniestros Daños'!J79)</f>
        <v/>
      </c>
      <c r="N80" s="13" t="str">
        <f>IF('TD Siniestros Daños'!K79="","",'TD Siniestros Daños'!K79)</f>
        <v/>
      </c>
      <c r="O80" s="13" t="str">
        <f>IF('TD Siniestros Daños'!L79="","",'TD Siniestros Daños'!L79)</f>
        <v/>
      </c>
      <c r="P80" s="13" t="str">
        <f>IF('TD Siniestros Daños'!M79="","",'TD Siniestros Daños'!M79)</f>
        <v/>
      </c>
    </row>
    <row r="81" spans="2:16" ht="15" customHeight="1" x14ac:dyDescent="0.3">
      <c r="B81" s="8" t="str">
        <f>IF('TD Siniestros Daños'!A80="","",'TD Siniestros Daños'!A80)</f>
        <v/>
      </c>
      <c r="C81" s="9" t="str">
        <f>IF('TD Siniestros Daños'!B80="","",'TD Siniestros Daños'!B80)</f>
        <v/>
      </c>
      <c r="D81" s="10" t="str">
        <f>IF('TD Siniestros Daños'!C80="","",'TD Siniestros Daños'!C80)</f>
        <v/>
      </c>
      <c r="E81" s="65" t="str">
        <f>IF('TD Siniestros Daños'!D80="","",'TD Siniestros Daños'!D80)</f>
        <v/>
      </c>
      <c r="F81" s="11" t="str">
        <f>IF('TD Siniestros Daños'!E80="","",'TD Siniestros Daños'!E80)</f>
        <v/>
      </c>
      <c r="G81" s="11" t="str">
        <f>IF('TD Siniestros Daños'!F80="","",'TD Siniestros Daños'!F80)</f>
        <v/>
      </c>
      <c r="H81" s="11" t="str">
        <f>IF('TD Siniestros Daños'!G80="","",'TD Siniestros Daños'!G80)</f>
        <v/>
      </c>
      <c r="I81" s="11" t="str">
        <f t="shared" si="1"/>
        <v/>
      </c>
      <c r="J81" s="28"/>
      <c r="K81" s="68" t="str">
        <f>IF('TD Siniestros Daños'!H80="","",'TD Siniestros Daños'!H80)</f>
        <v/>
      </c>
      <c r="L81" s="11" t="str">
        <f>IF('TD Siniestros Daños'!I80="","",'TD Siniestros Daños'!I80)</f>
        <v/>
      </c>
      <c r="M81" s="68" t="str">
        <f>IF('TD Siniestros Daños'!J80="","",'TD Siniestros Daños'!J80)</f>
        <v/>
      </c>
      <c r="N81" s="13" t="str">
        <f>IF('TD Siniestros Daños'!K80="","",'TD Siniestros Daños'!K80)</f>
        <v/>
      </c>
      <c r="O81" s="13" t="str">
        <f>IF('TD Siniestros Daños'!L80="","",'TD Siniestros Daños'!L80)</f>
        <v/>
      </c>
      <c r="P81" s="13" t="str">
        <f>IF('TD Siniestros Daños'!M80="","",'TD Siniestros Daños'!M80)</f>
        <v/>
      </c>
    </row>
    <row r="82" spans="2:16" ht="15" customHeight="1" x14ac:dyDescent="0.3">
      <c r="B82" s="8" t="str">
        <f>IF('TD Siniestros Daños'!A81="","",'TD Siniestros Daños'!A81)</f>
        <v/>
      </c>
      <c r="C82" s="9" t="str">
        <f>IF('TD Siniestros Daños'!B81="","",'TD Siniestros Daños'!B81)</f>
        <v/>
      </c>
      <c r="D82" s="10" t="str">
        <f>IF('TD Siniestros Daños'!C81="","",'TD Siniestros Daños'!C81)</f>
        <v/>
      </c>
      <c r="E82" s="65" t="str">
        <f>IF('TD Siniestros Daños'!D81="","",'TD Siniestros Daños'!D81)</f>
        <v/>
      </c>
      <c r="F82" s="11" t="str">
        <f>IF('TD Siniestros Daños'!E81="","",'TD Siniestros Daños'!E81)</f>
        <v/>
      </c>
      <c r="G82" s="11" t="str">
        <f>IF('TD Siniestros Daños'!F81="","",'TD Siniestros Daños'!F81)</f>
        <v/>
      </c>
      <c r="H82" s="11" t="str">
        <f>IF('TD Siniestros Daños'!G81="","",'TD Siniestros Daños'!G81)</f>
        <v/>
      </c>
      <c r="I82" s="11" t="str">
        <f t="shared" si="1"/>
        <v/>
      </c>
      <c r="J82" s="28"/>
      <c r="K82" s="68" t="str">
        <f>IF('TD Siniestros Daños'!H81="","",'TD Siniestros Daños'!H81)</f>
        <v/>
      </c>
      <c r="L82" s="11" t="str">
        <f>IF('TD Siniestros Daños'!I81="","",'TD Siniestros Daños'!I81)</f>
        <v/>
      </c>
      <c r="M82" s="68" t="str">
        <f>IF('TD Siniestros Daños'!J81="","",'TD Siniestros Daños'!J81)</f>
        <v/>
      </c>
      <c r="N82" s="13" t="str">
        <f>IF('TD Siniestros Daños'!K81="","",'TD Siniestros Daños'!K81)</f>
        <v/>
      </c>
      <c r="O82" s="13" t="str">
        <f>IF('TD Siniestros Daños'!L81="","",'TD Siniestros Daños'!L81)</f>
        <v/>
      </c>
      <c r="P82" s="13" t="str">
        <f>IF('TD Siniestros Daños'!M81="","",'TD Siniestros Daños'!M81)</f>
        <v/>
      </c>
    </row>
    <row r="83" spans="2:16" ht="15" customHeight="1" x14ac:dyDescent="0.3">
      <c r="B83" s="8" t="str">
        <f>IF('TD Siniestros Daños'!A82="","",'TD Siniestros Daños'!A82)</f>
        <v/>
      </c>
      <c r="C83" s="9" t="str">
        <f>IF('TD Siniestros Daños'!B82="","",'TD Siniestros Daños'!B82)</f>
        <v/>
      </c>
      <c r="D83" s="10" t="str">
        <f>IF('TD Siniestros Daños'!C82="","",'TD Siniestros Daños'!C82)</f>
        <v/>
      </c>
      <c r="E83" s="65" t="str">
        <f>IF('TD Siniestros Daños'!D82="","",'TD Siniestros Daños'!D82)</f>
        <v/>
      </c>
      <c r="F83" s="11" t="str">
        <f>IF('TD Siniestros Daños'!E82="","",'TD Siniestros Daños'!E82)</f>
        <v/>
      </c>
      <c r="G83" s="11" t="str">
        <f>IF('TD Siniestros Daños'!F82="","",'TD Siniestros Daños'!F82)</f>
        <v/>
      </c>
      <c r="H83" s="11" t="str">
        <f>IF('TD Siniestros Daños'!G82="","",'TD Siniestros Daños'!G82)</f>
        <v/>
      </c>
      <c r="I83" s="11" t="str">
        <f t="shared" si="1"/>
        <v/>
      </c>
      <c r="J83" s="28"/>
      <c r="K83" s="68" t="str">
        <f>IF('TD Siniestros Daños'!H82="","",'TD Siniestros Daños'!H82)</f>
        <v/>
      </c>
      <c r="L83" s="11" t="str">
        <f>IF('TD Siniestros Daños'!I82="","",'TD Siniestros Daños'!I82)</f>
        <v/>
      </c>
      <c r="M83" s="68" t="str">
        <f>IF('TD Siniestros Daños'!J82="","",'TD Siniestros Daños'!J82)</f>
        <v/>
      </c>
      <c r="N83" s="13" t="str">
        <f>IF('TD Siniestros Daños'!K82="","",'TD Siniestros Daños'!K82)</f>
        <v/>
      </c>
      <c r="O83" s="13" t="str">
        <f>IF('TD Siniestros Daños'!L82="","",'TD Siniestros Daños'!L82)</f>
        <v/>
      </c>
      <c r="P83" s="13" t="str">
        <f>IF('TD Siniestros Daños'!M82="","",'TD Siniestros Daños'!M82)</f>
        <v/>
      </c>
    </row>
    <row r="84" spans="2:16" ht="15" customHeight="1" x14ac:dyDescent="0.3">
      <c r="B84" s="8" t="str">
        <f>IF('TD Siniestros Daños'!A83="","",'TD Siniestros Daños'!A83)</f>
        <v/>
      </c>
      <c r="C84" s="9" t="str">
        <f>IF('TD Siniestros Daños'!B83="","",'TD Siniestros Daños'!B83)</f>
        <v/>
      </c>
      <c r="D84" s="10" t="str">
        <f>IF('TD Siniestros Daños'!C83="","",'TD Siniestros Daños'!C83)</f>
        <v/>
      </c>
      <c r="E84" s="65" t="str">
        <f>IF('TD Siniestros Daños'!D83="","",'TD Siniestros Daños'!D83)</f>
        <v/>
      </c>
      <c r="F84" s="11" t="str">
        <f>IF('TD Siniestros Daños'!E83="","",'TD Siniestros Daños'!E83)</f>
        <v/>
      </c>
      <c r="G84" s="11" t="str">
        <f>IF('TD Siniestros Daños'!F83="","",'TD Siniestros Daños'!F83)</f>
        <v/>
      </c>
      <c r="H84" s="11" t="str">
        <f>IF('TD Siniestros Daños'!G83="","",'TD Siniestros Daños'!G83)</f>
        <v/>
      </c>
      <c r="I84" s="11" t="str">
        <f t="shared" si="1"/>
        <v/>
      </c>
      <c r="J84" s="28"/>
      <c r="K84" s="68" t="str">
        <f>IF('TD Siniestros Daños'!H83="","",'TD Siniestros Daños'!H83)</f>
        <v/>
      </c>
      <c r="L84" s="11" t="str">
        <f>IF('TD Siniestros Daños'!I83="","",'TD Siniestros Daños'!I83)</f>
        <v/>
      </c>
      <c r="M84" s="68" t="str">
        <f>IF('TD Siniestros Daños'!J83="","",'TD Siniestros Daños'!J83)</f>
        <v/>
      </c>
      <c r="N84" s="13" t="str">
        <f>IF('TD Siniestros Daños'!K83="","",'TD Siniestros Daños'!K83)</f>
        <v/>
      </c>
      <c r="O84" s="13" t="str">
        <f>IF('TD Siniestros Daños'!L83="","",'TD Siniestros Daños'!L83)</f>
        <v/>
      </c>
      <c r="P84" s="13" t="str">
        <f>IF('TD Siniestros Daños'!M83="","",'TD Siniestros Daños'!M83)</f>
        <v/>
      </c>
    </row>
    <row r="85" spans="2:16" ht="15" customHeight="1" x14ac:dyDescent="0.3">
      <c r="B85" s="8" t="str">
        <f>IF('TD Siniestros Daños'!A84="","",'TD Siniestros Daños'!A84)</f>
        <v/>
      </c>
      <c r="C85" s="9" t="str">
        <f>IF('TD Siniestros Daños'!B84="","",'TD Siniestros Daños'!B84)</f>
        <v/>
      </c>
      <c r="D85" s="10" t="str">
        <f>IF('TD Siniestros Daños'!C84="","",'TD Siniestros Daños'!C84)</f>
        <v/>
      </c>
      <c r="E85" s="65" t="str">
        <f>IF('TD Siniestros Daños'!D84="","",'TD Siniestros Daños'!D84)</f>
        <v/>
      </c>
      <c r="F85" s="11" t="str">
        <f>IF('TD Siniestros Daños'!E84="","",'TD Siniestros Daños'!E84)</f>
        <v/>
      </c>
      <c r="G85" s="11" t="str">
        <f>IF('TD Siniestros Daños'!F84="","",'TD Siniestros Daños'!F84)</f>
        <v/>
      </c>
      <c r="H85" s="11" t="str">
        <f>IF('TD Siniestros Daños'!G84="","",'TD Siniestros Daños'!G84)</f>
        <v/>
      </c>
      <c r="I85" s="11" t="str">
        <f t="shared" si="1"/>
        <v/>
      </c>
      <c r="J85" s="28"/>
      <c r="K85" s="68" t="str">
        <f>IF('TD Siniestros Daños'!H84="","",'TD Siniestros Daños'!H84)</f>
        <v/>
      </c>
      <c r="L85" s="11" t="str">
        <f>IF('TD Siniestros Daños'!I84="","",'TD Siniestros Daños'!I84)</f>
        <v/>
      </c>
      <c r="M85" s="68" t="str">
        <f>IF('TD Siniestros Daños'!J84="","",'TD Siniestros Daños'!J84)</f>
        <v/>
      </c>
      <c r="N85" s="13" t="str">
        <f>IF('TD Siniestros Daños'!K84="","",'TD Siniestros Daños'!K84)</f>
        <v/>
      </c>
      <c r="O85" s="13" t="str">
        <f>IF('TD Siniestros Daños'!L84="","",'TD Siniestros Daños'!L84)</f>
        <v/>
      </c>
      <c r="P85" s="13" t="str">
        <f>IF('TD Siniestros Daños'!M84="","",'TD Siniestros Daños'!M84)</f>
        <v/>
      </c>
    </row>
    <row r="86" spans="2:16" ht="15" customHeight="1" x14ac:dyDescent="0.3">
      <c r="B86" s="8" t="str">
        <f>IF('TD Siniestros Daños'!A85="","",'TD Siniestros Daños'!A85)</f>
        <v/>
      </c>
      <c r="C86" s="9" t="str">
        <f>IF('TD Siniestros Daños'!B85="","",'TD Siniestros Daños'!B85)</f>
        <v/>
      </c>
      <c r="D86" s="10" t="str">
        <f>IF('TD Siniestros Daños'!C85="","",'TD Siniestros Daños'!C85)</f>
        <v/>
      </c>
      <c r="E86" s="65" t="str">
        <f>IF('TD Siniestros Daños'!D85="","",'TD Siniestros Daños'!D85)</f>
        <v/>
      </c>
      <c r="F86" s="11" t="str">
        <f>IF('TD Siniestros Daños'!E85="","",'TD Siniestros Daños'!E85)</f>
        <v/>
      </c>
      <c r="G86" s="11" t="str">
        <f>IF('TD Siniestros Daños'!F85="","",'TD Siniestros Daños'!F85)</f>
        <v/>
      </c>
      <c r="H86" s="11" t="str">
        <f>IF('TD Siniestros Daños'!G85="","",'TD Siniestros Daños'!G85)</f>
        <v/>
      </c>
      <c r="I86" s="11" t="str">
        <f t="shared" si="1"/>
        <v/>
      </c>
      <c r="J86" s="28"/>
      <c r="K86" s="68" t="str">
        <f>IF('TD Siniestros Daños'!H85="","",'TD Siniestros Daños'!H85)</f>
        <v/>
      </c>
      <c r="L86" s="11" t="str">
        <f>IF('TD Siniestros Daños'!I85="","",'TD Siniestros Daños'!I85)</f>
        <v/>
      </c>
      <c r="M86" s="68" t="str">
        <f>IF('TD Siniestros Daños'!J85="","",'TD Siniestros Daños'!J85)</f>
        <v/>
      </c>
      <c r="N86" s="13" t="str">
        <f>IF('TD Siniestros Daños'!K85="","",'TD Siniestros Daños'!K85)</f>
        <v/>
      </c>
      <c r="O86" s="13" t="str">
        <f>IF('TD Siniestros Daños'!L85="","",'TD Siniestros Daños'!L85)</f>
        <v/>
      </c>
      <c r="P86" s="13" t="str">
        <f>IF('TD Siniestros Daños'!M85="","",'TD Siniestros Daños'!M85)</f>
        <v/>
      </c>
    </row>
    <row r="87" spans="2:16" ht="15" customHeight="1" x14ac:dyDescent="0.3">
      <c r="B87" s="8" t="str">
        <f>IF('TD Siniestros Daños'!A86="","",'TD Siniestros Daños'!A86)</f>
        <v/>
      </c>
      <c r="C87" s="9" t="str">
        <f>IF('TD Siniestros Daños'!B86="","",'TD Siniestros Daños'!B86)</f>
        <v/>
      </c>
      <c r="D87" s="10" t="str">
        <f>IF('TD Siniestros Daños'!C86="","",'TD Siniestros Daños'!C86)</f>
        <v/>
      </c>
      <c r="E87" s="65" t="str">
        <f>IF('TD Siniestros Daños'!D86="","",'TD Siniestros Daños'!D86)</f>
        <v/>
      </c>
      <c r="F87" s="11" t="str">
        <f>IF('TD Siniestros Daños'!E86="","",'TD Siniestros Daños'!E86)</f>
        <v/>
      </c>
      <c r="G87" s="11" t="str">
        <f>IF('TD Siniestros Daños'!F86="","",'TD Siniestros Daños'!F86)</f>
        <v/>
      </c>
      <c r="H87" s="11" t="str">
        <f>IF('TD Siniestros Daños'!G86="","",'TD Siniestros Daños'!G86)</f>
        <v/>
      </c>
      <c r="I87" s="11" t="str">
        <f t="shared" si="1"/>
        <v/>
      </c>
      <c r="J87" s="28"/>
      <c r="K87" s="68" t="str">
        <f>IF('TD Siniestros Daños'!H86="","",'TD Siniestros Daños'!H86)</f>
        <v/>
      </c>
      <c r="L87" s="11" t="str">
        <f>IF('TD Siniestros Daños'!I86="","",'TD Siniestros Daños'!I86)</f>
        <v/>
      </c>
      <c r="M87" s="68" t="str">
        <f>IF('TD Siniestros Daños'!J86="","",'TD Siniestros Daños'!J86)</f>
        <v/>
      </c>
      <c r="N87" s="13" t="str">
        <f>IF('TD Siniestros Daños'!K86="","",'TD Siniestros Daños'!K86)</f>
        <v/>
      </c>
      <c r="O87" s="13" t="str">
        <f>IF('TD Siniestros Daños'!L86="","",'TD Siniestros Daños'!L86)</f>
        <v/>
      </c>
      <c r="P87" s="13" t="str">
        <f>IF('TD Siniestros Daños'!M86="","",'TD Siniestros Daños'!M86)</f>
        <v/>
      </c>
    </row>
    <row r="88" spans="2:16" ht="15" customHeight="1" x14ac:dyDescent="0.3">
      <c r="B88" s="8" t="str">
        <f>IF('TD Siniestros Daños'!A87="","",'TD Siniestros Daños'!A87)</f>
        <v/>
      </c>
      <c r="C88" s="9" t="str">
        <f>IF('TD Siniestros Daños'!B87="","",'TD Siniestros Daños'!B87)</f>
        <v/>
      </c>
      <c r="D88" s="10" t="str">
        <f>IF('TD Siniestros Daños'!C87="","",'TD Siniestros Daños'!C87)</f>
        <v/>
      </c>
      <c r="E88" s="65" t="str">
        <f>IF('TD Siniestros Daños'!D87="","",'TD Siniestros Daños'!D87)</f>
        <v/>
      </c>
      <c r="F88" s="11" t="str">
        <f>IF('TD Siniestros Daños'!E87="","",'TD Siniestros Daños'!E87)</f>
        <v/>
      </c>
      <c r="G88" s="11" t="str">
        <f>IF('TD Siniestros Daños'!F87="","",'TD Siniestros Daños'!F87)</f>
        <v/>
      </c>
      <c r="H88" s="11" t="str">
        <f>IF('TD Siniestros Daños'!G87="","",'TD Siniestros Daños'!G87)</f>
        <v/>
      </c>
      <c r="I88" s="11" t="str">
        <f t="shared" si="1"/>
        <v/>
      </c>
      <c r="J88" s="28"/>
      <c r="K88" s="68" t="str">
        <f>IF('TD Siniestros Daños'!H87="","",'TD Siniestros Daños'!H87)</f>
        <v/>
      </c>
      <c r="L88" s="11" t="str">
        <f>IF('TD Siniestros Daños'!I87="","",'TD Siniestros Daños'!I87)</f>
        <v/>
      </c>
      <c r="M88" s="68" t="str">
        <f>IF('TD Siniestros Daños'!J87="","",'TD Siniestros Daños'!J87)</f>
        <v/>
      </c>
      <c r="N88" s="13" t="str">
        <f>IF('TD Siniestros Daños'!K87="","",'TD Siniestros Daños'!K87)</f>
        <v/>
      </c>
      <c r="O88" s="13" t="str">
        <f>IF('TD Siniestros Daños'!L87="","",'TD Siniestros Daños'!L87)</f>
        <v/>
      </c>
      <c r="P88" s="13" t="str">
        <f>IF('TD Siniestros Daños'!M87="","",'TD Siniestros Daños'!M87)</f>
        <v/>
      </c>
    </row>
    <row r="89" spans="2:16" ht="15" customHeight="1" x14ac:dyDescent="0.3">
      <c r="B89" s="8" t="str">
        <f>IF('TD Siniestros Daños'!A88="","",'TD Siniestros Daños'!A88)</f>
        <v/>
      </c>
      <c r="C89" s="9" t="str">
        <f>IF('TD Siniestros Daños'!B88="","",'TD Siniestros Daños'!B88)</f>
        <v/>
      </c>
      <c r="D89" s="10" t="str">
        <f>IF('TD Siniestros Daños'!C88="","",'TD Siniestros Daños'!C88)</f>
        <v/>
      </c>
      <c r="E89" s="65" t="str">
        <f>IF('TD Siniestros Daños'!D88="","",'TD Siniestros Daños'!D88)</f>
        <v/>
      </c>
      <c r="F89" s="11" t="str">
        <f>IF('TD Siniestros Daños'!E88="","",'TD Siniestros Daños'!E88)</f>
        <v/>
      </c>
      <c r="G89" s="11" t="str">
        <f>IF('TD Siniestros Daños'!F88="","",'TD Siniestros Daños'!F88)</f>
        <v/>
      </c>
      <c r="H89" s="11" t="str">
        <f>IF('TD Siniestros Daños'!G88="","",'TD Siniestros Daños'!G88)</f>
        <v/>
      </c>
      <c r="I89" s="11" t="str">
        <f t="shared" si="1"/>
        <v/>
      </c>
      <c r="J89" s="28"/>
      <c r="K89" s="68" t="str">
        <f>IF('TD Siniestros Daños'!H88="","",'TD Siniestros Daños'!H88)</f>
        <v/>
      </c>
      <c r="L89" s="11" t="str">
        <f>IF('TD Siniestros Daños'!I88="","",'TD Siniestros Daños'!I88)</f>
        <v/>
      </c>
      <c r="M89" s="68" t="str">
        <f>IF('TD Siniestros Daños'!J88="","",'TD Siniestros Daños'!J88)</f>
        <v/>
      </c>
      <c r="N89" s="13" t="str">
        <f>IF('TD Siniestros Daños'!K88="","",'TD Siniestros Daños'!K88)</f>
        <v/>
      </c>
      <c r="O89" s="13" t="str">
        <f>IF('TD Siniestros Daños'!L88="","",'TD Siniestros Daños'!L88)</f>
        <v/>
      </c>
      <c r="P89" s="13" t="str">
        <f>IF('TD Siniestros Daños'!M88="","",'TD Siniestros Daños'!M88)</f>
        <v/>
      </c>
    </row>
    <row r="90" spans="2:16" ht="15" customHeight="1" x14ac:dyDescent="0.3">
      <c r="B90" s="70" t="str">
        <f>IF('TD Siniestros Daños'!A89="","",'TD Siniestros Daños'!A89)</f>
        <v/>
      </c>
      <c r="C90" s="29" t="str">
        <f>IF('TD Siniestros Daños'!B89="","",'TD Siniestros Daños'!B89)</f>
        <v/>
      </c>
      <c r="D90" s="66" t="str">
        <f>IF('TD Siniestros Daños'!C89="","",'TD Siniestros Daños'!C89)</f>
        <v/>
      </c>
      <c r="E90" s="67" t="str">
        <f>IF('TD Siniestros Daños'!D89="","",'TD Siniestros Daños'!D89)</f>
        <v/>
      </c>
      <c r="F90" s="48" t="str">
        <f>IF('TD Siniestros Daños'!E89="","",'TD Siniestros Daños'!E89)</f>
        <v/>
      </c>
      <c r="G90" s="48" t="str">
        <f>IF('TD Siniestros Daños'!F89="","",'TD Siniestros Daños'!F89)</f>
        <v/>
      </c>
      <c r="H90" s="48" t="str">
        <f>IF('TD Siniestros Daños'!G89="","",'TD Siniestros Daños'!G89)</f>
        <v/>
      </c>
      <c r="I90" s="48" t="str">
        <f t="shared" si="1"/>
        <v/>
      </c>
      <c r="J90" s="28"/>
      <c r="K90" s="68" t="str">
        <f>IF('TD Siniestros Daños'!H89="","",'TD Siniestros Daños'!H89)</f>
        <v/>
      </c>
      <c r="L90" s="11" t="str">
        <f>IF('TD Siniestros Daños'!I89="","",'TD Siniestros Daños'!I89)</f>
        <v/>
      </c>
      <c r="M90" s="68" t="str">
        <f>IF('TD Siniestros Daños'!J89="","",'TD Siniestros Daños'!J89)</f>
        <v/>
      </c>
      <c r="N90" s="13" t="str">
        <f>IF('TD Siniestros Daños'!K89="","",'TD Siniestros Daños'!K89)</f>
        <v/>
      </c>
      <c r="O90" s="13" t="str">
        <f>IF('TD Siniestros Daños'!L89="","",'TD Siniestros Daños'!L89)</f>
        <v/>
      </c>
      <c r="P90" s="13" t="str">
        <f>IF('TD Siniestros Daños'!M89="","",'TD Siniestros Daños'!M89)</f>
        <v/>
      </c>
    </row>
    <row r="91" spans="2:16" x14ac:dyDescent="0.3">
      <c r="B91" s="70" t="str">
        <f>IF('TD Siniestros Daños'!A90="","",'TD Siniestros Daños'!A90)</f>
        <v/>
      </c>
      <c r="C91" s="29" t="str">
        <f>IF('TD Siniestros Daños'!B90="","",'TD Siniestros Daños'!B90)</f>
        <v/>
      </c>
      <c r="D91" s="66" t="str">
        <f>IF('TD Siniestros Daños'!C90="","",'TD Siniestros Daños'!C90)</f>
        <v/>
      </c>
      <c r="E91" s="67" t="str">
        <f>IF('TD Siniestros Daños'!D90="","",'TD Siniestros Daños'!D90)</f>
        <v/>
      </c>
      <c r="F91" s="48" t="str">
        <f>IF('TD Siniestros Daños'!E90="","",'TD Siniestros Daños'!E90)</f>
        <v/>
      </c>
      <c r="G91" s="48" t="str">
        <f>IF('TD Siniestros Daños'!F90="","",'TD Siniestros Daños'!F90)</f>
        <v/>
      </c>
      <c r="H91" s="48" t="str">
        <f>IF('TD Siniestros Daños'!G90="","",'TD Siniestros Daños'!G90)</f>
        <v/>
      </c>
      <c r="I91" s="48" t="str">
        <f t="shared" si="1"/>
        <v/>
      </c>
      <c r="J91" s="28"/>
      <c r="K91" s="68" t="str">
        <f>IF('TD Siniestros Daños'!H90="","",'TD Siniestros Daños'!H90)</f>
        <v/>
      </c>
      <c r="L91" s="11" t="str">
        <f>IF('TD Siniestros Daños'!I90="","",'TD Siniestros Daños'!I90)</f>
        <v/>
      </c>
      <c r="M91" s="68" t="str">
        <f>IF('TD Siniestros Daños'!J90="","",'TD Siniestros Daños'!J90)</f>
        <v/>
      </c>
      <c r="N91" s="13" t="str">
        <f>IF('TD Siniestros Daños'!K90="","",'TD Siniestros Daños'!K90)</f>
        <v/>
      </c>
      <c r="O91" s="13" t="str">
        <f>IF('TD Siniestros Daños'!L90="","",'TD Siniestros Daños'!L90)</f>
        <v/>
      </c>
      <c r="P91" s="13" t="str">
        <f>IF('TD Siniestros Daños'!M90="","",'TD Siniestros Daños'!M90)</f>
        <v/>
      </c>
    </row>
    <row r="92" spans="2:16" x14ac:dyDescent="0.3">
      <c r="B92" s="22" t="str">
        <f>IF('TD Siniestros Daños'!A91="","",'TD Siniestros Daños'!A91)</f>
        <v/>
      </c>
      <c r="C92" s="22" t="str">
        <f>IF('TD Siniestros Daños'!B91="","",'TD Siniestros Daños'!B91)</f>
        <v/>
      </c>
      <c r="D92" s="22" t="str">
        <f>IF('TD Siniestros Daños'!C91="","",'TD Siniestros Daños'!C91)</f>
        <v/>
      </c>
      <c r="E92" s="30" t="str">
        <f>IF('TD Siniestros Daños'!D91="","",'TD Siniestros Daños'!D91)</f>
        <v/>
      </c>
      <c r="F92" s="24" t="str">
        <f>IF('TD Siniestros Daños'!E91="","",'TD Siniestros Daños'!E91)</f>
        <v/>
      </c>
      <c r="G92" s="24" t="str">
        <f>IF('TD Siniestros Daños'!F91="","",'TD Siniestros Daños'!F91)</f>
        <v/>
      </c>
      <c r="H92" s="24" t="str">
        <f>IF('TD Siniestros Daños'!G91="","",'TD Siniestros Daños'!G91)</f>
        <v/>
      </c>
      <c r="I92" s="24" t="str">
        <f t="shared" si="1"/>
        <v/>
      </c>
      <c r="J92" s="28"/>
      <c r="K92" s="68" t="str">
        <f>IF('TD Siniestros Daños'!H91="","",'TD Siniestros Daños'!H91)</f>
        <v/>
      </c>
      <c r="L92" s="11" t="str">
        <f>IF('TD Siniestros Daños'!I91="","",'TD Siniestros Daños'!I91)</f>
        <v/>
      </c>
      <c r="M92" s="68" t="str">
        <f>IF('TD Siniestros Daños'!J91="","",'TD Siniestros Daños'!J91)</f>
        <v/>
      </c>
      <c r="N92" s="13" t="str">
        <f>IF('TD Siniestros Daños'!K91="","",'TD Siniestros Daños'!K91)</f>
        <v/>
      </c>
      <c r="O92" s="13" t="str">
        <f>IF('TD Siniestros Daños'!L91="","",'TD Siniestros Daños'!L91)</f>
        <v/>
      </c>
      <c r="P92" s="13" t="str">
        <f>IF('TD Siniestros Daños'!M91="","",'TD Siniestros Daños'!M91)</f>
        <v/>
      </c>
    </row>
    <row r="93" spans="2:16" x14ac:dyDescent="0.3">
      <c r="B93" s="22" t="str">
        <f>IF('TD Siniestros Daños'!A92="","",'TD Siniestros Daños'!A92)</f>
        <v/>
      </c>
      <c r="C93" s="22" t="str">
        <f>IF('TD Siniestros Daños'!B92="","",'TD Siniestros Daños'!B92)</f>
        <v/>
      </c>
      <c r="D93" s="22" t="str">
        <f>IF('TD Siniestros Daños'!C92="","",'TD Siniestros Daños'!C92)</f>
        <v/>
      </c>
      <c r="E93" s="30" t="str">
        <f>IF('TD Siniestros Daños'!D92="","",'TD Siniestros Daños'!D92)</f>
        <v/>
      </c>
      <c r="F93" s="24" t="str">
        <f>IF('TD Siniestros Daños'!E92="","",'TD Siniestros Daños'!E92)</f>
        <v/>
      </c>
      <c r="G93" s="24" t="str">
        <f>IF('TD Siniestros Daños'!F92="","",'TD Siniestros Daños'!F92)</f>
        <v/>
      </c>
      <c r="H93" s="24" t="str">
        <f>IF('TD Siniestros Daños'!G92="","",'TD Siniestros Daños'!G92)</f>
        <v/>
      </c>
      <c r="I93" s="24" t="str">
        <f t="shared" si="1"/>
        <v/>
      </c>
      <c r="J93" s="28"/>
      <c r="K93" s="68" t="str">
        <f>IF('TD Siniestros Daños'!H92="","",'TD Siniestros Daños'!H92)</f>
        <v/>
      </c>
      <c r="L93" s="11" t="str">
        <f>IF('TD Siniestros Daños'!I92="","",'TD Siniestros Daños'!I92)</f>
        <v/>
      </c>
      <c r="M93" s="68" t="str">
        <f>IF('TD Siniestros Daños'!J92="","",'TD Siniestros Daños'!J92)</f>
        <v/>
      </c>
      <c r="N93" s="13" t="str">
        <f>IF('TD Siniestros Daños'!K92="","",'TD Siniestros Daños'!K92)</f>
        <v/>
      </c>
      <c r="O93" s="13" t="str">
        <f>IF('TD Siniestros Daños'!L92="","",'TD Siniestros Daños'!L92)</f>
        <v/>
      </c>
      <c r="P93" s="13" t="str">
        <f>IF('TD Siniestros Daños'!M92="","",'TD Siniestros Daños'!M92)</f>
        <v/>
      </c>
    </row>
    <row r="94" spans="2:16" x14ac:dyDescent="0.3">
      <c r="B94" s="22" t="str">
        <f>IF('TD Siniestros Daños'!A93="","",'TD Siniestros Daños'!A93)</f>
        <v/>
      </c>
      <c r="C94" s="22" t="str">
        <f>IF('TD Siniestros Daños'!B93="","",'TD Siniestros Daños'!B93)</f>
        <v/>
      </c>
      <c r="D94" s="22" t="str">
        <f>IF('TD Siniestros Daños'!C93="","",'TD Siniestros Daños'!C93)</f>
        <v/>
      </c>
      <c r="E94" s="30" t="str">
        <f>IF('TD Siniestros Daños'!D93="","",'TD Siniestros Daños'!D93)</f>
        <v/>
      </c>
      <c r="F94" s="24" t="str">
        <f>IF('TD Siniestros Daños'!E93="","",'TD Siniestros Daños'!E93)</f>
        <v/>
      </c>
      <c r="G94" s="24" t="str">
        <f>IF('TD Siniestros Daños'!F93="","",'TD Siniestros Daños'!F93)</f>
        <v/>
      </c>
      <c r="H94" s="24" t="str">
        <f>IF('TD Siniestros Daños'!G93="","",'TD Siniestros Daños'!G93)</f>
        <v/>
      </c>
      <c r="I94" s="24" t="str">
        <f t="shared" si="1"/>
        <v/>
      </c>
      <c r="J94" s="28"/>
      <c r="K94" s="68" t="str">
        <f>IF('TD Siniestros Daños'!H93="","",'TD Siniestros Daños'!H93)</f>
        <v/>
      </c>
      <c r="L94" s="11" t="str">
        <f>IF('TD Siniestros Daños'!I93="","",'TD Siniestros Daños'!I93)</f>
        <v/>
      </c>
      <c r="M94" s="68" t="str">
        <f>IF('TD Siniestros Daños'!J93="","",'TD Siniestros Daños'!J93)</f>
        <v/>
      </c>
      <c r="N94" s="13" t="str">
        <f>IF('TD Siniestros Daños'!K93="","",'TD Siniestros Daños'!K93)</f>
        <v/>
      </c>
      <c r="O94" s="13" t="str">
        <f>IF('TD Siniestros Daños'!L93="","",'TD Siniestros Daños'!L93)</f>
        <v/>
      </c>
      <c r="P94" s="13" t="str">
        <f>IF('TD Siniestros Daños'!M93="","",'TD Siniestros Daños'!M93)</f>
        <v/>
      </c>
    </row>
    <row r="95" spans="2:16" x14ac:dyDescent="0.3">
      <c r="B95" s="22" t="str">
        <f>IF('TD Siniestros Daños'!A94="","",'TD Siniestros Daños'!A94)</f>
        <v/>
      </c>
      <c r="C95" s="22" t="str">
        <f>IF('TD Siniestros Daños'!B94="","",'TD Siniestros Daños'!B94)</f>
        <v/>
      </c>
      <c r="D95" s="22" t="str">
        <f>IF('TD Siniestros Daños'!C94="","",'TD Siniestros Daños'!C94)</f>
        <v/>
      </c>
      <c r="E95" s="30" t="str">
        <f>IF('TD Siniestros Daños'!D94="","",'TD Siniestros Daños'!D94)</f>
        <v/>
      </c>
      <c r="F95" s="24" t="str">
        <f>IF('TD Siniestros Daños'!E94="","",'TD Siniestros Daños'!E94)</f>
        <v/>
      </c>
      <c r="G95" s="24" t="str">
        <f>IF('TD Siniestros Daños'!F94="","",'TD Siniestros Daños'!F94)</f>
        <v/>
      </c>
      <c r="H95" s="24" t="str">
        <f>IF('TD Siniestros Daños'!G94="","",'TD Siniestros Daños'!G94)</f>
        <v/>
      </c>
      <c r="I95" s="24" t="str">
        <f t="shared" si="1"/>
        <v/>
      </c>
      <c r="J95" s="28"/>
      <c r="K95" s="68" t="str">
        <f>IF('TD Siniestros Daños'!H94="","",'TD Siniestros Daños'!H94)</f>
        <v/>
      </c>
      <c r="L95" s="11" t="str">
        <f>IF('TD Siniestros Daños'!I94="","",'TD Siniestros Daños'!I94)</f>
        <v/>
      </c>
      <c r="M95" s="68" t="str">
        <f>IF('TD Siniestros Daños'!J94="","",'TD Siniestros Daños'!J94)</f>
        <v/>
      </c>
      <c r="N95" s="13" t="str">
        <f>IF('TD Siniestros Daños'!K94="","",'TD Siniestros Daños'!K94)</f>
        <v/>
      </c>
      <c r="O95" s="13" t="str">
        <f>IF('TD Siniestros Daños'!L94="","",'TD Siniestros Daños'!L94)</f>
        <v/>
      </c>
      <c r="P95" s="13" t="str">
        <f>IF('TD Siniestros Daños'!M94="","",'TD Siniestros Daños'!M94)</f>
        <v/>
      </c>
    </row>
    <row r="96" spans="2:16" x14ac:dyDescent="0.3">
      <c r="B96" s="22" t="str">
        <f>IF('TD Siniestros Daños'!A95="","",'TD Siniestros Daños'!A95)</f>
        <v/>
      </c>
      <c r="C96" s="22" t="str">
        <f>IF('TD Siniestros Daños'!B95="","",'TD Siniestros Daños'!B95)</f>
        <v/>
      </c>
      <c r="D96" s="22" t="str">
        <f>IF('TD Siniestros Daños'!C95="","",'TD Siniestros Daños'!C95)</f>
        <v/>
      </c>
      <c r="E96" s="30" t="str">
        <f>IF('TD Siniestros Daños'!D95="","",'TD Siniestros Daños'!D95)</f>
        <v/>
      </c>
      <c r="F96" s="24" t="str">
        <f>IF('TD Siniestros Daños'!E95="","",'TD Siniestros Daños'!E95)</f>
        <v/>
      </c>
      <c r="G96" s="24" t="str">
        <f>IF('TD Siniestros Daños'!F95="","",'TD Siniestros Daños'!F95)</f>
        <v/>
      </c>
      <c r="H96" s="24" t="str">
        <f>IF('TD Siniestros Daños'!G95="","",'TD Siniestros Daños'!G95)</f>
        <v/>
      </c>
      <c r="I96" s="24" t="str">
        <f t="shared" si="1"/>
        <v/>
      </c>
      <c r="J96" s="28"/>
      <c r="K96" s="68" t="str">
        <f>IF('TD Siniestros Daños'!H95="","",'TD Siniestros Daños'!H95)</f>
        <v/>
      </c>
      <c r="L96" s="11" t="str">
        <f>IF('TD Siniestros Daños'!I95="","",'TD Siniestros Daños'!I95)</f>
        <v/>
      </c>
      <c r="M96" s="68" t="str">
        <f>IF('TD Siniestros Daños'!J95="","",'TD Siniestros Daños'!J95)</f>
        <v/>
      </c>
      <c r="N96" s="13" t="str">
        <f>IF('TD Siniestros Daños'!K95="","",'TD Siniestros Daños'!K95)</f>
        <v/>
      </c>
      <c r="O96" s="13" t="str">
        <f>IF('TD Siniestros Daños'!L95="","",'TD Siniestros Daños'!L95)</f>
        <v/>
      </c>
      <c r="P96" s="13" t="str">
        <f>IF('TD Siniestros Daños'!M95="","",'TD Siniestros Daños'!M95)</f>
        <v/>
      </c>
    </row>
    <row r="97" spans="2:16" x14ac:dyDescent="0.3">
      <c r="B97" s="22" t="str">
        <f>IF('TD Siniestros Daños'!A96="","",'TD Siniestros Daños'!A96)</f>
        <v/>
      </c>
      <c r="C97" s="22" t="str">
        <f>IF('TD Siniestros Daños'!B96="","",'TD Siniestros Daños'!B96)</f>
        <v/>
      </c>
      <c r="D97" s="22" t="str">
        <f>IF('TD Siniestros Daños'!C96="","",'TD Siniestros Daños'!C96)</f>
        <v/>
      </c>
      <c r="E97" s="30" t="str">
        <f>IF('TD Siniestros Daños'!D96="","",'TD Siniestros Daños'!D96)</f>
        <v/>
      </c>
      <c r="F97" s="24" t="str">
        <f>IF('TD Siniestros Daños'!E96="","",'TD Siniestros Daños'!E96)</f>
        <v/>
      </c>
      <c r="G97" s="24" t="str">
        <f>IF('TD Siniestros Daños'!F96="","",'TD Siniestros Daños'!F96)</f>
        <v/>
      </c>
      <c r="H97" s="24" t="str">
        <f>IF('TD Siniestros Daños'!G96="","",'TD Siniestros Daños'!G96)</f>
        <v/>
      </c>
      <c r="I97" s="24" t="str">
        <f t="shared" si="1"/>
        <v/>
      </c>
      <c r="J97" s="28"/>
      <c r="K97" s="68" t="str">
        <f>IF('TD Siniestros Daños'!H96="","",'TD Siniestros Daños'!H96)</f>
        <v/>
      </c>
      <c r="L97" s="11" t="str">
        <f>IF('TD Siniestros Daños'!I96="","",'TD Siniestros Daños'!I96)</f>
        <v/>
      </c>
      <c r="M97" s="68" t="str">
        <f>IF('TD Siniestros Daños'!J96="","",'TD Siniestros Daños'!J96)</f>
        <v/>
      </c>
      <c r="N97" s="13" t="str">
        <f>IF('TD Siniestros Daños'!K96="","",'TD Siniestros Daños'!K96)</f>
        <v/>
      </c>
      <c r="O97" s="13" t="str">
        <f>IF('TD Siniestros Daños'!L96="","",'TD Siniestros Daños'!L96)</f>
        <v/>
      </c>
      <c r="P97" s="13" t="str">
        <f>IF('TD Siniestros Daños'!M96="","",'TD Siniestros Daños'!M96)</f>
        <v/>
      </c>
    </row>
    <row r="98" spans="2:16" x14ac:dyDescent="0.3">
      <c r="B98" s="22" t="str">
        <f>IF('TD Siniestros Daños'!A97="","",'TD Siniestros Daños'!A97)</f>
        <v/>
      </c>
      <c r="C98" s="22" t="str">
        <f>IF('TD Siniestros Daños'!B97="","",'TD Siniestros Daños'!B97)</f>
        <v/>
      </c>
      <c r="D98" s="22" t="str">
        <f>IF('TD Siniestros Daños'!C97="","",'TD Siniestros Daños'!C97)</f>
        <v/>
      </c>
      <c r="E98" s="30" t="str">
        <f>IF('TD Siniestros Daños'!D97="","",'TD Siniestros Daños'!D97)</f>
        <v/>
      </c>
      <c r="F98" s="24" t="str">
        <f>IF('TD Siniestros Daños'!E97="","",'TD Siniestros Daños'!E97)</f>
        <v/>
      </c>
      <c r="G98" s="24" t="str">
        <f>IF('TD Siniestros Daños'!F97="","",'TD Siniestros Daños'!F97)</f>
        <v/>
      </c>
      <c r="H98" s="24" t="str">
        <f>IF('TD Siniestros Daños'!G97="","",'TD Siniestros Daños'!G97)</f>
        <v/>
      </c>
      <c r="I98" s="24" t="str">
        <f t="shared" si="1"/>
        <v/>
      </c>
      <c r="J98" s="28"/>
      <c r="K98" s="68" t="str">
        <f>IF('TD Siniestros Daños'!H97="","",'TD Siniestros Daños'!H97)</f>
        <v/>
      </c>
      <c r="L98" s="11" t="str">
        <f>IF('TD Siniestros Daños'!I97="","",'TD Siniestros Daños'!I97)</f>
        <v/>
      </c>
      <c r="M98" s="68" t="str">
        <f>IF('TD Siniestros Daños'!J97="","",'TD Siniestros Daños'!J97)</f>
        <v/>
      </c>
      <c r="N98" s="13" t="str">
        <f>IF('TD Siniestros Daños'!K97="","",'TD Siniestros Daños'!K97)</f>
        <v/>
      </c>
      <c r="O98" s="13" t="str">
        <f>IF('TD Siniestros Daños'!L97="","",'TD Siniestros Daños'!L97)</f>
        <v/>
      </c>
      <c r="P98" s="13" t="str">
        <f>IF('TD Siniestros Daños'!M97="","",'TD Siniestros Daños'!M97)</f>
        <v/>
      </c>
    </row>
    <row r="99" spans="2:16" x14ac:dyDescent="0.3">
      <c r="B99" s="22" t="str">
        <f>IF('TD Siniestros Daños'!A98="","",'TD Siniestros Daños'!A98)</f>
        <v/>
      </c>
      <c r="C99" s="22" t="str">
        <f>IF('TD Siniestros Daños'!B98="","",'TD Siniestros Daños'!B98)</f>
        <v/>
      </c>
      <c r="D99" s="22" t="str">
        <f>IF('TD Siniestros Daños'!C98="","",'TD Siniestros Daños'!C98)</f>
        <v/>
      </c>
      <c r="E99" s="30" t="str">
        <f>IF('TD Siniestros Daños'!D98="","",'TD Siniestros Daños'!D98)</f>
        <v/>
      </c>
      <c r="F99" s="24" t="str">
        <f>IF('TD Siniestros Daños'!E98="","",'TD Siniestros Daños'!E98)</f>
        <v/>
      </c>
      <c r="G99" s="24" t="str">
        <f>IF('TD Siniestros Daños'!F98="","",'TD Siniestros Daños'!F98)</f>
        <v/>
      </c>
      <c r="H99" s="24" t="str">
        <f>IF('TD Siniestros Daños'!G98="","",'TD Siniestros Daños'!G98)</f>
        <v/>
      </c>
      <c r="I99" s="24" t="str">
        <f t="shared" si="1"/>
        <v/>
      </c>
      <c r="J99" s="28"/>
      <c r="K99" s="68" t="str">
        <f>IF('TD Siniestros Daños'!H98="","",'TD Siniestros Daños'!H98)</f>
        <v/>
      </c>
      <c r="L99" s="11" t="str">
        <f>IF('TD Siniestros Daños'!I98="","",'TD Siniestros Daños'!I98)</f>
        <v/>
      </c>
      <c r="M99" s="68" t="str">
        <f>IF('TD Siniestros Daños'!J98="","",'TD Siniestros Daños'!J98)</f>
        <v/>
      </c>
      <c r="N99" s="13" t="str">
        <f>IF('TD Siniestros Daños'!K98="","",'TD Siniestros Daños'!K98)</f>
        <v/>
      </c>
      <c r="O99" s="13" t="str">
        <f>IF('TD Siniestros Daños'!L98="","",'TD Siniestros Daños'!L98)</f>
        <v/>
      </c>
      <c r="P99" s="13" t="str">
        <f>IF('TD Siniestros Daños'!M98="","",'TD Siniestros Daños'!M98)</f>
        <v/>
      </c>
    </row>
    <row r="100" spans="2:16" x14ac:dyDescent="0.3">
      <c r="B100" s="22" t="str">
        <f>IF('TD Siniestros Daños'!A99="","",'TD Siniestros Daños'!A99)</f>
        <v/>
      </c>
      <c r="C100" s="22" t="str">
        <f>IF('TD Siniestros Daños'!B99="","",'TD Siniestros Daños'!B99)</f>
        <v/>
      </c>
      <c r="D100" s="22" t="str">
        <f>IF('TD Siniestros Daños'!C99="","",'TD Siniestros Daños'!C99)</f>
        <v/>
      </c>
      <c r="E100" s="30" t="str">
        <f>IF('TD Siniestros Daños'!D99="","",'TD Siniestros Daños'!D99)</f>
        <v/>
      </c>
      <c r="F100" s="24" t="str">
        <f>IF('TD Siniestros Daños'!E99="","",'TD Siniestros Daños'!E99)</f>
        <v/>
      </c>
      <c r="G100" s="24" t="str">
        <f>IF('TD Siniestros Daños'!F99="","",'TD Siniestros Daños'!F99)</f>
        <v/>
      </c>
      <c r="H100" s="24" t="str">
        <f>IF('TD Siniestros Daños'!G99="","",'TD Siniestros Daños'!G99)</f>
        <v/>
      </c>
      <c r="I100" s="24" t="str">
        <f t="shared" si="1"/>
        <v/>
      </c>
      <c r="J100" s="28"/>
      <c r="K100" s="68" t="str">
        <f>IF('TD Siniestros Daños'!H99="","",'TD Siniestros Daños'!H99)</f>
        <v/>
      </c>
      <c r="L100" s="11" t="str">
        <f>IF('TD Siniestros Daños'!I99="","",'TD Siniestros Daños'!I99)</f>
        <v/>
      </c>
      <c r="M100" s="68" t="str">
        <f>IF('TD Siniestros Daños'!J99="","",'TD Siniestros Daños'!J99)</f>
        <v/>
      </c>
      <c r="N100" s="13" t="str">
        <f>IF('TD Siniestros Daños'!K99="","",'TD Siniestros Daños'!K99)</f>
        <v/>
      </c>
      <c r="O100" s="13" t="str">
        <f>IF('TD Siniestros Daños'!L99="","",'TD Siniestros Daños'!L99)</f>
        <v/>
      </c>
      <c r="P100" s="13" t="str">
        <f>IF('TD Siniestros Daños'!M99="","",'TD Siniestros Daños'!M99)</f>
        <v/>
      </c>
    </row>
    <row r="101" spans="2:16" x14ac:dyDescent="0.3">
      <c r="B101" s="22" t="str">
        <f>IF('TD Siniestros Daños'!A100="","",'TD Siniestros Daños'!A100)</f>
        <v/>
      </c>
      <c r="C101" s="22" t="str">
        <f>IF('TD Siniestros Daños'!B100="","",'TD Siniestros Daños'!B100)</f>
        <v/>
      </c>
      <c r="D101" s="22" t="str">
        <f>IF('TD Siniestros Daños'!C100="","",'TD Siniestros Daños'!C100)</f>
        <v/>
      </c>
      <c r="E101" s="30" t="str">
        <f>IF('TD Siniestros Daños'!D100="","",'TD Siniestros Daños'!D100)</f>
        <v/>
      </c>
      <c r="F101" s="24" t="str">
        <f>IF('TD Siniestros Daños'!E100="","",'TD Siniestros Daños'!E100)</f>
        <v/>
      </c>
      <c r="G101" s="24" t="str">
        <f>IF('TD Siniestros Daños'!F100="","",'TD Siniestros Daños'!F100)</f>
        <v/>
      </c>
      <c r="H101" s="24" t="str">
        <f>IF('TD Siniestros Daños'!G100="","",'TD Siniestros Daños'!G100)</f>
        <v/>
      </c>
      <c r="I101" s="24" t="str">
        <f t="shared" si="1"/>
        <v/>
      </c>
      <c r="J101" s="28"/>
      <c r="K101" s="68" t="str">
        <f>IF('TD Siniestros Daños'!H100="","",'TD Siniestros Daños'!H100)</f>
        <v/>
      </c>
      <c r="L101" s="11" t="str">
        <f>IF('TD Siniestros Daños'!I100="","",'TD Siniestros Daños'!I100)</f>
        <v/>
      </c>
      <c r="M101" s="68" t="str">
        <f>IF('TD Siniestros Daños'!J100="","",'TD Siniestros Daños'!J100)</f>
        <v/>
      </c>
      <c r="N101" s="13" t="str">
        <f>IF('TD Siniestros Daños'!K100="","",'TD Siniestros Daños'!K100)</f>
        <v/>
      </c>
      <c r="O101" s="13" t="str">
        <f>IF('TD Siniestros Daños'!L100="","",'TD Siniestros Daños'!L100)</f>
        <v/>
      </c>
      <c r="P101" s="13" t="str">
        <f>IF('TD Siniestros Daños'!M100="","",'TD Siniestros Daños'!M100)</f>
        <v/>
      </c>
    </row>
    <row r="102" spans="2:16" x14ac:dyDescent="0.3">
      <c r="B102" s="22" t="str">
        <f>IF('TD Siniestros Daños'!A101="","",'TD Siniestros Daños'!A101)</f>
        <v/>
      </c>
      <c r="C102" s="22" t="str">
        <f>IF('TD Siniestros Daños'!B101="","",'TD Siniestros Daños'!B101)</f>
        <v/>
      </c>
      <c r="D102" s="22" t="str">
        <f>IF('TD Siniestros Daños'!C101="","",'TD Siniestros Daños'!C101)</f>
        <v/>
      </c>
      <c r="E102" s="30" t="str">
        <f>IF('TD Siniestros Daños'!D101="","",'TD Siniestros Daños'!D101)</f>
        <v/>
      </c>
      <c r="F102" s="24" t="str">
        <f>IF('TD Siniestros Daños'!E101="","",'TD Siniestros Daños'!E101)</f>
        <v/>
      </c>
      <c r="G102" s="24" t="str">
        <f>IF('TD Siniestros Daños'!F101="","",'TD Siniestros Daños'!F101)</f>
        <v/>
      </c>
      <c r="H102" s="24" t="str">
        <f>IF('TD Siniestros Daños'!G101="","",'TD Siniestros Daños'!G101)</f>
        <v/>
      </c>
      <c r="I102" s="24" t="str">
        <f t="shared" si="1"/>
        <v/>
      </c>
      <c r="J102" s="28"/>
      <c r="K102" s="68" t="str">
        <f>IF('TD Siniestros Daños'!H101="","",'TD Siniestros Daños'!H101)</f>
        <v/>
      </c>
      <c r="L102" s="11" t="str">
        <f>IF('TD Siniestros Daños'!I101="","",'TD Siniestros Daños'!I101)</f>
        <v/>
      </c>
      <c r="M102" s="68" t="str">
        <f>IF('TD Siniestros Daños'!J101="","",'TD Siniestros Daños'!J101)</f>
        <v/>
      </c>
      <c r="N102" s="13" t="str">
        <f>IF('TD Siniestros Daños'!K101="","",'TD Siniestros Daños'!K101)</f>
        <v/>
      </c>
      <c r="O102" s="13" t="str">
        <f>IF('TD Siniestros Daños'!L101="","",'TD Siniestros Daños'!L101)</f>
        <v/>
      </c>
      <c r="P102" s="13" t="str">
        <f>IF('TD Siniestros Daños'!M101="","",'TD Siniestros Daños'!M101)</f>
        <v/>
      </c>
    </row>
    <row r="103" spans="2:16" x14ac:dyDescent="0.3">
      <c r="B103" s="22" t="str">
        <f>IF('TD Siniestros Daños'!A102="","",'TD Siniestros Daños'!A102)</f>
        <v/>
      </c>
      <c r="C103" s="22" t="str">
        <f>IF('TD Siniestros Daños'!B102="","",'TD Siniestros Daños'!B102)</f>
        <v/>
      </c>
      <c r="D103" s="22" t="str">
        <f>IF('TD Siniestros Daños'!C102="","",'TD Siniestros Daños'!C102)</f>
        <v/>
      </c>
      <c r="E103" s="30" t="str">
        <f>IF('TD Siniestros Daños'!D102="","",'TD Siniestros Daños'!D102)</f>
        <v/>
      </c>
      <c r="F103" s="24" t="str">
        <f>IF('TD Siniestros Daños'!E102="","",'TD Siniestros Daños'!E102)</f>
        <v/>
      </c>
      <c r="G103" s="24" t="str">
        <f>IF('TD Siniestros Daños'!F102="","",'TD Siniestros Daños'!F102)</f>
        <v/>
      </c>
      <c r="H103" s="24" t="str">
        <f>IF('TD Siniestros Daños'!G102="","",'TD Siniestros Daños'!G102)</f>
        <v/>
      </c>
      <c r="I103" s="24" t="str">
        <f t="shared" si="1"/>
        <v/>
      </c>
      <c r="J103" s="28"/>
      <c r="K103" s="68" t="str">
        <f>IF('TD Siniestros Daños'!H102="","",'TD Siniestros Daños'!H102)</f>
        <v/>
      </c>
      <c r="L103" s="11" t="str">
        <f>IF('TD Siniestros Daños'!I102="","",'TD Siniestros Daños'!I102)</f>
        <v/>
      </c>
      <c r="M103" s="68" t="str">
        <f>IF('TD Siniestros Daños'!J102="","",'TD Siniestros Daños'!J102)</f>
        <v/>
      </c>
      <c r="N103" s="13" t="str">
        <f>IF('TD Siniestros Daños'!K102="","",'TD Siniestros Daños'!K102)</f>
        <v/>
      </c>
      <c r="O103" s="13" t="str">
        <f>IF('TD Siniestros Daños'!L102="","",'TD Siniestros Daños'!L102)</f>
        <v/>
      </c>
      <c r="P103" s="13" t="str">
        <f>IF('TD Siniestros Daños'!M102="","",'TD Siniestros Daños'!M102)</f>
        <v/>
      </c>
    </row>
    <row r="104" spans="2:16" x14ac:dyDescent="0.3">
      <c r="B104" s="22" t="str">
        <f>IF('TD Siniestros Daños'!A103="","",'TD Siniestros Daños'!A103)</f>
        <v/>
      </c>
      <c r="C104" s="22" t="str">
        <f>IF('TD Siniestros Daños'!B103="","",'TD Siniestros Daños'!B103)</f>
        <v/>
      </c>
      <c r="D104" s="22" t="str">
        <f>IF('TD Siniestros Daños'!C103="","",'TD Siniestros Daños'!C103)</f>
        <v/>
      </c>
      <c r="E104" s="30" t="str">
        <f>IF('TD Siniestros Daños'!D103="","",'TD Siniestros Daños'!D103)</f>
        <v/>
      </c>
      <c r="F104" s="24" t="str">
        <f>IF('TD Siniestros Daños'!E103="","",'TD Siniestros Daños'!E103)</f>
        <v/>
      </c>
      <c r="G104" s="24" t="str">
        <f>IF('TD Siniestros Daños'!F103="","",'TD Siniestros Daños'!F103)</f>
        <v/>
      </c>
      <c r="H104" s="24" t="str">
        <f>IF('TD Siniestros Daños'!G103="","",'TD Siniestros Daños'!G103)</f>
        <v/>
      </c>
      <c r="I104" s="24" t="str">
        <f t="shared" si="1"/>
        <v/>
      </c>
      <c r="J104" s="28"/>
      <c r="K104" s="68" t="str">
        <f>IF('TD Siniestros Daños'!H103="","",'TD Siniestros Daños'!H103)</f>
        <v/>
      </c>
      <c r="L104" s="11" t="str">
        <f>IF('TD Siniestros Daños'!I103="","",'TD Siniestros Daños'!I103)</f>
        <v/>
      </c>
      <c r="M104" s="68" t="str">
        <f>IF('TD Siniestros Daños'!J103="","",'TD Siniestros Daños'!J103)</f>
        <v/>
      </c>
      <c r="N104" s="13" t="str">
        <f>IF('TD Siniestros Daños'!K103="","",'TD Siniestros Daños'!K103)</f>
        <v/>
      </c>
      <c r="O104" s="13" t="str">
        <f>IF('TD Siniestros Daños'!L103="","",'TD Siniestros Daños'!L103)</f>
        <v/>
      </c>
      <c r="P104" s="13" t="str">
        <f>IF('TD Siniestros Daños'!M103="","",'TD Siniestros Daños'!M103)</f>
        <v/>
      </c>
    </row>
    <row r="105" spans="2:16" x14ac:dyDescent="0.3">
      <c r="B105" s="22" t="str">
        <f>IF('TD Siniestros Daños'!A104="","",'TD Siniestros Daños'!A104)</f>
        <v/>
      </c>
      <c r="C105" s="22" t="str">
        <f>IF('TD Siniestros Daños'!B104="","",'TD Siniestros Daños'!B104)</f>
        <v/>
      </c>
      <c r="D105" s="22" t="str">
        <f>IF('TD Siniestros Daños'!C104="","",'TD Siniestros Daños'!C104)</f>
        <v/>
      </c>
      <c r="E105" s="30" t="str">
        <f>IF('TD Siniestros Daños'!D104="","",'TD Siniestros Daños'!D104)</f>
        <v/>
      </c>
      <c r="F105" s="24" t="str">
        <f>IF('TD Siniestros Daños'!E104="","",'TD Siniestros Daños'!E104)</f>
        <v/>
      </c>
      <c r="G105" s="24" t="str">
        <f>IF('TD Siniestros Daños'!F104="","",'TD Siniestros Daños'!F104)</f>
        <v/>
      </c>
      <c r="H105" s="24" t="str">
        <f>IF('TD Siniestros Daños'!G104="","",'TD Siniestros Daños'!G104)</f>
        <v/>
      </c>
      <c r="I105" s="24" t="str">
        <f t="shared" si="1"/>
        <v/>
      </c>
      <c r="J105" s="28"/>
      <c r="K105" s="68" t="str">
        <f>IF('TD Siniestros Daños'!H104="","",'TD Siniestros Daños'!H104)</f>
        <v/>
      </c>
      <c r="L105" s="11" t="str">
        <f>IF('TD Siniestros Daños'!I104="","",'TD Siniestros Daños'!I104)</f>
        <v/>
      </c>
      <c r="M105" s="68" t="str">
        <f>IF('TD Siniestros Daños'!J104="","",'TD Siniestros Daños'!J104)</f>
        <v/>
      </c>
      <c r="N105" s="13" t="str">
        <f>IF('TD Siniestros Daños'!K104="","",'TD Siniestros Daños'!K104)</f>
        <v/>
      </c>
      <c r="O105" s="13" t="str">
        <f>IF('TD Siniestros Daños'!L104="","",'TD Siniestros Daños'!L104)</f>
        <v/>
      </c>
      <c r="P105" s="13" t="str">
        <f>IF('TD Siniestros Daños'!M104="","",'TD Siniestros Daños'!M104)</f>
        <v/>
      </c>
    </row>
    <row r="106" spans="2:16" x14ac:dyDescent="0.3">
      <c r="B106" s="22" t="str">
        <f>IF('TD Siniestros Daños'!A105="","",'TD Siniestros Daños'!A105)</f>
        <v/>
      </c>
      <c r="C106" s="22" t="str">
        <f>IF('TD Siniestros Daños'!B105="","",'TD Siniestros Daños'!B105)</f>
        <v/>
      </c>
      <c r="D106" s="22" t="str">
        <f>IF('TD Siniestros Daños'!C105="","",'TD Siniestros Daños'!C105)</f>
        <v/>
      </c>
      <c r="E106" s="30" t="str">
        <f>IF('TD Siniestros Daños'!D105="","",'TD Siniestros Daños'!D105)</f>
        <v/>
      </c>
      <c r="F106" s="24" t="str">
        <f>IF('TD Siniestros Daños'!E105="","",'TD Siniestros Daños'!E105)</f>
        <v/>
      </c>
      <c r="G106" s="24" t="str">
        <f>IF('TD Siniestros Daños'!F105="","",'TD Siniestros Daños'!F105)</f>
        <v/>
      </c>
      <c r="H106" s="24" t="str">
        <f>IF('TD Siniestros Daños'!G105="","",'TD Siniestros Daños'!G105)</f>
        <v/>
      </c>
      <c r="I106" s="24" t="str">
        <f t="shared" si="1"/>
        <v/>
      </c>
      <c r="J106" s="28"/>
      <c r="K106" s="68" t="str">
        <f>IF('TD Siniestros Daños'!H105="","",'TD Siniestros Daños'!H105)</f>
        <v/>
      </c>
      <c r="L106" s="11" t="str">
        <f>IF('TD Siniestros Daños'!I105="","",'TD Siniestros Daños'!I105)</f>
        <v/>
      </c>
      <c r="M106" s="68" t="str">
        <f>IF('TD Siniestros Daños'!J105="","",'TD Siniestros Daños'!J105)</f>
        <v/>
      </c>
      <c r="N106" s="13" t="str">
        <f>IF('TD Siniestros Daños'!K105="","",'TD Siniestros Daños'!K105)</f>
        <v/>
      </c>
      <c r="O106" s="13" t="str">
        <f>IF('TD Siniestros Daños'!L105="","",'TD Siniestros Daños'!L105)</f>
        <v/>
      </c>
      <c r="P106" s="13" t="str">
        <f>IF('TD Siniestros Daños'!M105="","",'TD Siniestros Daños'!M105)</f>
        <v/>
      </c>
    </row>
    <row r="107" spans="2:16" x14ac:dyDescent="0.3">
      <c r="B107" s="22" t="str">
        <f>IF('TD Siniestros Daños'!A106="","",'TD Siniestros Daños'!A106)</f>
        <v/>
      </c>
      <c r="C107" s="22" t="str">
        <f>IF('TD Siniestros Daños'!B106="","",'TD Siniestros Daños'!B106)</f>
        <v/>
      </c>
      <c r="D107" s="22" t="str">
        <f>IF('TD Siniestros Daños'!C106="","",'TD Siniestros Daños'!C106)</f>
        <v/>
      </c>
      <c r="E107" s="30" t="str">
        <f>IF('TD Siniestros Daños'!D106="","",'TD Siniestros Daños'!D106)</f>
        <v/>
      </c>
      <c r="F107" s="24" t="str">
        <f>IF('TD Siniestros Daños'!E106="","",'TD Siniestros Daños'!E106)</f>
        <v/>
      </c>
      <c r="G107" s="24" t="str">
        <f>IF('TD Siniestros Daños'!F106="","",'TD Siniestros Daños'!F106)</f>
        <v/>
      </c>
      <c r="H107" s="24" t="str">
        <f>IF('TD Siniestros Daños'!G106="","",'TD Siniestros Daños'!G106)</f>
        <v/>
      </c>
      <c r="I107" s="24" t="str">
        <f t="shared" si="1"/>
        <v/>
      </c>
      <c r="J107" s="28"/>
      <c r="K107" s="68" t="str">
        <f>IF('TD Siniestros Daños'!H106="","",'TD Siniestros Daños'!H106)</f>
        <v/>
      </c>
      <c r="L107" s="11" t="str">
        <f>IF('TD Siniestros Daños'!I106="","",'TD Siniestros Daños'!I106)</f>
        <v/>
      </c>
      <c r="M107" s="68" t="str">
        <f>IF('TD Siniestros Daños'!J106="","",'TD Siniestros Daños'!J106)</f>
        <v/>
      </c>
      <c r="N107" s="13" t="str">
        <f>IF('TD Siniestros Daños'!K106="","",'TD Siniestros Daños'!K106)</f>
        <v/>
      </c>
      <c r="O107" s="13" t="str">
        <f>IF('TD Siniestros Daños'!L106="","",'TD Siniestros Daños'!L106)</f>
        <v/>
      </c>
      <c r="P107" s="13" t="str">
        <f>IF('TD Siniestros Daños'!M106="","",'TD Siniestros Daños'!M106)</f>
        <v/>
      </c>
    </row>
    <row r="108" spans="2:16" x14ac:dyDescent="0.3">
      <c r="B108" s="22" t="str">
        <f>IF('TD Siniestros Daños'!A107="","",'TD Siniestros Daños'!A107)</f>
        <v/>
      </c>
      <c r="C108" s="22" t="str">
        <f>IF('TD Siniestros Daños'!B107="","",'TD Siniestros Daños'!B107)</f>
        <v/>
      </c>
      <c r="D108" s="22" t="str">
        <f>IF('TD Siniestros Daños'!C107="","",'TD Siniestros Daños'!C107)</f>
        <v/>
      </c>
      <c r="E108" s="30" t="str">
        <f>IF('TD Siniestros Daños'!D107="","",'TD Siniestros Daños'!D107)</f>
        <v/>
      </c>
      <c r="F108" s="24" t="str">
        <f>IF('TD Siniestros Daños'!E107="","",'TD Siniestros Daños'!E107)</f>
        <v/>
      </c>
      <c r="G108" s="24" t="str">
        <f>IF('TD Siniestros Daños'!F107="","",'TD Siniestros Daños'!F107)</f>
        <v/>
      </c>
      <c r="H108" s="24" t="str">
        <f>IF('TD Siniestros Daños'!G107="","",'TD Siniestros Daños'!G107)</f>
        <v/>
      </c>
      <c r="I108" s="24" t="str">
        <f t="shared" si="1"/>
        <v/>
      </c>
      <c r="J108" s="28"/>
      <c r="K108" s="68" t="str">
        <f>IF('TD Siniestros Daños'!H107="","",'TD Siniestros Daños'!H107)</f>
        <v/>
      </c>
      <c r="L108" s="11" t="str">
        <f>IF('TD Siniestros Daños'!I107="","",'TD Siniestros Daños'!I107)</f>
        <v/>
      </c>
      <c r="M108" s="68" t="str">
        <f>IF('TD Siniestros Daños'!J107="","",'TD Siniestros Daños'!J107)</f>
        <v/>
      </c>
      <c r="N108" s="13" t="str">
        <f>IF('TD Siniestros Daños'!K107="","",'TD Siniestros Daños'!K107)</f>
        <v/>
      </c>
      <c r="O108" s="13" t="str">
        <f>IF('TD Siniestros Daños'!L107="","",'TD Siniestros Daños'!L107)</f>
        <v/>
      </c>
      <c r="P108" s="13" t="str">
        <f>IF('TD Siniestros Daños'!M107="","",'TD Siniestros Daños'!M107)</f>
        <v/>
      </c>
    </row>
    <row r="109" spans="2:16" x14ac:dyDescent="0.3">
      <c r="B109" s="22" t="str">
        <f>IF('TD Siniestros Daños'!A108="","",'TD Siniestros Daños'!A108)</f>
        <v/>
      </c>
      <c r="C109" s="22" t="str">
        <f>IF('TD Siniestros Daños'!B108="","",'TD Siniestros Daños'!B108)</f>
        <v/>
      </c>
      <c r="D109" s="22" t="str">
        <f>IF('TD Siniestros Daños'!C108="","",'TD Siniestros Daños'!C108)</f>
        <v/>
      </c>
      <c r="E109" s="30" t="str">
        <f>IF('TD Siniestros Daños'!D108="","",'TD Siniestros Daños'!D108)</f>
        <v/>
      </c>
      <c r="F109" s="24" t="str">
        <f>IF('TD Siniestros Daños'!E108="","",'TD Siniestros Daños'!E108)</f>
        <v/>
      </c>
      <c r="G109" s="24" t="str">
        <f>IF('TD Siniestros Daños'!F108="","",'TD Siniestros Daños'!F108)</f>
        <v/>
      </c>
      <c r="H109" s="24" t="str">
        <f>IF('TD Siniestros Daños'!G108="","",'TD Siniestros Daños'!G108)</f>
        <v/>
      </c>
      <c r="I109" s="24" t="str">
        <f t="shared" si="1"/>
        <v/>
      </c>
      <c r="J109" s="28"/>
      <c r="K109" s="68" t="str">
        <f>IF('TD Siniestros Daños'!H108="","",'TD Siniestros Daños'!H108)</f>
        <v/>
      </c>
      <c r="L109" s="11" t="str">
        <f>IF('TD Siniestros Daños'!I108="","",'TD Siniestros Daños'!I108)</f>
        <v/>
      </c>
      <c r="M109" s="68" t="str">
        <f>IF('TD Siniestros Daños'!J108="","",'TD Siniestros Daños'!J108)</f>
        <v/>
      </c>
      <c r="N109" s="13" t="str">
        <f>IF('TD Siniestros Daños'!K108="","",'TD Siniestros Daños'!K108)</f>
        <v/>
      </c>
      <c r="O109" s="13" t="str">
        <f>IF('TD Siniestros Daños'!L108="","",'TD Siniestros Daños'!L108)</f>
        <v/>
      </c>
      <c r="P109" s="13" t="str">
        <f>IF('TD Siniestros Daños'!M108="","",'TD Siniestros Daños'!M108)</f>
        <v/>
      </c>
    </row>
    <row r="110" spans="2:16" x14ac:dyDescent="0.3">
      <c r="B110" s="22" t="str">
        <f>IF('TD Siniestros Daños'!A109="","",'TD Siniestros Daños'!A109)</f>
        <v/>
      </c>
      <c r="C110" s="22" t="str">
        <f>IF('TD Siniestros Daños'!B109="","",'TD Siniestros Daños'!B109)</f>
        <v/>
      </c>
      <c r="D110" s="22" t="str">
        <f>IF('TD Siniestros Daños'!C109="","",'TD Siniestros Daños'!C109)</f>
        <v/>
      </c>
      <c r="E110" s="30" t="str">
        <f>IF('TD Siniestros Daños'!D109="","",'TD Siniestros Daños'!D109)</f>
        <v/>
      </c>
      <c r="F110" s="24" t="str">
        <f>IF('TD Siniestros Daños'!E109="","",'TD Siniestros Daños'!E109)</f>
        <v/>
      </c>
      <c r="G110" s="24" t="str">
        <f>IF('TD Siniestros Daños'!F109="","",'TD Siniestros Daños'!F109)</f>
        <v/>
      </c>
      <c r="H110" s="24" t="str">
        <f>IF('TD Siniestros Daños'!G109="","",'TD Siniestros Daños'!G109)</f>
        <v/>
      </c>
      <c r="I110" s="24" t="str">
        <f t="shared" si="1"/>
        <v/>
      </c>
      <c r="J110" s="28"/>
      <c r="K110" s="68" t="str">
        <f>IF('TD Siniestros Daños'!H109="","",'TD Siniestros Daños'!H109)</f>
        <v/>
      </c>
      <c r="L110" s="11" t="str">
        <f>IF('TD Siniestros Daños'!I109="","",'TD Siniestros Daños'!I109)</f>
        <v/>
      </c>
      <c r="M110" s="68" t="str">
        <f>IF('TD Siniestros Daños'!J109="","",'TD Siniestros Daños'!J109)</f>
        <v/>
      </c>
      <c r="N110" s="13" t="str">
        <f>IF('TD Siniestros Daños'!K109="","",'TD Siniestros Daños'!K109)</f>
        <v/>
      </c>
      <c r="O110" s="13" t="str">
        <f>IF('TD Siniestros Daños'!L109="","",'TD Siniestros Daños'!L109)</f>
        <v/>
      </c>
      <c r="P110" s="13" t="str">
        <f>IF('TD Siniestros Daños'!M109="","",'TD Siniestros Daños'!M109)</f>
        <v/>
      </c>
    </row>
    <row r="111" spans="2:16" x14ac:dyDescent="0.3">
      <c r="B111" s="22" t="str">
        <f>IF('TD Siniestros Daños'!A110="","",'TD Siniestros Daños'!A110)</f>
        <v/>
      </c>
      <c r="C111" s="22" t="str">
        <f>IF('TD Siniestros Daños'!B110="","",'TD Siniestros Daños'!B110)</f>
        <v/>
      </c>
      <c r="D111" s="22" t="str">
        <f>IF('TD Siniestros Daños'!C110="","",'TD Siniestros Daños'!C110)</f>
        <v/>
      </c>
      <c r="E111" s="30" t="str">
        <f>IF('TD Siniestros Daños'!D110="","",'TD Siniestros Daños'!D110)</f>
        <v/>
      </c>
      <c r="F111" s="24" t="str">
        <f>IF('TD Siniestros Daños'!E110="","",'TD Siniestros Daños'!E110)</f>
        <v/>
      </c>
      <c r="G111" s="24" t="str">
        <f>IF('TD Siniestros Daños'!F110="","",'TD Siniestros Daños'!F110)</f>
        <v/>
      </c>
      <c r="H111" s="24" t="str">
        <f>IF('TD Siniestros Daños'!G110="","",'TD Siniestros Daños'!G110)</f>
        <v/>
      </c>
      <c r="I111" s="24" t="str">
        <f t="shared" si="1"/>
        <v/>
      </c>
      <c r="J111" s="28"/>
      <c r="K111" s="68" t="str">
        <f>IF('TD Siniestros Daños'!H110="","",'TD Siniestros Daños'!H110)</f>
        <v/>
      </c>
      <c r="L111" s="11" t="str">
        <f>IF('TD Siniestros Daños'!I110="","",'TD Siniestros Daños'!I110)</f>
        <v/>
      </c>
      <c r="M111" s="68" t="str">
        <f>IF('TD Siniestros Daños'!J110="","",'TD Siniestros Daños'!J110)</f>
        <v/>
      </c>
      <c r="N111" s="13" t="str">
        <f>IF('TD Siniestros Daños'!K110="","",'TD Siniestros Daños'!K110)</f>
        <v/>
      </c>
      <c r="O111" s="13" t="str">
        <f>IF('TD Siniestros Daños'!L110="","",'TD Siniestros Daños'!L110)</f>
        <v/>
      </c>
      <c r="P111" s="13" t="str">
        <f>IF('TD Siniestros Daños'!M110="","",'TD Siniestros Daños'!M110)</f>
        <v/>
      </c>
    </row>
    <row r="112" spans="2:16" x14ac:dyDescent="0.3">
      <c r="B112" s="22" t="str">
        <f>IF('TD Siniestros Daños'!A111="","",'TD Siniestros Daños'!A111)</f>
        <v/>
      </c>
      <c r="C112" s="22" t="str">
        <f>IF('TD Siniestros Daños'!B111="","",'TD Siniestros Daños'!B111)</f>
        <v/>
      </c>
      <c r="D112" s="22" t="str">
        <f>IF('TD Siniestros Daños'!C111="","",'TD Siniestros Daños'!C111)</f>
        <v/>
      </c>
      <c r="E112" s="30" t="str">
        <f>IF('TD Siniestros Daños'!D111="","",'TD Siniestros Daños'!D111)</f>
        <v/>
      </c>
      <c r="F112" s="24" t="str">
        <f>IF('TD Siniestros Daños'!E111="","",'TD Siniestros Daños'!E111)</f>
        <v/>
      </c>
      <c r="G112" s="24" t="str">
        <f>IF('TD Siniestros Daños'!F111="","",'TD Siniestros Daños'!F111)</f>
        <v/>
      </c>
      <c r="H112" s="24" t="str">
        <f>IF('TD Siniestros Daños'!G111="","",'TD Siniestros Daños'!G111)</f>
        <v/>
      </c>
      <c r="I112" s="24" t="str">
        <f t="shared" si="1"/>
        <v/>
      </c>
      <c r="J112" s="28"/>
      <c r="K112" s="68" t="str">
        <f>IF('TD Siniestros Daños'!H111="","",'TD Siniestros Daños'!H111)</f>
        <v/>
      </c>
      <c r="L112" s="11" t="str">
        <f>IF('TD Siniestros Daños'!I111="","",'TD Siniestros Daños'!I111)</f>
        <v/>
      </c>
      <c r="M112" s="68" t="str">
        <f>IF('TD Siniestros Daños'!J111="","",'TD Siniestros Daños'!J111)</f>
        <v/>
      </c>
      <c r="N112" s="13" t="str">
        <f>IF('TD Siniestros Daños'!K111="","",'TD Siniestros Daños'!K111)</f>
        <v/>
      </c>
      <c r="O112" s="13" t="str">
        <f>IF('TD Siniestros Daños'!L111="","",'TD Siniestros Daños'!L111)</f>
        <v/>
      </c>
      <c r="P112" s="13" t="str">
        <f>IF('TD Siniestros Daños'!M111="","",'TD Siniestros Daños'!M111)</f>
        <v/>
      </c>
    </row>
    <row r="113" spans="2:16" x14ac:dyDescent="0.3">
      <c r="B113" s="22" t="str">
        <f>IF('TD Siniestros Daños'!A112="","",'TD Siniestros Daños'!A112)</f>
        <v/>
      </c>
      <c r="C113" s="22" t="str">
        <f>IF('TD Siniestros Daños'!B112="","",'TD Siniestros Daños'!B112)</f>
        <v/>
      </c>
      <c r="D113" s="22" t="str">
        <f>IF('TD Siniestros Daños'!C112="","",'TD Siniestros Daños'!C112)</f>
        <v/>
      </c>
      <c r="E113" s="30" t="str">
        <f>IF('TD Siniestros Daños'!D112="","",'TD Siniestros Daños'!D112)</f>
        <v/>
      </c>
      <c r="F113" s="24" t="str">
        <f>IF('TD Siniestros Daños'!E112="","",'TD Siniestros Daños'!E112)</f>
        <v/>
      </c>
      <c r="G113" s="24" t="str">
        <f>IF('TD Siniestros Daños'!F112="","",'TD Siniestros Daños'!F112)</f>
        <v/>
      </c>
      <c r="H113" s="24" t="str">
        <f>IF('TD Siniestros Daños'!G112="","",'TD Siniestros Daños'!G112)</f>
        <v/>
      </c>
      <c r="I113" s="24" t="str">
        <f t="shared" si="1"/>
        <v/>
      </c>
      <c r="J113" s="28"/>
      <c r="K113" s="68" t="str">
        <f>IF('TD Siniestros Daños'!H112="","",'TD Siniestros Daños'!H112)</f>
        <v/>
      </c>
      <c r="L113" s="11" t="str">
        <f>IF('TD Siniestros Daños'!I112="","",'TD Siniestros Daños'!I112)</f>
        <v/>
      </c>
      <c r="M113" s="68" t="str">
        <f>IF('TD Siniestros Daños'!J112="","",'TD Siniestros Daños'!J112)</f>
        <v/>
      </c>
      <c r="N113" s="13" t="str">
        <f>IF('TD Siniestros Daños'!K112="","",'TD Siniestros Daños'!K112)</f>
        <v/>
      </c>
      <c r="O113" s="13" t="str">
        <f>IF('TD Siniestros Daños'!L112="","",'TD Siniestros Daños'!L112)</f>
        <v/>
      </c>
      <c r="P113" s="13" t="str">
        <f>IF('TD Siniestros Daños'!M112="","",'TD Siniestros Daños'!M112)</f>
        <v/>
      </c>
    </row>
    <row r="114" spans="2:16" x14ac:dyDescent="0.3">
      <c r="B114" s="22" t="str">
        <f>IF('TD Siniestros Daños'!A113="","",'TD Siniestros Daños'!A113)</f>
        <v/>
      </c>
      <c r="C114" s="22" t="str">
        <f>IF('TD Siniestros Daños'!B113="","",'TD Siniestros Daños'!B113)</f>
        <v/>
      </c>
      <c r="D114" s="22" t="str">
        <f>IF('TD Siniestros Daños'!C113="","",'TD Siniestros Daños'!C113)</f>
        <v/>
      </c>
      <c r="E114" s="30" t="str">
        <f>IF('TD Siniestros Daños'!D113="","",'TD Siniestros Daños'!D113)</f>
        <v/>
      </c>
      <c r="F114" s="24" t="str">
        <f>IF('TD Siniestros Daños'!E113="","",'TD Siniestros Daños'!E113)</f>
        <v/>
      </c>
      <c r="G114" s="24" t="str">
        <f>IF('TD Siniestros Daños'!F113="","",'TD Siniestros Daños'!F113)</f>
        <v/>
      </c>
      <c r="H114" s="24" t="str">
        <f>IF('TD Siniestros Daños'!G113="","",'TD Siniestros Daños'!G113)</f>
        <v/>
      </c>
      <c r="I114" s="24" t="str">
        <f t="shared" si="1"/>
        <v/>
      </c>
      <c r="J114" s="28"/>
      <c r="K114" s="68" t="str">
        <f>IF('TD Siniestros Daños'!H113="","",'TD Siniestros Daños'!H113)</f>
        <v/>
      </c>
      <c r="L114" s="11" t="str">
        <f>IF('TD Siniestros Daños'!I113="","",'TD Siniestros Daños'!I113)</f>
        <v/>
      </c>
      <c r="M114" s="68" t="str">
        <f>IF('TD Siniestros Daños'!J113="","",'TD Siniestros Daños'!J113)</f>
        <v/>
      </c>
      <c r="N114" s="13" t="str">
        <f>IF('TD Siniestros Daños'!K113="","",'TD Siniestros Daños'!K113)</f>
        <v/>
      </c>
      <c r="O114" s="13" t="str">
        <f>IF('TD Siniestros Daños'!L113="","",'TD Siniestros Daños'!L113)</f>
        <v/>
      </c>
      <c r="P114" s="13" t="str">
        <f>IF('TD Siniestros Daños'!M113="","",'TD Siniestros Daños'!M113)</f>
        <v/>
      </c>
    </row>
    <row r="115" spans="2:16" x14ac:dyDescent="0.3">
      <c r="B115" s="22" t="str">
        <f>IF('TD Siniestros Daños'!A114="","",'TD Siniestros Daños'!A114)</f>
        <v/>
      </c>
      <c r="C115" s="22" t="str">
        <f>IF('TD Siniestros Daños'!B114="","",'TD Siniestros Daños'!B114)</f>
        <v/>
      </c>
      <c r="D115" s="22" t="str">
        <f>IF('TD Siniestros Daños'!C114="","",'TD Siniestros Daños'!C114)</f>
        <v/>
      </c>
      <c r="E115" s="30" t="str">
        <f>IF('TD Siniestros Daños'!D114="","",'TD Siniestros Daños'!D114)</f>
        <v/>
      </c>
      <c r="F115" s="24" t="str">
        <f>IF('TD Siniestros Daños'!E114="","",'TD Siniestros Daños'!E114)</f>
        <v/>
      </c>
      <c r="G115" s="24" t="str">
        <f>IF('TD Siniestros Daños'!F114="","",'TD Siniestros Daños'!F114)</f>
        <v/>
      </c>
      <c r="H115" s="24" t="str">
        <f>IF('TD Siniestros Daños'!G114="","",'TD Siniestros Daños'!G114)</f>
        <v/>
      </c>
      <c r="I115" s="24" t="str">
        <f t="shared" si="1"/>
        <v/>
      </c>
      <c r="J115" s="28"/>
      <c r="K115" s="68" t="str">
        <f>IF('TD Siniestros Daños'!H114="","",'TD Siniestros Daños'!H114)</f>
        <v/>
      </c>
      <c r="L115" s="11" t="str">
        <f>IF('TD Siniestros Daños'!I114="","",'TD Siniestros Daños'!I114)</f>
        <v/>
      </c>
      <c r="M115" s="68" t="str">
        <f>IF('TD Siniestros Daños'!J114="","",'TD Siniestros Daños'!J114)</f>
        <v/>
      </c>
      <c r="N115" s="13" t="str">
        <f>IF('TD Siniestros Daños'!K114="","",'TD Siniestros Daños'!K114)</f>
        <v/>
      </c>
      <c r="O115" s="13" t="str">
        <f>IF('TD Siniestros Daños'!L114="","",'TD Siniestros Daños'!L114)</f>
        <v/>
      </c>
      <c r="P115" s="13" t="str">
        <f>IF('TD Siniestros Daños'!M114="","",'TD Siniestros Daños'!M114)</f>
        <v/>
      </c>
    </row>
    <row r="116" spans="2:16" x14ac:dyDescent="0.3">
      <c r="B116" s="22" t="str">
        <f>IF('TD Siniestros Daños'!A115="","",'TD Siniestros Daños'!A115)</f>
        <v/>
      </c>
      <c r="C116" s="22" t="str">
        <f>IF('TD Siniestros Daños'!B115="","",'TD Siniestros Daños'!B115)</f>
        <v/>
      </c>
      <c r="D116" s="22" t="str">
        <f>IF('TD Siniestros Daños'!C115="","",'TD Siniestros Daños'!C115)</f>
        <v/>
      </c>
      <c r="E116" s="30" t="str">
        <f>IF('TD Siniestros Daños'!D115="","",'TD Siniestros Daños'!D115)</f>
        <v/>
      </c>
      <c r="F116" s="24" t="str">
        <f>IF('TD Siniestros Daños'!E115="","",'TD Siniestros Daños'!E115)</f>
        <v/>
      </c>
      <c r="G116" s="24" t="str">
        <f>IF('TD Siniestros Daños'!F115="","",'TD Siniestros Daños'!F115)</f>
        <v/>
      </c>
      <c r="H116" s="24" t="str">
        <f>IF('TD Siniestros Daños'!G115="","",'TD Siniestros Daños'!G115)</f>
        <v/>
      </c>
      <c r="I116" s="24" t="str">
        <f t="shared" si="1"/>
        <v/>
      </c>
      <c r="J116" s="28"/>
      <c r="K116" s="68" t="str">
        <f>IF('TD Siniestros Daños'!H115="","",'TD Siniestros Daños'!H115)</f>
        <v/>
      </c>
      <c r="L116" s="11" t="str">
        <f>IF('TD Siniestros Daños'!I115="","",'TD Siniestros Daños'!I115)</f>
        <v/>
      </c>
      <c r="M116" s="68" t="str">
        <f>IF('TD Siniestros Daños'!J115="","",'TD Siniestros Daños'!J115)</f>
        <v/>
      </c>
      <c r="N116" s="13" t="str">
        <f>IF('TD Siniestros Daños'!K115="","",'TD Siniestros Daños'!K115)</f>
        <v/>
      </c>
      <c r="O116" s="13" t="str">
        <f>IF('TD Siniestros Daños'!L115="","",'TD Siniestros Daños'!L115)</f>
        <v/>
      </c>
      <c r="P116" s="13" t="str">
        <f>IF('TD Siniestros Daños'!M115="","",'TD Siniestros Daños'!M115)</f>
        <v/>
      </c>
    </row>
    <row r="117" spans="2:16" x14ac:dyDescent="0.3">
      <c r="B117" s="22" t="str">
        <f>IF('TD Siniestros Daños'!A116="","",'TD Siniestros Daños'!A116)</f>
        <v/>
      </c>
      <c r="C117" s="22" t="str">
        <f>IF('TD Siniestros Daños'!B116="","",'TD Siniestros Daños'!B116)</f>
        <v/>
      </c>
      <c r="D117" s="22" t="str">
        <f>IF('TD Siniestros Daños'!C116="","",'TD Siniestros Daños'!C116)</f>
        <v/>
      </c>
      <c r="E117" s="30" t="str">
        <f>IF('TD Siniestros Daños'!D116="","",'TD Siniestros Daños'!D116)</f>
        <v/>
      </c>
      <c r="F117" s="24" t="str">
        <f>IF('TD Siniestros Daños'!E116="","",'TD Siniestros Daños'!E116)</f>
        <v/>
      </c>
      <c r="G117" s="24" t="str">
        <f>IF('TD Siniestros Daños'!F116="","",'TD Siniestros Daños'!F116)</f>
        <v/>
      </c>
      <c r="H117" s="24" t="str">
        <f>IF('TD Siniestros Daños'!G116="","",'TD Siniestros Daños'!G116)</f>
        <v/>
      </c>
      <c r="I117" s="24" t="str">
        <f t="shared" si="1"/>
        <v/>
      </c>
      <c r="J117" s="28"/>
      <c r="K117" s="68" t="str">
        <f>IF('TD Siniestros Daños'!H116="","",'TD Siniestros Daños'!H116)</f>
        <v/>
      </c>
      <c r="L117" s="11" t="str">
        <f>IF('TD Siniestros Daños'!I116="","",'TD Siniestros Daños'!I116)</f>
        <v/>
      </c>
      <c r="M117" s="68" t="str">
        <f>IF('TD Siniestros Daños'!J116="","",'TD Siniestros Daños'!J116)</f>
        <v/>
      </c>
      <c r="N117" s="13" t="str">
        <f>IF('TD Siniestros Daños'!K116="","",'TD Siniestros Daños'!K116)</f>
        <v/>
      </c>
      <c r="O117" s="13" t="str">
        <f>IF('TD Siniestros Daños'!L116="","",'TD Siniestros Daños'!L116)</f>
        <v/>
      </c>
      <c r="P117" s="13" t="str">
        <f>IF('TD Siniestros Daños'!M116="","",'TD Siniestros Daños'!M116)</f>
        <v/>
      </c>
    </row>
    <row r="118" spans="2:16" x14ac:dyDescent="0.3">
      <c r="B118" s="22" t="str">
        <f>IF('TD Siniestros Daños'!A117="","",'TD Siniestros Daños'!A117)</f>
        <v/>
      </c>
      <c r="C118" s="22" t="str">
        <f>IF('TD Siniestros Daños'!B117="","",'TD Siniestros Daños'!B117)</f>
        <v/>
      </c>
      <c r="D118" s="22" t="str">
        <f>IF('TD Siniestros Daños'!C117="","",'TD Siniestros Daños'!C117)</f>
        <v/>
      </c>
      <c r="E118" s="30" t="str">
        <f>IF('TD Siniestros Daños'!D117="","",'TD Siniestros Daños'!D117)</f>
        <v/>
      </c>
      <c r="F118" s="24" t="str">
        <f>IF('TD Siniestros Daños'!E117="","",'TD Siniestros Daños'!E117)</f>
        <v/>
      </c>
      <c r="G118" s="24" t="str">
        <f>IF('TD Siniestros Daños'!F117="","",'TD Siniestros Daños'!F117)</f>
        <v/>
      </c>
      <c r="H118" s="24" t="str">
        <f>IF('TD Siniestros Daños'!G117="","",'TD Siniestros Daños'!G117)</f>
        <v/>
      </c>
      <c r="I118" s="24" t="str">
        <f t="shared" si="1"/>
        <v/>
      </c>
      <c r="J118" s="28"/>
      <c r="K118" s="68" t="str">
        <f>IF('TD Siniestros Daños'!H117="","",'TD Siniestros Daños'!H117)</f>
        <v/>
      </c>
      <c r="L118" s="11" t="str">
        <f>IF('TD Siniestros Daños'!I117="","",'TD Siniestros Daños'!I117)</f>
        <v/>
      </c>
      <c r="M118" s="68" t="str">
        <f>IF('TD Siniestros Daños'!J117="","",'TD Siniestros Daños'!J117)</f>
        <v/>
      </c>
      <c r="N118" s="13" t="str">
        <f>IF('TD Siniestros Daños'!K117="","",'TD Siniestros Daños'!K117)</f>
        <v/>
      </c>
      <c r="O118" s="13" t="str">
        <f>IF('TD Siniestros Daños'!L117="","",'TD Siniestros Daños'!L117)</f>
        <v/>
      </c>
      <c r="P118" s="13" t="str">
        <f>IF('TD Siniestros Daños'!M117="","",'TD Siniestros Daños'!M117)</f>
        <v/>
      </c>
    </row>
    <row r="119" spans="2:16" x14ac:dyDescent="0.3">
      <c r="B119" s="22" t="str">
        <f>IF('TD Siniestros Daños'!A118="","",'TD Siniestros Daños'!A118)</f>
        <v/>
      </c>
      <c r="C119" s="22" t="str">
        <f>IF('TD Siniestros Daños'!B118="","",'TD Siniestros Daños'!B118)</f>
        <v/>
      </c>
      <c r="D119" s="22" t="str">
        <f>IF('TD Siniestros Daños'!C118="","",'TD Siniestros Daños'!C118)</f>
        <v/>
      </c>
      <c r="E119" s="30" t="str">
        <f>IF('TD Siniestros Daños'!D118="","",'TD Siniestros Daños'!D118)</f>
        <v/>
      </c>
      <c r="F119" s="24" t="str">
        <f>IF('TD Siniestros Daños'!E118="","",'TD Siniestros Daños'!E118)</f>
        <v/>
      </c>
      <c r="G119" s="24" t="str">
        <f>IF('TD Siniestros Daños'!F118="","",'TD Siniestros Daños'!F118)</f>
        <v/>
      </c>
      <c r="H119" s="24" t="str">
        <f>IF('TD Siniestros Daños'!G118="","",'TD Siniestros Daños'!G118)</f>
        <v/>
      </c>
      <c r="I119" s="24" t="str">
        <f t="shared" si="1"/>
        <v/>
      </c>
      <c r="J119" s="28"/>
      <c r="K119" s="68" t="str">
        <f>IF('TD Siniestros Daños'!H118="","",'TD Siniestros Daños'!H118)</f>
        <v/>
      </c>
      <c r="L119" s="11" t="str">
        <f>IF('TD Siniestros Daños'!I118="","",'TD Siniestros Daños'!I118)</f>
        <v/>
      </c>
      <c r="M119" s="68" t="str">
        <f>IF('TD Siniestros Daños'!J118="","",'TD Siniestros Daños'!J118)</f>
        <v/>
      </c>
      <c r="N119" s="13" t="str">
        <f>IF('TD Siniestros Daños'!K118="","",'TD Siniestros Daños'!K118)</f>
        <v/>
      </c>
      <c r="O119" s="13" t="str">
        <f>IF('TD Siniestros Daños'!L118="","",'TD Siniestros Daños'!L118)</f>
        <v/>
      </c>
      <c r="P119" s="13" t="str">
        <f>IF('TD Siniestros Daños'!M118="","",'TD Siniestros Daños'!M118)</f>
        <v/>
      </c>
    </row>
    <row r="120" spans="2:16" x14ac:dyDescent="0.3">
      <c r="B120" s="22" t="str">
        <f>IF('TD Siniestros Daños'!A119="","",'TD Siniestros Daños'!A119)</f>
        <v/>
      </c>
      <c r="C120" s="22" t="str">
        <f>IF('TD Siniestros Daños'!B119="","",'TD Siniestros Daños'!B119)</f>
        <v/>
      </c>
      <c r="D120" s="22" t="str">
        <f>IF('TD Siniestros Daños'!C119="","",'TD Siniestros Daños'!C119)</f>
        <v/>
      </c>
      <c r="E120" s="30" t="str">
        <f>IF('TD Siniestros Daños'!D119="","",'TD Siniestros Daños'!D119)</f>
        <v/>
      </c>
      <c r="F120" s="24" t="str">
        <f>IF('TD Siniestros Daños'!E119="","",'TD Siniestros Daños'!E119)</f>
        <v/>
      </c>
      <c r="G120" s="24" t="str">
        <f>IF('TD Siniestros Daños'!F119="","",'TD Siniestros Daños'!F119)</f>
        <v/>
      </c>
      <c r="H120" s="24" t="str">
        <f>IF('TD Siniestros Daños'!G119="","",'TD Siniestros Daños'!G119)</f>
        <v/>
      </c>
      <c r="I120" s="24" t="str">
        <f t="shared" si="1"/>
        <v/>
      </c>
      <c r="J120" s="28"/>
      <c r="K120" s="68" t="str">
        <f>IF('TD Siniestros Daños'!H119="","",'TD Siniestros Daños'!H119)</f>
        <v/>
      </c>
      <c r="L120" s="11" t="str">
        <f>IF('TD Siniestros Daños'!I119="","",'TD Siniestros Daños'!I119)</f>
        <v/>
      </c>
      <c r="M120" s="68" t="str">
        <f>IF('TD Siniestros Daños'!J119="","",'TD Siniestros Daños'!J119)</f>
        <v/>
      </c>
      <c r="N120" s="13" t="str">
        <f>IF('TD Siniestros Daños'!K119="","",'TD Siniestros Daños'!K119)</f>
        <v/>
      </c>
      <c r="O120" s="13" t="str">
        <f>IF('TD Siniestros Daños'!L119="","",'TD Siniestros Daños'!L119)</f>
        <v/>
      </c>
      <c r="P120" s="13" t="str">
        <f>IF('TD Siniestros Daños'!M119="","",'TD Siniestros Daños'!M119)</f>
        <v/>
      </c>
    </row>
    <row r="121" spans="2:16" x14ac:dyDescent="0.3">
      <c r="B121" s="22" t="str">
        <f>IF('TD Siniestros Daños'!A120="","",'TD Siniestros Daños'!A120)</f>
        <v/>
      </c>
      <c r="C121" s="22" t="str">
        <f>IF('TD Siniestros Daños'!B120="","",'TD Siniestros Daños'!B120)</f>
        <v/>
      </c>
      <c r="D121" s="22" t="str">
        <f>IF('TD Siniestros Daños'!C120="","",'TD Siniestros Daños'!C120)</f>
        <v/>
      </c>
      <c r="E121" s="30" t="str">
        <f>IF('TD Siniestros Daños'!D120="","",'TD Siniestros Daños'!D120)</f>
        <v/>
      </c>
      <c r="F121" s="24" t="str">
        <f>IF('TD Siniestros Daños'!E120="","",'TD Siniestros Daños'!E120)</f>
        <v/>
      </c>
      <c r="G121" s="24" t="str">
        <f>IF('TD Siniestros Daños'!F120="","",'TD Siniestros Daños'!F120)</f>
        <v/>
      </c>
      <c r="H121" s="24" t="str">
        <f>IF('TD Siniestros Daños'!G120="","",'TD Siniestros Daños'!G120)</f>
        <v/>
      </c>
      <c r="I121" s="24" t="str">
        <f t="shared" si="1"/>
        <v/>
      </c>
      <c r="J121" s="28"/>
      <c r="K121" s="68" t="str">
        <f>IF('TD Siniestros Daños'!H120="","",'TD Siniestros Daños'!H120)</f>
        <v/>
      </c>
      <c r="L121" s="11" t="str">
        <f>IF('TD Siniestros Daños'!I120="","",'TD Siniestros Daños'!I120)</f>
        <v/>
      </c>
      <c r="M121" s="68" t="str">
        <f>IF('TD Siniestros Daños'!J120="","",'TD Siniestros Daños'!J120)</f>
        <v/>
      </c>
      <c r="N121" s="13" t="str">
        <f>IF('TD Siniestros Daños'!K120="","",'TD Siniestros Daños'!K120)</f>
        <v/>
      </c>
      <c r="O121" s="13" t="str">
        <f>IF('TD Siniestros Daños'!L120="","",'TD Siniestros Daños'!L120)</f>
        <v/>
      </c>
      <c r="P121" s="13" t="str">
        <f>IF('TD Siniestros Daños'!M120="","",'TD Siniestros Daños'!M120)</f>
        <v/>
      </c>
    </row>
    <row r="122" spans="2:16" x14ac:dyDescent="0.3">
      <c r="B122" s="22" t="str">
        <f>IF('TD Siniestros Daños'!A121="","",'TD Siniestros Daños'!A121)</f>
        <v/>
      </c>
      <c r="C122" s="22" t="str">
        <f>IF('TD Siniestros Daños'!B121="","",'TD Siniestros Daños'!B121)</f>
        <v/>
      </c>
      <c r="D122" s="22" t="str">
        <f>IF('TD Siniestros Daños'!C121="","",'TD Siniestros Daños'!C121)</f>
        <v/>
      </c>
      <c r="E122" s="30" t="str">
        <f>IF('TD Siniestros Daños'!D121="","",'TD Siniestros Daños'!D121)</f>
        <v/>
      </c>
      <c r="F122" s="24" t="str">
        <f>IF('TD Siniestros Daños'!E121="","",'TD Siniestros Daños'!E121)</f>
        <v/>
      </c>
      <c r="G122" s="24" t="str">
        <f>IF('TD Siniestros Daños'!F121="","",'TD Siniestros Daños'!F121)</f>
        <v/>
      </c>
      <c r="H122" s="24" t="str">
        <f>IF('TD Siniestros Daños'!G121="","",'TD Siniestros Daños'!G121)</f>
        <v/>
      </c>
      <c r="I122" s="24" t="str">
        <f t="shared" si="1"/>
        <v/>
      </c>
      <c r="J122" s="28"/>
      <c r="K122" s="68" t="str">
        <f>IF('TD Siniestros Daños'!H121="","",'TD Siniestros Daños'!H121)</f>
        <v/>
      </c>
      <c r="L122" s="11" t="str">
        <f>IF('TD Siniestros Daños'!I121="","",'TD Siniestros Daños'!I121)</f>
        <v/>
      </c>
      <c r="M122" s="68" t="str">
        <f>IF('TD Siniestros Daños'!J121="","",'TD Siniestros Daños'!J121)</f>
        <v/>
      </c>
      <c r="N122" s="13" t="str">
        <f>IF('TD Siniestros Daños'!K121="","",'TD Siniestros Daños'!K121)</f>
        <v/>
      </c>
      <c r="O122" s="13" t="str">
        <f>IF('TD Siniestros Daños'!L121="","",'TD Siniestros Daños'!L121)</f>
        <v/>
      </c>
      <c r="P122" s="13" t="str">
        <f>IF('TD Siniestros Daños'!M121="","",'TD Siniestros Daños'!M121)</f>
        <v/>
      </c>
    </row>
    <row r="123" spans="2:16" x14ac:dyDescent="0.3">
      <c r="B123" s="22" t="str">
        <f>IF('TD Siniestros Daños'!A122="","",'TD Siniestros Daños'!A122)</f>
        <v/>
      </c>
      <c r="C123" s="22" t="str">
        <f>IF('TD Siniestros Daños'!B122="","",'TD Siniestros Daños'!B122)</f>
        <v/>
      </c>
      <c r="D123" s="22" t="str">
        <f>IF('TD Siniestros Daños'!C122="","",'TD Siniestros Daños'!C122)</f>
        <v/>
      </c>
      <c r="E123" s="30" t="str">
        <f>IF('TD Siniestros Daños'!D122="","",'TD Siniestros Daños'!D122)</f>
        <v/>
      </c>
      <c r="F123" s="24" t="str">
        <f>IF('TD Siniestros Daños'!E122="","",'TD Siniestros Daños'!E122)</f>
        <v/>
      </c>
      <c r="G123" s="24" t="str">
        <f>IF('TD Siniestros Daños'!F122="","",'TD Siniestros Daños'!F122)</f>
        <v/>
      </c>
      <c r="H123" s="24" t="str">
        <f>IF('TD Siniestros Daños'!G122="","",'TD Siniestros Daños'!G122)</f>
        <v/>
      </c>
      <c r="I123" s="24" t="str">
        <f t="shared" si="1"/>
        <v/>
      </c>
      <c r="J123" s="28"/>
      <c r="K123" s="68" t="str">
        <f>IF('TD Siniestros Daños'!H122="","",'TD Siniestros Daños'!H122)</f>
        <v/>
      </c>
      <c r="L123" s="11" t="str">
        <f>IF('TD Siniestros Daños'!I122="","",'TD Siniestros Daños'!I122)</f>
        <v/>
      </c>
      <c r="M123" s="68" t="str">
        <f>IF('TD Siniestros Daños'!J122="","",'TD Siniestros Daños'!J122)</f>
        <v/>
      </c>
      <c r="N123" s="13" t="str">
        <f>IF('TD Siniestros Daños'!K122="","",'TD Siniestros Daños'!K122)</f>
        <v/>
      </c>
      <c r="O123" s="13" t="str">
        <f>IF('TD Siniestros Daños'!L122="","",'TD Siniestros Daños'!L122)</f>
        <v/>
      </c>
      <c r="P123" s="13" t="str">
        <f>IF('TD Siniestros Daños'!M122="","",'TD Siniestros Daños'!M122)</f>
        <v/>
      </c>
    </row>
    <row r="124" spans="2:16" x14ac:dyDescent="0.3">
      <c r="B124" s="22" t="str">
        <f>IF('TD Siniestros Daños'!A123="","",'TD Siniestros Daños'!A123)</f>
        <v/>
      </c>
      <c r="C124" s="22" t="str">
        <f>IF('TD Siniestros Daños'!B123="","",'TD Siniestros Daños'!B123)</f>
        <v/>
      </c>
      <c r="D124" s="22" t="str">
        <f>IF('TD Siniestros Daños'!C123="","",'TD Siniestros Daños'!C123)</f>
        <v/>
      </c>
      <c r="E124" s="30" t="str">
        <f>IF('TD Siniestros Daños'!D123="","",'TD Siniestros Daños'!D123)</f>
        <v/>
      </c>
      <c r="F124" s="24" t="str">
        <f>IF('TD Siniestros Daños'!E123="","",'TD Siniestros Daños'!E123)</f>
        <v/>
      </c>
      <c r="G124" s="24" t="str">
        <f>IF('TD Siniestros Daños'!F123="","",'TD Siniestros Daños'!F123)</f>
        <v/>
      </c>
      <c r="H124" s="24" t="str">
        <f>IF('TD Siniestros Daños'!G123="","",'TD Siniestros Daños'!G123)</f>
        <v/>
      </c>
      <c r="I124" s="24" t="str">
        <f t="shared" si="1"/>
        <v/>
      </c>
      <c r="J124" s="28"/>
      <c r="K124" s="68" t="str">
        <f>IF('TD Siniestros Daños'!H123="","",'TD Siniestros Daños'!H123)</f>
        <v/>
      </c>
      <c r="L124" s="11" t="str">
        <f>IF('TD Siniestros Daños'!I123="","",'TD Siniestros Daños'!I123)</f>
        <v/>
      </c>
      <c r="M124" s="68" t="str">
        <f>IF('TD Siniestros Daños'!J123="","",'TD Siniestros Daños'!J123)</f>
        <v/>
      </c>
      <c r="N124" s="13" t="str">
        <f>IF('TD Siniestros Daños'!K123="","",'TD Siniestros Daños'!K123)</f>
        <v/>
      </c>
      <c r="O124" s="13" t="str">
        <f>IF('TD Siniestros Daños'!L123="","",'TD Siniestros Daños'!L123)</f>
        <v/>
      </c>
      <c r="P124" s="13" t="str">
        <f>IF('TD Siniestros Daños'!M123="","",'TD Siniestros Daños'!M123)</f>
        <v/>
      </c>
    </row>
  </sheetData>
  <sheetProtection algorithmName="SHA-512" hashValue="gUy82aOuaZBCxA22M9aFeW15i4Ii3BBWIki+fcdtUE5SQbPQwZb8TChoxutVGCUeTu97k1X85jknI8zWEthB6w==" saltValue="i8Ig54b3NrD1Nv0E1xYmSA==" spinCount="100000" sheet="1" formatCells="0" formatColumns="0" formatRows="0" insertColumns="0" insertRows="0" insertHyperlinks="0" deleteColumns="0" deleteRows="0" sort="0" autoFilter="0" pivotTables="0"/>
  <mergeCells count="8">
    <mergeCell ref="B2:P2"/>
    <mergeCell ref="D4:I4"/>
    <mergeCell ref="K4:P4"/>
    <mergeCell ref="E5:E6"/>
    <mergeCell ref="F5:F6"/>
    <mergeCell ref="G5:H5"/>
    <mergeCell ref="I5:I6"/>
    <mergeCell ref="O5:P5"/>
  </mergeCells>
  <conditionalFormatting sqref="B8:P124">
    <cfRule type="cellIs" dxfId="1" priority="2" operator="notEqual">
      <formula>""</formula>
    </cfRule>
  </conditionalFormatting>
  <conditionalFormatting sqref="C8:C124">
    <cfRule type="containsText" dxfId="0" priority="1" operator="containsText" text="TOTAL">
      <formula>NOT(ISERROR(SEARCH("TOTAL",C8)))</formula>
    </cfRule>
  </conditionalFormatting>
  <pageMargins left="0.7" right="0.7" top="0.75" bottom="0.75" header="0.3" footer="0.3"/>
  <ignoredErrors>
    <ignoredError sqref="B4:P124 B3:N3 P1 B2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D890649BBDD8E479FCF1775ECC82A8E" ma:contentTypeVersion="14" ma:contentTypeDescription="Crear nuevo documento." ma:contentTypeScope="" ma:versionID="8848d54c610318ec71386629fbe6c524">
  <xsd:schema xmlns:xsd="http://www.w3.org/2001/XMLSchema" xmlns:xs="http://www.w3.org/2001/XMLSchema" xmlns:p="http://schemas.microsoft.com/office/2006/metadata/properties" xmlns:ns2="45a8d920-ac73-4983-8e65-482083b2742f" xmlns:ns3="0d7d2182-08b6-4f0d-97cb-6704e3928b52" targetNamespace="http://schemas.microsoft.com/office/2006/metadata/properties" ma:root="true" ma:fieldsID="8b64c934d3ead6dd7d484ea02ef03c70" ns2:_="" ns3:_="">
    <xsd:import namespace="45a8d920-ac73-4983-8e65-482083b2742f"/>
    <xsd:import namespace="0d7d2182-08b6-4f0d-97cb-6704e3928b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a8d920-ac73-4983-8e65-482083b274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172f9cbf-4196-42e9-8543-7dcd3c8dd2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d2182-08b6-4f0d-97cb-6704e3928b5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3d9221ac-eb19-430c-a650-73e6ecba3c20}" ma:internalName="TaxCatchAll" ma:showField="CatchAllData" ma:web="0d7d2182-08b6-4f0d-97cb-6704e3928b5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d7d2182-08b6-4f0d-97cb-6704e3928b52" xsi:nil="true"/>
    <lcf76f155ced4ddcb4097134ff3c332f xmlns="45a8d920-ac73-4983-8e65-482083b2742f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AC9CE1F-48BD-42B5-9815-C63D3F3BC0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a8d920-ac73-4983-8e65-482083b2742f"/>
    <ds:schemaRef ds:uri="0d7d2182-08b6-4f0d-97cb-6704e3928b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0954ED-B9C0-45A1-924C-48B815456D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D1ABE0-C5BF-49E7-8B4E-FCDB29EBBF97}">
  <ds:schemaRefs>
    <ds:schemaRef ds:uri="http://schemas.microsoft.com/office/2006/metadata/properties"/>
    <ds:schemaRef ds:uri="http://schemas.microsoft.com/office/infopath/2007/PartnerControls"/>
    <ds:schemaRef ds:uri="0d7d2182-08b6-4f0d-97cb-6704e3928b52"/>
    <ds:schemaRef ds:uri="45a8d920-ac73-4983-8e65-482083b2742f"/>
  </ds:schemaRefs>
</ds:datastoreItem>
</file>

<file path=customXml/itemProps4.xml><?xml version="1.0" encoding="utf-8"?>
<ds:datastoreItem xmlns:ds="http://schemas.openxmlformats.org/officeDocument/2006/customXml" ds:itemID="{DD781B3F-0928-49EF-8E71-4871F6250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TD Operación</vt:lpstr>
      <vt:lpstr>TDPrimas_</vt:lpstr>
      <vt:lpstr>TDPrimas Vida</vt:lpstr>
      <vt:lpstr>TD Siniestros</vt:lpstr>
      <vt:lpstr>TD Siniestros Daños</vt:lpstr>
      <vt:lpstr>Cat</vt:lpstr>
      <vt:lpstr>Inicio</vt:lpstr>
      <vt:lpstr>Primas Directas</vt:lpstr>
      <vt:lpstr>Siniestros</vt:lpstr>
      <vt:lpstr>Primas Directas (Vida)</vt:lpstr>
      <vt:lpstr>Siniestros (Daños)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Margarita Torres</dc:creator>
  <cp:keywords/>
  <dc:description/>
  <cp:lastModifiedBy>Monserrat Becerril</cp:lastModifiedBy>
  <cp:revision/>
  <dcterms:created xsi:type="dcterms:W3CDTF">2022-05-09T15:52:47Z</dcterms:created>
  <dcterms:modified xsi:type="dcterms:W3CDTF">2026-08-06T20:39:49Z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0x010100FD890649BBDD8E479FCF1775ECC82A8E</vt:lpwstr>
  </property>
  <property fmtid="{D5CDD505-2E9C-101B-9397-08002B2CF9AE}" pid="3" name="MediaServiceImageTags">
    <vt:lpwstr/>
  </property>
</Properties>
</file>