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defaultThemeVersion="166925"/>
  <xr:revisionPtr revIDLastSave="0" documentId="8_{5461E373-ACD6-494E-B0DF-652AE6EB36C2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" i="1" l="1"/>
  <c r="E24" i="1"/>
  <c r="E2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5" i="1"/>
  <c r="J39" i="1" l="1"/>
  <c r="J40" i="1" s="1"/>
  <c r="E26" i="1"/>
  <c r="E60" i="1"/>
  <c r="E59" i="1"/>
  <c r="P17" i="1" l="1"/>
  <c r="J17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61" i="1" l="1"/>
</calcChain>
</file>

<file path=xl/sharedStrings.xml><?xml version="1.0" encoding="utf-8"?>
<sst xmlns="http://schemas.openxmlformats.org/spreadsheetml/2006/main" count="117" uniqueCount="99">
  <si>
    <t>Project - Computer network in Balș village</t>
  </si>
  <si>
    <t xml:space="preserve">Company -“SC Bazist CNS SRL” </t>
  </si>
  <si>
    <t>MATERIAL COST</t>
  </si>
  <si>
    <t>LEI</t>
  </si>
  <si>
    <t>HUMAN RESOURCES</t>
  </si>
  <si>
    <t>LEI (MONTHLY)</t>
  </si>
  <si>
    <t>LEI (25%)</t>
  </si>
  <si>
    <t>LEI (10%)</t>
  </si>
  <si>
    <t>LEI (2.25%)</t>
  </si>
  <si>
    <t>EQUIPMENT</t>
  </si>
  <si>
    <t>QUANTITY</t>
  </si>
  <si>
    <t>PRICE PER UNIT</t>
  </si>
  <si>
    <t>TOTAL PRICE</t>
  </si>
  <si>
    <t>EMPLOYEES</t>
  </si>
  <si>
    <t xml:space="preserve"> GROSS SALARY</t>
  </si>
  <si>
    <t>CAS</t>
  </si>
  <si>
    <t>HEALTH INSURANCE</t>
  </si>
  <si>
    <t>INSURANCE CONTRIBUTION FOR WORK</t>
  </si>
  <si>
    <t>INCOME TAX</t>
  </si>
  <si>
    <t xml:space="preserve">NET SALARY </t>
  </si>
  <si>
    <t>MEAL TICKETS</t>
  </si>
  <si>
    <t>FLOOR RACK UNIT, 22U (600x600)</t>
  </si>
  <si>
    <t>NETWORK ENGINEER</t>
  </si>
  <si>
    <t>TRITON COOLER FOR FLOOR RACK 19" (4 FANS)</t>
  </si>
  <si>
    <t>SYSTEMS ENGINEER</t>
  </si>
  <si>
    <t>SWITCH TP-LINK TL-SF1048 48 FAST ETHERNET PORTS TL-SF1048</t>
  </si>
  <si>
    <t>TECHNICIAN</t>
  </si>
  <si>
    <t>SWITCH ZYXEL GS1920-48V2, 48 PORTS, 4 x GBE GS1920-48V2-EU0101F</t>
  </si>
  <si>
    <t>OPITCAL FIBER WITH SHEATH 24 WIRES GYXTW (1km drum)</t>
  </si>
  <si>
    <t>CLAMPS (250pieces/box)</t>
  </si>
  <si>
    <t>DOWEL SCREWS (100pieces/box)</t>
  </si>
  <si>
    <t>WHITE INTERNET SOCKET RJ45, 5E, IP20 SCHNEIDER SEDNA</t>
  </si>
  <si>
    <t>OPTICAL DISTRIBUTION BOX (POLE MOUNTING), 24 FIBERS, 2 INPUTS + 24 OUTPUTS</t>
  </si>
  <si>
    <t>ACCOUNTANT</t>
  </si>
  <si>
    <t>HIGH SPEED LAN UTP CABLE, 5E CATEGORY, EMTEX - COPPER  (0,45mm) (305m drum)</t>
  </si>
  <si>
    <t>TOTAL</t>
  </si>
  <si>
    <t xml:space="preserve"> RJ45 CONNECTOR (100pieces/box)</t>
  </si>
  <si>
    <t>MONTHLY EXPENSES OF EMPLOYEES SALARIES</t>
  </si>
  <si>
    <t>NETWORK CABLE OVERVOLTAGE PROTECTION USP201E</t>
  </si>
  <si>
    <t>SURVEILLANCE SYSTEM DVR WITH 4  SURVEILLANCE CAMERAS</t>
  </si>
  <si>
    <t>SERVER HPE PROLIANT MICROSERVER GEN10</t>
  </si>
  <si>
    <t>VOLTAGE STABILIZER TRIAC WELL AGILE 5000VA / 3500W</t>
  </si>
  <si>
    <t>QUICK CONNECTOR SC/PC TRIBRER</t>
  </si>
  <si>
    <t>LABOR</t>
  </si>
  <si>
    <t>WHITE PVC CABLE CHANNEL WITH ADHESIVE TAPE (12 x 12 x 2000 mm)</t>
  </si>
  <si>
    <t>ESTIMATED TIME FOR THE PROJECT</t>
  </si>
  <si>
    <t>1 month and 2 weeks</t>
  </si>
  <si>
    <t>CABLE SUPPORT ARMATURE ("Boats")</t>
  </si>
  <si>
    <t>WORKERS</t>
  </si>
  <si>
    <t>6 technicians and 2 engineers</t>
  </si>
  <si>
    <t>SALARY EXPENSES FOR 1 MONTH AND 2 WEEKS WILL BE:</t>
  </si>
  <si>
    <t>44235lei and 18795lei</t>
  </si>
  <si>
    <t>2 engineers</t>
  </si>
  <si>
    <t>63030lei</t>
  </si>
  <si>
    <t>TOTAL LABOR (AMORTIZED) COST</t>
  </si>
  <si>
    <t>66000lei</t>
  </si>
  <si>
    <t>LOGISTIC COSTS</t>
  </si>
  <si>
    <t xml:space="preserve">TOTAL PRICE </t>
  </si>
  <si>
    <t>CAR (Dacia Dokker Stepway)</t>
  </si>
  <si>
    <t>COSTS</t>
  </si>
  <si>
    <t>TABLET (Huawei Mediapad T5)</t>
  </si>
  <si>
    <t>TOTAL EQUIPMENT COSTS</t>
  </si>
  <si>
    <t>MOBILE PHONE (Huawei Y6)</t>
  </si>
  <si>
    <t>LABOR FOR THE PROJECT</t>
  </si>
  <si>
    <t>NETWORK TESTER, VALUE</t>
  </si>
  <si>
    <t>PETROL COST</t>
  </si>
  <si>
    <t>TRIPLE EXTENSION ALUMINUM LADDER, STR311 3m</t>
  </si>
  <si>
    <t xml:space="preserve">RENTING EXPENSES </t>
  </si>
  <si>
    <t>PLIERS, SFIC 160mm</t>
  </si>
  <si>
    <t>INDIRECT EXPENSES</t>
  </si>
  <si>
    <t>CUTTER</t>
  </si>
  <si>
    <t>PROFIT (20%)</t>
  </si>
  <si>
    <t>STRIPPING PLIERS, FIXPOINT</t>
  </si>
  <si>
    <t>TAXES (16%)</t>
  </si>
  <si>
    <t>TOOLBOX</t>
  </si>
  <si>
    <t>TOTAL PROJECT COST</t>
  </si>
  <si>
    <t>POWER DRILL (BOSCH)</t>
  </si>
  <si>
    <t>SET OF DRILLS</t>
  </si>
  <si>
    <t>ALUMINUM MANUAL STAPLER</t>
  </si>
  <si>
    <t>SET OF STAPLES</t>
  </si>
  <si>
    <t>Details:</t>
  </si>
  <si>
    <t>SET OF SCREWDRIVERS</t>
  </si>
  <si>
    <t>The installation will be done on the electricity poles already existing in the villages.</t>
  </si>
  <si>
    <t>CRIMP</t>
  </si>
  <si>
    <t>The public institutions will be connected to the network first and then, upon request, the inhabitants of the communes will be connected.</t>
  </si>
  <si>
    <t>LED FLASHLIGHT</t>
  </si>
  <si>
    <t>PROTECTIVE HELMET</t>
  </si>
  <si>
    <t>PROTECTIVE BOOTS</t>
  </si>
  <si>
    <t>REFLECTIVE VEST</t>
  </si>
  <si>
    <t>PROTECTIVE WORK OVERALLS</t>
  </si>
  <si>
    <t>PROTECTIVE GLOVES</t>
  </si>
  <si>
    <t>ELECTRICAL INSULATING BOOTS</t>
  </si>
  <si>
    <t>ELECTRICAL INSULATING GLOVES</t>
  </si>
  <si>
    <t>VOLTAGE TESTER, UNI-T UT18C</t>
  </si>
  <si>
    <t>MULTIMETER</t>
  </si>
  <si>
    <t>HAMMER</t>
  </si>
  <si>
    <t>WORK BELT WITH ROPE</t>
  </si>
  <si>
    <t>INSULATING TAPE</t>
  </si>
  <si>
    <t>FIBER OPTIC INSTALLATION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</si>
</sst>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1"/>
      <color theme="1"/>
      <name val="Calibri"/>
    </font>
    <font>
      <sz val="11"/>
      <color rgb="FFFFFFFF"/>
      <name val="Calibri"/>
    </font>
    <font>
      <sz val="11"/>
      <color rgb="FF222222"/>
      <name val="Calibri"/>
    </font>
    <font>
      <sz val="11"/>
      <name val="Calibri"/>
    </font>
    <font>
      <b/>
      <sz val="14"/>
      <color theme="1"/>
      <name val="Calibri"/>
    </font>
    <font>
      <b/>
      <sz val="11"/>
      <color theme="1"/>
      <name val="Calibri"/>
    </font>
    <font>
      <b/>
      <sz val="20"/>
      <color theme="1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CBAD"/>
        <bgColor indexed="64"/>
      </patternFill>
    </fill>
  </fills>
  <borders count="15">
    <border>
      <left/>
      <right/>
      <top/>
      <bottom/>
      <diagonal/>
    </border>
    <border>
      <left style="medium">
        <color rgb="FF0D0D0D"/>
      </left>
      <right style="medium">
        <color rgb="FF0D0D0D"/>
      </right>
      <top style="medium">
        <color rgb="FF0D0D0D"/>
      </top>
      <bottom style="medium">
        <color rgb="FF0D0D0D"/>
      </bottom>
      <diagonal/>
    </border>
    <border>
      <left style="medium">
        <color rgb="FF0D0D0D"/>
      </left>
      <right style="medium">
        <color rgb="FF0D0D0D"/>
      </right>
      <top style="medium">
        <color rgb="FF0D0D0D"/>
      </top>
      <bottom/>
      <diagonal/>
    </border>
    <border>
      <left style="medium">
        <color rgb="FF0D0D0D"/>
      </left>
      <right style="medium">
        <color rgb="FF0D0D0D"/>
      </right>
      <top/>
      <bottom style="medium">
        <color rgb="FF0D0D0D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0" fillId="4" borderId="6" xfId="0" applyFill="1" applyBorder="1" applyAlignment="1">
      <alignment horizontal="center"/>
    </xf>
    <xf numFmtId="0" fontId="0" fillId="0" borderId="9" xfId="0" applyBorder="1"/>
    <xf numFmtId="0" fontId="1" fillId="4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3" fillId="0" borderId="0" xfId="0" applyFont="1"/>
    <xf numFmtId="0" fontId="3" fillId="0" borderId="4" xfId="0" applyFont="1" applyBorder="1"/>
    <xf numFmtId="0" fontId="4" fillId="0" borderId="0" xfId="0" applyFont="1" applyBorder="1"/>
    <xf numFmtId="0" fontId="4" fillId="0" borderId="0" xfId="0" applyFont="1"/>
    <xf numFmtId="0" fontId="4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/>
    <xf numFmtId="0" fontId="4" fillId="0" borderId="4" xfId="0" applyFont="1" applyBorder="1"/>
    <xf numFmtId="0" fontId="4" fillId="4" borderId="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0" borderId="9" xfId="0" applyFont="1" applyBorder="1"/>
    <xf numFmtId="4" fontId="8" fillId="5" borderId="6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/>
    </xf>
    <xf numFmtId="0" fontId="4" fillId="4" borderId="6" xfId="1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4" xfId="0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4" borderId="11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12" xfId="0" applyBorder="1"/>
    <xf numFmtId="0" fontId="10" fillId="8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3" fillId="0" borderId="7" xfId="0" applyFont="1" applyBorder="1"/>
    <xf numFmtId="0" fontId="12" fillId="4" borderId="6" xfId="2" applyFill="1" applyBorder="1" applyAlignment="1">
      <alignment horizontal="center" vertical="center" wrapText="1"/>
    </xf>
    <xf numFmtId="0" fontId="12" fillId="4" borderId="6" xfId="2" applyFill="1" applyBorder="1" applyAlignment="1">
      <alignment horizontal="center"/>
    </xf>
  </cellXfs>
  <cellStyles count="3">
    <cellStyle name="Hyperlink" xfId="2" builtinId="8"/>
    <cellStyle name="Monedă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mag.ro/cablu-utp-categoria-5e-emtex-cupru-0-45mm-high-speed-lan-cable-rola-305m-emt-utp5e25awg/pd/DTL6V0BBM/?ref=graph_profiled_similar_1_1&amp;provider=rec&amp;recid=rec_49_64a27da4cd29c57df24272ce221d5d3573673fca60909934ce24363b50bf6d05_1588602333&amp;scenario_ID=49" TargetMode="External"/><Relationship Id="rId13" Type="http://schemas.openxmlformats.org/officeDocument/2006/relationships/hyperlink" Target="https://www.pro-networking.ro/conector-rapid-sc-pc-tribrer.html" TargetMode="External"/><Relationship Id="rId3" Type="http://schemas.openxmlformats.org/officeDocument/2006/relationships/hyperlink" Target="https://www.emag.ro/switch-tp-link-48-x-10-100mbps-tl-sf1048/pd/ED8R2BBBM/" TargetMode="External"/><Relationship Id="rId7" Type="http://schemas.openxmlformats.org/officeDocument/2006/relationships/hyperlink" Target="https://www.pro-networking.ro/cutii-si-enclojere/cutii/de-exterior/cutie-de-jonctiune-cu-montare-pe-perete-24-fibre-2-intrari-24-iesiri.html" TargetMode="External"/><Relationship Id="rId12" Type="http://schemas.openxmlformats.org/officeDocument/2006/relationships/hyperlink" Target="https://www.dedeman.ro/ro/stabilizator-de-tensiune-triac-well-agile-5000va/-3500w/p/1049804" TargetMode="External"/><Relationship Id="rId2" Type="http://schemas.openxmlformats.org/officeDocument/2006/relationships/hyperlink" Target="https://www.emag.ro/panou-ventilatie-triton-pentru-rack-de-podea-19-4-ventilatoare-negru-rab-ch-x04-x3/pd/DV0VRMBBM/" TargetMode="External"/><Relationship Id="rId1" Type="http://schemas.openxmlformats.org/officeDocument/2006/relationships/hyperlink" Target="https://www.emag.ro/cabinet-rack-22u-600x600-de-podea-kc-020/pd/DCW66CBBM/" TargetMode="External"/><Relationship Id="rId6" Type="http://schemas.openxmlformats.org/officeDocument/2006/relationships/hyperlink" Target="https://www.emag.ro/priza-internet-rj45-5e-ip20-alb-schneider-sedna-sdn4300121/pd/DYLW6BMBM/?ref=graph_profiled_similar_1_5&amp;provider=rec&amp;recid=rec_49_a53814f3f7573536a837a0df0582826312f61738c8fae0f78ad7316c931f3981_1588602092&amp;scenario_ID=49" TargetMode="External"/><Relationship Id="rId11" Type="http://schemas.openxmlformats.org/officeDocument/2006/relationships/hyperlink" Target="https://www.emag.ro/server-hpe-proliant-microserver-gen10-amd-opteron-x3216-8gb-u-4lff-nhp-sata-200w-ps-873830-421/pd/D74Z7NBBM/" TargetMode="External"/><Relationship Id="rId5" Type="http://schemas.openxmlformats.org/officeDocument/2006/relationships/hyperlink" Target="https://www.mivnet.ro/cablu-fibra-optica-24-fire-gyxtw-24-aerian-sau-direct-ingropabil" TargetMode="External"/><Relationship Id="rId15" Type="http://schemas.openxmlformats.org/officeDocument/2006/relationships/hyperlink" Target="https://www.pro-networking.ro/armatura-sustinere-cabluri-barcuta.html" TargetMode="External"/><Relationship Id="rId10" Type="http://schemas.openxmlformats.org/officeDocument/2006/relationships/hyperlink" Target="https://www.emag.ro/sistem-supraveghere-4-camere-video-cctv-telecomanda-inclusa-586876/pd/DTBYKCBBM/?X-Search-Id=4aaec4221688fb38c6e5&amp;X-Product-Id=44739492&amp;X-Search-Page=1&amp;X-Search-Position=43&amp;X-Section=search&amp;X-MB=0&amp;X-Search-Action=view" TargetMode="External"/><Relationship Id="rId4" Type="http://schemas.openxmlformats.org/officeDocument/2006/relationships/hyperlink" Target="https://www.cel.ro/switch-uri/switch-zyxel-gs1920-48v2-48-porturi-4-x-gbe-pMCA3MjMuMQ-l/" TargetMode="External"/><Relationship Id="rId9" Type="http://schemas.openxmlformats.org/officeDocument/2006/relationships/hyperlink" Target="https://www.a2t.ro/retele-si-telefonie/protectie-la-supratensiune-pentru-cablu-de-retea-usp201e.html" TargetMode="External"/><Relationship Id="rId14" Type="http://schemas.openxmlformats.org/officeDocument/2006/relationships/hyperlink" Target="https://www.bricodepot.ro/electrice/accesorii-fixare/canal-cablu-12x12mm-bara-2m-cu-banda-adeziv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69"/>
  <sheetViews>
    <sheetView tabSelected="1" topLeftCell="B21" workbookViewId="0">
      <selection activeCell="J51" sqref="J51"/>
    </sheetView>
  </sheetViews>
  <sheetFormatPr defaultRowHeight="15"/>
  <cols>
    <col min="1" max="1" width="3.5703125" customWidth="1"/>
    <col min="2" max="2" width="76.5703125" customWidth="1"/>
    <col min="3" max="3" width="20.28515625" customWidth="1"/>
    <col min="4" max="4" width="25.7109375" customWidth="1"/>
    <col min="5" max="5" width="22.42578125" customWidth="1"/>
    <col min="9" max="9" width="50.5703125" customWidth="1"/>
    <col min="10" max="10" width="27" customWidth="1"/>
    <col min="11" max="11" width="9.85546875" customWidth="1"/>
    <col min="12" max="12" width="18.28515625" customWidth="1"/>
    <col min="13" max="13" width="35.85546875" customWidth="1"/>
    <col min="14" max="14" width="13.7109375" customWidth="1"/>
    <col min="15" max="15" width="18.7109375" customWidth="1"/>
    <col min="16" max="16" width="18" customWidth="1"/>
    <col min="18" max="18" width="15.85546875" customWidth="1"/>
    <col min="19" max="23" width="0" hidden="1" customWidth="1"/>
  </cols>
  <sheetData>
    <row r="1" spans="2:16" ht="15" customHeight="1">
      <c r="B1" s="5"/>
      <c r="C1" s="38"/>
      <c r="D1" s="2"/>
      <c r="E1" s="3"/>
      <c r="F1" s="3"/>
      <c r="G1" s="3"/>
      <c r="H1" s="3"/>
      <c r="I1" s="3"/>
      <c r="J1" s="3"/>
      <c r="K1" s="3"/>
      <c r="L1" s="3"/>
      <c r="M1" s="2"/>
      <c r="N1" s="2"/>
    </row>
    <row r="2" spans="2:16" ht="24" customHeight="1">
      <c r="B2" s="45" t="s">
        <v>0</v>
      </c>
      <c r="C2" s="8"/>
      <c r="D2" s="28"/>
      <c r="E2" s="36"/>
      <c r="F2" s="36"/>
      <c r="G2" s="36"/>
      <c r="H2" s="36"/>
      <c r="I2" s="36"/>
      <c r="J2" s="3"/>
      <c r="K2" s="3"/>
      <c r="L2" s="3"/>
      <c r="M2" s="2"/>
      <c r="N2" s="2"/>
    </row>
    <row r="3" spans="2:16" ht="24" customHeight="1">
      <c r="B3" s="46" t="s">
        <v>1</v>
      </c>
      <c r="C3" s="8"/>
      <c r="D3" s="28"/>
      <c r="E3" s="36"/>
      <c r="F3" s="36"/>
      <c r="G3" s="36"/>
      <c r="H3" s="36"/>
      <c r="I3" s="36"/>
      <c r="J3" s="3"/>
      <c r="K3" s="3"/>
      <c r="L3" s="3"/>
      <c r="M3" s="2"/>
      <c r="N3" s="2"/>
    </row>
    <row r="4" spans="2:16">
      <c r="B4" s="9"/>
      <c r="C4" s="9"/>
      <c r="D4" s="28"/>
      <c r="E4" s="37"/>
      <c r="F4" s="37"/>
      <c r="G4" s="37"/>
      <c r="H4" s="37"/>
      <c r="I4" s="37"/>
      <c r="J4" s="4"/>
      <c r="K4" s="4"/>
      <c r="L4" s="4"/>
      <c r="M4" s="2"/>
      <c r="N4" s="2"/>
    </row>
    <row r="5" spans="2:16">
      <c r="B5" s="9"/>
      <c r="C5" s="9"/>
      <c r="D5" s="39"/>
      <c r="E5" s="40"/>
      <c r="F5" s="37"/>
      <c r="G5" s="37"/>
      <c r="H5" s="37"/>
      <c r="I5" s="40"/>
      <c r="J5" s="40"/>
      <c r="K5" s="40"/>
      <c r="L5" s="40"/>
      <c r="M5" s="39"/>
      <c r="N5" s="39"/>
      <c r="O5" s="9"/>
      <c r="P5" s="9"/>
    </row>
    <row r="6" spans="2:16">
      <c r="B6" s="47" t="s">
        <v>2</v>
      </c>
      <c r="C6" s="47"/>
      <c r="D6" s="47" t="s">
        <v>3</v>
      </c>
      <c r="E6" s="47" t="s">
        <v>3</v>
      </c>
      <c r="F6" s="9"/>
      <c r="G6" s="9"/>
      <c r="H6" s="9"/>
      <c r="I6" s="47" t="s">
        <v>4</v>
      </c>
      <c r="J6" s="47" t="s">
        <v>5</v>
      </c>
      <c r="K6" s="47" t="s">
        <v>6</v>
      </c>
      <c r="L6" s="47" t="s">
        <v>7</v>
      </c>
      <c r="M6" s="47" t="s">
        <v>8</v>
      </c>
      <c r="N6" s="47" t="s">
        <v>7</v>
      </c>
      <c r="O6" s="47" t="s">
        <v>5</v>
      </c>
      <c r="P6" s="47" t="s">
        <v>5</v>
      </c>
    </row>
    <row r="7" spans="2:16">
      <c r="B7" s="43" t="s">
        <v>9</v>
      </c>
      <c r="C7" s="43" t="s">
        <v>10</v>
      </c>
      <c r="D7" s="43" t="s">
        <v>11</v>
      </c>
      <c r="E7" s="43" t="s">
        <v>12</v>
      </c>
      <c r="F7" s="9"/>
      <c r="G7" s="9"/>
      <c r="H7" s="9"/>
      <c r="I7" s="43" t="s">
        <v>13</v>
      </c>
      <c r="J7" s="43" t="s">
        <v>14</v>
      </c>
      <c r="K7" s="43" t="s">
        <v>15</v>
      </c>
      <c r="L7" s="43" t="s">
        <v>16</v>
      </c>
      <c r="M7" s="43" t="s">
        <v>17</v>
      </c>
      <c r="N7" s="43" t="s">
        <v>18</v>
      </c>
      <c r="O7" s="43" t="s">
        <v>19</v>
      </c>
      <c r="P7" s="43" t="s">
        <v>20</v>
      </c>
    </row>
    <row r="8" spans="2:16" ht="17.25" customHeight="1">
      <c r="B8" s="60" t="s">
        <v>21</v>
      </c>
      <c r="C8" s="33">
        <v>2</v>
      </c>
      <c r="D8" s="24">
        <v>1273</v>
      </c>
      <c r="E8" s="34">
        <f>(C8*D8)</f>
        <v>2546</v>
      </c>
      <c r="F8" s="9"/>
      <c r="G8" s="9"/>
      <c r="H8" s="9"/>
      <c r="I8" s="11" t="s">
        <v>22</v>
      </c>
      <c r="J8" s="11">
        <v>6200</v>
      </c>
      <c r="K8" s="11">
        <v>1550</v>
      </c>
      <c r="L8" s="11">
        <v>620</v>
      </c>
      <c r="M8" s="11">
        <v>140</v>
      </c>
      <c r="N8" s="11">
        <v>403</v>
      </c>
      <c r="O8" s="11">
        <v>3627</v>
      </c>
      <c r="P8" s="11">
        <v>315</v>
      </c>
    </row>
    <row r="9" spans="2:16" ht="15" customHeight="1">
      <c r="B9" s="60" t="s">
        <v>23</v>
      </c>
      <c r="C9" s="33">
        <v>3</v>
      </c>
      <c r="D9" s="24">
        <v>878</v>
      </c>
      <c r="E9" s="34">
        <f>(C9*D9)</f>
        <v>2634</v>
      </c>
      <c r="F9" s="9"/>
      <c r="G9" s="9"/>
      <c r="H9" s="9"/>
      <c r="I9" s="11" t="s">
        <v>24</v>
      </c>
      <c r="J9" s="11">
        <v>5700</v>
      </c>
      <c r="K9" s="11">
        <v>1425</v>
      </c>
      <c r="L9" s="11">
        <v>570</v>
      </c>
      <c r="M9" s="11">
        <v>128</v>
      </c>
      <c r="N9" s="11">
        <v>371</v>
      </c>
      <c r="O9" s="11">
        <v>3334</v>
      </c>
      <c r="P9" s="11">
        <v>315</v>
      </c>
    </row>
    <row r="10" spans="2:16">
      <c r="B10" s="60" t="s">
        <v>25</v>
      </c>
      <c r="C10" s="33">
        <v>45</v>
      </c>
      <c r="D10" s="24">
        <v>469</v>
      </c>
      <c r="E10" s="34">
        <f>(C10*D10)</f>
        <v>21105</v>
      </c>
      <c r="F10" s="9"/>
      <c r="G10" s="9"/>
      <c r="H10" s="9"/>
      <c r="I10" s="11" t="s">
        <v>26</v>
      </c>
      <c r="J10" s="11">
        <v>4600</v>
      </c>
      <c r="K10" s="11">
        <v>1150</v>
      </c>
      <c r="L10" s="11">
        <v>460</v>
      </c>
      <c r="M10" s="11">
        <v>104</v>
      </c>
      <c r="N10" s="11">
        <v>299</v>
      </c>
      <c r="O10" s="11">
        <v>2691</v>
      </c>
      <c r="P10" s="11">
        <v>315</v>
      </c>
    </row>
    <row r="11" spans="2:16">
      <c r="B11" s="60" t="s">
        <v>27</v>
      </c>
      <c r="C11" s="33">
        <v>2</v>
      </c>
      <c r="D11" s="24">
        <v>1629</v>
      </c>
      <c r="E11" s="34">
        <f>(C11*D11)</f>
        <v>3258</v>
      </c>
      <c r="F11" s="9"/>
      <c r="G11" s="9"/>
      <c r="H11" s="9"/>
      <c r="I11" s="11" t="s">
        <v>26</v>
      </c>
      <c r="J11" s="11">
        <v>4600</v>
      </c>
      <c r="K11" s="11">
        <v>1150</v>
      </c>
      <c r="L11" s="11">
        <v>460</v>
      </c>
      <c r="M11" s="11">
        <v>104</v>
      </c>
      <c r="N11" s="11">
        <v>299</v>
      </c>
      <c r="O11" s="11">
        <v>2691</v>
      </c>
      <c r="P11" s="11">
        <v>315</v>
      </c>
    </row>
    <row r="12" spans="2:16">
      <c r="B12" s="60" t="s">
        <v>28</v>
      </c>
      <c r="C12" s="33">
        <v>50</v>
      </c>
      <c r="D12" s="24">
        <v>2290</v>
      </c>
      <c r="E12" s="34">
        <f>(C12*D12)</f>
        <v>114500</v>
      </c>
      <c r="F12" s="9"/>
      <c r="G12" s="9"/>
      <c r="H12" s="9"/>
      <c r="I12" s="11" t="s">
        <v>26</v>
      </c>
      <c r="J12" s="11">
        <v>4600</v>
      </c>
      <c r="K12" s="11">
        <v>1150</v>
      </c>
      <c r="L12" s="11">
        <v>460</v>
      </c>
      <c r="M12" s="11">
        <v>104</v>
      </c>
      <c r="N12" s="11">
        <v>299</v>
      </c>
      <c r="O12" s="11">
        <v>2691</v>
      </c>
      <c r="P12" s="11">
        <v>315</v>
      </c>
    </row>
    <row r="13" spans="2:16">
      <c r="B13" s="32" t="s">
        <v>29</v>
      </c>
      <c r="C13" s="33">
        <v>4</v>
      </c>
      <c r="D13" s="24">
        <v>500</v>
      </c>
      <c r="E13" s="34">
        <f>(C13*D13)</f>
        <v>2000</v>
      </c>
      <c r="F13" s="9"/>
      <c r="G13" s="9"/>
      <c r="H13" s="9"/>
      <c r="I13" s="11" t="s">
        <v>26</v>
      </c>
      <c r="J13" s="11">
        <v>4600</v>
      </c>
      <c r="K13" s="11">
        <v>1150</v>
      </c>
      <c r="L13" s="11">
        <v>460</v>
      </c>
      <c r="M13" s="11">
        <v>104</v>
      </c>
      <c r="N13" s="11">
        <v>299</v>
      </c>
      <c r="O13" s="11">
        <v>2691</v>
      </c>
      <c r="P13" s="11">
        <v>315</v>
      </c>
    </row>
    <row r="14" spans="2:16">
      <c r="B14" s="32" t="s">
        <v>30</v>
      </c>
      <c r="C14" s="33">
        <v>15</v>
      </c>
      <c r="D14" s="24">
        <v>20</v>
      </c>
      <c r="E14" s="34">
        <f>(C14*D14)</f>
        <v>300</v>
      </c>
      <c r="F14" s="9"/>
      <c r="G14" s="9"/>
      <c r="H14" s="9"/>
      <c r="I14" s="11" t="s">
        <v>26</v>
      </c>
      <c r="J14" s="11">
        <v>4600</v>
      </c>
      <c r="K14" s="11">
        <v>1150</v>
      </c>
      <c r="L14" s="11">
        <v>460</v>
      </c>
      <c r="M14" s="11">
        <v>104</v>
      </c>
      <c r="N14" s="11">
        <v>299</v>
      </c>
      <c r="O14" s="11">
        <v>2691</v>
      </c>
      <c r="P14" s="11">
        <v>315</v>
      </c>
    </row>
    <row r="15" spans="2:16">
      <c r="B15" s="60" t="s">
        <v>31</v>
      </c>
      <c r="C15" s="24">
        <v>100</v>
      </c>
      <c r="D15" s="24">
        <v>36</v>
      </c>
      <c r="E15" s="34">
        <f>(C15*D15)</f>
        <v>3600</v>
      </c>
      <c r="F15" s="9"/>
      <c r="G15" s="9"/>
      <c r="H15" s="9"/>
      <c r="I15" s="11" t="s">
        <v>26</v>
      </c>
      <c r="J15" s="11">
        <v>4600</v>
      </c>
      <c r="K15" s="11">
        <v>1150</v>
      </c>
      <c r="L15" s="11">
        <v>460</v>
      </c>
      <c r="M15" s="11">
        <v>104</v>
      </c>
      <c r="N15" s="11">
        <v>299</v>
      </c>
      <c r="O15" s="11">
        <v>2691</v>
      </c>
      <c r="P15" s="11">
        <v>315</v>
      </c>
    </row>
    <row r="16" spans="2:16">
      <c r="B16" s="60" t="s">
        <v>32</v>
      </c>
      <c r="C16" s="33">
        <v>120</v>
      </c>
      <c r="D16" s="24">
        <v>139</v>
      </c>
      <c r="E16" s="34">
        <f>(C16*D16)</f>
        <v>16680</v>
      </c>
      <c r="F16" s="9"/>
      <c r="G16" s="9"/>
      <c r="H16" s="9"/>
      <c r="I16" s="11" t="s">
        <v>33</v>
      </c>
      <c r="J16" s="11">
        <v>4000</v>
      </c>
      <c r="K16" s="11">
        <v>1000</v>
      </c>
      <c r="L16" s="11">
        <v>400</v>
      </c>
      <c r="M16" s="11">
        <v>90</v>
      </c>
      <c r="N16" s="11">
        <v>260</v>
      </c>
      <c r="O16" s="11">
        <v>2340</v>
      </c>
      <c r="P16" s="11">
        <v>315</v>
      </c>
    </row>
    <row r="17" spans="2:17">
      <c r="B17" s="60" t="s">
        <v>34</v>
      </c>
      <c r="C17" s="24">
        <v>5</v>
      </c>
      <c r="D17" s="24">
        <v>225</v>
      </c>
      <c r="E17" s="34">
        <f>(C17*D17)</f>
        <v>1125</v>
      </c>
      <c r="F17" s="9"/>
      <c r="G17" s="9"/>
      <c r="H17" s="9"/>
      <c r="I17" s="48" t="s">
        <v>35</v>
      </c>
      <c r="J17" s="48">
        <f>(J8+J9+J10+J11+J12+J13+J14+J15+J16)</f>
        <v>43500</v>
      </c>
      <c r="K17" s="12"/>
      <c r="L17" s="12"/>
      <c r="M17" s="12"/>
      <c r="N17" s="12"/>
      <c r="O17" s="12"/>
      <c r="P17" s="12">
        <f>(P8+P9+P10+P11+P12+P13+P14+P15+P16)</f>
        <v>2835</v>
      </c>
    </row>
    <row r="18" spans="2:17" ht="15.75" customHeight="1">
      <c r="B18" s="32" t="s">
        <v>36</v>
      </c>
      <c r="C18" s="24">
        <v>15</v>
      </c>
      <c r="D18" s="24">
        <v>16</v>
      </c>
      <c r="E18" s="34">
        <f>(C18*D18)</f>
        <v>240</v>
      </c>
      <c r="F18" s="9"/>
      <c r="G18" s="9"/>
      <c r="H18" s="9"/>
      <c r="I18" s="52" t="s">
        <v>37</v>
      </c>
      <c r="J18" s="52">
        <v>46335</v>
      </c>
      <c r="K18" s="13"/>
      <c r="L18" s="13"/>
      <c r="M18" s="13"/>
      <c r="N18" s="13"/>
      <c r="O18" s="13"/>
      <c r="P18" s="13"/>
    </row>
    <row r="19" spans="2:17">
      <c r="B19" s="60" t="s">
        <v>38</v>
      </c>
      <c r="C19" s="24">
        <v>20</v>
      </c>
      <c r="D19" s="24">
        <v>90</v>
      </c>
      <c r="E19" s="34">
        <f>(C19*D19)</f>
        <v>1800</v>
      </c>
      <c r="F19" s="9"/>
      <c r="G19" s="9"/>
      <c r="H19" s="9"/>
      <c r="I19" s="41"/>
      <c r="J19" s="41"/>
      <c r="K19" s="41"/>
      <c r="L19" s="41"/>
      <c r="M19" s="41"/>
      <c r="N19" s="41"/>
      <c r="O19" s="41"/>
      <c r="P19" s="41"/>
      <c r="Q19" s="2"/>
    </row>
    <row r="20" spans="2:17">
      <c r="B20" s="60" t="s">
        <v>39</v>
      </c>
      <c r="C20" s="24">
        <v>20</v>
      </c>
      <c r="D20" s="24">
        <v>300</v>
      </c>
      <c r="E20" s="34">
        <f>(C20*D20)</f>
        <v>6000</v>
      </c>
      <c r="F20" s="9"/>
      <c r="G20" s="9"/>
      <c r="H20" s="9"/>
      <c r="I20" s="22"/>
      <c r="J20" s="22"/>
      <c r="K20" s="22"/>
      <c r="L20" s="22"/>
      <c r="M20" s="22"/>
      <c r="N20" s="22"/>
      <c r="O20" s="22"/>
      <c r="P20" s="22"/>
      <c r="Q20" s="2"/>
    </row>
    <row r="21" spans="2:17">
      <c r="B21" s="61" t="s">
        <v>40</v>
      </c>
      <c r="C21" s="24">
        <v>2</v>
      </c>
      <c r="D21" s="24">
        <v>2300</v>
      </c>
      <c r="E21" s="34">
        <f>(C21*D21)</f>
        <v>4600</v>
      </c>
      <c r="F21" s="9"/>
      <c r="G21" s="9"/>
      <c r="H21" s="9"/>
      <c r="I21" s="22"/>
      <c r="J21" s="22"/>
      <c r="K21" s="22"/>
      <c r="L21" s="22"/>
      <c r="M21" s="22"/>
      <c r="N21" s="22"/>
      <c r="O21" s="22"/>
      <c r="P21" s="22"/>
      <c r="Q21" s="2"/>
    </row>
    <row r="22" spans="2:17">
      <c r="B22" s="61" t="s">
        <v>41</v>
      </c>
      <c r="C22" s="24">
        <v>3</v>
      </c>
      <c r="D22" s="24">
        <v>679</v>
      </c>
      <c r="E22" s="34">
        <f>(C22*D22)</f>
        <v>2037</v>
      </c>
      <c r="F22" s="9"/>
      <c r="G22" s="9"/>
      <c r="H22" s="9"/>
      <c r="I22" s="42"/>
      <c r="J22" s="42"/>
      <c r="K22" s="22"/>
      <c r="L22" s="22"/>
      <c r="M22" s="22"/>
      <c r="N22" s="22"/>
      <c r="O22" s="22"/>
      <c r="P22" s="22"/>
      <c r="Q22" s="2"/>
    </row>
    <row r="23" spans="2:17">
      <c r="B23" s="61" t="s">
        <v>42</v>
      </c>
      <c r="C23" s="1">
        <v>200</v>
      </c>
      <c r="D23" s="1">
        <v>5.8</v>
      </c>
      <c r="E23" s="1">
        <f>(C23*D23)</f>
        <v>1160</v>
      </c>
      <c r="F23" s="9"/>
      <c r="G23" s="9"/>
      <c r="H23" s="9"/>
      <c r="I23" s="47" t="s">
        <v>43</v>
      </c>
      <c r="J23" s="47"/>
      <c r="K23" s="35"/>
      <c r="L23" s="30"/>
      <c r="M23" s="30"/>
      <c r="N23" s="27"/>
      <c r="O23" s="14"/>
      <c r="P23" s="14"/>
    </row>
    <row r="24" spans="2:17">
      <c r="B24" s="61" t="s">
        <v>44</v>
      </c>
      <c r="C24" s="1">
        <v>800</v>
      </c>
      <c r="D24" s="1">
        <v>2.6</v>
      </c>
      <c r="E24" s="1">
        <f>(C24*D24)</f>
        <v>2080</v>
      </c>
      <c r="F24" s="9"/>
      <c r="G24" s="9"/>
      <c r="H24" s="9"/>
      <c r="I24" s="31" t="s">
        <v>45</v>
      </c>
      <c r="J24" s="10" t="s">
        <v>46</v>
      </c>
      <c r="K24" s="26"/>
      <c r="L24" s="22"/>
      <c r="M24" s="22"/>
      <c r="N24" s="23"/>
      <c r="O24" s="15"/>
      <c r="P24" s="15"/>
    </row>
    <row r="25" spans="2:17">
      <c r="B25" s="61" t="s">
        <v>47</v>
      </c>
      <c r="C25" s="24">
        <v>1000</v>
      </c>
      <c r="D25" s="24">
        <v>2.5</v>
      </c>
      <c r="E25" s="34">
        <f t="shared" ref="E25" si="0">(C25*D25)</f>
        <v>2500</v>
      </c>
      <c r="F25" s="9"/>
      <c r="G25" s="9"/>
      <c r="H25" s="9"/>
      <c r="I25" s="31" t="s">
        <v>48</v>
      </c>
      <c r="J25" s="10" t="s">
        <v>49</v>
      </c>
      <c r="K25" s="26"/>
      <c r="L25" s="22"/>
      <c r="M25" s="22"/>
      <c r="N25" s="23"/>
      <c r="O25" s="15"/>
      <c r="P25" s="15"/>
    </row>
    <row r="26" spans="2:17" ht="13.5" customHeight="1">
      <c r="B26" s="48" t="s">
        <v>35</v>
      </c>
      <c r="C26" s="29"/>
      <c r="D26" s="48"/>
      <c r="E26" s="48">
        <f>(E8+E9+E10+E11+E12+E13+E14+E15+E16+E17+E18+E19+E20+E21+E22+E23+E24+E25)</f>
        <v>188165</v>
      </c>
      <c r="F26" s="9"/>
      <c r="G26" s="9"/>
      <c r="H26" s="9"/>
      <c r="I26" s="31" t="s">
        <v>50</v>
      </c>
      <c r="J26" s="10" t="s">
        <v>51</v>
      </c>
      <c r="K26" s="26" t="s">
        <v>52</v>
      </c>
      <c r="L26" s="22"/>
      <c r="M26" s="22"/>
      <c r="N26" s="23"/>
      <c r="O26" s="15"/>
      <c r="P26" s="15"/>
    </row>
    <row r="27" spans="2:17">
      <c r="B27" s="9"/>
      <c r="C27" s="9"/>
      <c r="D27" s="9"/>
      <c r="E27" s="9"/>
      <c r="F27" s="9"/>
      <c r="G27" s="9"/>
      <c r="H27" s="9"/>
      <c r="I27" s="31" t="s">
        <v>35</v>
      </c>
      <c r="J27" s="10" t="s">
        <v>53</v>
      </c>
      <c r="K27" s="26"/>
      <c r="L27" s="22"/>
      <c r="M27" s="22"/>
      <c r="N27" s="27"/>
      <c r="O27" s="14"/>
      <c r="P27" s="14"/>
    </row>
    <row r="28" spans="2:17">
      <c r="B28" s="9"/>
      <c r="C28" s="9"/>
      <c r="D28" s="9"/>
      <c r="E28" s="9"/>
      <c r="F28" s="9"/>
      <c r="G28" s="9"/>
      <c r="H28" s="9"/>
      <c r="I28" s="31" t="s">
        <v>54</v>
      </c>
      <c r="J28" s="10" t="s">
        <v>55</v>
      </c>
      <c r="K28" s="26"/>
      <c r="L28" s="22"/>
      <c r="M28" s="22"/>
      <c r="N28" s="23"/>
      <c r="O28" s="15"/>
      <c r="P28" s="15"/>
    </row>
    <row r="29" spans="2:17">
      <c r="B29" s="9"/>
      <c r="C29" s="9"/>
      <c r="D29" s="9"/>
      <c r="E29" s="9"/>
      <c r="F29" s="9"/>
      <c r="G29" s="9"/>
      <c r="H29" s="9"/>
      <c r="I29" s="44"/>
      <c r="J29" s="44"/>
      <c r="K29" s="26"/>
      <c r="L29" s="22"/>
      <c r="M29" s="22"/>
      <c r="N29" s="23"/>
      <c r="O29" s="15"/>
      <c r="P29" s="15"/>
    </row>
    <row r="30" spans="2:17">
      <c r="B30" s="49" t="s">
        <v>56</v>
      </c>
      <c r="C30" s="49"/>
      <c r="D30" s="49" t="s">
        <v>3</v>
      </c>
      <c r="E30" s="49" t="s">
        <v>3</v>
      </c>
      <c r="F30" s="9"/>
      <c r="G30" s="9"/>
      <c r="H30" s="9"/>
      <c r="I30" s="22"/>
      <c r="J30" s="22"/>
      <c r="K30" s="25"/>
      <c r="L30" s="22"/>
      <c r="M30" s="22"/>
      <c r="N30" s="23"/>
      <c r="O30" s="15"/>
      <c r="P30" s="15"/>
    </row>
    <row r="31" spans="2:17">
      <c r="B31" s="50" t="s">
        <v>9</v>
      </c>
      <c r="C31" s="50" t="s">
        <v>10</v>
      </c>
      <c r="D31" s="50" t="s">
        <v>11</v>
      </c>
      <c r="E31" s="50" t="s">
        <v>57</v>
      </c>
      <c r="F31" s="9"/>
      <c r="G31" s="9"/>
      <c r="H31" s="9"/>
      <c r="I31" s="39"/>
      <c r="J31" s="42"/>
      <c r="K31" s="25"/>
      <c r="L31" s="22"/>
      <c r="M31" s="22"/>
      <c r="N31" s="23"/>
      <c r="O31" s="15"/>
      <c r="P31" s="15"/>
    </row>
    <row r="32" spans="2:17">
      <c r="B32" s="16" t="s">
        <v>58</v>
      </c>
      <c r="C32" s="16">
        <v>4</v>
      </c>
      <c r="D32" s="16">
        <v>22500</v>
      </c>
      <c r="E32" s="16">
        <f>(C32*D32)</f>
        <v>90000</v>
      </c>
      <c r="F32" s="9"/>
      <c r="G32" s="9"/>
      <c r="H32" s="9"/>
      <c r="I32" s="53" t="s">
        <v>59</v>
      </c>
      <c r="J32" s="53" t="s">
        <v>3</v>
      </c>
      <c r="K32" s="25"/>
      <c r="L32" s="22"/>
      <c r="M32" s="22"/>
      <c r="N32" s="23"/>
      <c r="O32" s="15"/>
      <c r="P32" s="15"/>
    </row>
    <row r="33" spans="2:16">
      <c r="B33" s="17" t="s">
        <v>60</v>
      </c>
      <c r="C33" s="17">
        <v>5</v>
      </c>
      <c r="D33" s="17">
        <v>779</v>
      </c>
      <c r="E33" s="16">
        <f>(C33*D33)</f>
        <v>3895</v>
      </c>
      <c r="F33" s="9"/>
      <c r="G33" s="9"/>
      <c r="H33" s="9"/>
      <c r="I33" s="52" t="s">
        <v>61</v>
      </c>
      <c r="J33" s="57">
        <v>188165</v>
      </c>
      <c r="K33" s="25"/>
      <c r="L33" s="22"/>
      <c r="M33" s="22"/>
      <c r="N33" s="23"/>
      <c r="O33" s="15"/>
      <c r="P33" s="15"/>
    </row>
    <row r="34" spans="2:16">
      <c r="B34" s="16" t="s">
        <v>62</v>
      </c>
      <c r="C34" s="16">
        <v>8</v>
      </c>
      <c r="D34" s="16">
        <v>518</v>
      </c>
      <c r="E34" s="16">
        <f>(C34*D34)</f>
        <v>4144</v>
      </c>
      <c r="F34" s="9"/>
      <c r="G34" s="9"/>
      <c r="H34" s="9"/>
      <c r="I34" s="52" t="s">
        <v>63</v>
      </c>
      <c r="J34" s="56">
        <v>66000</v>
      </c>
      <c r="K34" s="25"/>
      <c r="L34" s="22"/>
      <c r="M34" s="28"/>
      <c r="N34" s="23"/>
      <c r="O34" s="15"/>
      <c r="P34" s="15"/>
    </row>
    <row r="35" spans="2:16">
      <c r="B35" s="18" t="s">
        <v>64</v>
      </c>
      <c r="C35" s="18">
        <v>5</v>
      </c>
      <c r="D35" s="18">
        <v>149</v>
      </c>
      <c r="E35" s="16">
        <f>(C35*D35)</f>
        <v>745</v>
      </c>
      <c r="F35" s="9"/>
      <c r="G35" s="9"/>
      <c r="H35" s="9"/>
      <c r="I35" s="54" t="s">
        <v>65</v>
      </c>
      <c r="J35" s="55">
        <v>6000</v>
      </c>
      <c r="K35" s="27"/>
      <c r="L35" s="14"/>
      <c r="M35" s="14"/>
      <c r="N35" s="15"/>
      <c r="O35" s="15"/>
      <c r="P35" s="15"/>
    </row>
    <row r="36" spans="2:16">
      <c r="B36" s="18" t="s">
        <v>66</v>
      </c>
      <c r="C36" s="18">
        <v>4</v>
      </c>
      <c r="D36" s="18">
        <v>810</v>
      </c>
      <c r="E36" s="16">
        <f>(C36*D36)</f>
        <v>3240</v>
      </c>
      <c r="F36" s="9"/>
      <c r="G36" s="9"/>
      <c r="H36" s="9"/>
      <c r="I36" s="54" t="s">
        <v>67</v>
      </c>
      <c r="J36" s="55">
        <v>2000</v>
      </c>
      <c r="K36" s="23"/>
      <c r="L36" s="15"/>
      <c r="M36" s="15"/>
      <c r="N36" s="15"/>
      <c r="O36" s="15"/>
      <c r="P36" s="15"/>
    </row>
    <row r="37" spans="2:16">
      <c r="B37" s="16" t="s">
        <v>68</v>
      </c>
      <c r="C37" s="16">
        <v>8</v>
      </c>
      <c r="D37" s="16">
        <v>21</v>
      </c>
      <c r="E37" s="16">
        <f>(C37*D37)</f>
        <v>168</v>
      </c>
      <c r="F37" s="9"/>
      <c r="G37" s="9"/>
      <c r="H37" s="9"/>
      <c r="I37" s="52" t="s">
        <v>69</v>
      </c>
      <c r="J37" s="56">
        <v>5000</v>
      </c>
      <c r="K37" s="23"/>
      <c r="L37" s="15"/>
      <c r="M37" s="15"/>
      <c r="N37" s="15"/>
      <c r="O37" s="15"/>
      <c r="P37" s="15"/>
    </row>
    <row r="38" spans="2:16">
      <c r="B38" s="16" t="s">
        <v>70</v>
      </c>
      <c r="C38" s="16">
        <v>8</v>
      </c>
      <c r="D38" s="16">
        <v>12</v>
      </c>
      <c r="E38" s="16">
        <f>(C38*D38)</f>
        <v>96</v>
      </c>
      <c r="F38" s="9"/>
      <c r="G38" s="9"/>
      <c r="H38" s="9"/>
      <c r="I38" s="52" t="s">
        <v>71</v>
      </c>
      <c r="J38" s="56">
        <f>((J33+J34+J35+J36+J37)*0.2)</f>
        <v>53433</v>
      </c>
      <c r="K38" s="58"/>
      <c r="L38" s="20"/>
      <c r="M38" s="20"/>
      <c r="N38" s="20"/>
      <c r="O38" s="20"/>
      <c r="P38" s="20"/>
    </row>
    <row r="39" spans="2:16">
      <c r="B39" s="16" t="s">
        <v>72</v>
      </c>
      <c r="C39" s="16">
        <v>8</v>
      </c>
      <c r="D39" s="16">
        <v>27</v>
      </c>
      <c r="E39" s="16">
        <f>(C39*D39)</f>
        <v>216</v>
      </c>
      <c r="F39" s="9"/>
      <c r="G39" s="9"/>
      <c r="H39" s="9"/>
      <c r="I39" s="52" t="s">
        <v>73</v>
      </c>
      <c r="J39" s="56">
        <f>(J38*0.16)</f>
        <v>8549.2800000000007</v>
      </c>
      <c r="K39" s="59"/>
      <c r="L39" s="7"/>
      <c r="M39" s="7"/>
      <c r="N39" s="7"/>
      <c r="O39" s="7"/>
      <c r="P39" s="7"/>
    </row>
    <row r="40" spans="2:16">
      <c r="B40" s="16" t="s">
        <v>74</v>
      </c>
      <c r="C40" s="16">
        <v>8</v>
      </c>
      <c r="D40" s="16">
        <v>73</v>
      </c>
      <c r="E40" s="16">
        <f>(C40*D40)</f>
        <v>584</v>
      </c>
      <c r="F40" s="9"/>
      <c r="G40" s="9"/>
      <c r="H40" s="9"/>
      <c r="I40" s="48" t="s">
        <v>75</v>
      </c>
      <c r="J40" s="48">
        <f>(J33+J34+J35+J36+J37+J38+J39)</f>
        <v>329147.28000000003</v>
      </c>
      <c r="K40" s="59"/>
      <c r="L40" s="7"/>
      <c r="M40" s="7"/>
      <c r="N40" s="7"/>
      <c r="O40" s="7"/>
      <c r="P40" s="7"/>
    </row>
    <row r="41" spans="2:16">
      <c r="B41" s="16" t="s">
        <v>76</v>
      </c>
      <c r="C41" s="16">
        <v>4</v>
      </c>
      <c r="D41" s="16">
        <v>215</v>
      </c>
      <c r="E41" s="16">
        <f>(C41*D41)</f>
        <v>860</v>
      </c>
      <c r="F41" s="9"/>
      <c r="G41" s="9"/>
      <c r="H41" s="9"/>
      <c r="I41" s="19"/>
      <c r="J41" s="19"/>
      <c r="K41" s="7"/>
      <c r="L41" s="7"/>
      <c r="M41" s="7"/>
      <c r="N41" s="7"/>
      <c r="O41" s="7"/>
      <c r="P41" s="7"/>
    </row>
    <row r="42" spans="2:16">
      <c r="B42" s="16" t="s">
        <v>77</v>
      </c>
      <c r="C42" s="16">
        <v>4</v>
      </c>
      <c r="D42" s="16">
        <v>35</v>
      </c>
      <c r="E42" s="16">
        <f>(C42*D42)</f>
        <v>140</v>
      </c>
      <c r="F42" s="9"/>
      <c r="G42" s="9"/>
      <c r="H42" s="9"/>
      <c r="I42" s="20"/>
      <c r="J42" s="7"/>
      <c r="K42" s="6"/>
      <c r="L42" s="6"/>
      <c r="M42" s="6"/>
      <c r="N42" s="6"/>
      <c r="O42" s="6"/>
      <c r="P42" s="6"/>
    </row>
    <row r="43" spans="2:16">
      <c r="B43" s="16" t="s">
        <v>78</v>
      </c>
      <c r="C43" s="16">
        <v>4</v>
      </c>
      <c r="D43" s="16">
        <v>152</v>
      </c>
      <c r="E43" s="16">
        <f>(C43*D43)</f>
        <v>608</v>
      </c>
      <c r="F43" s="9"/>
      <c r="G43" s="9"/>
      <c r="H43" s="9"/>
      <c r="I43" s="20"/>
      <c r="J43" s="7"/>
      <c r="K43" s="6"/>
      <c r="L43" s="6"/>
      <c r="M43" s="6"/>
      <c r="N43" s="6"/>
      <c r="O43" s="6"/>
      <c r="P43" s="6"/>
    </row>
    <row r="44" spans="2:16">
      <c r="B44" s="16" t="s">
        <v>79</v>
      </c>
      <c r="C44" s="16">
        <v>4</v>
      </c>
      <c r="D44" s="16">
        <v>21</v>
      </c>
      <c r="E44" s="16">
        <f>(C44*D44)</f>
        <v>84</v>
      </c>
      <c r="F44" s="9"/>
      <c r="G44" s="9"/>
      <c r="H44" s="9"/>
      <c r="I44" s="20" t="s">
        <v>80</v>
      </c>
      <c r="J44" s="7"/>
      <c r="K44" s="6"/>
      <c r="L44" s="6"/>
      <c r="M44" s="6"/>
      <c r="N44" s="6"/>
      <c r="O44" s="6"/>
      <c r="P44" s="6"/>
    </row>
    <row r="45" spans="2:16">
      <c r="B45" s="16" t="s">
        <v>81</v>
      </c>
      <c r="C45" s="16">
        <v>4</v>
      </c>
      <c r="D45" s="16">
        <v>65</v>
      </c>
      <c r="E45" s="16">
        <f>(C45*D45)</f>
        <v>260</v>
      </c>
      <c r="F45" s="9"/>
      <c r="G45" s="9"/>
      <c r="H45" s="9"/>
      <c r="I45" s="9" t="s">
        <v>82</v>
      </c>
      <c r="J45" s="6"/>
      <c r="K45" s="6"/>
      <c r="L45" s="6"/>
      <c r="M45" s="6"/>
      <c r="N45" s="6"/>
      <c r="O45" s="6"/>
      <c r="P45" s="6"/>
    </row>
    <row r="46" spans="2:16">
      <c r="B46" s="16" t="s">
        <v>83</v>
      </c>
      <c r="C46" s="16">
        <v>4</v>
      </c>
      <c r="D46" s="16">
        <v>61</v>
      </c>
      <c r="E46" s="16">
        <f>(C46*D46)</f>
        <v>244</v>
      </c>
      <c r="F46" s="9"/>
      <c r="G46" s="9"/>
      <c r="H46" s="9"/>
      <c r="I46" s="9" t="s">
        <v>84</v>
      </c>
      <c r="J46" s="6"/>
      <c r="K46" s="6"/>
      <c r="L46" s="6"/>
      <c r="M46" s="6"/>
      <c r="N46" s="6"/>
      <c r="O46" s="6"/>
      <c r="P46" s="6"/>
    </row>
    <row r="47" spans="2:16">
      <c r="B47" s="16" t="s">
        <v>85</v>
      </c>
      <c r="C47" s="16">
        <v>4</v>
      </c>
      <c r="D47" s="16">
        <v>69</v>
      </c>
      <c r="E47" s="16">
        <f>(C47*D47)</f>
        <v>276</v>
      </c>
      <c r="F47" s="9"/>
      <c r="G47" s="9"/>
      <c r="H47" s="9"/>
      <c r="I47" s="9"/>
      <c r="J47" s="6"/>
      <c r="K47" s="6"/>
      <c r="L47" s="6"/>
      <c r="M47" s="6"/>
      <c r="N47" s="6"/>
      <c r="O47" s="6"/>
      <c r="P47" s="6"/>
    </row>
    <row r="48" spans="2:16">
      <c r="B48" s="16" t="s">
        <v>86</v>
      </c>
      <c r="C48" s="16">
        <v>8</v>
      </c>
      <c r="D48" s="16">
        <v>100</v>
      </c>
      <c r="E48" s="16">
        <f>(C48*D48)</f>
        <v>800</v>
      </c>
      <c r="F48" s="9"/>
      <c r="G48" s="9"/>
      <c r="H48" s="9"/>
      <c r="I48" s="9"/>
      <c r="J48" s="6"/>
      <c r="K48" s="6"/>
      <c r="L48" s="6"/>
      <c r="M48" s="6"/>
      <c r="N48" s="6"/>
      <c r="O48" s="6"/>
      <c r="P48" s="6"/>
    </row>
    <row r="49" spans="2:16">
      <c r="B49" s="16" t="s">
        <v>87</v>
      </c>
      <c r="C49" s="16">
        <v>8</v>
      </c>
      <c r="D49" s="16">
        <v>150</v>
      </c>
      <c r="E49" s="16">
        <f>(C49*D49)</f>
        <v>1200</v>
      </c>
      <c r="F49" s="9"/>
      <c r="G49" s="9"/>
      <c r="H49" s="9"/>
      <c r="I49" s="9"/>
      <c r="J49" s="6"/>
      <c r="K49" s="6"/>
      <c r="L49" s="6"/>
      <c r="M49" s="6"/>
      <c r="N49" s="6"/>
      <c r="O49" s="6"/>
      <c r="P49" s="6"/>
    </row>
    <row r="50" spans="2:16">
      <c r="B50" s="16" t="s">
        <v>88</v>
      </c>
      <c r="C50" s="16">
        <v>8</v>
      </c>
      <c r="D50" s="16">
        <v>27</v>
      </c>
      <c r="E50" s="16">
        <f>(C50*D50)</f>
        <v>216</v>
      </c>
      <c r="F50" s="9"/>
      <c r="G50" s="9"/>
      <c r="H50" s="9"/>
      <c r="I50" s="9"/>
      <c r="J50" s="6"/>
      <c r="K50" s="6"/>
      <c r="L50" s="6"/>
      <c r="M50" s="6"/>
      <c r="N50" s="6"/>
      <c r="O50" s="6"/>
      <c r="P50" s="6"/>
    </row>
    <row r="51" spans="2:16">
      <c r="B51" s="16" t="s">
        <v>89</v>
      </c>
      <c r="C51" s="16">
        <v>8</v>
      </c>
      <c r="D51" s="16">
        <v>150</v>
      </c>
      <c r="E51" s="16">
        <f>(C51*D51)</f>
        <v>1200</v>
      </c>
      <c r="F51" s="9"/>
      <c r="G51" s="9"/>
      <c r="H51" s="9"/>
      <c r="I51" s="9"/>
      <c r="J51" s="6"/>
      <c r="K51" s="6"/>
      <c r="L51" s="6"/>
      <c r="M51" s="6"/>
      <c r="N51" s="6"/>
      <c r="O51" s="6"/>
      <c r="P51" s="6"/>
    </row>
    <row r="52" spans="2:16">
      <c r="B52" s="16" t="s">
        <v>90</v>
      </c>
      <c r="C52" s="16">
        <v>8</v>
      </c>
      <c r="D52" s="16">
        <v>16</v>
      </c>
      <c r="E52" s="16">
        <f>(C52*D52)</f>
        <v>128</v>
      </c>
      <c r="F52" s="9"/>
      <c r="G52" s="9"/>
      <c r="H52" s="9"/>
      <c r="I52" s="9"/>
    </row>
    <row r="53" spans="2:16">
      <c r="B53" s="17" t="s">
        <v>91</v>
      </c>
      <c r="C53" s="17">
        <v>8</v>
      </c>
      <c r="D53" s="17">
        <v>95</v>
      </c>
      <c r="E53" s="16">
        <f>(C53*D53)</f>
        <v>760</v>
      </c>
      <c r="F53" s="9"/>
      <c r="G53" s="9"/>
      <c r="H53" s="9"/>
      <c r="I53" s="9"/>
    </row>
    <row r="54" spans="2:16">
      <c r="B54" s="17" t="s">
        <v>92</v>
      </c>
      <c r="C54" s="17">
        <v>8</v>
      </c>
      <c r="D54" s="17">
        <v>92</v>
      </c>
      <c r="E54" s="16">
        <f>(C54*D54)</f>
        <v>736</v>
      </c>
      <c r="F54" s="9"/>
      <c r="G54" s="9"/>
      <c r="H54" s="9"/>
      <c r="I54" s="9"/>
    </row>
    <row r="55" spans="2:16">
      <c r="B55" s="17" t="s">
        <v>93</v>
      </c>
      <c r="C55" s="17">
        <v>4</v>
      </c>
      <c r="D55" s="17">
        <v>180</v>
      </c>
      <c r="E55" s="16">
        <f>(C55*D55)</f>
        <v>720</v>
      </c>
      <c r="F55" s="9"/>
      <c r="G55" s="9"/>
      <c r="H55" s="9"/>
      <c r="I55" s="9"/>
    </row>
    <row r="56" spans="2:16">
      <c r="B56" s="17" t="s">
        <v>94</v>
      </c>
      <c r="C56" s="17">
        <v>4</v>
      </c>
      <c r="D56" s="17">
        <v>150</v>
      </c>
      <c r="E56" s="16">
        <f>(C56*D56)</f>
        <v>600</v>
      </c>
      <c r="F56" s="9"/>
      <c r="G56" s="9"/>
      <c r="H56" s="9"/>
      <c r="I56" s="9"/>
    </row>
    <row r="57" spans="2:16">
      <c r="B57" s="17" t="s">
        <v>95</v>
      </c>
      <c r="C57" s="17">
        <v>4</v>
      </c>
      <c r="D57" s="17">
        <v>40</v>
      </c>
      <c r="E57" s="16">
        <f>(C57*D57)</f>
        <v>160</v>
      </c>
      <c r="F57" s="9"/>
      <c r="G57" s="9"/>
      <c r="H57" s="9"/>
      <c r="I57" s="9"/>
    </row>
    <row r="58" spans="2:16">
      <c r="B58" s="17" t="s">
        <v>96</v>
      </c>
      <c r="C58" s="17">
        <v>8</v>
      </c>
      <c r="D58" s="17">
        <v>275</v>
      </c>
      <c r="E58" s="16">
        <f>(C58*D58)</f>
        <v>2200</v>
      </c>
      <c r="F58" s="9"/>
      <c r="G58" s="9"/>
      <c r="H58" s="9"/>
      <c r="I58" s="9"/>
    </row>
    <row r="59" spans="2:16">
      <c r="B59" s="21" t="s">
        <v>97</v>
      </c>
      <c r="C59" s="21">
        <v>20</v>
      </c>
      <c r="D59" s="21">
        <v>3</v>
      </c>
      <c r="E59" s="21">
        <f>(C59*D59)</f>
        <v>60</v>
      </c>
      <c r="F59" s="9"/>
      <c r="G59" s="9"/>
      <c r="H59" s="9"/>
      <c r="I59" s="9"/>
    </row>
    <row r="60" spans="2:16">
      <c r="B60" s="21" t="s">
        <v>98</v>
      </c>
      <c r="C60" s="21">
        <v>4</v>
      </c>
      <c r="D60" s="21">
        <v>1000</v>
      </c>
      <c r="E60" s="21">
        <f>(C60*D60)</f>
        <v>4000</v>
      </c>
      <c r="F60" s="9"/>
      <c r="G60" s="9"/>
      <c r="H60" s="9"/>
      <c r="I60" s="9"/>
    </row>
    <row r="61" spans="2:16">
      <c r="B61" s="51" t="s">
        <v>35</v>
      </c>
      <c r="C61" s="51"/>
      <c r="D61" s="51"/>
      <c r="E61" s="51">
        <f>(E34+E35+E36+E37+E38+E39+E40+E41+E42+E43+E44+E45+E46+E47+E48+E49+E50+E51+E52+E53+E54+E55+E56+E57+E58+E59+E60+E33+E32)</f>
        <v>118340</v>
      </c>
      <c r="F61" s="9"/>
      <c r="G61" s="9"/>
      <c r="H61" s="9"/>
      <c r="I61" s="9"/>
    </row>
    <row r="62" spans="2:16">
      <c r="B62" s="9"/>
      <c r="C62" s="9"/>
      <c r="D62" s="9"/>
      <c r="E62" s="9"/>
      <c r="F62" s="9"/>
      <c r="G62" s="9"/>
      <c r="H62" s="9"/>
      <c r="I62" s="9"/>
    </row>
    <row r="63" spans="2:16">
      <c r="B63" s="9"/>
      <c r="C63" s="9"/>
      <c r="D63" s="9"/>
      <c r="E63" s="9"/>
      <c r="F63" s="9"/>
      <c r="G63" s="9"/>
      <c r="H63" s="9"/>
      <c r="I63" s="9"/>
    </row>
    <row r="64" spans="2:16">
      <c r="B64" s="9"/>
      <c r="C64" s="9"/>
      <c r="D64" s="9"/>
      <c r="E64" s="9"/>
      <c r="F64" s="9"/>
      <c r="G64" s="9"/>
      <c r="H64" s="9"/>
      <c r="I64" s="9"/>
    </row>
    <row r="65" spans="2:9">
      <c r="B65" s="9"/>
      <c r="C65" s="9"/>
      <c r="D65" s="9"/>
      <c r="E65" s="9"/>
      <c r="F65" s="9"/>
      <c r="G65" s="9"/>
      <c r="H65" s="9"/>
      <c r="I65" s="9"/>
    </row>
    <row r="66" spans="2:9">
      <c r="B66" s="9"/>
      <c r="C66" s="9"/>
      <c r="D66" s="9"/>
      <c r="E66" s="9"/>
      <c r="F66" s="9"/>
      <c r="G66" s="9"/>
      <c r="H66" s="9"/>
      <c r="I66" s="9"/>
    </row>
    <row r="67" spans="2:9">
      <c r="B67" s="9"/>
      <c r="C67" s="9"/>
      <c r="D67" s="9"/>
      <c r="E67" s="9"/>
      <c r="F67" s="9"/>
      <c r="G67" s="9"/>
      <c r="H67" s="9"/>
      <c r="I67" s="9"/>
    </row>
    <row r="68" spans="2:9">
      <c r="B68" s="9"/>
      <c r="C68" s="9"/>
      <c r="D68" s="9"/>
      <c r="E68" s="9"/>
      <c r="F68" s="9"/>
      <c r="G68" s="9"/>
      <c r="H68" s="9"/>
      <c r="I68" s="9"/>
    </row>
    <row r="69" spans="2:9">
      <c r="B69" s="9"/>
      <c r="C69" s="9"/>
      <c r="D69" s="9"/>
      <c r="E69" s="9"/>
      <c r="F69" s="9"/>
      <c r="G69" s="9"/>
      <c r="H69" s="9"/>
      <c r="I69" s="9"/>
    </row>
  </sheetData>
  <hyperlinks>
    <hyperlink ref="B8" r:id="rId1" xr:uid="{28AFFCEE-70F7-4732-BF77-B367B0C6E919}"/>
    <hyperlink ref="B9" r:id="rId2" xr:uid="{F03AC299-379A-4AFE-9FCD-06051C1EEA80}"/>
    <hyperlink ref="B10" r:id="rId3" xr:uid="{41AE118C-C413-4E72-A5FF-2879A4CAB8C1}"/>
    <hyperlink ref="B11" r:id="rId4" xr:uid="{141489A1-7C18-44B1-816E-13E8265796A9}"/>
    <hyperlink ref="B12" r:id="rId5" xr:uid="{D30063A8-7C8B-45A7-88B3-B7792A970E74}"/>
    <hyperlink ref="B15" r:id="rId6" xr:uid="{DA61A2D0-EE65-40CD-AC68-3F7B636B2A3B}"/>
    <hyperlink ref="B16" r:id="rId7" xr:uid="{CF499B24-3403-4E5C-8B83-12D48108EED6}"/>
    <hyperlink ref="B17" r:id="rId8" xr:uid="{2C09F0D0-043A-4D40-95C0-B862CB059F40}"/>
    <hyperlink ref="B19" r:id="rId9" xr:uid="{4B54345A-060F-46FF-B551-55823A611757}"/>
    <hyperlink ref="B20" r:id="rId10" xr:uid="{1E257E90-FC27-45FD-936B-1536EF4055C4}"/>
    <hyperlink ref="B21" r:id="rId11" xr:uid="{48D4C78D-233B-414E-B8EC-983ECBC79EAC}"/>
    <hyperlink ref="B22" r:id="rId12" xr:uid="{DD6952E3-8191-45D8-8376-60D61B38A730}"/>
    <hyperlink ref="B23" r:id="rId13" xr:uid="{1CE3F926-F2FB-49C2-A278-66258C83892F}"/>
    <hyperlink ref="B24" r:id="rId14" xr:uid="{E28524FB-72C3-4BC1-95A4-DB1A744F0EEE}"/>
    <hyperlink ref="B25" r:id="rId15" xr:uid="{A8E054AE-855A-41C9-A5E2-630B4CFC46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2020-05-02T14:04:29Z</dcterms:created>
  <dcterms:modified xsi:type="dcterms:W3CDTF">2020-05-05T10:13:02Z</dcterms:modified>
  <cp:category/>
  <cp:contentStatus/>
</cp:coreProperties>
</file>