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12"/>
  <workbookPr autoCompressPictures="0"/>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82\"/>
    </mc:Choice>
  </mc:AlternateContent>
  <xr:revisionPtr revIDLastSave="0" documentId="8_{833D5705-69DE-4C3A-8155-ADE79D4B2083}" xr6:coauthVersionLast="47" xr6:coauthVersionMax="47" xr10:uidLastSave="{00000000-0000-0000-0000-000000000000}"/>
  <bookViews>
    <workbookView xWindow="-108" yWindow="-108" windowWidth="23256" windowHeight="12720" xr2:uid="{00000000-000D-0000-FFFF-FFFF00000000}"/>
  </bookViews>
  <sheets>
    <sheet name="PLANILHA DE GASTOS" sheetId="1" r:id="rId1"/>
  </sheet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1" l="1"/>
  <c r="C85" i="1"/>
  <c r="I36" i="1"/>
  <c r="H36" i="1"/>
  <c r="J35" i="1"/>
  <c r="J34" i="1"/>
  <c r="J33" i="1"/>
  <c r="J32" i="1"/>
  <c r="J31" i="1"/>
  <c r="J36" i="1" s="1"/>
  <c r="D39" i="1"/>
  <c r="C39" i="1"/>
  <c r="E38" i="1"/>
  <c r="E37" i="1"/>
  <c r="E36" i="1"/>
  <c r="E35" i="1"/>
  <c r="E34" i="1"/>
  <c r="E33" i="1"/>
  <c r="E32" i="1"/>
  <c r="E39" i="1" s="1"/>
  <c r="E22" i="1"/>
  <c r="E21" i="1"/>
  <c r="E20" i="1"/>
  <c r="J19" i="1"/>
  <c r="J20" i="1"/>
  <c r="J21" i="1"/>
  <c r="J22" i="1"/>
  <c r="J23" i="1"/>
  <c r="J24" i="1"/>
  <c r="J25" i="1"/>
  <c r="J26" i="1"/>
  <c r="J27" i="1"/>
  <c r="E19" i="1"/>
  <c r="E23" i="1"/>
  <c r="E24" i="1"/>
  <c r="E25" i="1"/>
  <c r="E26" i="1"/>
  <c r="E27" i="1"/>
  <c r="E28" i="1"/>
  <c r="I28" i="1"/>
  <c r="H28" i="1"/>
  <c r="D29" i="1"/>
  <c r="C29" i="1"/>
  <c r="E6" i="1"/>
  <c r="C87" i="1" s="1"/>
  <c r="E9" i="1"/>
  <c r="C11" i="1" l="1"/>
  <c r="C88" i="1" s="1"/>
  <c r="J28" i="1"/>
  <c r="C12" i="1"/>
  <c r="C14" i="1"/>
  <c r="E29" i="1"/>
  <c r="C15" i="1" l="1"/>
  <c r="C16" i="1"/>
  <c r="C13" i="1"/>
  <c r="C90" i="1" s="1"/>
</calcChain>
</file>

<file path=xl/sharedStrings.xml><?xml version="1.0" encoding="utf-8"?>
<sst xmlns="http://schemas.openxmlformats.org/spreadsheetml/2006/main" count="67" uniqueCount="49">
  <si>
    <t xml:space="preserve"> </t>
  </si>
  <si>
    <t>PLANILHA DE GASTOS PESSOAIS</t>
  </si>
  <si>
    <t>VALORES  DE ENTRADA</t>
  </si>
  <si>
    <t>SALARIO</t>
  </si>
  <si>
    <t>Extra</t>
  </si>
  <si>
    <t>Total DE ENTRADAS</t>
  </si>
  <si>
    <t>ENTRADAS MES ATUAL</t>
  </si>
  <si>
    <t xml:space="preserve">Extra </t>
  </si>
  <si>
    <t>Total DE ENTRADAS DO MES ATUAL</t>
  </si>
  <si>
    <t>DESPESAS PROJETAS PARA O MES</t>
  </si>
  <si>
    <t>Total de Depesas do mes</t>
  </si>
  <si>
    <t>Diferença entre projetado e efetivadas</t>
  </si>
  <si>
    <t>Diferença da despesa total</t>
  </si>
  <si>
    <t>Saldo projetado</t>
  </si>
  <si>
    <t>Saldo real</t>
  </si>
  <si>
    <t>HOUSING</t>
  </si>
  <si>
    <t>Projetado</t>
  </si>
  <si>
    <t>Efetivado</t>
  </si>
  <si>
    <t>Diferença</t>
  </si>
  <si>
    <t>ENTERTAINMENT</t>
  </si>
  <si>
    <t>Aluguel</t>
  </si>
  <si>
    <t>festas</t>
  </si>
  <si>
    <t>Telefone</t>
  </si>
  <si>
    <t>ifood</t>
  </si>
  <si>
    <t>Eletricidade</t>
  </si>
  <si>
    <t>streaming</t>
  </si>
  <si>
    <t>Gas</t>
  </si>
  <si>
    <t>jantares</t>
  </si>
  <si>
    <t>agua</t>
  </si>
  <si>
    <t>clube</t>
  </si>
  <si>
    <t>outros</t>
  </si>
  <si>
    <t>impostos</t>
  </si>
  <si>
    <t>manutenção</t>
  </si>
  <si>
    <t>alimentação</t>
  </si>
  <si>
    <t>Total</t>
  </si>
  <si>
    <t>PETS</t>
  </si>
  <si>
    <t>Cuidados Pessoais</t>
  </si>
  <si>
    <t>comida</t>
  </si>
  <si>
    <t>Medico</t>
  </si>
  <si>
    <t>medicamentos</t>
  </si>
  <si>
    <t>Cabelos</t>
  </si>
  <si>
    <t>brinquedos</t>
  </si>
  <si>
    <t>Roupas</t>
  </si>
  <si>
    <t>Plano de Saude</t>
  </si>
  <si>
    <t>Academia</t>
  </si>
  <si>
    <t>Outros</t>
  </si>
  <si>
    <t>Salario</t>
  </si>
  <si>
    <t>DESPESAS</t>
  </si>
  <si>
    <t>SALDO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</si>
</sst>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_);_(* \(#,##0\);_(* &quot;-&quot;_);_(@_)"/>
    <numFmt numFmtId="165" formatCode="_(* #,##0.00_);_(* \(#,##0.00\);_(* &quot;-&quot;??_);_(@_)"/>
    <numFmt numFmtId="166" formatCode="&quot;£&quot;#,##0;\-&quot;£&quot;#,##0"/>
    <numFmt numFmtId="167" formatCode="_-&quot;£&quot;* #,##0_-;\-&quot;£&quot;* #,##0_-;_-&quot;£&quot;* &quot;-&quot;_-;_-@_-"/>
    <numFmt numFmtId="168" formatCode="&quot;R$&quot;\ #,##0.00"/>
    <numFmt numFmtId="169" formatCode="&quot;R$&quot;\ #,##0"/>
  </numFmts>
  <fonts count="32">
    <font>
      <sz val="10"/>
      <color theme="1"/>
      <name val="Segoe UI"/>
      <family val="2"/>
      <scheme val="minor"/>
    </font>
    <font>
      <sz val="11"/>
      <color theme="1"/>
      <name val="Segoe UI"/>
      <family val="2"/>
      <scheme val="minor"/>
    </font>
    <font>
      <sz val="8"/>
      <color theme="1"/>
      <name val="Arial"/>
      <family val="2"/>
    </font>
    <font>
      <sz val="10"/>
      <color theme="1"/>
      <name val="Segoe UI"/>
      <family val="2"/>
      <scheme val="minor"/>
    </font>
    <font>
      <sz val="18"/>
      <color theme="3"/>
      <name val="Segoe UI Semibold"/>
      <family val="2"/>
      <scheme val="major"/>
    </font>
    <font>
      <b/>
      <sz val="15"/>
      <color theme="3"/>
      <name val="Segoe UI"/>
      <family val="2"/>
      <scheme val="minor"/>
    </font>
    <font>
      <b/>
      <sz val="13"/>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sz val="10"/>
      <color indexed="63"/>
      <name val="Segoe UI"/>
      <family val="2"/>
      <scheme val="minor"/>
    </font>
    <font>
      <b/>
      <sz val="12"/>
      <color indexed="63"/>
      <name val="Segoe UI"/>
      <family val="2"/>
      <scheme val="minor"/>
    </font>
    <font>
      <sz val="12"/>
      <color theme="1"/>
      <name val="Segoe UI"/>
      <family val="2"/>
      <scheme val="minor"/>
    </font>
    <font>
      <sz val="12"/>
      <color indexed="63"/>
      <name val="Segoe UI"/>
      <family val="2"/>
      <scheme val="minor"/>
    </font>
    <font>
      <b/>
      <sz val="12"/>
      <color theme="0"/>
      <name val="Segoe UI"/>
      <family val="2"/>
      <scheme val="minor"/>
    </font>
    <font>
      <sz val="12"/>
      <name val="Segoe UI"/>
      <family val="2"/>
      <scheme val="minor"/>
    </font>
    <font>
      <i/>
      <sz val="56"/>
      <color theme="0"/>
      <name val="Segoe UI Semibold"/>
      <family val="2"/>
      <scheme val="major"/>
    </font>
    <font>
      <i/>
      <sz val="36"/>
      <color theme="0"/>
      <name val="Segoe UI Semibold"/>
      <family val="2"/>
      <scheme val="major"/>
    </font>
    <font>
      <b/>
      <sz val="12"/>
      <name val="Segoe UI"/>
      <family val="2"/>
      <scheme val="minor"/>
    </font>
    <font>
      <sz val="12"/>
      <name val="Segoe UI Semibold"/>
      <family val="2"/>
      <scheme val="major"/>
    </font>
    <font>
      <sz val="12"/>
      <color theme="0"/>
      <name val="Segoe UI Semibold"/>
      <family val="2"/>
      <scheme val="major"/>
    </font>
    <font>
      <sz val="12"/>
      <color theme="3"/>
      <name val="Segoe UI Semibold"/>
      <family val="2"/>
      <scheme val="maj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rgb="FF7030A0"/>
        <bgColor indexed="64"/>
      </patternFill>
    </fill>
    <fill>
      <patternFill patternType="solid">
        <fgColor theme="9" tint="0.499984740745262"/>
        <bgColor indexed="64"/>
      </patternFill>
    </fill>
    <fill>
      <patternFill patternType="solid">
        <fgColor theme="9" tint="0.89999084444715716"/>
        <bgColor indexed="64"/>
      </patternFill>
    </fill>
    <fill>
      <patternFill patternType="solid">
        <fgColor theme="9" tint="0.74999237037263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00B050"/>
        <bgColor indexed="64"/>
      </patternFill>
    </fill>
    <fill>
      <patternFill patternType="solid">
        <fgColor rgb="FF92D050"/>
        <bgColor indexed="64"/>
      </patternFill>
    </fill>
    <fill>
      <patternFill patternType="solid">
        <fgColor theme="8" tint="0.49998474074526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7">
    <xf numFmtId="0" fontId="0" fillId="0" borderId="0"/>
    <xf numFmtId="166" fontId="3" fillId="0" borderId="0" applyFont="0" applyFill="0" applyBorder="0" applyProtection="0">
      <alignment horizontal="left" vertical="center" indent="1"/>
    </xf>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3">
    <xf numFmtId="0" fontId="0" fillId="0" borderId="0" xfId="0"/>
    <xf numFmtId="0" fontId="0" fillId="33" borderId="0" xfId="0" applyFill="1"/>
    <xf numFmtId="0" fontId="20" fillId="33" borderId="0" xfId="0" applyFont="1" applyFill="1" applyAlignment="1">
      <alignment horizontal="left"/>
    </xf>
    <xf numFmtId="0" fontId="20" fillId="33" borderId="0" xfId="0" applyFont="1" applyFill="1" applyAlignment="1">
      <alignment horizontal="left" vertical="center"/>
    </xf>
    <xf numFmtId="0" fontId="20" fillId="33" borderId="0" xfId="0" applyFont="1" applyFill="1" applyAlignment="1">
      <alignment horizontal="center" vertical="center" wrapText="1"/>
    </xf>
    <xf numFmtId="0" fontId="21" fillId="33" borderId="0" xfId="0" applyFont="1" applyFill="1" applyAlignment="1">
      <alignment horizontal="left" vertical="center" wrapText="1" indent="1"/>
    </xf>
    <xf numFmtId="0" fontId="22" fillId="33" borderId="0" xfId="0" applyFont="1" applyFill="1"/>
    <xf numFmtId="0" fontId="23" fillId="33" borderId="0" xfId="0" applyFont="1" applyFill="1" applyAlignment="1">
      <alignment horizontal="center" vertical="center" wrapText="1"/>
    </xf>
    <xf numFmtId="0" fontId="21" fillId="33" borderId="0" xfId="0" applyFont="1" applyFill="1" applyAlignment="1">
      <alignment vertical="center" wrapText="1"/>
    </xf>
    <xf numFmtId="0" fontId="24" fillId="33" borderId="0" xfId="0" applyFont="1" applyFill="1" applyAlignment="1">
      <alignment horizontal="left" vertical="center" wrapText="1"/>
    </xf>
    <xf numFmtId="0" fontId="25" fillId="33" borderId="0" xfId="0" applyFont="1" applyFill="1" applyAlignment="1">
      <alignment horizontal="left" vertical="center"/>
    </xf>
    <xf numFmtId="0" fontId="25" fillId="33" borderId="0" xfId="0" applyFont="1" applyFill="1" applyAlignment="1">
      <alignment horizontal="right" vertical="center" indent="1"/>
    </xf>
    <xf numFmtId="0" fontId="22" fillId="0" borderId="0" xfId="0" applyFont="1" applyAlignment="1">
      <alignment horizontal="left" vertical="center" indent="1"/>
    </xf>
    <xf numFmtId="0" fontId="22" fillId="0" borderId="0" xfId="0" applyFont="1" applyAlignment="1">
      <alignment horizontal="left" vertical="center" indent="1" shrinkToFit="1"/>
    </xf>
    <xf numFmtId="0" fontId="25" fillId="34" borderId="0" xfId="0" applyFont="1" applyFill="1" applyAlignment="1">
      <alignment vertical="center" shrinkToFit="1"/>
    </xf>
    <xf numFmtId="0" fontId="29" fillId="34" borderId="0" xfId="0" applyFont="1" applyFill="1" applyAlignment="1">
      <alignment horizontal="left" vertical="center" indent="1"/>
    </xf>
    <xf numFmtId="0" fontId="25" fillId="36" borderId="0" xfId="0" applyFont="1" applyFill="1" applyAlignment="1">
      <alignment horizontal="left" vertical="center" indent="1" shrinkToFit="1"/>
    </xf>
    <xf numFmtId="168" fontId="0" fillId="33" borderId="0" xfId="0" applyNumberFormat="1" applyFill="1"/>
    <xf numFmtId="168" fontId="20" fillId="33" borderId="0" xfId="0" applyNumberFormat="1" applyFont="1" applyFill="1" applyAlignment="1">
      <alignment horizontal="center" vertical="center" wrapText="1"/>
    </xf>
    <xf numFmtId="168" fontId="25" fillId="36" borderId="0" xfId="1" applyNumberFormat="1" applyFont="1" applyFill="1" applyBorder="1" applyAlignment="1">
      <alignment horizontal="right" vertical="center" indent="1"/>
    </xf>
    <xf numFmtId="168" fontId="23" fillId="33" borderId="0" xfId="0" applyNumberFormat="1" applyFont="1" applyFill="1" applyAlignment="1">
      <alignment horizontal="center" vertical="center" wrapText="1"/>
    </xf>
    <xf numFmtId="168" fontId="25" fillId="34" borderId="0" xfId="1" applyNumberFormat="1" applyFont="1" applyFill="1" applyBorder="1" applyAlignment="1">
      <alignment horizontal="right" vertical="center" indent="1"/>
    </xf>
    <xf numFmtId="168" fontId="22" fillId="33" borderId="0" xfId="0" applyNumberFormat="1" applyFont="1" applyFill="1"/>
    <xf numFmtId="168" fontId="22" fillId="0" borderId="0" xfId="0" applyNumberFormat="1" applyFont="1" applyAlignment="1">
      <alignment horizontal="right" vertical="center" indent="1"/>
    </xf>
    <xf numFmtId="168" fontId="25" fillId="33" borderId="0" xfId="0" applyNumberFormat="1" applyFont="1" applyFill="1" applyAlignment="1">
      <alignment horizontal="right" vertical="center" indent="1"/>
    </xf>
    <xf numFmtId="169" fontId="22" fillId="0" borderId="0" xfId="0" applyNumberFormat="1" applyFont="1" applyAlignment="1">
      <alignment horizontal="right" vertical="center" indent="1"/>
    </xf>
    <xf numFmtId="168" fontId="28" fillId="34" borderId="10" xfId="1" applyNumberFormat="1" applyFont="1" applyFill="1" applyBorder="1" applyAlignment="1">
      <alignment horizontal="right" vertical="center" indent="1"/>
    </xf>
    <xf numFmtId="0" fontId="22" fillId="38" borderId="0" xfId="0" applyFont="1" applyFill="1" applyAlignment="1">
      <alignment horizontal="left" vertical="center" indent="1"/>
    </xf>
    <xf numFmtId="168" fontId="22" fillId="38" borderId="0" xfId="0" applyNumberFormat="1" applyFont="1" applyFill="1" applyAlignment="1">
      <alignment horizontal="right" vertical="center" indent="1"/>
    </xf>
    <xf numFmtId="0" fontId="22" fillId="39" borderId="0" xfId="0" applyFont="1" applyFill="1" applyAlignment="1">
      <alignment horizontal="left" vertical="center" indent="1" shrinkToFit="1"/>
    </xf>
    <xf numFmtId="169" fontId="22" fillId="39" borderId="0" xfId="0" applyNumberFormat="1" applyFont="1" applyFill="1" applyAlignment="1">
      <alignment horizontal="right" vertical="center" indent="1"/>
    </xf>
    <xf numFmtId="0" fontId="22" fillId="40" borderId="0" xfId="0" applyFont="1" applyFill="1" applyAlignment="1">
      <alignment horizontal="left" vertical="center" indent="1"/>
    </xf>
    <xf numFmtId="169" fontId="22" fillId="40" borderId="0" xfId="0" applyNumberFormat="1" applyFont="1" applyFill="1" applyAlignment="1">
      <alignment horizontal="right" vertical="center" indent="1"/>
    </xf>
    <xf numFmtId="0" fontId="22" fillId="35" borderId="0" xfId="0" applyFont="1" applyFill="1" applyAlignment="1">
      <alignment horizontal="left" vertical="center" indent="1"/>
    </xf>
    <xf numFmtId="168" fontId="22" fillId="35" borderId="0" xfId="0" applyNumberFormat="1" applyFont="1" applyFill="1" applyAlignment="1">
      <alignment horizontal="right" vertical="center" indent="1"/>
    </xf>
    <xf numFmtId="168" fontId="25" fillId="43" borderId="10" xfId="1" applyNumberFormat="1" applyFont="1" applyFill="1" applyBorder="1" applyAlignment="1">
      <alignment horizontal="right" vertical="center" indent="1"/>
    </xf>
    <xf numFmtId="168" fontId="25" fillId="44" borderId="10" xfId="1" applyNumberFormat="1" applyFont="1" applyFill="1" applyBorder="1" applyAlignment="1">
      <alignment horizontal="right" vertical="center" indent="1"/>
    </xf>
    <xf numFmtId="0" fontId="29" fillId="46" borderId="0" xfId="0" applyFont="1" applyFill="1" applyAlignment="1">
      <alignment horizontal="left" vertical="center" indent="1"/>
    </xf>
    <xf numFmtId="0" fontId="31" fillId="45" borderId="0" xfId="0" applyFont="1" applyFill="1" applyAlignment="1">
      <alignment horizontal="left" vertical="center" indent="1"/>
    </xf>
    <xf numFmtId="168" fontId="25" fillId="47" borderId="0" xfId="1" applyNumberFormat="1" applyFont="1" applyFill="1" applyBorder="1" applyAlignment="1">
      <alignment horizontal="right" vertical="center" indent="1"/>
    </xf>
    <xf numFmtId="0" fontId="25" fillId="47" borderId="0" xfId="0" applyFont="1" applyFill="1" applyAlignment="1">
      <alignment horizontal="left" vertical="center" indent="1" shrinkToFit="1"/>
    </xf>
    <xf numFmtId="0" fontId="30" fillId="45" borderId="10" xfId="0" applyFont="1" applyFill="1" applyBorder="1" applyAlignment="1">
      <alignment horizontal="left" vertical="center" indent="1"/>
    </xf>
    <xf numFmtId="0" fontId="31" fillId="46" borderId="10" xfId="0" applyFont="1" applyFill="1" applyBorder="1" applyAlignment="1">
      <alignment horizontal="left" vertical="center" indent="1"/>
    </xf>
    <xf numFmtId="0" fontId="29" fillId="34" borderId="10" xfId="0" applyFont="1" applyFill="1" applyBorder="1" applyAlignment="1">
      <alignment horizontal="left" vertical="center" indent="1" shrinkToFit="1"/>
    </xf>
    <xf numFmtId="0" fontId="29" fillId="46" borderId="10" xfId="0" applyFont="1" applyFill="1" applyBorder="1" applyAlignment="1">
      <alignment horizontal="left" vertical="center" indent="1"/>
    </xf>
    <xf numFmtId="0" fontId="31" fillId="45" borderId="10" xfId="0" applyFont="1" applyFill="1" applyBorder="1" applyAlignment="1">
      <alignment horizontal="left" vertical="center" indent="1"/>
    </xf>
    <xf numFmtId="0" fontId="29" fillId="34" borderId="10" xfId="0" applyFont="1" applyFill="1" applyBorder="1" applyAlignment="1">
      <alignment horizontal="left" vertical="center" indent="1"/>
    </xf>
    <xf numFmtId="168" fontId="25" fillId="47" borderId="11" xfId="1" applyNumberFormat="1" applyFont="1" applyFill="1" applyBorder="1" applyAlignment="1">
      <alignment horizontal="center" vertical="center" indent="1"/>
    </xf>
    <xf numFmtId="168" fontId="25" fillId="47" borderId="12" xfId="1" applyNumberFormat="1" applyFont="1" applyFill="1" applyBorder="1" applyAlignment="1">
      <alignment horizontal="center" vertical="center" indent="1"/>
    </xf>
    <xf numFmtId="168" fontId="25" fillId="47" borderId="13" xfId="1" applyNumberFormat="1" applyFont="1" applyFill="1" applyBorder="1" applyAlignment="1">
      <alignment horizontal="center" vertical="center" indent="1"/>
    </xf>
    <xf numFmtId="168" fontId="25" fillId="36" borderId="11" xfId="1" applyNumberFormat="1" applyFont="1" applyFill="1" applyBorder="1" applyAlignment="1">
      <alignment horizontal="center" vertical="center" indent="1"/>
    </xf>
    <xf numFmtId="168" fontId="25" fillId="36" borderId="12" xfId="1" applyNumberFormat="1" applyFont="1" applyFill="1" applyBorder="1" applyAlignment="1">
      <alignment horizontal="center" vertical="center" indent="1"/>
    </xf>
    <xf numFmtId="168" fontId="25" fillId="36" borderId="13" xfId="1" applyNumberFormat="1" applyFont="1" applyFill="1" applyBorder="1" applyAlignment="1">
      <alignment horizontal="center" vertical="center" indent="1"/>
    </xf>
    <xf numFmtId="168" fontId="25" fillId="34" borderId="11" xfId="1" applyNumberFormat="1" applyFont="1" applyFill="1" applyBorder="1" applyAlignment="1">
      <alignment horizontal="center" vertical="center" indent="1"/>
    </xf>
    <xf numFmtId="168" fontId="25" fillId="34" borderId="12" xfId="1" applyNumberFormat="1" applyFont="1" applyFill="1" applyBorder="1" applyAlignment="1">
      <alignment horizontal="center" vertical="center" indent="1"/>
    </xf>
    <xf numFmtId="168" fontId="25" fillId="34" borderId="13" xfId="1" applyNumberFormat="1" applyFont="1" applyFill="1" applyBorder="1" applyAlignment="1">
      <alignment horizontal="center" vertical="center" indent="1"/>
    </xf>
    <xf numFmtId="0" fontId="26" fillId="37" borderId="0" xfId="0" applyFont="1" applyFill="1" applyAlignment="1">
      <alignment horizontal="center" vertical="center"/>
    </xf>
    <xf numFmtId="0" fontId="27" fillId="37" borderId="0" xfId="0" applyFont="1" applyFill="1" applyAlignment="1">
      <alignment horizontal="center" vertical="center"/>
    </xf>
    <xf numFmtId="0" fontId="28" fillId="34" borderId="10" xfId="0" applyFont="1" applyFill="1" applyBorder="1" applyAlignment="1">
      <alignment horizontal="left" vertical="center" wrapText="1" indent="1"/>
    </xf>
    <xf numFmtId="0" fontId="25" fillId="44" borderId="10" xfId="0" applyFont="1" applyFill="1" applyBorder="1" applyAlignment="1">
      <alignment horizontal="left" vertical="center" wrapText="1" indent="1"/>
    </xf>
    <xf numFmtId="0" fontId="25" fillId="43" borderId="10" xfId="0" applyFont="1" applyFill="1" applyBorder="1" applyAlignment="1">
      <alignment horizontal="left" vertical="center" wrapText="1" indent="1"/>
    </xf>
    <xf numFmtId="0" fontId="31" fillId="41" borderId="0" xfId="0" applyFont="1" applyFill="1" applyAlignment="1">
      <alignment horizontal="left" vertical="center" indent="1"/>
    </xf>
    <xf numFmtId="0" fontId="30" fillId="42" borderId="0" xfId="0" applyFont="1" applyFill="1" applyAlignment="1">
      <alignment horizontal="left" vertical="center" indent="1"/>
    </xf>
  </cellXfs>
  <cellStyles count="47">
    <cellStyle name="20% - Ênfase1" xfId="24" builtinId="30" customBuiltin="1"/>
    <cellStyle name="20% - Ênfase2" xfId="28" builtinId="34" customBuiltin="1"/>
    <cellStyle name="20% - Ênfase3" xfId="32" builtinId="38" customBuiltin="1"/>
    <cellStyle name="20% - Ênfase4" xfId="36" builtinId="42" customBuiltin="1"/>
    <cellStyle name="20% - Ênfase5" xfId="40" builtinId="46" customBuiltin="1"/>
    <cellStyle name="20% - Ênfase6" xfId="44" builtinId="50" customBuiltin="1"/>
    <cellStyle name="40% - Ênfase1" xfId="25" builtinId="31" customBuiltin="1"/>
    <cellStyle name="40% - Ênfase2" xfId="29" builtinId="35" customBuiltin="1"/>
    <cellStyle name="40% - Ênfase3" xfId="33" builtinId="39" customBuiltin="1"/>
    <cellStyle name="40% - Ênfase4" xfId="37" builtinId="43" customBuiltin="1"/>
    <cellStyle name="40% - Ênfase5" xfId="41" builtinId="47" customBuiltin="1"/>
    <cellStyle name="40% - Ênfase6" xfId="45" builtinId="51" customBuiltin="1"/>
    <cellStyle name="60% - Ênfase1" xfId="26" builtinId="32" customBuiltin="1"/>
    <cellStyle name="60% - Ênfase2" xfId="30" builtinId="36" customBuiltin="1"/>
    <cellStyle name="60% - Ênfase3" xfId="34" builtinId="40" customBuiltin="1"/>
    <cellStyle name="60% - Ênfase4" xfId="38" builtinId="44" customBuiltin="1"/>
    <cellStyle name="60% - Ênfase5" xfId="42" builtinId="48" customBuiltin="1"/>
    <cellStyle name="60% - Ênfase6" xfId="46" builtinId="52" customBuiltin="1"/>
    <cellStyle name="Bom" xfId="11" builtinId="26" customBuiltin="1"/>
    <cellStyle name="Cálculo" xfId="16" builtinId="22" customBuiltin="1"/>
    <cellStyle name="Célula de Verificação" xfId="18" builtinId="23" customBuiltin="1"/>
    <cellStyle name="Célula Vinculada" xfId="17" builtinId="24" customBuiltin="1"/>
    <cellStyle name="Ênfase1" xfId="23" builtinId="29" customBuiltin="1"/>
    <cellStyle name="Ênfase2" xfId="27" builtinId="33" customBuiltin="1"/>
    <cellStyle name="Ênfase3" xfId="31" builtinId="37" customBuiltin="1"/>
    <cellStyle name="Ênfase4" xfId="35" builtinId="41" customBuiltin="1"/>
    <cellStyle name="Ênfase5" xfId="39" builtinId="45" customBuiltin="1"/>
    <cellStyle name="Ênfase6" xfId="43" builtinId="49" customBuiltin="1"/>
    <cellStyle name="Entrada" xfId="14" builtinId="20" customBuiltin="1"/>
    <cellStyle name="Moeda" xfId="1" builtinId="4" customBuiltin="1"/>
    <cellStyle name="Moeda [0]" xfId="4" builtinId="7" customBuiltin="1"/>
    <cellStyle name="Neutro" xfId="13" builtinId="28" customBuiltin="1"/>
    <cellStyle name="Normal" xfId="0" builtinId="0" customBuiltin="1"/>
    <cellStyle name="Nota" xfId="20" builtinId="10" customBuiltin="1"/>
    <cellStyle name="Porcentagem" xfId="5" builtinId="5" customBuiltin="1"/>
    <cellStyle name="Ruim" xfId="12" builtinId="27" customBuiltin="1"/>
    <cellStyle name="Saída" xfId="15" builtinId="21" customBuiltin="1"/>
    <cellStyle name="Separador de milhares [0]" xfId="3" builtinId="6" customBuiltin="1"/>
    <cellStyle name="Texto de Aviso" xfId="19" builtinId="11" customBuiltin="1"/>
    <cellStyle name="Texto Explicativo" xfId="21" builtinId="53" customBuiltin="1"/>
    <cellStyle name="Título" xfId="6" builtinId="15" customBuiltin="1"/>
    <cellStyle name="Título 1" xfId="7" builtinId="16" customBuiltin="1"/>
    <cellStyle name="Título 2" xfId="8" builtinId="17" customBuiltin="1"/>
    <cellStyle name="Título 3" xfId="9" builtinId="18" customBuiltin="1"/>
    <cellStyle name="Título 4" xfId="10" builtinId="19" customBuiltin="1"/>
    <cellStyle name="Total" xfId="22" builtinId="25" customBuiltin="1"/>
    <cellStyle name="Vírgula" xfId="2" builtinId="3" customBuiltin="1"/>
  </cellStyles>
  <dxfs count="60">
    <dxf>
      <font>
        <strike val="0"/>
        <outline val="0"/>
        <shadow val="0"/>
        <u val="none"/>
        <vertAlign val="baseline"/>
        <sz val="12"/>
        <color theme="1"/>
        <name val="Segoe UI"/>
        <family val="2"/>
        <scheme val="minor"/>
      </font>
      <numFmt numFmtId="169" formatCode="&quot;R$&quot;\ #,##0"/>
    </dxf>
    <dxf>
      <font>
        <b val="0"/>
        <i val="0"/>
        <strike val="0"/>
        <condense val="0"/>
        <extend val="0"/>
        <outline val="0"/>
        <shadow val="0"/>
        <u val="none"/>
        <vertAlign val="baseline"/>
        <sz val="12"/>
        <color theme="1"/>
        <name val="Segoe UI"/>
        <family val="2"/>
        <scheme val="minor"/>
      </font>
      <numFmt numFmtId="169" formatCode="&quot;R$&quot;\ #,##0"/>
      <fill>
        <patternFill patternType="solid">
          <fgColor indexed="64"/>
          <bgColor theme="9" tint="0.749992370372631"/>
        </patternFill>
      </fill>
      <alignment horizontal="right" vertical="center" textRotation="0" wrapText="0" indent="1" justifyLastLine="0" shrinkToFit="0" readingOrder="0"/>
    </dxf>
    <dxf>
      <font>
        <strike val="0"/>
        <outline val="0"/>
        <shadow val="0"/>
        <u val="none"/>
        <vertAlign val="baseline"/>
        <sz val="12"/>
        <color theme="1"/>
        <name val="Segoe UI"/>
        <family val="2"/>
        <scheme val="minor"/>
      </font>
      <numFmt numFmtId="169" formatCode="&quot;R$&quot;\ #,##0"/>
    </dxf>
    <dxf>
      <font>
        <b val="0"/>
        <i val="0"/>
        <strike val="0"/>
        <condense val="0"/>
        <extend val="0"/>
        <outline val="0"/>
        <shadow val="0"/>
        <u val="none"/>
        <vertAlign val="baseline"/>
        <sz val="12"/>
        <color theme="1"/>
        <name val="Segoe UI"/>
        <family val="2"/>
        <scheme val="minor"/>
      </font>
      <numFmt numFmtId="169" formatCode="&quot;R$&quot;\ #,##0"/>
      <fill>
        <patternFill patternType="solid">
          <fgColor indexed="64"/>
          <bgColor theme="9" tint="0.749992370372631"/>
        </patternFill>
      </fill>
      <alignment horizontal="right" vertical="center" textRotation="0" wrapText="0" indent="1" justifyLastLine="0" shrinkToFit="0" readingOrder="0"/>
    </dxf>
    <dxf>
      <font>
        <strike val="0"/>
        <outline val="0"/>
        <shadow val="0"/>
        <u val="none"/>
        <vertAlign val="baseline"/>
        <sz val="12"/>
        <color theme="1"/>
        <name val="Segoe UI"/>
        <family val="2"/>
        <scheme val="minor"/>
      </font>
      <numFmt numFmtId="169" formatCode="&quot;R$&quot;\ #,##0"/>
    </dxf>
    <dxf>
      <font>
        <b val="0"/>
        <i val="0"/>
        <strike val="0"/>
        <condense val="0"/>
        <extend val="0"/>
        <outline val="0"/>
        <shadow val="0"/>
        <u val="none"/>
        <vertAlign val="baseline"/>
        <sz val="12"/>
        <color theme="1"/>
        <name val="Segoe UI"/>
        <family val="2"/>
        <scheme val="minor"/>
      </font>
      <numFmt numFmtId="169" formatCode="&quot;R$&quot;\ #,##0"/>
      <fill>
        <patternFill patternType="solid">
          <fgColor indexed="64"/>
          <bgColor theme="9" tint="0.749992370372631"/>
        </patternFill>
      </fill>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fill>
        <patternFill patternType="solid">
          <fgColor indexed="64"/>
          <bgColor theme="9" tint="0.749992370372631"/>
        </patternFill>
      </fill>
      <alignment horizontal="left" vertical="center" textRotation="0" wrapText="0" indent="1" justifyLastLine="0" shrinkToFit="0" readingOrder="0"/>
    </dxf>
    <dxf>
      <font>
        <strike val="0"/>
        <outline val="0"/>
        <shadow val="0"/>
        <u val="none"/>
        <vertAlign val="baseline"/>
        <sz val="12"/>
        <color theme="1"/>
        <name val="Segoe UI"/>
        <family val="2"/>
        <scheme val="minor"/>
      </font>
      <fill>
        <patternFill patternType="solid">
          <fgColor indexed="64"/>
          <bgColor theme="9" tint="0.749992370372631"/>
        </patternFill>
      </fill>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fill>
        <patternFill patternType="solid">
          <fgColor indexed="64"/>
          <bgColor theme="9" tint="0.499984740745262"/>
        </patternFill>
      </fill>
    </dxf>
    <dxf>
      <font>
        <strike val="0"/>
        <outline val="0"/>
        <shadow val="0"/>
        <u val="none"/>
        <vertAlign val="baseline"/>
        <sz val="12"/>
        <color theme="1"/>
        <name val="Segoe UI"/>
        <family val="2"/>
        <scheme val="minor"/>
      </font>
      <numFmt numFmtId="169" formatCode="&quot;R$&quot;\ #,##0"/>
    </dxf>
    <dxf>
      <font>
        <b val="0"/>
        <i val="0"/>
        <strike val="0"/>
        <condense val="0"/>
        <extend val="0"/>
        <outline val="0"/>
        <shadow val="0"/>
        <u val="none"/>
        <vertAlign val="baseline"/>
        <sz val="12"/>
        <color theme="1"/>
        <name val="Segoe UI"/>
        <family val="2"/>
        <scheme val="minor"/>
      </font>
      <numFmt numFmtId="169" formatCode="&quot;R$&quot;\ #,##0"/>
      <alignment horizontal="right" vertical="center" textRotation="0" wrapText="0" indent="1" justifyLastLine="0" shrinkToFit="0" readingOrder="0"/>
    </dxf>
    <dxf>
      <font>
        <strike val="0"/>
        <outline val="0"/>
        <shadow val="0"/>
        <u val="none"/>
        <vertAlign val="baseline"/>
        <sz val="12"/>
        <color theme="1"/>
        <name val="Segoe UI"/>
        <family val="2"/>
        <scheme val="minor"/>
      </font>
      <numFmt numFmtId="169" formatCode="&quot;R$&quot;\ #,##0"/>
    </dxf>
    <dxf>
      <font>
        <b val="0"/>
        <i val="0"/>
        <strike val="0"/>
        <condense val="0"/>
        <extend val="0"/>
        <outline val="0"/>
        <shadow val="0"/>
        <u val="none"/>
        <vertAlign val="baseline"/>
        <sz val="12"/>
        <color theme="1"/>
        <name val="Segoe UI"/>
        <family val="2"/>
        <scheme val="minor"/>
      </font>
      <numFmt numFmtId="169" formatCode="&quot;R$&quot;\ #,##0"/>
      <alignment horizontal="right" vertical="center" textRotation="0" wrapText="0" indent="1" justifyLastLine="0" shrinkToFit="0" readingOrder="0"/>
    </dxf>
    <dxf>
      <font>
        <strike val="0"/>
        <outline val="0"/>
        <shadow val="0"/>
        <u val="none"/>
        <vertAlign val="baseline"/>
        <sz val="12"/>
        <color theme="1"/>
        <name val="Segoe UI"/>
        <family val="2"/>
        <scheme val="minor"/>
      </font>
      <numFmt numFmtId="169" formatCode="&quot;R$&quot;\ #,##0"/>
    </dxf>
    <dxf>
      <font>
        <b val="0"/>
        <i val="0"/>
        <strike val="0"/>
        <condense val="0"/>
        <extend val="0"/>
        <outline val="0"/>
        <shadow val="0"/>
        <u val="none"/>
        <vertAlign val="baseline"/>
        <sz val="12"/>
        <color theme="1"/>
        <name val="Segoe UI"/>
        <family val="2"/>
        <scheme val="minor"/>
      </font>
      <numFmt numFmtId="169" formatCode="&quot;R$&quot;\ #,##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numFmt numFmtId="169" formatCode="&quot;R$&quot;\ #,##0"/>
    </dxf>
    <dxf>
      <font>
        <b val="0"/>
        <i val="0"/>
        <strike val="0"/>
        <condense val="0"/>
        <extend val="0"/>
        <outline val="0"/>
        <shadow val="0"/>
        <u val="none"/>
        <vertAlign val="baseline"/>
        <sz val="12"/>
        <color theme="1"/>
        <name val="Segoe UI"/>
        <family val="2"/>
        <scheme val="minor"/>
      </font>
      <numFmt numFmtId="169" formatCode="&quot;R$&quot;\ #,##0"/>
      <alignment horizontal="right" vertical="center" textRotation="0" wrapText="0" indent="1" justifyLastLine="0" shrinkToFit="0" readingOrder="0"/>
    </dxf>
    <dxf>
      <font>
        <strike val="0"/>
        <outline val="0"/>
        <shadow val="0"/>
        <u val="none"/>
        <vertAlign val="baseline"/>
        <sz val="12"/>
        <color theme="1"/>
        <name val="Segoe UI"/>
        <family val="2"/>
        <scheme val="minor"/>
      </font>
      <numFmt numFmtId="169" formatCode="&quot;R$&quot;\ #,##0"/>
    </dxf>
    <dxf>
      <font>
        <b val="0"/>
        <i val="0"/>
        <strike val="0"/>
        <condense val="0"/>
        <extend val="0"/>
        <outline val="0"/>
        <shadow val="0"/>
        <u val="none"/>
        <vertAlign val="baseline"/>
        <sz val="12"/>
        <color theme="1"/>
        <name val="Segoe UI"/>
        <family val="2"/>
        <scheme val="minor"/>
      </font>
      <numFmt numFmtId="169" formatCode="&quot;R$&quot;\ #,##0"/>
      <alignment horizontal="right" vertical="center" textRotation="0" wrapText="0" indent="1" justifyLastLine="0" shrinkToFit="0" readingOrder="0"/>
    </dxf>
    <dxf>
      <font>
        <strike val="0"/>
        <outline val="0"/>
        <shadow val="0"/>
        <u val="none"/>
        <vertAlign val="baseline"/>
        <sz val="12"/>
        <color theme="1"/>
        <name val="Segoe UI"/>
        <family val="2"/>
        <scheme val="minor"/>
      </font>
      <numFmt numFmtId="169" formatCode="&quot;R$&quot;\ #,##0"/>
    </dxf>
    <dxf>
      <font>
        <b val="0"/>
        <i val="0"/>
        <strike val="0"/>
        <condense val="0"/>
        <extend val="0"/>
        <outline val="0"/>
        <shadow val="0"/>
        <u val="none"/>
        <vertAlign val="baseline"/>
        <sz val="12"/>
        <color theme="1"/>
        <name val="Segoe UI"/>
        <family val="2"/>
        <scheme val="minor"/>
      </font>
      <numFmt numFmtId="169" formatCode="&quot;R$&quot;\ #,##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fill>
        <patternFill patternType="solid">
          <fgColor indexed="64"/>
          <bgColor theme="5" tint="-0.249977111117893"/>
        </patternFill>
      </fill>
    </dxf>
    <dxf>
      <font>
        <strike val="0"/>
        <outline val="0"/>
        <shadow val="0"/>
        <u val="none"/>
        <vertAlign val="baseline"/>
        <sz val="12"/>
        <color theme="1"/>
        <name val="Segoe UI"/>
        <family val="2"/>
        <scheme val="minor"/>
      </font>
      <numFmt numFmtId="168" formatCode="&quot;R$&quot;\ #,##0.00"/>
    </dxf>
    <dxf>
      <font>
        <b val="0"/>
        <i val="0"/>
        <strike val="0"/>
        <condense val="0"/>
        <extend val="0"/>
        <outline val="0"/>
        <shadow val="0"/>
        <u val="none"/>
        <vertAlign val="baseline"/>
        <sz val="12"/>
        <color theme="1"/>
        <name val="Segoe UI"/>
        <family val="2"/>
        <scheme val="minor"/>
      </font>
      <numFmt numFmtId="168" formatCode="&quot;R$&quot;\ #,##0.0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9" formatCode="&quot;R$&quot;\ #,##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9" formatCode="&quot;R$&quot;\ #,##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font>
    </dxf>
    <dxf>
      <font>
        <b/>
        <i val="0"/>
      </font>
    </dxf>
    <dxf>
      <font>
        <b/>
        <i val="0"/>
        <color theme="3"/>
      </font>
      <fill>
        <patternFill>
          <bgColor theme="4"/>
        </patternFill>
      </fill>
    </dxf>
    <dxf>
      <font>
        <b val="0"/>
        <i val="0"/>
      </font>
      <fill>
        <patternFill>
          <bgColor theme="6" tint="0.79998168889431442"/>
        </patternFill>
      </fill>
    </dxf>
    <dxf>
      <font>
        <b val="0"/>
        <i val="0"/>
      </font>
    </dxf>
    <dxf>
      <font>
        <b val="0"/>
        <i val="0"/>
      </font>
      <fill>
        <patternFill>
          <bgColor theme="6" tint="0.59996337778862885"/>
        </patternFill>
      </fill>
    </dxf>
    <dxf>
      <font>
        <b/>
        <i val="0"/>
        <color theme="0"/>
      </font>
      <fill>
        <patternFill>
          <fgColor auto="1"/>
          <bgColor theme="7" tint="-0.24994659260841701"/>
        </patternFill>
      </fill>
    </dxf>
    <dxf>
      <font>
        <b val="0"/>
        <i val="0"/>
      </font>
    </dxf>
    <dxf>
      <font>
        <b/>
        <i val="0"/>
      </font>
    </dxf>
    <dxf>
      <font>
        <b/>
        <i val="0"/>
      </font>
    </dxf>
    <dxf>
      <fill>
        <patternFill>
          <bgColor theme="4" tint="0.79998168889431442"/>
        </patternFill>
      </fill>
    </dxf>
    <dxf>
      <font>
        <b/>
        <i val="0"/>
      </font>
      <fill>
        <patternFill>
          <bgColor theme="4" tint="0.59996337778862885"/>
        </patternFill>
      </fill>
    </dxf>
    <dxf>
      <font>
        <b/>
        <i val="0"/>
        <color theme="0"/>
      </font>
      <fill>
        <patternFill>
          <bgColor theme="4"/>
        </patternFill>
      </fill>
    </dxf>
    <dxf>
      <fill>
        <patternFill>
          <bgColor theme="4" tint="0.79998168889431442"/>
        </patternFill>
      </fill>
    </dxf>
    <dxf>
      <fill>
        <patternFill>
          <bgColor theme="4" tint="0.59996337778862885"/>
        </patternFill>
      </fill>
    </dxf>
    <dxf>
      <font>
        <b/>
        <i val="0"/>
        <color theme="0"/>
      </font>
      <fill>
        <patternFill>
          <bgColor theme="4"/>
        </patternFill>
      </fill>
    </dxf>
  </dxfs>
  <tableStyles count="5" defaultTableStyle="TableStyleMedium9">
    <tableStyle name="Blue table" pivot="0" count="3" xr9:uid="{327A2072-7384-7643-ACA5-979081BAF447}">
      <tableStyleElement type="headerRow" dxfId="59"/>
      <tableStyleElement type="totalRow" dxfId="58"/>
      <tableStyleElement type="secondRowStripe" dxfId="57"/>
    </tableStyle>
    <tableStyle name="Blue with font difference" pivot="0" count="3" xr9:uid="{0C47AEDC-FC2D-0D45-80F6-CBD6577F9047}">
      <tableStyleElement type="headerRow" dxfId="56"/>
      <tableStyleElement type="totalRow" dxfId="55"/>
      <tableStyleElement type="secondRowStripe" dxfId="54"/>
    </tableStyle>
    <tableStyle name="Budget" pivot="0" count="3" xr9:uid="{00000000-0011-0000-FFFF-FFFF00000000}">
      <tableStyleElement type="headerRow" dxfId="53"/>
      <tableStyleElement type="totalRow" dxfId="52"/>
      <tableStyleElement type="firstColumn" dxfId="51"/>
    </tableStyle>
    <tableStyle name="Table Style 1" pivot="0" count="4" xr9:uid="{E09A2B07-CFA1-D14C-B0BE-9D42AD30DFF1}">
      <tableStyleElement type="headerRow" dxfId="50"/>
      <tableStyleElement type="totalRow" dxfId="49"/>
      <tableStyleElement type="firstRowStripe" dxfId="48"/>
      <tableStyleElement type="secondRowStripe" dxfId="47"/>
    </tableStyle>
    <tableStyle name="Transport" pivot="0" count="3" xr9:uid="{00000000-0011-0000-FFFF-FFFF01000000}">
      <tableStyleElement type="headerRow" dxfId="46"/>
      <tableStyleElement type="totalRow" dxfId="45"/>
      <tableStyleElement type="firstColumn" dxfId="44"/>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Total de Entradas</c:v>
          </c:tx>
          <c:spPr>
            <a:solidFill>
              <a:srgbClr val="E4928F"/>
            </a:solidFill>
            <a:ln>
              <a:noFill/>
            </a:ln>
            <a:effectLst/>
          </c:spPr>
          <c:invertIfNegative val="0"/>
          <c:cat>
            <c:strRef>
              <c:f>'PLANILHA DE GASTOS'!B12:D12</c:f>
              <c:strCache>
                <c:ptCount val="2"/>
                <c:pt idx="0">
                  <c:v>Total de Depesas do mes</c:v>
                </c:pt>
                <c:pt idx="1">
                  <c:v>R$ 6.730,00</c:v>
                </c:pt>
              </c:strCache>
            </c:strRef>
          </c:cat>
          <c:val>
            <c:numRef>
              <c:f>'PLANILHA DE GASTOS'!$D$6:$E$6</c:f>
              <c:numCache>
                <c:formatCode>"R$"\ #,##0.00</c:formatCode>
                <c:ptCount val="2"/>
                <c:pt idx="1">
                  <c:v>10000</c:v>
                </c:pt>
              </c:numCache>
            </c:numRef>
          </c:val>
          <c:extLst>
            <c:ext xmlns:c16="http://schemas.microsoft.com/office/drawing/2014/chart" uri="{C3380CC4-5D6E-409C-BE32-E72D297353CC}">
              <c16:uniqueId val="{00000004-3301-42CC-81E5-093491C5DE09}"/>
            </c:ext>
          </c:extLst>
        </c:ser>
        <c:ser>
          <c:idx val="1"/>
          <c:order val="1"/>
          <c:tx>
            <c:v>Total de Despesas</c:v>
          </c:tx>
          <c:spPr>
            <a:solidFill>
              <a:srgbClr val="337991"/>
            </a:solidFill>
            <a:ln>
              <a:noFill/>
            </a:ln>
            <a:effectLst/>
          </c:spPr>
          <c:invertIfNegative val="0"/>
          <c:cat>
            <c:strRef>
              <c:f>'PLANILHA DE GASTOS'!B12:D12</c:f>
              <c:strCache>
                <c:ptCount val="2"/>
                <c:pt idx="0">
                  <c:v>Total de Depesas do mes</c:v>
                </c:pt>
                <c:pt idx="1">
                  <c:v>R$ 6.730,00</c:v>
                </c:pt>
              </c:strCache>
            </c:strRef>
          </c:cat>
          <c:val>
            <c:numRef>
              <c:f>'PLANILHA DE GASTOS'!B12:D12</c:f>
              <c:numCache>
                <c:formatCode>"R$"\ #,##0.00</c:formatCode>
                <c:ptCount val="3"/>
                <c:pt idx="0" formatCode="General">
                  <c:v>0</c:v>
                </c:pt>
                <c:pt idx="1">
                  <c:v>6730</c:v>
                </c:pt>
              </c:numCache>
            </c:numRef>
          </c:val>
          <c:extLst>
            <c:ext xmlns:c16="http://schemas.microsoft.com/office/drawing/2014/chart" uri="{C3380CC4-5D6E-409C-BE32-E72D297353CC}">
              <c16:uniqueId val="{00000005-3301-42CC-81E5-093491C5DE09}"/>
            </c:ext>
          </c:extLst>
        </c:ser>
        <c:dLbls>
          <c:showLegendKey val="0"/>
          <c:showVal val="0"/>
          <c:showCatName val="0"/>
          <c:showSerName val="0"/>
          <c:showPercent val="0"/>
          <c:showBubbleSize val="0"/>
        </c:dLbls>
        <c:gapWidth val="182"/>
        <c:axId val="1155261447"/>
        <c:axId val="1155263495"/>
      </c:barChart>
      <c:catAx>
        <c:axId val="1155261447"/>
        <c:scaling>
          <c:orientation val="minMax"/>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263495"/>
        <c:crosses val="autoZero"/>
        <c:auto val="1"/>
        <c:lblAlgn val="ctr"/>
        <c:lblOffset val="100"/>
        <c:noMultiLvlLbl val="0"/>
      </c:catAx>
      <c:valAx>
        <c:axId val="1155263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261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609600</xdr:colOff>
      <xdr:row>2</xdr:row>
      <xdr:rowOff>285750</xdr:rowOff>
    </xdr:from>
    <xdr:to>
      <xdr:col>9</xdr:col>
      <xdr:colOff>171450</xdr:colOff>
      <xdr:row>10</xdr:row>
      <xdr:rowOff>209550</xdr:rowOff>
    </xdr:to>
    <xdr:graphicFrame macro="">
      <xdr:nvGraphicFramePr>
        <xdr:cNvPr id="9" name="Gráfico 8">
          <a:extLst>
            <a:ext uri="{FF2B5EF4-FFF2-40B4-BE49-F238E27FC236}">
              <a16:creationId xmlns:a16="http://schemas.microsoft.com/office/drawing/2014/main" id="{3B1F4BBE-3DE1-AD95-F8EC-0FE168B90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ousing" displayName="Housing" ref="B18:E29" totalsRowCount="1" headerRowDxfId="43" dataDxfId="42" totalsRowDxfId="41">
  <autoFilter ref="B18:E28" xr:uid="{00000000-0009-0000-0100-000001000000}">
    <filterColumn colId="0" hiddenButton="1"/>
    <filterColumn colId="1" hiddenButton="1"/>
    <filterColumn colId="2" hiddenButton="1"/>
    <filterColumn colId="3" hiddenButton="1"/>
  </autoFilter>
  <tableColumns count="4">
    <tableColumn id="1" xr3:uid="{00000000-0010-0000-0000-000001000000}" name="HOUSING" totalsRowLabel="Total" dataDxfId="39" totalsRowDxfId="40"/>
    <tableColumn id="2" xr3:uid="{00000000-0010-0000-0000-000002000000}" name="Projetado" totalsRowFunction="sum" dataDxfId="37" totalsRowDxfId="38"/>
    <tableColumn id="3" xr3:uid="{00000000-0010-0000-0000-000003000000}" name="Efetivado" totalsRowFunction="sum" dataDxfId="35" totalsRowDxfId="36"/>
    <tableColumn id="4" xr3:uid="{00000000-0010-0000-0000-000004000000}" name="Diferença" totalsRowFunction="sum" dataDxfId="33" totalsRowDxfId="34">
      <calculatedColumnFormula>Housing[[#This Row],[Projetado]]-Housing[[#This Row],[Efetivado]]</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Housing Costs in this table. Difference is auto-calculated, and icons are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Entertainment" displayName="Entertainment" ref="G18:J28" totalsRowCount="1" headerRowDxfId="32" dataDxfId="31" totalsRowDxfId="30">
  <autoFilter ref="G18:J27" xr:uid="{00000000-0009-0000-0100-000002000000}">
    <filterColumn colId="0" hiddenButton="1"/>
    <filterColumn colId="1" hiddenButton="1"/>
    <filterColumn colId="2" hiddenButton="1"/>
    <filterColumn colId="3" hiddenButton="1"/>
  </autoFilter>
  <tableColumns count="4">
    <tableColumn id="1" xr3:uid="{00000000-0010-0000-0B00-000001000000}" name="ENTERTAINMENT" totalsRowLabel="Total" dataDxfId="28" totalsRowDxfId="29"/>
    <tableColumn id="2" xr3:uid="{00000000-0010-0000-0B00-000002000000}" name="Projetado" totalsRowFunction="sum" dataDxfId="26" totalsRowDxfId="27"/>
    <tableColumn id="3" xr3:uid="{00000000-0010-0000-0B00-000003000000}" name="Efetivado" totalsRowFunction="sum" dataDxfId="24" totalsRowDxfId="25"/>
    <tableColumn id="4" xr3:uid="{00000000-0010-0000-0B00-000004000000}" name="Diferença" totalsRowFunction="sum" dataDxfId="22" totalsRowDxfId="23">
      <calculatedColumnFormula>Entertainment[[#This Row],[Projetado]]-Entertainment[[#This Row],[Efetivado]]</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Entertainment Costs in this table. Difference is auto-calculated, and icons are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137697A-959E-4851-BCD0-90837A6C2615}" name="PersonalCare14" displayName="PersonalCare14" ref="B31:E39" totalsRowCount="1" headerRowDxfId="21" dataDxfId="20" totalsRowDxfId="19">
  <autoFilter ref="B31:E38" xr:uid="{3137697A-959E-4851-BCD0-90837A6C2615}"/>
  <tableColumns count="4">
    <tableColumn id="1" xr3:uid="{41CE14E5-811D-40D5-9E2A-FFFE893C3F68}" name="Cuidados Pessoais" totalsRowLabel="Total" dataDxfId="17" totalsRowDxfId="18"/>
    <tableColumn id="2" xr3:uid="{33C97619-2165-4103-A3FC-DEBBD07C2A33}" name="Projetado" totalsRowFunction="sum" dataDxfId="15" totalsRowDxfId="16"/>
    <tableColumn id="3" xr3:uid="{E459B024-6794-4137-889D-6D1B9ADC2280}" name="Efetivado" totalsRowFunction="sum" dataDxfId="13" totalsRowDxfId="14"/>
    <tableColumn id="4" xr3:uid="{6E09E56B-A9EF-482F-B22B-5E9773BDBAC6}" name="Diferença" totalsRowFunction="sum" dataDxfId="11" totalsRowDxfId="12">
      <calculatedColumnFormula>PersonalCare14[[#This Row],[Projetado]]-PersonalCare14[[#This Row],[Efetivado]]</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Personal Care Costs in this table. Difference is auto-calculated, and icons are update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8519F9F-ACA2-4496-8D05-6CFBE1194721}" name="Pets15" displayName="Pets15" ref="G30:J36" totalsRowCount="1" headerRowDxfId="10" dataDxfId="9" totalsRowDxfId="8">
  <autoFilter ref="G30:J35" xr:uid="{C8519F9F-ACA2-4496-8D05-6CFBE1194721}"/>
  <tableColumns count="4">
    <tableColumn id="1" xr3:uid="{BE84C5E6-FDD1-4DF2-B6C9-9564ACFAA7EE}" name="PETS" totalsRowLabel="Total" dataDxfId="6" totalsRowDxfId="7"/>
    <tableColumn id="2" xr3:uid="{E567E72D-6A37-4755-A663-DB9F52CFF66F}" name="Projetado" totalsRowFunction="sum" dataDxfId="4" totalsRowDxfId="5"/>
    <tableColumn id="3" xr3:uid="{CFF48F05-95CD-4E55-9746-6464CDA0C3B6}" name="Efetivado" totalsRowFunction="sum" dataDxfId="2" totalsRowDxfId="3"/>
    <tableColumn id="4" xr3:uid="{0F5CF9E7-703E-4159-B1EF-9B8C01237053}" name="Diferença" totalsRowFunction="sum" dataDxfId="0" totalsRowDxfId="1">
      <calculatedColumnFormula>Pets15[[#This Row],[Projetado]]-Pets15[[#This Row],[Efetivado]]</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Pets Costs in this table. Difference is auto-calculated, and icons are updated"/>
    </ext>
  </extLst>
</table>
</file>

<file path=xl/theme/theme1.xml><?xml version="1.0" encoding="utf-8"?>
<a:theme xmlns:a="http://schemas.openxmlformats.org/drawingml/2006/main" name="Office Theme">
  <a:themeElements>
    <a:clrScheme name="Custom 40">
      <a:dk1>
        <a:srgbClr val="000000"/>
      </a:dk1>
      <a:lt1>
        <a:srgbClr val="FFFFFF"/>
      </a:lt1>
      <a:dk2>
        <a:srgbClr val="E7ECF4"/>
      </a:dk2>
      <a:lt2>
        <a:srgbClr val="E7E6E6"/>
      </a:lt2>
      <a:accent1>
        <a:srgbClr val="2C484F"/>
      </a:accent1>
      <a:accent2>
        <a:srgbClr val="699194"/>
      </a:accent2>
      <a:accent3>
        <a:srgbClr val="FA9797"/>
      </a:accent3>
      <a:accent4>
        <a:srgbClr val="D24B47"/>
      </a:accent4>
      <a:accent5>
        <a:srgbClr val="183944"/>
      </a:accent5>
      <a:accent6>
        <a:srgbClr val="032C36"/>
      </a:accent6>
      <a:hlink>
        <a:srgbClr val="0563C1"/>
      </a:hlink>
      <a:folHlink>
        <a:srgbClr val="954F72"/>
      </a:folHlink>
    </a:clrScheme>
    <a:fontScheme name="Custom 16">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K91"/>
  <sheetViews>
    <sheetView showGridLines="0" tabSelected="1" zoomScaleNormal="100" workbookViewId="0">
      <selection activeCell="H14" sqref="H14"/>
    </sheetView>
  </sheetViews>
  <sheetFormatPr defaultColWidth="8.85546875" defaultRowHeight="15"/>
  <cols>
    <col min="1" max="1" width="5" style="1" customWidth="1"/>
    <col min="2" max="2" width="38.85546875" style="1" customWidth="1"/>
    <col min="3" max="4" width="18.140625" style="1" customWidth="1"/>
    <col min="5" max="5" width="18.140625" style="17" customWidth="1"/>
    <col min="6" max="6" width="5" style="1" customWidth="1"/>
    <col min="7" max="7" width="38.85546875" style="1" customWidth="1"/>
    <col min="8" max="10" width="18.140625" style="1" customWidth="1"/>
    <col min="11" max="11" width="5" style="1" customWidth="1"/>
  </cols>
  <sheetData>
    <row r="1" spans="1:11" ht="30" customHeight="1">
      <c r="K1" s="1" t="s">
        <v>0</v>
      </c>
    </row>
    <row r="2" spans="1:11" ht="99.95" customHeight="1">
      <c r="A2" s="2"/>
      <c r="B2" s="56" t="s">
        <v>1</v>
      </c>
      <c r="C2" s="57"/>
      <c r="D2" s="57"/>
      <c r="E2" s="57"/>
      <c r="F2" s="57"/>
      <c r="G2" s="57"/>
      <c r="H2" s="57"/>
      <c r="I2" s="57"/>
      <c r="J2" s="57"/>
    </row>
    <row r="3" spans="1:11" ht="27.95" customHeight="1">
      <c r="A3" s="3"/>
      <c r="B3" s="4"/>
      <c r="C3" s="4"/>
      <c r="D3" s="4"/>
      <c r="E3" s="18"/>
      <c r="F3" s="4"/>
      <c r="G3" s="4"/>
      <c r="H3" s="4"/>
      <c r="I3" s="4"/>
      <c r="J3" s="4"/>
    </row>
    <row r="4" spans="1:11" ht="27.95" customHeight="1">
      <c r="A4" s="3"/>
      <c r="B4" s="62" t="s">
        <v>2</v>
      </c>
      <c r="C4" s="59" t="s">
        <v>3</v>
      </c>
      <c r="D4" s="59"/>
      <c r="E4" s="36">
        <v>7000</v>
      </c>
      <c r="F4" s="5"/>
      <c r="G4" s="6"/>
      <c r="H4" s="6"/>
      <c r="I4" s="6"/>
      <c r="J4" s="6"/>
    </row>
    <row r="5" spans="1:11" ht="27.95" customHeight="1">
      <c r="A5" s="3"/>
      <c r="B5" s="62"/>
      <c r="C5" s="60" t="s">
        <v>4</v>
      </c>
      <c r="D5" s="60"/>
      <c r="E5" s="35">
        <v>3000</v>
      </c>
      <c r="F5" s="5"/>
      <c r="G5" s="6"/>
      <c r="H5" s="6"/>
      <c r="I5" s="6"/>
      <c r="J5" s="6"/>
    </row>
    <row r="6" spans="1:11" ht="27.95" customHeight="1">
      <c r="A6" s="3"/>
      <c r="B6" s="62"/>
      <c r="C6" s="58" t="s">
        <v>5</v>
      </c>
      <c r="D6" s="58"/>
      <c r="E6" s="26">
        <f>SUM(E4:E5)</f>
        <v>10000</v>
      </c>
      <c r="F6" s="5"/>
      <c r="G6" s="6"/>
      <c r="H6" s="6"/>
      <c r="I6" s="6"/>
      <c r="J6" s="6"/>
    </row>
    <row r="7" spans="1:11" ht="27.95" customHeight="1">
      <c r="A7" s="3"/>
      <c r="B7" s="61" t="s">
        <v>6</v>
      </c>
      <c r="C7" s="59" t="s">
        <v>3</v>
      </c>
      <c r="D7" s="59"/>
      <c r="E7" s="36">
        <v>7000</v>
      </c>
      <c r="F7" s="5"/>
      <c r="G7" s="6"/>
      <c r="H7" s="6"/>
      <c r="I7" s="6"/>
      <c r="J7" s="6"/>
    </row>
    <row r="8" spans="1:11" ht="27.95" customHeight="1">
      <c r="A8" s="3"/>
      <c r="B8" s="61"/>
      <c r="C8" s="60" t="s">
        <v>7</v>
      </c>
      <c r="D8" s="60"/>
      <c r="E8" s="35">
        <v>3800</v>
      </c>
      <c r="F8" s="5"/>
      <c r="G8" s="6"/>
      <c r="H8" s="6"/>
      <c r="I8" s="6"/>
      <c r="J8" s="6"/>
    </row>
    <row r="9" spans="1:11" ht="27.95" customHeight="1">
      <c r="A9" s="3"/>
      <c r="B9" s="61"/>
      <c r="C9" s="58" t="s">
        <v>8</v>
      </c>
      <c r="D9" s="58"/>
      <c r="E9" s="26">
        <f>SUM(E7:E8)</f>
        <v>10800</v>
      </c>
      <c r="F9" s="5"/>
      <c r="G9" s="6"/>
      <c r="H9" s="6"/>
      <c r="I9" s="6"/>
      <c r="J9" s="6"/>
    </row>
    <row r="10" spans="1:11" ht="27.95" customHeight="1">
      <c r="A10" s="3"/>
      <c r="B10" s="7"/>
      <c r="C10" s="7"/>
      <c r="D10" s="7"/>
      <c r="E10" s="20"/>
      <c r="F10" s="7"/>
      <c r="G10" s="7"/>
      <c r="H10" s="7"/>
      <c r="I10" s="7"/>
      <c r="J10" s="7"/>
    </row>
    <row r="11" spans="1:11" ht="27.95" customHeight="1">
      <c r="A11" s="3"/>
      <c r="B11" s="41" t="s">
        <v>9</v>
      </c>
      <c r="C11" s="47">
        <f>Housing[[#Totals],[Projetado]]+PersonalCare14[[#Totals],[Projetado]]+Pets15[[#Totals],[Projetado]]+Entertainment[[#Totals],[Projetado]]</f>
        <v>8660</v>
      </c>
      <c r="D11" s="48"/>
      <c r="E11" s="49"/>
      <c r="F11" s="7"/>
      <c r="G11" s="7"/>
      <c r="H11" s="7"/>
      <c r="I11" s="7"/>
      <c r="J11" s="7"/>
    </row>
    <row r="12" spans="1:11" ht="27.95" customHeight="1">
      <c r="A12" s="3"/>
      <c r="B12" s="42" t="s">
        <v>10</v>
      </c>
      <c r="C12" s="50">
        <f>SUM(D29,D39,I35,D52,D60,D70,I28,I37,I44,I50,I56,I63)</f>
        <v>6730</v>
      </c>
      <c r="D12" s="51"/>
      <c r="E12" s="52"/>
      <c r="F12" s="7"/>
      <c r="G12" s="7"/>
      <c r="H12" s="7"/>
      <c r="I12" s="7"/>
      <c r="J12" s="7"/>
    </row>
    <row r="13" spans="1:11" ht="27.95" customHeight="1">
      <c r="A13" s="3"/>
      <c r="B13" s="43" t="s">
        <v>11</v>
      </c>
      <c r="C13" s="53">
        <f>SUM(E29,E39,J35,E52,E60,E70,J28,J37,J44,J50,J56,J63)</f>
        <v>1580</v>
      </c>
      <c r="D13" s="54"/>
      <c r="E13" s="55"/>
      <c r="F13" s="7"/>
      <c r="G13" s="7"/>
      <c r="H13" s="7"/>
      <c r="I13" s="7"/>
      <c r="J13" s="7"/>
    </row>
    <row r="14" spans="1:11" ht="27.95" customHeight="1">
      <c r="A14" s="3"/>
      <c r="B14" s="44" t="s">
        <v>12</v>
      </c>
      <c r="C14" s="47">
        <f>E6-C11</f>
        <v>1340</v>
      </c>
      <c r="D14" s="48"/>
      <c r="E14" s="49"/>
      <c r="F14" s="7"/>
      <c r="G14" s="7"/>
      <c r="H14" s="7"/>
      <c r="I14" s="7"/>
      <c r="J14" s="7"/>
    </row>
    <row r="15" spans="1:11" ht="27.95" customHeight="1">
      <c r="A15" s="3"/>
      <c r="B15" s="45" t="s">
        <v>13</v>
      </c>
      <c r="C15" s="50">
        <f>E9-C12</f>
        <v>4070</v>
      </c>
      <c r="D15" s="51"/>
      <c r="E15" s="52"/>
      <c r="F15" s="7"/>
      <c r="G15" s="7"/>
      <c r="H15" s="7"/>
      <c r="I15" s="7"/>
      <c r="J15" s="7"/>
    </row>
    <row r="16" spans="1:11" ht="27.95" customHeight="1">
      <c r="A16" s="3"/>
      <c r="B16" s="46" t="s">
        <v>14</v>
      </c>
      <c r="C16" s="53">
        <f>C15-C14</f>
        <v>2730</v>
      </c>
      <c r="D16" s="54"/>
      <c r="E16" s="55"/>
      <c r="F16" s="7"/>
      <c r="G16" s="7"/>
      <c r="H16" s="7"/>
      <c r="I16" s="7"/>
      <c r="J16" s="7"/>
    </row>
    <row r="17" spans="1:10" ht="27.95" customHeight="1">
      <c r="A17" s="3"/>
      <c r="B17" s="6"/>
      <c r="C17" s="6"/>
      <c r="D17" s="6"/>
      <c r="E17" s="22"/>
      <c r="F17" s="5"/>
      <c r="G17" s="8"/>
      <c r="H17" s="8"/>
      <c r="I17" s="8"/>
      <c r="J17" s="8"/>
    </row>
    <row r="18" spans="1:10" ht="27.95" customHeight="1">
      <c r="A18" s="3"/>
      <c r="B18" s="12" t="s">
        <v>15</v>
      </c>
      <c r="C18" s="23" t="s">
        <v>16</v>
      </c>
      <c r="D18" s="23" t="s">
        <v>17</v>
      </c>
      <c r="E18" s="23" t="s">
        <v>18</v>
      </c>
      <c r="F18" s="9"/>
      <c r="G18" s="33" t="s">
        <v>19</v>
      </c>
      <c r="H18" s="34" t="s">
        <v>16</v>
      </c>
      <c r="I18" s="34" t="s">
        <v>17</v>
      </c>
      <c r="J18" s="34" t="s">
        <v>18</v>
      </c>
    </row>
    <row r="19" spans="1:10" ht="27.95" customHeight="1">
      <c r="A19" s="3"/>
      <c r="B19" s="13" t="s">
        <v>20</v>
      </c>
      <c r="C19" s="23">
        <v>1500</v>
      </c>
      <c r="D19" s="23">
        <v>1500</v>
      </c>
      <c r="E19" s="23">
        <f>Housing[[#This Row],[Projetado]]-Housing[[#This Row],[Efetivado]]</f>
        <v>0</v>
      </c>
      <c r="F19" s="10"/>
      <c r="G19" s="13" t="s">
        <v>21</v>
      </c>
      <c r="H19" s="25">
        <v>200</v>
      </c>
      <c r="I19" s="25">
        <v>50</v>
      </c>
      <c r="J19" s="25">
        <f>Entertainment[[#This Row],[Projetado]]-Entertainment[[#This Row],[Efetivado]]</f>
        <v>150</v>
      </c>
    </row>
    <row r="20" spans="1:10" ht="27.95" customHeight="1">
      <c r="A20" s="3"/>
      <c r="B20" s="13" t="s">
        <v>22</v>
      </c>
      <c r="C20" s="23">
        <v>60</v>
      </c>
      <c r="D20" s="23">
        <v>150</v>
      </c>
      <c r="E20" s="23">
        <f>Housing[[#This Row],[Projetado]]-Housing[[#This Row],[Efetivado]]</f>
        <v>-90</v>
      </c>
      <c r="F20" s="10"/>
      <c r="G20" s="13" t="s">
        <v>23</v>
      </c>
      <c r="H20" s="25">
        <v>100</v>
      </c>
      <c r="I20" s="25"/>
      <c r="J20" s="25">
        <f>Entertainment[[#This Row],[Projetado]]-Entertainment[[#This Row],[Efetivado]]</f>
        <v>100</v>
      </c>
    </row>
    <row r="21" spans="1:10" ht="27.95" customHeight="1">
      <c r="A21" s="3"/>
      <c r="B21" s="13" t="s">
        <v>24</v>
      </c>
      <c r="C21" s="23">
        <v>250</v>
      </c>
      <c r="D21" s="23">
        <v>230</v>
      </c>
      <c r="E21" s="23">
        <f>Housing[[#This Row],[Projetado]]-Housing[[#This Row],[Efetivado]]</f>
        <v>20</v>
      </c>
      <c r="F21" s="10"/>
      <c r="G21" s="13" t="s">
        <v>25</v>
      </c>
      <c r="H21" s="25">
        <v>100</v>
      </c>
      <c r="I21" s="25"/>
      <c r="J21" s="25">
        <f>Entertainment[[#This Row],[Projetado]]-Entertainment[[#This Row],[Efetivado]]</f>
        <v>100</v>
      </c>
    </row>
    <row r="22" spans="1:10" ht="27.95" customHeight="1">
      <c r="A22" s="3"/>
      <c r="B22" s="13" t="s">
        <v>26</v>
      </c>
      <c r="C22" s="23">
        <v>200</v>
      </c>
      <c r="D22" s="23">
        <v>200</v>
      </c>
      <c r="E22" s="23">
        <f>Housing[[#This Row],[Projetado]]-Housing[[#This Row],[Efetivado]]</f>
        <v>0</v>
      </c>
      <c r="F22" s="10"/>
      <c r="G22" s="13" t="s">
        <v>27</v>
      </c>
      <c r="H22" s="25">
        <v>500</v>
      </c>
      <c r="I22" s="25"/>
      <c r="J22" s="25">
        <f>Entertainment[[#This Row],[Projetado]]-Entertainment[[#This Row],[Efetivado]]</f>
        <v>500</v>
      </c>
    </row>
    <row r="23" spans="1:10" ht="27.95" customHeight="1">
      <c r="A23" s="3"/>
      <c r="B23" s="13" t="s">
        <v>28</v>
      </c>
      <c r="C23" s="25">
        <v>50</v>
      </c>
      <c r="D23" s="25">
        <v>50</v>
      </c>
      <c r="E23" s="23">
        <f>Housing[[#This Row],[Projetado]]-Housing[[#This Row],[Efetivado]]</f>
        <v>0</v>
      </c>
      <c r="F23" s="10"/>
      <c r="G23" s="13" t="s">
        <v>29</v>
      </c>
      <c r="H23" s="25">
        <v>150</v>
      </c>
      <c r="I23" s="25"/>
      <c r="J23" s="25">
        <f>Entertainment[[#This Row],[Projetado]]-Entertainment[[#This Row],[Efetivado]]</f>
        <v>150</v>
      </c>
    </row>
    <row r="24" spans="1:10" ht="27.95" customHeight="1">
      <c r="A24" s="3"/>
      <c r="B24" s="13" t="s">
        <v>25</v>
      </c>
      <c r="C24" s="25">
        <v>50</v>
      </c>
      <c r="D24" s="25">
        <v>50</v>
      </c>
      <c r="E24" s="23">
        <f>Housing[[#This Row],[Projetado]]-Housing[[#This Row],[Efetivado]]</f>
        <v>0</v>
      </c>
      <c r="F24" s="10"/>
      <c r="G24" s="13" t="s">
        <v>30</v>
      </c>
      <c r="H24" s="25">
        <v>200</v>
      </c>
      <c r="I24" s="25"/>
      <c r="J24" s="25">
        <f>Entertainment[[#This Row],[Projetado]]-Entertainment[[#This Row],[Efetivado]]</f>
        <v>200</v>
      </c>
    </row>
    <row r="25" spans="1:10" ht="27.95" customHeight="1">
      <c r="A25" s="3"/>
      <c r="B25" s="13" t="s">
        <v>31</v>
      </c>
      <c r="C25" s="25">
        <v>1500</v>
      </c>
      <c r="D25" s="25">
        <v>1500</v>
      </c>
      <c r="E25" s="23">
        <f>Housing[[#This Row],[Projetado]]-Housing[[#This Row],[Efetivado]]</f>
        <v>0</v>
      </c>
      <c r="F25" s="10"/>
      <c r="G25" s="13"/>
      <c r="H25" s="25"/>
      <c r="I25" s="25"/>
      <c r="J25" s="25">
        <f>Entertainment[[#This Row],[Projetado]]-Entertainment[[#This Row],[Efetivado]]</f>
        <v>0</v>
      </c>
    </row>
    <row r="26" spans="1:10" ht="27.95" customHeight="1">
      <c r="A26" s="3"/>
      <c r="B26" s="13" t="s">
        <v>32</v>
      </c>
      <c r="C26" s="25">
        <v>100</v>
      </c>
      <c r="D26" s="25">
        <v>0</v>
      </c>
      <c r="E26" s="23">
        <f>Housing[[#This Row],[Projetado]]-Housing[[#This Row],[Efetivado]]</f>
        <v>100</v>
      </c>
      <c r="F26" s="10"/>
      <c r="G26" s="13"/>
      <c r="H26" s="25"/>
      <c r="I26" s="25"/>
      <c r="J26" s="25">
        <f>Entertainment[[#This Row],[Projetado]]-Entertainment[[#This Row],[Efetivado]]</f>
        <v>0</v>
      </c>
    </row>
    <row r="27" spans="1:10" ht="27.95" customHeight="1">
      <c r="A27" s="3"/>
      <c r="B27" s="13" t="s">
        <v>33</v>
      </c>
      <c r="C27" s="25">
        <v>2000</v>
      </c>
      <c r="D27" s="25">
        <v>2100</v>
      </c>
      <c r="E27" s="23">
        <f>Housing[[#This Row],[Projetado]]-Housing[[#This Row],[Efetivado]]</f>
        <v>-100</v>
      </c>
      <c r="F27" s="10"/>
      <c r="G27" s="13"/>
      <c r="H27" s="25"/>
      <c r="I27" s="25"/>
      <c r="J27" s="25">
        <f>Entertainment[[#This Row],[Projetado]]-Entertainment[[#This Row],[Efetivado]]</f>
        <v>0</v>
      </c>
    </row>
    <row r="28" spans="1:10" ht="27.95" customHeight="1">
      <c r="A28" s="3"/>
      <c r="B28" s="13" t="s">
        <v>30</v>
      </c>
      <c r="C28" s="25"/>
      <c r="D28" s="25"/>
      <c r="E28" s="23">
        <f>Housing[[#This Row],[Projetado]]-Housing[[#This Row],[Efetivado]]</f>
        <v>0</v>
      </c>
      <c r="F28" s="10"/>
      <c r="G28" s="12" t="s">
        <v>34</v>
      </c>
      <c r="H28" s="25">
        <f>SUBTOTAL(109,Entertainment[Projetado])</f>
        <v>1250</v>
      </c>
      <c r="I28" s="25">
        <f>SUBTOTAL(109,Entertainment[Efetivado])</f>
        <v>50</v>
      </c>
      <c r="J28" s="25">
        <f>SUBTOTAL(109,Entertainment[Diferença])</f>
        <v>1200</v>
      </c>
    </row>
    <row r="29" spans="1:10" ht="27.95" customHeight="1">
      <c r="A29" s="3"/>
      <c r="B29" s="12" t="s">
        <v>34</v>
      </c>
      <c r="C29" s="25">
        <f>SUBTOTAL(109,Housing[Projetado])</f>
        <v>5710</v>
      </c>
      <c r="D29" s="25">
        <f>SUBTOTAL(109,Housing[Efetivado])</f>
        <v>5780</v>
      </c>
      <c r="E29" s="23">
        <f>SUBTOTAL(109,Housing[Diferença])</f>
        <v>-70</v>
      </c>
      <c r="F29" s="10"/>
      <c r="G29" s="10"/>
      <c r="H29" s="11"/>
      <c r="I29" s="11"/>
      <c r="J29" s="11"/>
    </row>
    <row r="30" spans="1:10" ht="27.95" customHeight="1">
      <c r="A30" s="3"/>
      <c r="B30" s="10"/>
      <c r="C30" s="11"/>
      <c r="D30" s="11"/>
      <c r="E30" s="24"/>
      <c r="F30" s="10"/>
      <c r="G30" s="27" t="s">
        <v>35</v>
      </c>
      <c r="H30" s="28" t="s">
        <v>16</v>
      </c>
      <c r="I30" s="28" t="s">
        <v>17</v>
      </c>
      <c r="J30" s="28" t="s">
        <v>18</v>
      </c>
    </row>
    <row r="31" spans="1:10" ht="27.95" customHeight="1">
      <c r="A31" s="3"/>
      <c r="B31" s="12" t="s">
        <v>36</v>
      </c>
      <c r="C31" s="23" t="s">
        <v>16</v>
      </c>
      <c r="D31" s="23" t="s">
        <v>17</v>
      </c>
      <c r="E31" s="23" t="s">
        <v>18</v>
      </c>
      <c r="F31" s="10"/>
      <c r="G31" s="13" t="s">
        <v>37</v>
      </c>
      <c r="H31" s="25">
        <v>150</v>
      </c>
      <c r="I31" s="25">
        <v>150</v>
      </c>
      <c r="J31" s="25">
        <f>Pets15[[#This Row],[Projetado]]-Pets15[[#This Row],[Efetivado]]</f>
        <v>0</v>
      </c>
    </row>
    <row r="32" spans="1:10" ht="27.95" customHeight="1">
      <c r="A32" s="3"/>
      <c r="B32" s="13" t="s">
        <v>38</v>
      </c>
      <c r="C32" s="25">
        <v>500</v>
      </c>
      <c r="D32" s="25">
        <v>250</v>
      </c>
      <c r="E32" s="25">
        <f>PersonalCare14[[#This Row],[Projetado]]-PersonalCare14[[#This Row],[Efetivado]]</f>
        <v>250</v>
      </c>
      <c r="F32" s="10"/>
      <c r="G32" s="29" t="s">
        <v>39</v>
      </c>
      <c r="H32" s="30">
        <v>100</v>
      </c>
      <c r="I32" s="30">
        <v>0</v>
      </c>
      <c r="J32" s="30">
        <f>Pets15[[#This Row],[Projetado]]-Pets15[[#This Row],[Efetivado]]</f>
        <v>100</v>
      </c>
    </row>
    <row r="33" spans="1:10" ht="27.95" customHeight="1">
      <c r="A33" s="3"/>
      <c r="B33" s="13" t="s">
        <v>40</v>
      </c>
      <c r="C33" s="25">
        <v>150</v>
      </c>
      <c r="D33" s="25">
        <v>150</v>
      </c>
      <c r="E33" s="25">
        <f>PersonalCare14[[#This Row],[Projetado]]-PersonalCare14[[#This Row],[Efetivado]]</f>
        <v>0</v>
      </c>
      <c r="F33" s="10"/>
      <c r="G33" s="13" t="s">
        <v>41</v>
      </c>
      <c r="H33" s="25">
        <v>50</v>
      </c>
      <c r="I33" s="25">
        <v>0</v>
      </c>
      <c r="J33" s="25">
        <f>Pets15[[#This Row],[Projetado]]-Pets15[[#This Row],[Efetivado]]</f>
        <v>50</v>
      </c>
    </row>
    <row r="34" spans="1:10" ht="27.95" customHeight="1">
      <c r="A34" s="3"/>
      <c r="B34" s="13" t="s">
        <v>42</v>
      </c>
      <c r="C34" s="25">
        <v>200</v>
      </c>
      <c r="D34" s="25">
        <v>150</v>
      </c>
      <c r="E34" s="25">
        <f>PersonalCare14[[#This Row],[Projetado]]-PersonalCare14[[#This Row],[Efetivado]]</f>
        <v>50</v>
      </c>
      <c r="F34" s="10"/>
      <c r="G34" s="29" t="s">
        <v>30</v>
      </c>
      <c r="H34" s="30">
        <v>50</v>
      </c>
      <c r="I34" s="30"/>
      <c r="J34" s="30">
        <f>Pets15[[#This Row],[Projetado]]-Pets15[[#This Row],[Efetivado]]</f>
        <v>50</v>
      </c>
    </row>
    <row r="35" spans="1:10" ht="27.95" customHeight="1">
      <c r="A35" s="3"/>
      <c r="B35" s="13" t="s">
        <v>43</v>
      </c>
      <c r="C35" s="25">
        <v>150</v>
      </c>
      <c r="D35" s="25">
        <v>150</v>
      </c>
      <c r="E35" s="25">
        <f>PersonalCare14[[#This Row],[Projetado]]-PersonalCare14[[#This Row],[Efetivado]]</f>
        <v>0</v>
      </c>
      <c r="F35" s="10"/>
      <c r="G35" s="13"/>
      <c r="H35" s="25"/>
      <c r="I35" s="25"/>
      <c r="J35" s="25">
        <f>Pets15[[#This Row],[Projetado]]-Pets15[[#This Row],[Efetivado]]</f>
        <v>0</v>
      </c>
    </row>
    <row r="36" spans="1:10" ht="27.95" customHeight="1">
      <c r="A36" s="3"/>
      <c r="B36" s="13" t="s">
        <v>44</v>
      </c>
      <c r="C36" s="25">
        <v>150</v>
      </c>
      <c r="D36" s="25">
        <v>150</v>
      </c>
      <c r="E36" s="25">
        <f>PersonalCare14[[#This Row],[Projetado]]-PersonalCare14[[#This Row],[Efetivado]]</f>
        <v>0</v>
      </c>
      <c r="F36" s="10"/>
      <c r="G36" s="31" t="s">
        <v>34</v>
      </c>
      <c r="H36" s="32">
        <f>SUBTOTAL(109,Pets15[Projetado])</f>
        <v>350</v>
      </c>
      <c r="I36" s="32">
        <f>SUBTOTAL(109,Pets15[Efetivado])</f>
        <v>150</v>
      </c>
      <c r="J36" s="32">
        <f>SUBTOTAL(109,Pets15[Diferença])</f>
        <v>200</v>
      </c>
    </row>
    <row r="37" spans="1:10" ht="27.95" customHeight="1">
      <c r="A37" s="3"/>
      <c r="B37" s="12" t="s">
        <v>45</v>
      </c>
      <c r="C37" s="25">
        <v>200</v>
      </c>
      <c r="D37" s="25">
        <v>50</v>
      </c>
      <c r="E37" s="25">
        <f>PersonalCare14[[#This Row],[Projetado]]-PersonalCare14[[#This Row],[Efetivado]]</f>
        <v>150</v>
      </c>
      <c r="F37" s="10"/>
      <c r="G37" s="6"/>
      <c r="H37" s="6"/>
      <c r="I37" s="6"/>
      <c r="J37" s="6"/>
    </row>
    <row r="38" spans="1:10" ht="27.95" customHeight="1">
      <c r="A38" s="3"/>
      <c r="B38" s="13"/>
      <c r="C38" s="25"/>
      <c r="D38" s="25"/>
      <c r="E38" s="25">
        <f>PersonalCare14[[#This Row],[Projetado]]-PersonalCare14[[#This Row],[Efetivado]]</f>
        <v>0</v>
      </c>
      <c r="F38" s="10"/>
      <c r="G38" s="10"/>
      <c r="H38" s="11"/>
      <c r="I38" s="11"/>
      <c r="J38" s="11"/>
    </row>
    <row r="39" spans="1:10" ht="27.95" customHeight="1">
      <c r="A39" s="3"/>
      <c r="B39" s="12" t="s">
        <v>34</v>
      </c>
      <c r="C39" s="25">
        <f>SUBTOTAL(109,PersonalCare14[Projetado])</f>
        <v>1350</v>
      </c>
      <c r="D39" s="25">
        <f>SUBTOTAL(109,PersonalCare14[Efetivado])</f>
        <v>900</v>
      </c>
      <c r="E39" s="25">
        <f>SUBTOTAL(109,PersonalCare14[Diferença])</f>
        <v>450</v>
      </c>
      <c r="F39" s="10"/>
      <c r="G39" s="6"/>
      <c r="H39" s="6"/>
      <c r="I39" s="6"/>
      <c r="J39" s="6"/>
    </row>
    <row r="40" spans="1:10" ht="27.95" customHeight="1">
      <c r="A40" s="3"/>
      <c r="B40" s="10"/>
      <c r="C40" s="11"/>
      <c r="D40" s="11"/>
      <c r="E40" s="24"/>
      <c r="F40" s="10"/>
      <c r="G40" s="6"/>
      <c r="H40" s="6"/>
      <c r="I40" s="6"/>
      <c r="J40" s="6"/>
    </row>
    <row r="41" spans="1:10" ht="27.95" customHeight="1">
      <c r="A41" s="3"/>
      <c r="F41" s="10"/>
      <c r="G41" s="6"/>
      <c r="H41" s="6"/>
      <c r="I41" s="6"/>
      <c r="J41" s="6"/>
    </row>
    <row r="42" spans="1:10" ht="27.95" customHeight="1">
      <c r="A42" s="3"/>
      <c r="F42" s="10"/>
      <c r="G42" s="6"/>
      <c r="H42" s="6"/>
      <c r="I42" s="6"/>
      <c r="J42" s="6"/>
    </row>
    <row r="43" spans="1:10" ht="27.95" customHeight="1">
      <c r="A43" s="3"/>
      <c r="F43" s="10"/>
      <c r="G43" s="6"/>
      <c r="H43" s="6"/>
      <c r="I43" s="6"/>
      <c r="J43" s="6"/>
    </row>
    <row r="44" spans="1:10" ht="27.95" customHeight="1">
      <c r="A44" s="3"/>
      <c r="F44" s="10"/>
      <c r="G44" s="6"/>
      <c r="H44" s="6"/>
      <c r="I44" s="6"/>
      <c r="J44" s="6"/>
    </row>
    <row r="45" spans="1:10" ht="27.95" customHeight="1">
      <c r="A45" s="3"/>
      <c r="F45" s="10"/>
      <c r="G45" s="10"/>
      <c r="H45" s="11"/>
      <c r="I45" s="11"/>
      <c r="J45" s="11"/>
    </row>
    <row r="46" spans="1:10" ht="27.95" customHeight="1">
      <c r="A46" s="3"/>
      <c r="F46" s="10"/>
      <c r="G46" s="6"/>
      <c r="H46" s="6"/>
      <c r="I46" s="6"/>
      <c r="J46" s="6"/>
    </row>
    <row r="47" spans="1:10" ht="27.95" customHeight="1">
      <c r="A47" s="3"/>
      <c r="F47" s="10"/>
      <c r="G47" s="6"/>
      <c r="H47" s="6"/>
      <c r="I47" s="6"/>
      <c r="J47" s="6"/>
    </row>
    <row r="48" spans="1:10" ht="27.95" customHeight="1">
      <c r="A48" s="3"/>
      <c r="B48" s="17"/>
      <c r="C48" s="17"/>
      <c r="D48" s="17"/>
      <c r="F48" s="17"/>
      <c r="G48" s="6"/>
      <c r="H48" s="6"/>
      <c r="I48" s="6"/>
      <c r="J48" s="6"/>
    </row>
    <row r="49" spans="1:10" ht="27.95" customHeight="1">
      <c r="A49" s="3"/>
      <c r="B49" s="17"/>
      <c r="C49" s="17"/>
      <c r="D49" s="17"/>
      <c r="F49" s="17"/>
      <c r="G49" s="6"/>
      <c r="H49" s="6"/>
      <c r="I49" s="6"/>
      <c r="J49" s="6"/>
    </row>
    <row r="50" spans="1:10" ht="27.95" customHeight="1">
      <c r="A50" s="3"/>
      <c r="B50" s="17"/>
      <c r="C50" s="17"/>
      <c r="D50" s="17"/>
      <c r="F50" s="17"/>
      <c r="G50" s="6"/>
      <c r="H50" s="6"/>
      <c r="I50" s="6"/>
      <c r="J50" s="6"/>
    </row>
    <row r="51" spans="1:10" ht="27.95" customHeight="1">
      <c r="A51" s="3"/>
      <c r="B51" s="17"/>
      <c r="C51" s="17"/>
      <c r="D51" s="17"/>
      <c r="F51" s="17"/>
      <c r="G51" s="6"/>
      <c r="H51" s="6"/>
      <c r="I51" s="6"/>
      <c r="J51" s="6"/>
    </row>
    <row r="52" spans="1:10" ht="27.95" customHeight="1">
      <c r="A52" s="3"/>
      <c r="B52" s="17"/>
      <c r="C52" s="17"/>
      <c r="D52" s="17"/>
      <c r="F52" s="17"/>
      <c r="G52" s="6"/>
      <c r="H52" s="6"/>
      <c r="I52" s="6"/>
      <c r="J52" s="6"/>
    </row>
    <row r="53" spans="1:10" ht="27.95" customHeight="1">
      <c r="A53" s="3"/>
      <c r="B53" s="10"/>
      <c r="C53" s="11"/>
      <c r="D53" s="11"/>
      <c r="E53" s="24"/>
      <c r="F53" s="10"/>
      <c r="G53" s="6"/>
      <c r="H53" s="6"/>
      <c r="I53" s="6"/>
      <c r="J53" s="6"/>
    </row>
    <row r="54" spans="1:10" ht="27.95" customHeight="1">
      <c r="A54" s="3"/>
      <c r="B54" s="6"/>
      <c r="C54" s="6"/>
      <c r="D54" s="6"/>
      <c r="E54" s="6"/>
      <c r="F54" s="10"/>
      <c r="G54" s="6"/>
      <c r="H54" s="6"/>
      <c r="I54" s="6"/>
      <c r="J54" s="6"/>
    </row>
    <row r="55" spans="1:10" ht="27.95" customHeight="1">
      <c r="A55" s="3"/>
      <c r="B55" s="6"/>
      <c r="C55" s="6"/>
      <c r="D55" s="6"/>
      <c r="E55" s="6"/>
      <c r="F55" s="10"/>
      <c r="G55" s="6"/>
      <c r="H55" s="6"/>
      <c r="I55" s="6"/>
      <c r="J55" s="6"/>
    </row>
    <row r="56" spans="1:10" ht="27.95" customHeight="1">
      <c r="A56" s="3"/>
      <c r="B56" s="6"/>
      <c r="C56" s="6"/>
      <c r="D56" s="6"/>
      <c r="E56" s="6"/>
      <c r="F56" s="10"/>
      <c r="G56" s="6"/>
      <c r="H56" s="6"/>
      <c r="I56" s="6"/>
      <c r="J56" s="6"/>
    </row>
    <row r="57" spans="1:10" ht="27.95" customHeight="1">
      <c r="A57" s="3"/>
      <c r="B57" s="6"/>
      <c r="C57" s="6"/>
      <c r="D57" s="6"/>
      <c r="E57" s="6"/>
      <c r="F57" s="10"/>
      <c r="G57" s="6"/>
      <c r="H57" s="6"/>
      <c r="I57" s="6"/>
      <c r="J57" s="6"/>
    </row>
    <row r="58" spans="1:10" ht="27.95" customHeight="1">
      <c r="A58" s="3"/>
      <c r="B58" s="6"/>
      <c r="C58" s="6"/>
      <c r="D58" s="6"/>
      <c r="E58" s="6"/>
      <c r="F58" s="10"/>
      <c r="G58" s="6"/>
      <c r="H58" s="6"/>
      <c r="I58" s="6"/>
      <c r="J58" s="6"/>
    </row>
    <row r="59" spans="1:10" ht="27.95" customHeight="1">
      <c r="A59" s="3"/>
      <c r="B59" s="6"/>
      <c r="C59" s="6"/>
      <c r="D59" s="6"/>
      <c r="E59" s="6"/>
      <c r="F59" s="10"/>
      <c r="G59" s="6"/>
      <c r="H59" s="6"/>
      <c r="I59" s="6"/>
      <c r="J59" s="6"/>
    </row>
    <row r="60" spans="1:10" ht="27.95" customHeight="1">
      <c r="A60" s="3"/>
      <c r="B60" s="6"/>
      <c r="C60" s="6"/>
      <c r="D60" s="6"/>
      <c r="E60" s="6"/>
      <c r="F60" s="10"/>
      <c r="G60" s="6"/>
      <c r="H60" s="6"/>
      <c r="I60" s="6"/>
      <c r="J60" s="6"/>
    </row>
    <row r="61" spans="1:10" ht="27.95" customHeight="1">
      <c r="A61" s="3"/>
      <c r="B61" s="6"/>
      <c r="C61" s="6"/>
      <c r="D61" s="6"/>
      <c r="E61" s="6"/>
      <c r="F61" s="6"/>
      <c r="G61" s="6"/>
      <c r="H61" s="6"/>
      <c r="I61" s="6"/>
      <c r="J61" s="6"/>
    </row>
    <row r="62" spans="1:10" ht="27.95" customHeight="1">
      <c r="A62" s="3"/>
      <c r="B62" s="6"/>
      <c r="C62" s="6"/>
      <c r="D62" s="6"/>
      <c r="E62" s="6"/>
      <c r="F62" s="6"/>
      <c r="G62" s="6"/>
      <c r="H62" s="6"/>
      <c r="I62" s="6"/>
      <c r="J62" s="6"/>
    </row>
    <row r="63" spans="1:10" ht="27.95" customHeight="1">
      <c r="A63" s="3"/>
      <c r="B63" s="6"/>
      <c r="C63" s="6"/>
      <c r="D63" s="6"/>
      <c r="E63" s="6"/>
      <c r="F63" s="6"/>
      <c r="G63" s="6"/>
      <c r="H63" s="6"/>
      <c r="I63" s="6"/>
      <c r="J63" s="6"/>
    </row>
    <row r="64" spans="1:10" ht="27.95" customHeight="1">
      <c r="A64" s="3"/>
      <c r="B64" s="6"/>
      <c r="C64" s="6"/>
      <c r="D64" s="6"/>
      <c r="E64" s="6"/>
      <c r="F64" s="6"/>
      <c r="G64" s="6"/>
      <c r="H64" s="6"/>
      <c r="I64" s="6"/>
      <c r="J64" s="6"/>
    </row>
    <row r="65" spans="1:10" ht="27.95" customHeight="1">
      <c r="A65" s="3"/>
      <c r="B65" s="6"/>
      <c r="C65" s="6"/>
      <c r="D65" s="6"/>
      <c r="E65" s="6"/>
      <c r="F65" s="6"/>
      <c r="G65" s="6"/>
      <c r="H65" s="6"/>
      <c r="I65" s="6"/>
      <c r="J65" s="6"/>
    </row>
    <row r="66" spans="1:10" ht="27.95" customHeight="1">
      <c r="A66" s="3"/>
      <c r="B66" s="6"/>
      <c r="C66" s="6"/>
      <c r="D66" s="6"/>
      <c r="E66" s="6"/>
      <c r="F66" s="6"/>
      <c r="G66" s="6"/>
      <c r="H66" s="6"/>
      <c r="I66" s="6"/>
      <c r="J66" s="6"/>
    </row>
    <row r="67" spans="1:10" ht="27.95" customHeight="1">
      <c r="A67" s="3"/>
      <c r="B67" s="6"/>
      <c r="C67" s="6"/>
      <c r="D67" s="6"/>
      <c r="E67" s="6"/>
      <c r="F67" s="6"/>
      <c r="G67" s="6"/>
      <c r="H67" s="6"/>
      <c r="I67" s="6"/>
      <c r="J67" s="6"/>
    </row>
    <row r="68" spans="1:10" ht="27.95" customHeight="1">
      <c r="A68" s="3"/>
      <c r="B68" s="6"/>
      <c r="C68" s="6"/>
      <c r="D68" s="6"/>
      <c r="E68" s="6"/>
      <c r="F68" s="6"/>
      <c r="G68" s="6"/>
      <c r="H68" s="6"/>
      <c r="I68" s="6"/>
      <c r="J68" s="6"/>
    </row>
    <row r="69" spans="1:10" ht="27.95" customHeight="1">
      <c r="A69" s="3"/>
      <c r="B69" s="6"/>
      <c r="C69" s="6"/>
      <c r="D69" s="6"/>
      <c r="E69" s="6"/>
      <c r="F69" s="6"/>
      <c r="G69" s="6"/>
      <c r="H69" s="6"/>
      <c r="I69" s="6"/>
      <c r="J69" s="6"/>
    </row>
    <row r="70" spans="1:10" ht="27.95" customHeight="1">
      <c r="A70" s="3"/>
      <c r="B70" s="6"/>
      <c r="C70" s="6"/>
      <c r="D70" s="6"/>
      <c r="E70" s="6"/>
      <c r="F70" s="6"/>
      <c r="G70" s="6"/>
      <c r="H70" s="6"/>
      <c r="I70" s="6"/>
      <c r="J70" s="6"/>
    </row>
    <row r="71" spans="1:10" ht="27.95" customHeight="1">
      <c r="B71" s="6"/>
      <c r="C71" s="6"/>
      <c r="D71" s="6"/>
      <c r="E71" s="22"/>
      <c r="F71" s="6"/>
      <c r="G71" s="6"/>
      <c r="H71" s="6"/>
      <c r="I71" s="6"/>
      <c r="J71" s="6"/>
    </row>
    <row r="77" spans="1:10" ht="14.25"/>
    <row r="78" spans="1:10" ht="15" customHeight="1"/>
    <row r="79" spans="1:10" ht="15" customHeight="1"/>
    <row r="80" spans="1:10" ht="14.25"/>
    <row r="81" spans="2:4" ht="14.25"/>
    <row r="82" spans="2:4" ht="14.25"/>
    <row r="83" spans="2:4" ht="14.25"/>
    <row r="84" spans="2:4" ht="14.25"/>
    <row r="85" spans="2:4" ht="14.25" customHeight="1">
      <c r="B85" s="1" t="s">
        <v>46</v>
      </c>
      <c r="C85" s="17">
        <f>E4</f>
        <v>7000</v>
      </c>
    </row>
    <row r="86" spans="2:4" ht="14.25" customHeight="1">
      <c r="B86" s="1" t="s">
        <v>7</v>
      </c>
      <c r="C86" s="17">
        <f>E5</f>
        <v>3000</v>
      </c>
    </row>
    <row r="87" spans="2:4" ht="14.25" customHeight="1">
      <c r="B87" s="1" t="s">
        <v>8</v>
      </c>
      <c r="C87" s="17">
        <f>E6</f>
        <v>10000</v>
      </c>
    </row>
    <row r="88" spans="2:4" ht="17.25">
      <c r="B88" s="37" t="s">
        <v>47</v>
      </c>
      <c r="C88" s="39">
        <f>C11</f>
        <v>8660</v>
      </c>
      <c r="D88" s="40"/>
    </row>
    <row r="89" spans="2:4" ht="17.25">
      <c r="B89" s="38"/>
      <c r="C89" s="19"/>
      <c r="D89" s="16"/>
    </row>
    <row r="90" spans="2:4" ht="17.25">
      <c r="B90" s="15" t="s">
        <v>48</v>
      </c>
      <c r="C90" s="21">
        <f>C13</f>
        <v>1580</v>
      </c>
      <c r="D90" s="14"/>
    </row>
    <row r="91" spans="2:4" ht="14.25"/>
  </sheetData>
  <mergeCells count="15">
    <mergeCell ref="C14:E14"/>
    <mergeCell ref="C15:E15"/>
    <mergeCell ref="C16:E16"/>
    <mergeCell ref="B2:J2"/>
    <mergeCell ref="C6:D6"/>
    <mergeCell ref="C7:D7"/>
    <mergeCell ref="C8:D8"/>
    <mergeCell ref="C9:D9"/>
    <mergeCell ref="B7:B9"/>
    <mergeCell ref="B4:B6"/>
    <mergeCell ref="C4:D4"/>
    <mergeCell ref="C5:D5"/>
    <mergeCell ref="C11:E11"/>
    <mergeCell ref="C12:E12"/>
    <mergeCell ref="C13:E13"/>
  </mergeCells>
  <phoneticPr fontId="2" type="noConversion"/>
  <dataValidations count="34">
    <dataValidation allowBlank="1" showInputMessage="1" showErrorMessage="1" prompt="Title of this worksheet is in this cell. Continue to cell B4 to enter projected and actual income. Expense and balance summary are auto-calculated starting in cell E11." sqref="B2:J2" xr:uid="{00000000-0002-0000-0000-000001000000}"/>
    <dataValidation allowBlank="1" showInputMessage="1" showErrorMessage="1" prompt="Enter projected Income in cell E4 and Extra projected income in cell E5. Total projected monthly income is auto-calculated in cell E6. Actual Monthly Income label is in cell below." sqref="B4:B6" xr:uid="{00000000-0002-0000-0000-000002000000}"/>
    <dataValidation allowBlank="1" showInputMessage="1" showErrorMessage="1" prompt="Enter actual income 1 in this cell" sqref="E7 D80" xr:uid="{00000000-0002-0000-0000-000004000000}"/>
    <dataValidation allowBlank="1" showInputMessage="1" showErrorMessage="1" prompt="Enter actual extra income in this cell" sqref="E8 D81" xr:uid="{00000000-0002-0000-0000-000006000000}"/>
    <dataValidation allowBlank="1" showInputMessage="1" showErrorMessage="1" prompt="Total projected monthly income is auto calculated in this cell" sqref="E6" xr:uid="{00000000-0002-0000-0000-000008000000}"/>
    <dataValidation allowBlank="1" showInputMessage="1" showErrorMessage="1" prompt="Enter actual Income in cell E7 and Extra actual income in cell E8. Total actual monthly income is auto-calculated in cell E9. Income summary is auto-calculated starting in cell E11." sqref="B7:B9" xr:uid="{00000000-0002-0000-0000-000009000000}"/>
    <dataValidation allowBlank="1" showInputMessage="1" showErrorMessage="1" prompt="Total actual monthly income is auto calculated in this cell" sqref="E9 D82" xr:uid="{00000000-0002-0000-0000-00000A000000}"/>
    <dataValidation allowBlank="1" showInputMessage="1" showErrorMessage="1" prompt="Projected Balance is auto-calculated in cell E14" sqref="B14 B88" xr:uid="{00000000-0002-0000-0000-00000B000000}"/>
    <dataValidation allowBlank="1" showInputMessage="1" showErrorMessage="1" prompt="Sample Housing expenses are in this column under this heading" sqref="B18" xr:uid="{00000000-0002-0000-0000-00000C000000}"/>
    <dataValidation allowBlank="1" showInputMessage="1" showErrorMessage="1" prompt="Enter Projected Cost in this column under this heading" sqref="C18 H52 H58 C54 C62 H46 C48 C31 H18 H39 H30" xr:uid="{00000000-0002-0000-0000-00000D000000}"/>
    <dataValidation allowBlank="1" showInputMessage="1" showErrorMessage="1" prompt="Enter Actual Cost in this column under this heading" sqref="D18 I18 I58 D54 D62 I46 D48 D31 I52 I39 I30" xr:uid="{00000000-0002-0000-0000-00000E000000}"/>
    <dataValidation allowBlank="1" showInputMessage="1" showErrorMessage="1" prompt="Sample Personal Care expenses are in this column under this heading" sqref="B62 B31" xr:uid="{00000000-0002-0000-0000-000012000000}"/>
    <dataValidation allowBlank="1" showInputMessage="1" showErrorMessage="1" prompt="Sample Entertainment expenses are in this column under this heading" sqref="G18" xr:uid="{00000000-0002-0000-0000-000013000000}"/>
    <dataValidation allowBlank="1" showInputMessage="1" showErrorMessage="1" prompt="Sample Tax Expenses are in this column under this heading" sqref="G39" xr:uid="{00000000-0002-0000-0000-000017000000}"/>
    <dataValidation allowBlank="1" showInputMessage="1" showErrorMessage="1" prompt="Sample Savings or Investment Expenses are in this column under this heading" sqref="G46" xr:uid="{00000000-0002-0000-0000-000019000000}"/>
    <dataValidation allowBlank="1" showInputMessage="1" showErrorMessage="1" prompt="Sample Presents and Donation expenses are in this column under this heading" sqref="G52" xr:uid="{00000000-0002-0000-0000-00001B000000}"/>
    <dataValidation allowBlank="1" showInputMessage="1" showErrorMessage="1" prompt="Sample Legal Expenses are in this column under this heading" sqref="G58" xr:uid="{00000000-0002-0000-0000-00001D000000}"/>
    <dataValidation allowBlank="1" showInputMessage="1" showErrorMessage="1" prompt="Sample Food expenses are in this column under this heading" sqref="B48" xr:uid="{00000000-0002-0000-0000-000020000000}"/>
    <dataValidation allowBlank="1" showInputMessage="1" showErrorMessage="1" prompt="Modify or enter Pets items in this column under this heading" sqref="B54 G30" xr:uid="{00000000-0002-0000-0000-000021000000}"/>
    <dataValidation allowBlank="1" showInputMessage="1" showErrorMessage="1" prompt="Enter projected income 1 in this cell" sqref="E4" xr:uid="{00000000-0002-0000-0000-00002A000000}"/>
    <dataValidation allowBlank="1" showInputMessage="1" showErrorMessage="1" prompt="Enter projected extra income in this cell" sqref="E5" xr:uid="{00000000-0002-0000-0000-00002B000000}"/>
    <dataValidation allowBlank="1" showInputMessage="1" showErrorMessage="1" prompt="Actual Balance is auto-calculated in cell E15" sqref="B15 B89" xr:uid="{00000000-0002-0000-0000-00002C000000}"/>
    <dataValidation allowBlank="1" showInputMessage="1" showErrorMessage="1" prompt="Total projected expense is auto calculated in this cell" sqref="C11" xr:uid="{00000000-0002-0000-0000-00002D000000}"/>
    <dataValidation allowBlank="1" showInputMessage="1" showErrorMessage="1" prompt="Total actual expense is auto calculated in this cell" sqref="C12" xr:uid="{00000000-0002-0000-0000-00002E000000}"/>
    <dataValidation allowBlank="1" showInputMessage="1" showErrorMessage="1" prompt="Total expense difference is auto calculated in this cell" sqref="C13" xr:uid="{00000000-0002-0000-0000-00002F000000}"/>
    <dataValidation allowBlank="1" showInputMessage="1" showErrorMessage="1" prompt="Total Projected Expense is auto-calculated in cell E11" sqref="B11" xr:uid="{00000000-0002-0000-0000-000030000000}"/>
    <dataValidation allowBlank="1" showInputMessage="1" showErrorMessage="1" prompt="Total Actual Expense is auto-calculated in cell E12" sqref="B12" xr:uid="{00000000-0002-0000-0000-000031000000}"/>
    <dataValidation allowBlank="1" showInputMessage="1" showErrorMessage="1" prompt="Projected balance is auto calculated in this cell" sqref="C14 C88" xr:uid="{00000000-0002-0000-0000-000034000000}"/>
    <dataValidation allowBlank="1" showInputMessage="1" showErrorMessage="1" prompt="Actual balance is auto calculated in this cell" sqref="C15 C89" xr:uid="{00000000-0002-0000-0000-000035000000}"/>
    <dataValidation allowBlank="1" showInputMessage="1" showErrorMessage="1" prompt="Balance difference is auto calculated in this cell" sqref="C16 C90" xr:uid="{00000000-0002-0000-0000-000036000000}"/>
    <dataValidation allowBlank="1" showInputMessage="1" showErrorMessage="1" prompt="Create Personal Monthly Budget in this worksheet. Projected and Actual income starts in cell B4. Sample tables for expense categories are in two columns starting in cells B18 and G18." sqref="A1" xr:uid="{97EEB7C7-B66C-4C3A-83F7-9AB368D645D5}"/>
    <dataValidation allowBlank="1" showInputMessage="1" showErrorMessage="1" prompt="Total Expense Difference is auto calculated in cell E13" sqref="B13" xr:uid="{802A55EA-7C0D-443C-9DCC-7DB2EABC31AE}"/>
    <dataValidation allowBlank="1" showInputMessage="1" showErrorMessage="1" prompt="Difference in the projected versus actual balance is auto calculated in cell E16" sqref="B16 B90" xr:uid="{3FE61A7D-31CE-42FE-91DA-CBB52697327A}"/>
    <dataValidation allowBlank="1" showInputMessage="1" showErrorMessage="1" prompt="Difference is auto calculated in this column under this heading" sqref="E18 J52 J18 E62 J46 J39 E48 E54 E31 J58 J30" xr:uid="{19D84C59-7D7F-49C9-89EC-B0DFDEF9F784}"/>
  </dataValidations>
  <printOptions horizontalCentered="1"/>
  <pageMargins left="0.25" right="0.25" top="0.75" bottom="0.75" header="0.3" footer="0.3"/>
  <pageSetup paperSize="9" scale="51" fitToHeight="0" orientation="portrait" horizontalDpi="4294967292" r:id="rId1"/>
  <headerFooter differentFirst="1" alignWithMargins="0">
    <oddFooter>Page &amp;P of &amp;N</oddFooter>
  </headerFooter>
  <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33B325-07A8-4CDB-B4B1-FD149C1A51AB}"/>
</file>

<file path=customXml/itemProps2.xml><?xml version="1.0" encoding="utf-8"?>
<ds:datastoreItem xmlns:ds="http://schemas.openxmlformats.org/officeDocument/2006/customXml" ds:itemID="{FF3EB6FA-1B72-499C-8123-21D334165664}"/>
</file>

<file path=customXml/itemProps3.xml><?xml version="1.0" encoding="utf-8"?>
<ds:datastoreItem xmlns:ds="http://schemas.openxmlformats.org/officeDocument/2006/customXml" ds:itemID="{5377CBBE-FE5A-411F-9EE5-8AF1F5037B53}"/>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TM16410113</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2025-01-16T16:52:58Z</dcterms:created>
  <dcterms:modified xsi:type="dcterms:W3CDTF">2025-01-17T11:27:20Z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